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b8482d663c6a26/Documents/"/>
    </mc:Choice>
  </mc:AlternateContent>
  <xr:revisionPtr revIDLastSave="0" documentId="8_{98039E85-F206-4EFF-8CF9-87F2EAAB050D}" xr6:coauthVersionLast="47" xr6:coauthVersionMax="47" xr10:uidLastSave="{00000000-0000-0000-0000-000000000000}"/>
  <bookViews>
    <workbookView xWindow="-108" yWindow="-108" windowWidth="23256" windowHeight="12456" tabRatio="500" xr2:uid="{3F3E6962-7459-47F1-9619-5E1313A16FF8}"/>
  </bookViews>
  <sheets>
    <sheet name="credit" sheetId="13" r:id="rId1"/>
    <sheet name="credit-upto-IV sem" sheetId="14" r:id="rId2"/>
    <sheet name="RESULT ANALYSIS" sheetId="1" r:id="rId3"/>
    <sheet name="CGPA" sheetId="12" r:id="rId4"/>
    <sheet name="ARREAR LIST" sheetId="10" r:id="rId5"/>
    <sheet name="arrear-upto-4thsem" sheetId="15" r:id="rId6"/>
    <sheet name="COE" sheetId="11" r:id="rId7"/>
  </sheets>
  <definedNames>
    <definedName name="_xlnm._FilterDatabase" localSheetId="0" hidden="1">credit!$A$10:$AA$68</definedName>
    <definedName name="_xlnm._FilterDatabase" localSheetId="2" hidden="1">'RESULT ANALYSIS'!$A$10:$Q$68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9" i="13" l="1"/>
  <c r="G79" i="13"/>
  <c r="W76" i="13"/>
  <c r="W78" i="13"/>
  <c r="W80" i="13" s="1"/>
  <c r="U73" i="13"/>
  <c r="U78" i="13"/>
  <c r="S73" i="13"/>
  <c r="S80" i="13" s="1"/>
  <c r="S75" i="13"/>
  <c r="Q72" i="13"/>
  <c r="O75" i="13"/>
  <c r="Q73" i="13"/>
  <c r="O78" i="13"/>
  <c r="M74" i="13"/>
  <c r="M78" i="13"/>
  <c r="K73" i="13"/>
  <c r="K80" i="13" s="1"/>
  <c r="K76" i="13"/>
  <c r="I73" i="13"/>
  <c r="I80" i="13" s="1"/>
  <c r="I78" i="13"/>
  <c r="G78" i="13"/>
  <c r="G75" i="13"/>
  <c r="E78" i="13"/>
  <c r="E76" i="13"/>
  <c r="E74" i="13"/>
  <c r="E75" i="13"/>
  <c r="E77" i="13"/>
  <c r="E79" i="13"/>
  <c r="E73" i="13"/>
  <c r="E72" i="13"/>
  <c r="AA70" i="13"/>
  <c r="Z70" i="13"/>
  <c r="Y70" i="13"/>
  <c r="X70" i="13"/>
  <c r="X69" i="13"/>
  <c r="V69" i="13"/>
  <c r="V70" i="13"/>
  <c r="T69" i="13"/>
  <c r="T70" i="13"/>
  <c r="R69" i="13"/>
  <c r="R70" i="13"/>
  <c r="P69" i="13"/>
  <c r="AA69" i="13" s="1"/>
  <c r="P70" i="13"/>
  <c r="N69" i="13"/>
  <c r="N70" i="13"/>
  <c r="L70" i="13"/>
  <c r="L69" i="13"/>
  <c r="J69" i="13"/>
  <c r="J70" i="13"/>
  <c r="H69" i="13"/>
  <c r="H70" i="13"/>
  <c r="F69" i="13"/>
  <c r="F70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Z23" i="13"/>
  <c r="X24" i="13"/>
  <c r="X25" i="13"/>
  <c r="X26" i="13"/>
  <c r="X27" i="13"/>
  <c r="X28" i="13"/>
  <c r="X29" i="13"/>
  <c r="X30" i="13"/>
  <c r="X31" i="13"/>
  <c r="X32" i="13"/>
  <c r="X33" i="13"/>
  <c r="Z33" i="13"/>
  <c r="X34" i="13"/>
  <c r="Z34" i="13"/>
  <c r="X35" i="13"/>
  <c r="X36" i="13"/>
  <c r="X37" i="13"/>
  <c r="X38" i="13"/>
  <c r="X39" i="13"/>
  <c r="X40" i="13"/>
  <c r="X41" i="13"/>
  <c r="X42" i="13"/>
  <c r="Z42" i="13"/>
  <c r="X43" i="13"/>
  <c r="X44" i="13"/>
  <c r="X45" i="13"/>
  <c r="X46" i="13"/>
  <c r="X47" i="13"/>
  <c r="X48" i="13"/>
  <c r="X49" i="13"/>
  <c r="X50" i="13"/>
  <c r="Z50" i="13"/>
  <c r="X51" i="13"/>
  <c r="X52" i="13"/>
  <c r="X53" i="13"/>
  <c r="X54" i="13"/>
  <c r="X55" i="13"/>
  <c r="X56" i="13"/>
  <c r="X57" i="13"/>
  <c r="Y57" i="13"/>
  <c r="X58" i="13"/>
  <c r="Y58" i="13"/>
  <c r="X59" i="13"/>
  <c r="X60" i="13"/>
  <c r="X61" i="13"/>
  <c r="X62" i="13"/>
  <c r="X63" i="13"/>
  <c r="AA63" i="13"/>
  <c r="X64" i="13"/>
  <c r="X65" i="13"/>
  <c r="X66" i="13"/>
  <c r="X67" i="13"/>
  <c r="X68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Z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Z57" i="13"/>
  <c r="V58" i="13"/>
  <c r="V59" i="13"/>
  <c r="V60" i="13"/>
  <c r="V61" i="13"/>
  <c r="V62" i="13"/>
  <c r="V63" i="13"/>
  <c r="V64" i="13"/>
  <c r="V65" i="13"/>
  <c r="AA65" i="13"/>
  <c r="V66" i="13"/>
  <c r="V67" i="13"/>
  <c r="V68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Z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P12" i="13"/>
  <c r="P13" i="13"/>
  <c r="P14" i="13"/>
  <c r="P15" i="13"/>
  <c r="Y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Y31" i="13"/>
  <c r="P32" i="13"/>
  <c r="P33" i="13"/>
  <c r="P34" i="13"/>
  <c r="P35" i="13"/>
  <c r="P36" i="13"/>
  <c r="P37" i="13"/>
  <c r="P38" i="13"/>
  <c r="P39" i="13"/>
  <c r="AA39" i="13"/>
  <c r="P40" i="13"/>
  <c r="P41" i="13"/>
  <c r="P42" i="13"/>
  <c r="P43" i="13"/>
  <c r="P44" i="13"/>
  <c r="P45" i="13"/>
  <c r="P46" i="13"/>
  <c r="P47" i="13"/>
  <c r="Y47" i="13"/>
  <c r="P48" i="13"/>
  <c r="P49" i="13"/>
  <c r="P50" i="13"/>
  <c r="P51" i="13"/>
  <c r="P52" i="13"/>
  <c r="P53" i="13"/>
  <c r="P54" i="13"/>
  <c r="P55" i="13"/>
  <c r="AA55" i="13"/>
  <c r="P56" i="13"/>
  <c r="P57" i="13"/>
  <c r="P58" i="13"/>
  <c r="P59" i="13"/>
  <c r="P60" i="13"/>
  <c r="P61" i="13"/>
  <c r="P62" i="13"/>
  <c r="P63" i="13"/>
  <c r="Z63" i="13"/>
  <c r="P64" i="13"/>
  <c r="P65" i="13"/>
  <c r="P66" i="13"/>
  <c r="P67" i="13"/>
  <c r="P68" i="13"/>
  <c r="N12" i="13"/>
  <c r="N13" i="13"/>
  <c r="N14" i="13"/>
  <c r="AA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AA38" i="13"/>
  <c r="N39" i="13"/>
  <c r="N40" i="13"/>
  <c r="N41" i="13"/>
  <c r="N42" i="13"/>
  <c r="N43" i="13"/>
  <c r="N44" i="13"/>
  <c r="N45" i="13"/>
  <c r="N46" i="13"/>
  <c r="AA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Z62" i="13"/>
  <c r="N63" i="13"/>
  <c r="N64" i="13"/>
  <c r="N65" i="13"/>
  <c r="N66" i="13"/>
  <c r="N67" i="13"/>
  <c r="N68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AA60" i="13"/>
  <c r="L61" i="13"/>
  <c r="L62" i="13"/>
  <c r="L63" i="13"/>
  <c r="L64" i="13"/>
  <c r="L65" i="13"/>
  <c r="L66" i="13"/>
  <c r="L67" i="13"/>
  <c r="L68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H12" i="13"/>
  <c r="H13" i="13"/>
  <c r="H14" i="13"/>
  <c r="H15" i="13"/>
  <c r="H16" i="13"/>
  <c r="H17" i="13"/>
  <c r="H18" i="13"/>
  <c r="H19" i="13"/>
  <c r="Y19" i="13"/>
  <c r="H20" i="13"/>
  <c r="H21" i="13"/>
  <c r="H22" i="13"/>
  <c r="H23" i="13"/>
  <c r="H24" i="13"/>
  <c r="H25" i="13"/>
  <c r="H26" i="13"/>
  <c r="H27" i="13"/>
  <c r="AA27" i="13"/>
  <c r="H28" i="13"/>
  <c r="H29" i="13"/>
  <c r="H30" i="13"/>
  <c r="H31" i="13"/>
  <c r="H32" i="13"/>
  <c r="H33" i="13"/>
  <c r="H34" i="13"/>
  <c r="H35" i="13"/>
  <c r="AA35" i="13"/>
  <c r="H36" i="13"/>
  <c r="H37" i="13"/>
  <c r="H38" i="13"/>
  <c r="H39" i="13"/>
  <c r="H40" i="13"/>
  <c r="H41" i="13"/>
  <c r="H42" i="13"/>
  <c r="H43" i="13"/>
  <c r="Z43" i="13"/>
  <c r="H44" i="13"/>
  <c r="H45" i="13"/>
  <c r="H46" i="13"/>
  <c r="H47" i="13"/>
  <c r="H48" i="13"/>
  <c r="H49" i="13"/>
  <c r="H50" i="13"/>
  <c r="H51" i="13"/>
  <c r="Y51" i="13"/>
  <c r="H52" i="13"/>
  <c r="H53" i="13"/>
  <c r="H54" i="13"/>
  <c r="H55" i="13"/>
  <c r="H56" i="13"/>
  <c r="H57" i="13"/>
  <c r="H58" i="13"/>
  <c r="H59" i="13"/>
  <c r="Z59" i="13"/>
  <c r="H60" i="13"/>
  <c r="H61" i="13"/>
  <c r="H62" i="13"/>
  <c r="H63" i="13"/>
  <c r="H64" i="13"/>
  <c r="H65" i="13"/>
  <c r="H66" i="13"/>
  <c r="H67" i="13"/>
  <c r="H68" i="13"/>
  <c r="F12" i="13"/>
  <c r="F13" i="13"/>
  <c r="Y13" i="13"/>
  <c r="F14" i="13"/>
  <c r="F15" i="13"/>
  <c r="F16" i="13"/>
  <c r="F17" i="13"/>
  <c r="AA17" i="13"/>
  <c r="F18" i="13"/>
  <c r="AA18" i="13"/>
  <c r="F19" i="13"/>
  <c r="F20" i="13"/>
  <c r="F21" i="13"/>
  <c r="AA21" i="13"/>
  <c r="F22" i="13"/>
  <c r="F23" i="13"/>
  <c r="F24" i="13"/>
  <c r="F25" i="13"/>
  <c r="Y25" i="13"/>
  <c r="F26" i="13"/>
  <c r="F27" i="13"/>
  <c r="F28" i="13"/>
  <c r="F29" i="13"/>
  <c r="Z29" i="13"/>
  <c r="F30" i="13"/>
  <c r="F31" i="13"/>
  <c r="F32" i="13"/>
  <c r="F33" i="13"/>
  <c r="AA33" i="13"/>
  <c r="F34" i="13"/>
  <c r="AA34" i="13"/>
  <c r="F35" i="13"/>
  <c r="F36" i="13"/>
  <c r="F37" i="13"/>
  <c r="Z37" i="13"/>
  <c r="F38" i="13"/>
  <c r="Y38" i="13"/>
  <c r="F39" i="13"/>
  <c r="F40" i="13"/>
  <c r="F41" i="13"/>
  <c r="F42" i="13"/>
  <c r="F43" i="13"/>
  <c r="F44" i="13"/>
  <c r="AA44" i="13"/>
  <c r="F45" i="13"/>
  <c r="Z45" i="13"/>
  <c r="F46" i="13"/>
  <c r="F47" i="13"/>
  <c r="F48" i="13"/>
  <c r="F49" i="13"/>
  <c r="F50" i="13"/>
  <c r="F51" i="13"/>
  <c r="F52" i="13"/>
  <c r="F53" i="13"/>
  <c r="Y53" i="13"/>
  <c r="F54" i="13"/>
  <c r="F55" i="13"/>
  <c r="F56" i="13"/>
  <c r="F57" i="13"/>
  <c r="F58" i="13"/>
  <c r="F59" i="13"/>
  <c r="F60" i="13"/>
  <c r="F61" i="13"/>
  <c r="Z61" i="13"/>
  <c r="F62" i="13"/>
  <c r="AA62" i="13"/>
  <c r="F63" i="13"/>
  <c r="F64" i="13"/>
  <c r="F65" i="13"/>
  <c r="F66" i="13"/>
  <c r="F67" i="13"/>
  <c r="F68" i="13"/>
  <c r="V11" i="13"/>
  <c r="F11" i="13"/>
  <c r="H11" i="13"/>
  <c r="J11" i="13"/>
  <c r="L11" i="13"/>
  <c r="N11" i="13"/>
  <c r="P11" i="13"/>
  <c r="R11" i="13"/>
  <c r="T11" i="13"/>
  <c r="X11" i="13"/>
  <c r="W79" i="13"/>
  <c r="U79" i="13"/>
  <c r="S79" i="13"/>
  <c r="Q79" i="13"/>
  <c r="M79" i="13"/>
  <c r="K79" i="13"/>
  <c r="I79" i="13"/>
  <c r="S78" i="13"/>
  <c r="Q78" i="13"/>
  <c r="K78" i="13"/>
  <c r="W77" i="13"/>
  <c r="U77" i="13"/>
  <c r="S77" i="13"/>
  <c r="Q77" i="13"/>
  <c r="O77" i="13"/>
  <c r="M77" i="13"/>
  <c r="K77" i="13"/>
  <c r="I77" i="13"/>
  <c r="G77" i="13"/>
  <c r="U76" i="13"/>
  <c r="S76" i="13"/>
  <c r="Q76" i="13"/>
  <c r="O76" i="13"/>
  <c r="M76" i="13"/>
  <c r="I76" i="13"/>
  <c r="G76" i="13"/>
  <c r="W75" i="13"/>
  <c r="U75" i="13"/>
  <c r="Q75" i="13"/>
  <c r="M75" i="13"/>
  <c r="K75" i="13"/>
  <c r="I75" i="13"/>
  <c r="W74" i="13"/>
  <c r="U74" i="13"/>
  <c r="S74" i="13"/>
  <c r="Q74" i="13"/>
  <c r="O74" i="13"/>
  <c r="K74" i="13"/>
  <c r="I74" i="13"/>
  <c r="G74" i="13"/>
  <c r="W73" i="13"/>
  <c r="O73" i="13"/>
  <c r="M73" i="13"/>
  <c r="G73" i="13"/>
  <c r="W72" i="13"/>
  <c r="U72" i="13"/>
  <c r="S72" i="13"/>
  <c r="O72" i="13"/>
  <c r="M72" i="13"/>
  <c r="K72" i="13"/>
  <c r="I72" i="13"/>
  <c r="G72" i="13"/>
  <c r="AA37" i="13"/>
  <c r="Z39" i="13"/>
  <c r="Z16" i="13"/>
  <c r="Y29" i="13"/>
  <c r="Y61" i="13"/>
  <c r="AA61" i="13"/>
  <c r="Y37" i="13"/>
  <c r="Z13" i="13"/>
  <c r="Z58" i="13"/>
  <c r="Y66" i="13"/>
  <c r="Y62" i="13"/>
  <c r="AA13" i="13"/>
  <c r="Z53" i="13"/>
  <c r="AA11" i="13"/>
  <c r="AA59" i="13"/>
  <c r="Y34" i="13"/>
  <c r="Z66" i="13"/>
  <c r="AA50" i="13"/>
  <c r="AA42" i="13"/>
  <c r="AA58" i="13"/>
  <c r="Y63" i="13"/>
  <c r="Z65" i="13"/>
  <c r="Y50" i="13"/>
  <c r="AA57" i="13"/>
  <c r="Z49" i="13"/>
  <c r="AA41" i="13"/>
  <c r="AA56" i="13"/>
  <c r="Z40" i="13"/>
  <c r="Y24" i="13"/>
  <c r="AA16" i="13"/>
  <c r="Z32" i="13"/>
  <c r="AA24" i="13"/>
  <c r="Z64" i="13"/>
  <c r="Y16" i="13"/>
  <c r="Y56" i="13"/>
  <c r="Z48" i="13"/>
  <c r="Y40" i="13"/>
  <c r="AA26" i="13"/>
  <c r="Z31" i="13"/>
  <c r="AA47" i="13"/>
  <c r="AA31" i="13"/>
  <c r="Z15" i="13"/>
  <c r="Y23" i="13"/>
  <c r="AA15" i="13"/>
  <c r="Z47" i="13"/>
  <c r="Y39" i="13"/>
  <c r="Z55" i="13"/>
  <c r="Y55" i="13"/>
  <c r="Y11" i="13"/>
  <c r="AA30" i="13"/>
  <c r="Y46" i="13"/>
  <c r="Z38" i="13"/>
  <c r="Y54" i="13"/>
  <c r="Y22" i="13"/>
  <c r="Y14" i="13"/>
  <c r="Z14" i="13"/>
  <c r="Z46" i="13"/>
  <c r="Y52" i="13"/>
  <c r="Y36" i="13"/>
  <c r="AA28" i="13"/>
  <c r="AA20" i="13"/>
  <c r="Y12" i="13"/>
  <c r="AA12" i="13"/>
  <c r="Z36" i="13"/>
  <c r="AA36" i="13"/>
  <c r="Y60" i="13"/>
  <c r="Z68" i="13"/>
  <c r="Y59" i="13"/>
  <c r="Z28" i="13"/>
  <c r="Z52" i="13"/>
  <c r="Z20" i="13"/>
  <c r="Y20" i="13"/>
  <c r="Z12" i="13"/>
  <c r="Z11" i="13"/>
  <c r="Z35" i="13"/>
  <c r="Z27" i="13"/>
  <c r="Z51" i="13"/>
  <c r="Y35" i="13"/>
  <c r="Y43" i="13"/>
  <c r="AA51" i="13"/>
  <c r="Y27" i="13"/>
  <c r="Y67" i="13"/>
  <c r="AA43" i="13"/>
  <c r="Z19" i="13"/>
  <c r="AA32" i="13"/>
  <c r="AA66" i="13"/>
  <c r="AA29" i="13"/>
  <c r="AA52" i="13"/>
  <c r="Z30" i="13"/>
  <c r="Y17" i="13"/>
  <c r="AA25" i="13"/>
  <c r="Z67" i="13"/>
  <c r="Y48" i="13"/>
  <c r="Z44" i="13"/>
  <c r="Z25" i="13"/>
  <c r="Z21" i="13"/>
  <c r="AA40" i="13"/>
  <c r="Y42" i="13"/>
  <c r="AA68" i="13"/>
  <c r="AA19" i="13"/>
  <c r="Y65" i="13"/>
  <c r="AA53" i="13"/>
  <c r="Y32" i="13"/>
  <c r="Y28" i="13"/>
  <c r="Z54" i="13"/>
  <c r="AA49" i="13"/>
  <c r="Z22" i="13"/>
  <c r="AA48" i="13"/>
  <c r="Y21" i="13"/>
  <c r="AA22" i="13"/>
  <c r="AA54" i="13"/>
  <c r="Y30" i="13"/>
  <c r="AA23" i="13"/>
  <c r="Y45" i="13"/>
  <c r="AA64" i="13"/>
  <c r="Y41" i="13"/>
  <c r="Z26" i="13"/>
  <c r="Z60" i="13"/>
  <c r="Z56" i="13"/>
  <c r="Y33" i="13"/>
  <c r="AA67" i="13"/>
  <c r="Y18" i="13"/>
  <c r="Y68" i="13"/>
  <c r="Y64" i="13"/>
  <c r="AA45" i="13"/>
  <c r="Z18" i="13"/>
  <c r="Y49" i="13"/>
  <c r="Y44" i="13"/>
  <c r="Y26" i="13"/>
  <c r="Z17" i="13"/>
  <c r="Z69" i="13" l="1"/>
  <c r="Y69" i="13"/>
  <c r="G80" i="13"/>
  <c r="U80" i="13"/>
  <c r="Q80" i="13"/>
  <c r="O80" i="13"/>
  <c r="M80" i="13"/>
  <c r="E80" i="13"/>
</calcChain>
</file>

<file path=xl/sharedStrings.xml><?xml version="1.0" encoding="utf-8"?>
<sst xmlns="http://schemas.openxmlformats.org/spreadsheetml/2006/main" count="2042" uniqueCount="242">
  <si>
    <t xml:space="preserve"> Fail</t>
  </si>
  <si>
    <t>SI.NO</t>
  </si>
  <si>
    <t>ROLL NO</t>
  </si>
  <si>
    <t>STUDENT NAME</t>
  </si>
  <si>
    <t>DEPARTMENT OF COMPUTER SCIENCE AND ENGINEERING</t>
  </si>
  <si>
    <t>BATCH: 2023 -2027</t>
  </si>
  <si>
    <t>SIGNATURE</t>
  </si>
  <si>
    <t>CLASS ADVISOR</t>
  </si>
  <si>
    <t>PAC</t>
  </si>
  <si>
    <t>HOD</t>
  </si>
  <si>
    <t>NO:OF SUBJECTS FAILED</t>
  </si>
  <si>
    <t>REGISTER NUMBER</t>
  </si>
  <si>
    <t>SGPA</t>
  </si>
  <si>
    <t>S</t>
  </si>
  <si>
    <t>B</t>
  </si>
  <si>
    <t>C</t>
  </si>
  <si>
    <t>A</t>
  </si>
  <si>
    <t>E</t>
  </si>
  <si>
    <t>D</t>
  </si>
  <si>
    <t>F</t>
  </si>
  <si>
    <t xml:space="preserve">No. of S Grades: </t>
  </si>
  <si>
    <t xml:space="preserve">No of A Grades: </t>
  </si>
  <si>
    <t xml:space="preserve">No of B Grades: </t>
  </si>
  <si>
    <t xml:space="preserve">No of C Grades: </t>
  </si>
  <si>
    <t xml:space="preserve">No of D Grades: </t>
  </si>
  <si>
    <t xml:space="preserve">No of E Grades: </t>
  </si>
  <si>
    <t xml:space="preserve">No of F Grades: </t>
  </si>
  <si>
    <t>ARREAR STUDENTS LIST</t>
  </si>
  <si>
    <t>NAME OF THE FAILED SUBJECTS</t>
  </si>
  <si>
    <t>DS</t>
  </si>
  <si>
    <t>NO:OF ARREARS</t>
  </si>
  <si>
    <t>REGISTER NO</t>
  </si>
  <si>
    <t xml:space="preserve">No of Absentees: </t>
  </si>
  <si>
    <t>SEM -I GPA</t>
  </si>
  <si>
    <t>SEM -II GPA</t>
  </si>
  <si>
    <t>CGPA</t>
  </si>
  <si>
    <t>SEM I CREDIT POINTS</t>
  </si>
  <si>
    <t>SEM II CREDIT POINTS</t>
  </si>
  <si>
    <t>ACADEMIC YEAR 2024-2025</t>
  </si>
  <si>
    <t>BATCH: 2023-2027</t>
  </si>
  <si>
    <t>I SEM</t>
  </si>
  <si>
    <t>II SEM</t>
  </si>
  <si>
    <t>PSA</t>
  </si>
  <si>
    <t>TOTAL NO:OF ARREAR'S</t>
  </si>
  <si>
    <t>SEM III CREDIT POINTS</t>
  </si>
  <si>
    <t>III SEM</t>
  </si>
  <si>
    <t>CREDITS</t>
  </si>
  <si>
    <t>SEM -III GPA</t>
  </si>
  <si>
    <t>SEM IV CREDIT POINTS</t>
  </si>
  <si>
    <t>AP</t>
  </si>
  <si>
    <t>C++</t>
  </si>
  <si>
    <t>DBMS LAB</t>
  </si>
  <si>
    <t>OS LAB</t>
  </si>
  <si>
    <t>DBMS</t>
  </si>
  <si>
    <t>OS</t>
  </si>
  <si>
    <t>GP-II</t>
  </si>
  <si>
    <t>JAVA LAB</t>
  </si>
  <si>
    <t>JAVA</t>
  </si>
  <si>
    <t>DMGT</t>
  </si>
  <si>
    <t>SEM IV GPA</t>
  </si>
  <si>
    <t>CGPA-UPTO IV SEM</t>
  </si>
  <si>
    <t xml:space="preserve">DBMS </t>
  </si>
  <si>
    <t>S. No</t>
  </si>
  <si>
    <t>Subject</t>
  </si>
  <si>
    <t>Staff Handled</t>
  </si>
  <si>
    <t>No. of students appeared</t>
  </si>
  <si>
    <t>No. of students cleared</t>
  </si>
  <si>
    <t>No. of absent</t>
  </si>
  <si>
    <t>Percentage of result</t>
  </si>
  <si>
    <t>ANDROID PROGRAMMING</t>
  </si>
  <si>
    <t>-</t>
  </si>
  <si>
    <t>PROFESSIONAL ELECTIVE- PROGRAMMING IN C++</t>
  </si>
  <si>
    <t xml:space="preserve">RIGHT TO INFORMATION AND GOOD GOVERNANCE </t>
  </si>
  <si>
    <t>DATABSE MANAGEMENT SYSTEMS LAB</t>
  </si>
  <si>
    <t>OPERATING SYSTEMS LAB</t>
  </si>
  <si>
    <t>APTITUDE-II</t>
  </si>
  <si>
    <t xml:space="preserve">DATABASE MANAGEMENT SYSTEMS  </t>
  </si>
  <si>
    <t>OPERATING SYSTEMS</t>
  </si>
  <si>
    <t>GENERAL PROFICIENCY – II</t>
  </si>
  <si>
    <t>PROGRAMMING IN JAVA LAB</t>
  </si>
  <si>
    <t>PROGRAMMING IN JAVA</t>
  </si>
  <si>
    <t>DISCRETE MATHEMATICS AND GRAPH THEORY</t>
  </si>
  <si>
    <t xml:space="preserve"> END SEMESTER EXAMINATION - RESULT ANALYSIS - JULY 2025</t>
  </si>
  <si>
    <t>ARREAR LIST-UPTO IV SEM</t>
  </si>
  <si>
    <t>IV SEM</t>
  </si>
  <si>
    <t>YEAR/SEM/SEC: II/IV/B</t>
  </si>
  <si>
    <t>EnrollNo</t>
  </si>
  <si>
    <t>UniversityNo</t>
  </si>
  <si>
    <t>Name</t>
  </si>
  <si>
    <t>23UCS001</t>
  </si>
  <si>
    <t>AASHIKKA G</t>
  </si>
  <si>
    <t>23UCS002</t>
  </si>
  <si>
    <t>ABDULLAH N</t>
  </si>
  <si>
    <t>23UCS007</t>
  </si>
  <si>
    <t>AJAY V</t>
  </si>
  <si>
    <t>23UCS009</t>
  </si>
  <si>
    <t>AKSHAYA B</t>
  </si>
  <si>
    <t>23UCS011</t>
  </si>
  <si>
    <t>AMISH S R</t>
  </si>
  <si>
    <t>23UCS012</t>
  </si>
  <si>
    <t>ANANDHI G</t>
  </si>
  <si>
    <t>23UCS016</t>
  </si>
  <si>
    <t>ARJUN N</t>
  </si>
  <si>
    <t>23UCS019</t>
  </si>
  <si>
    <t>ARUTSELVY M</t>
  </si>
  <si>
    <t>23UCS020</t>
  </si>
  <si>
    <t>AZMAL</t>
  </si>
  <si>
    <t>23UCS022</t>
  </si>
  <si>
    <t>BALASUBRAMANIAN S</t>
  </si>
  <si>
    <t>23UCS023</t>
  </si>
  <si>
    <t>BARANIDHARAN P</t>
  </si>
  <si>
    <t>23UCS024</t>
  </si>
  <si>
    <t>BARATH C</t>
  </si>
  <si>
    <t>23UCS031</t>
  </si>
  <si>
    <t>DAYAANIDHI S V</t>
  </si>
  <si>
    <t>23UCS032</t>
  </si>
  <si>
    <t>DEEPAK T</t>
  </si>
  <si>
    <t>23UCS036</t>
  </si>
  <si>
    <t>DHANYASRI T</t>
  </si>
  <si>
    <t>23UCS037</t>
  </si>
  <si>
    <t>DHARANEESWARAN S</t>
  </si>
  <si>
    <t>23UCS038</t>
  </si>
  <si>
    <t>DHARSHAN R</t>
  </si>
  <si>
    <t>23UCS039</t>
  </si>
  <si>
    <t>DHESHNA B</t>
  </si>
  <si>
    <t>23UCS047</t>
  </si>
  <si>
    <t>GANAPATHI R</t>
  </si>
  <si>
    <t>23UCS051</t>
  </si>
  <si>
    <t>GERALDINE A</t>
  </si>
  <si>
    <t>23UCS052</t>
  </si>
  <si>
    <t>GILLIVALAVAN G</t>
  </si>
  <si>
    <t>23UCS059</t>
  </si>
  <si>
    <t>HARINI S</t>
  </si>
  <si>
    <t>23UCS062</t>
  </si>
  <si>
    <t>HARSHITA U</t>
  </si>
  <si>
    <t>23UCS070</t>
  </si>
  <si>
    <t>JAYA PRASATH M</t>
  </si>
  <si>
    <t>23UCS072</t>
  </si>
  <si>
    <t>JEAN KEVIN D</t>
  </si>
  <si>
    <t>23UCS077</t>
  </si>
  <si>
    <t>KALAIARASI M</t>
  </si>
  <si>
    <t>23UCS080</t>
  </si>
  <si>
    <t>KARTHIK M</t>
  </si>
  <si>
    <t>23UCS081</t>
  </si>
  <si>
    <t>KAVIDHARAN P</t>
  </si>
  <si>
    <t>23UCS082</t>
  </si>
  <si>
    <t>KAVIYA VARDHINI T</t>
  </si>
  <si>
    <t>23UCS086</t>
  </si>
  <si>
    <t>KEISHORE G</t>
  </si>
  <si>
    <t>23UCS091</t>
  </si>
  <si>
    <t>LAKSHITA M</t>
  </si>
  <si>
    <t>23UCS094</t>
  </si>
  <si>
    <t>MADHUMITHA</t>
  </si>
  <si>
    <t>23UCS095</t>
  </si>
  <si>
    <t>MAHALAKSHMI S</t>
  </si>
  <si>
    <t>23UCS101</t>
  </si>
  <si>
    <t>MOHAMED NOUSHAD S</t>
  </si>
  <si>
    <t>23UCS103</t>
  </si>
  <si>
    <t>MOTHISH S</t>
  </si>
  <si>
    <t>23UCS104</t>
  </si>
  <si>
    <t>MUGILAN S</t>
  </si>
  <si>
    <t>23UCS106</t>
  </si>
  <si>
    <t>NIDARSANA P</t>
  </si>
  <si>
    <t>23UCS112</t>
  </si>
  <si>
    <t>PADIKKAL VEETIL NAVDEEP</t>
  </si>
  <si>
    <t>23UCS115</t>
  </si>
  <si>
    <t>PAVITHRA S</t>
  </si>
  <si>
    <t>23UCS119</t>
  </si>
  <si>
    <t>PRAJAN SANJAY G</t>
  </si>
  <si>
    <t>23UCS120</t>
  </si>
  <si>
    <t>PRAVEEN P</t>
  </si>
  <si>
    <t>23UCS125</t>
  </si>
  <si>
    <t>RAKSHYA DEVI R</t>
  </si>
  <si>
    <t>23UCS129</t>
  </si>
  <si>
    <t>RANJITH R</t>
  </si>
  <si>
    <t>23UCS130</t>
  </si>
  <si>
    <t>REVANTHKUMAR S</t>
  </si>
  <si>
    <t>23UCS133</t>
  </si>
  <si>
    <t>ROSHINI M</t>
  </si>
  <si>
    <t>23UCS139</t>
  </si>
  <si>
    <t>SANJAY JERENE M</t>
  </si>
  <si>
    <t>23UCS143</t>
  </si>
  <si>
    <t>SHAFEE HAMATH H</t>
  </si>
  <si>
    <t>23UCS147</t>
  </si>
  <si>
    <t>SHREE NIDHI K</t>
  </si>
  <si>
    <t>23UCS148</t>
  </si>
  <si>
    <t>SIDDHARTH B</t>
  </si>
  <si>
    <t>23UCS153</t>
  </si>
  <si>
    <t>SRINIVAS A</t>
  </si>
  <si>
    <t>23UCS157</t>
  </si>
  <si>
    <t>SUSHINTHA S</t>
  </si>
  <si>
    <t>23UCS159</t>
  </si>
  <si>
    <t>TANGETI VEERA VIJAYA ANJALI</t>
  </si>
  <si>
    <t>23UCS163</t>
  </si>
  <si>
    <t>VARSHA S</t>
  </si>
  <si>
    <t>23UCS164</t>
  </si>
  <si>
    <t>23UCS166</t>
  </si>
  <si>
    <t>VIGNESHKUMAR R</t>
  </si>
  <si>
    <t>23UCS169</t>
  </si>
  <si>
    <t>VISHNU P A</t>
  </si>
  <si>
    <t>23UCS170</t>
  </si>
  <si>
    <t>VISHNUPRIYAA K</t>
  </si>
  <si>
    <t>23UCS173</t>
  </si>
  <si>
    <t>YAZHINI G</t>
  </si>
  <si>
    <t>23CSL002</t>
  </si>
  <si>
    <t>PRIYADHARSHAN</t>
  </si>
  <si>
    <t>23CSL003</t>
  </si>
  <si>
    <t>SANSKRITHA</t>
  </si>
  <si>
    <t>GP LAB</t>
  </si>
  <si>
    <t>NO. OF ARREARS</t>
  </si>
  <si>
    <t>FA</t>
  </si>
  <si>
    <t>END SEMESTER EXAMINATION - RESULT ANALYSIS - JULY 2025</t>
  </si>
  <si>
    <t>SL NO</t>
  </si>
  <si>
    <t>PRAJAN SANJAY</t>
  </si>
  <si>
    <t>PRIYADHARSHAN D</t>
  </si>
  <si>
    <t xml:space="preserve">DMGT </t>
  </si>
  <si>
    <t xml:space="preserve">OS </t>
  </si>
  <si>
    <t>YEAR/SEC: II/B</t>
  </si>
  <si>
    <t>PC</t>
  </si>
  <si>
    <t>PC, PSA</t>
  </si>
  <si>
    <t>JAVA, DBMS</t>
  </si>
  <si>
    <t xml:space="preserve">  EM-II</t>
  </si>
  <si>
    <t>PS</t>
  </si>
  <si>
    <t>DMGT, JAVA, AP</t>
  </si>
  <si>
    <t>PC, PSA, EM-I</t>
  </si>
  <si>
    <t>PYTHON, DS, DDSA, EM-II</t>
  </si>
  <si>
    <t>DAA, PS</t>
  </si>
  <si>
    <t>JAVA, C++, AP</t>
  </si>
  <si>
    <t>DAA, ACD, ESAI, SET, PS</t>
  </si>
  <si>
    <t>DMGT, OS, JAVA, AP, DBMS, C++, DBMS LAB</t>
  </si>
  <si>
    <t xml:space="preserve">  DEPARTMENT OF COMPUTER SCIENCE AND ENGINEERING</t>
  </si>
  <si>
    <t>THEORY</t>
  </si>
  <si>
    <t>PRACTICAL</t>
  </si>
  <si>
    <t>THEORY CUM PRACTICAL</t>
  </si>
  <si>
    <t>Ms.V.NIVETHA</t>
  </si>
  <si>
    <t>Mrs.N.SUGANYA</t>
  </si>
  <si>
    <t>Mrs.SUBASHREE</t>
  </si>
  <si>
    <t>Mr.P.KARTHIKEYAN</t>
  </si>
  <si>
    <t>Dr.N.PAZHANIRAJA</t>
  </si>
  <si>
    <t>Ms.JASMINE</t>
  </si>
  <si>
    <t>Mr.B.THIYAGARAJAN</t>
  </si>
  <si>
    <t>Mr.T.SANKAR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</si>
</sst>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\(0\)"/>
  </numFmts>
  <fonts count="4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12"/>
      <color indexed="8"/>
      <name val="Times New Roman"/>
      <family val="1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Times New Roman"/>
      <family val="1"/>
    </font>
    <font>
      <sz val="14"/>
      <color indexed="8"/>
      <name val="Calibri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4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1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Aptos Narrow"/>
      <family val="2"/>
    </font>
    <font>
      <sz val="10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ptos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7">
    <xf numFmtId="0" fontId="0" fillId="0" borderId="0">
      <alignment vertical="top"/>
    </xf>
    <xf numFmtId="0" fontId="25" fillId="0" borderId="0" applyNumberFormat="0" applyFill="0" applyBorder="0" applyAlignment="0" applyProtection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4" fillId="0" borderId="0"/>
    <xf numFmtId="9" fontId="3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</cellStyleXfs>
  <cellXfs count="196">
    <xf numFmtId="0" fontId="0" fillId="0" borderId="0" xfId="0">
      <alignment vertical="top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164" fontId="9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9" fillId="0" borderId="0" xfId="0" applyFont="1">
      <alignment vertical="top"/>
    </xf>
    <xf numFmtId="0" fontId="8" fillId="0" borderId="1" xfId="0" applyFont="1" applyBorder="1" applyAlignment="1">
      <alignment horizontal="right" vertical="top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>
      <alignment vertical="top"/>
    </xf>
    <xf numFmtId="164" fontId="9" fillId="0" borderId="1" xfId="0" applyNumberFormat="1" applyFont="1" applyBorder="1" applyAlignment="1">
      <alignment horizontal="center" vertical="center"/>
    </xf>
    <xf numFmtId="164" fontId="9" fillId="0" borderId="0" xfId="0" applyNumberFormat="1" applyFont="1">
      <alignment vertical="top"/>
    </xf>
    <xf numFmtId="0" fontId="9" fillId="0" borderId="0" xfId="0" applyFont="1" applyAlignment="1">
      <alignment horizontal="center" vertical="top"/>
    </xf>
    <xf numFmtId="9" fontId="9" fillId="0" borderId="0" xfId="5" applyFont="1" applyBorder="1">
      <alignment vertical="top"/>
    </xf>
    <xf numFmtId="0" fontId="8" fillId="0" borderId="0" xfId="0" applyFont="1" applyAlignment="1">
      <alignment horizontal="right" vertical="top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2" fillId="0" borderId="0" xfId="0" applyFont="1">
      <alignment vertical="top"/>
    </xf>
    <xf numFmtId="0" fontId="11" fillId="2" borderId="1" xfId="0" applyFont="1" applyFill="1" applyBorder="1" applyAlignment="1">
      <alignment horizontal="center" vertical="center"/>
    </xf>
    <xf numFmtId="0" fontId="14" fillId="0" borderId="0" xfId="0" applyFont="1">
      <alignment vertical="top"/>
    </xf>
    <xf numFmtId="0" fontId="15" fillId="0" borderId="0" xfId="0" applyFont="1" applyAlignment="1"/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top"/>
    </xf>
    <xf numFmtId="0" fontId="2" fillId="0" borderId="0" xfId="0" applyFont="1">
      <alignment vertical="top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13" fillId="0" borderId="0" xfId="2" applyFont="1" applyAlignment="1"/>
    <xf numFmtId="0" fontId="0" fillId="0" borderId="0" xfId="0" applyAlignment="1">
      <alignment horizontal="center" vertical="top"/>
    </xf>
    <xf numFmtId="0" fontId="25" fillId="0" borderId="1" xfId="1" applyBorder="1" applyAlignment="1">
      <alignment horizontal="center" wrapText="1"/>
    </xf>
    <xf numFmtId="0" fontId="30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top" wrapText="1"/>
    </xf>
    <xf numFmtId="0" fontId="31" fillId="0" borderId="0" xfId="0" applyFont="1" applyAlignment="1">
      <alignment horizontal="center" vertical="top" wrapText="1"/>
    </xf>
    <xf numFmtId="0" fontId="27" fillId="0" borderId="0" xfId="3" applyFont="1" applyAlignment="1">
      <alignment horizontal="center" vertical="center"/>
    </xf>
    <xf numFmtId="0" fontId="32" fillId="0" borderId="1" xfId="0" applyFont="1" applyBorder="1" applyAlignment="1">
      <alignment horizontal="center" wrapText="1"/>
    </xf>
    <xf numFmtId="0" fontId="32" fillId="0" borderId="3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right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4" fillId="0" borderId="0" xfId="0" applyFont="1" applyAlignment="1">
      <alignment horizontal="center" wrapText="1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2" fillId="0" borderId="3" xfId="0" applyFont="1" applyBorder="1" applyAlignment="1">
      <alignment horizontal="left" wrapText="1"/>
    </xf>
    <xf numFmtId="0" fontId="34" fillId="3" borderId="0" xfId="0" applyFont="1" applyFill="1" applyAlignment="1">
      <alignment horizontal="center" wrapText="1"/>
    </xf>
    <xf numFmtId="0" fontId="36" fillId="0" borderId="0" xfId="0" applyFont="1" applyAlignment="1">
      <alignment horizontal="center" wrapText="1"/>
    </xf>
    <xf numFmtId="0" fontId="37" fillId="0" borderId="1" xfId="0" applyFont="1" applyBorder="1" applyAlignment="1">
      <alignment horizontal="right" wrapText="1"/>
    </xf>
    <xf numFmtId="0" fontId="38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1" xfId="0" applyBorder="1" applyAlignment="1"/>
    <xf numFmtId="0" fontId="35" fillId="0" borderId="0" xfId="0" applyFont="1" applyAlignment="1">
      <alignment vertical="center"/>
    </xf>
    <xf numFmtId="0" fontId="30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0" fontId="27" fillId="0" borderId="1" xfId="3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wrapText="1"/>
    </xf>
    <xf numFmtId="0" fontId="34" fillId="4" borderId="1" xfId="0" applyFont="1" applyFill="1" applyBorder="1" applyAlignment="1">
      <alignment horizontal="center" wrapText="1"/>
    </xf>
    <xf numFmtId="0" fontId="36" fillId="0" borderId="1" xfId="0" applyFont="1" applyBorder="1" applyAlignment="1">
      <alignment horizontal="center" wrapText="1"/>
    </xf>
    <xf numFmtId="0" fontId="25" fillId="0" borderId="1" xfId="1" applyBorder="1" applyAlignment="1">
      <alignment horizontal="center" vertical="center" wrapText="1"/>
    </xf>
    <xf numFmtId="0" fontId="39" fillId="0" borderId="1" xfId="2" applyFont="1" applyBorder="1" applyAlignment="1">
      <alignment horizontal="center" vertical="center" wrapText="1"/>
    </xf>
    <xf numFmtId="0" fontId="39" fillId="0" borderId="2" xfId="2" applyFont="1" applyBorder="1" applyAlignment="1">
      <alignment horizontal="center" vertical="center" wrapText="1"/>
    </xf>
    <xf numFmtId="0" fontId="14" fillId="0" borderId="2" xfId="2" applyFont="1" applyBorder="1" applyAlignment="1">
      <alignment vertical="center"/>
    </xf>
    <xf numFmtId="0" fontId="0" fillId="0" borderId="0" xfId="0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3" fillId="0" borderId="3" xfId="0" applyFont="1" applyBorder="1" applyAlignment="1">
      <alignment horizontal="right" vertical="center"/>
    </xf>
    <xf numFmtId="0" fontId="34" fillId="0" borderId="4" xfId="0" applyFont="1" applyBorder="1" applyAlignment="1">
      <alignment horizontal="center" wrapText="1"/>
    </xf>
    <xf numFmtId="0" fontId="36" fillId="0" borderId="4" xfId="0" applyFont="1" applyBorder="1" applyAlignment="1">
      <alignment horizontal="center" wrapText="1"/>
    </xf>
    <xf numFmtId="0" fontId="32" fillId="4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vertical="center" wrapText="1"/>
    </xf>
    <xf numFmtId="0" fontId="35" fillId="4" borderId="3" xfId="0" applyFont="1" applyFill="1" applyBorder="1" applyAlignment="1">
      <alignment vertical="center"/>
    </xf>
    <xf numFmtId="0" fontId="35" fillId="4" borderId="1" xfId="0" applyFont="1" applyFill="1" applyBorder="1" applyAlignment="1">
      <alignment vertical="center"/>
    </xf>
    <xf numFmtId="0" fontId="33" fillId="4" borderId="1" xfId="0" applyFont="1" applyFill="1" applyBorder="1" applyAlignment="1">
      <alignment horizontal="right" vertical="center"/>
    </xf>
    <xf numFmtId="0" fontId="34" fillId="4" borderId="4" xfId="0" applyFont="1" applyFill="1" applyBorder="1" applyAlignment="1">
      <alignment horizontal="center" wrapText="1"/>
    </xf>
    <xf numFmtId="0" fontId="33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64" fontId="23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0" fontId="24" fillId="0" borderId="0" xfId="4"/>
    <xf numFmtId="0" fontId="24" fillId="0" borderId="1" xfId="4" applyBorder="1" applyAlignment="1">
      <alignment horizontal="center" vertical="center"/>
    </xf>
    <xf numFmtId="0" fontId="24" fillId="0" borderId="1" xfId="4" applyBorder="1" applyAlignment="1">
      <alignment horizontal="center"/>
    </xf>
    <xf numFmtId="0" fontId="6" fillId="0" borderId="0" xfId="2" applyFont="1" applyAlignment="1">
      <alignment horizontal="center"/>
    </xf>
    <xf numFmtId="0" fontId="2" fillId="0" borderId="0" xfId="2">
      <alignment vertical="top"/>
    </xf>
    <xf numFmtId="1" fontId="2" fillId="0" borderId="1" xfId="2" applyNumberFormat="1" applyBorder="1" applyAlignment="1">
      <alignment horizontal="center" vertical="top"/>
    </xf>
    <xf numFmtId="0" fontId="5" fillId="0" borderId="1" xfId="2" applyFont="1" applyBorder="1" applyAlignment="1">
      <alignment horizontal="center" vertical="center" wrapText="1"/>
    </xf>
    <xf numFmtId="0" fontId="41" fillId="0" borderId="1" xfId="2" applyFont="1" applyBorder="1" applyAlignment="1">
      <alignment horizontal="center" vertical="center" wrapText="1"/>
    </xf>
    <xf numFmtId="0" fontId="14" fillId="0" borderId="0" xfId="2" applyFont="1">
      <alignment vertical="top"/>
    </xf>
    <xf numFmtId="0" fontId="2" fillId="0" borderId="1" xfId="2" applyBorder="1" applyAlignment="1">
      <alignment horizontal="center" vertical="top"/>
    </xf>
    <xf numFmtId="164" fontId="23" fillId="0" borderId="1" xfId="2" applyNumberFormat="1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top" wrapText="1"/>
    </xf>
    <xf numFmtId="0" fontId="2" fillId="3" borderId="1" xfId="2" applyFill="1" applyBorder="1" applyAlignment="1">
      <alignment horizontal="center" vertical="top" wrapText="1"/>
    </xf>
    <xf numFmtId="0" fontId="2" fillId="0" borderId="1" xfId="2" applyBorder="1" applyAlignment="1">
      <alignment horizontal="center" vertical="top" wrapText="1"/>
    </xf>
    <xf numFmtId="0" fontId="42" fillId="0" borderId="1" xfId="4" applyFont="1" applyBorder="1" applyAlignment="1">
      <alignment horizontal="center" vertical="center"/>
    </xf>
    <xf numFmtId="164" fontId="23" fillId="0" borderId="3" xfId="2" applyNumberFormat="1" applyFont="1" applyBorder="1" applyAlignment="1">
      <alignment horizontal="center" vertical="center"/>
    </xf>
    <xf numFmtId="0" fontId="32" fillId="0" borderId="1" xfId="4" applyFont="1" applyBorder="1" applyAlignment="1">
      <alignment horizontal="center" wrapText="1"/>
    </xf>
    <xf numFmtId="0" fontId="32" fillId="0" borderId="1" xfId="4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top" wrapText="1"/>
    </xf>
    <xf numFmtId="0" fontId="16" fillId="0" borderId="0" xfId="4" applyFont="1" applyAlignment="1">
      <alignment vertical="center"/>
    </xf>
    <xf numFmtId="0" fontId="24" fillId="0" borderId="0" xfId="4" applyAlignment="1">
      <alignment vertical="top"/>
    </xf>
    <xf numFmtId="0" fontId="44" fillId="0" borderId="1" xfId="4" applyFont="1" applyBorder="1" applyAlignment="1">
      <alignment horizontal="center" vertical="center" wrapText="1"/>
    </xf>
    <xf numFmtId="0" fontId="43" fillId="0" borderId="1" xfId="4" applyFont="1" applyBorder="1" applyAlignment="1">
      <alignment horizontal="center" vertical="center" wrapText="1"/>
    </xf>
    <xf numFmtId="0" fontId="45" fillId="0" borderId="1" xfId="4" applyFont="1" applyBorder="1" applyAlignment="1">
      <alignment horizontal="center" vertical="center"/>
    </xf>
    <xf numFmtId="0" fontId="45" fillId="0" borderId="1" xfId="4" applyFont="1" applyBorder="1" applyAlignment="1">
      <alignment horizontal="center"/>
    </xf>
    <xf numFmtId="0" fontId="2" fillId="0" borderId="0" xfId="4" applyFont="1" applyAlignment="1">
      <alignment vertical="top"/>
    </xf>
    <xf numFmtId="0" fontId="12" fillId="0" borderId="0" xfId="4" applyFont="1" applyAlignment="1">
      <alignment vertical="top"/>
    </xf>
    <xf numFmtId="0" fontId="12" fillId="0" borderId="0" xfId="4" applyFont="1" applyAlignment="1">
      <alignment horizontal="center" vertical="top"/>
    </xf>
    <xf numFmtId="0" fontId="26" fillId="0" borderId="0" xfId="4" applyFont="1" applyAlignment="1">
      <alignment vertical="top"/>
    </xf>
    <xf numFmtId="0" fontId="44" fillId="0" borderId="1" xfId="4" applyFont="1" applyBorder="1" applyAlignment="1">
      <alignment vertical="center" wrapText="1"/>
    </xf>
    <xf numFmtId="0" fontId="5" fillId="0" borderId="0" xfId="4" applyFont="1" applyAlignment="1">
      <alignment horizontal="center" vertical="top"/>
    </xf>
    <xf numFmtId="0" fontId="5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4" fillId="0" borderId="1" xfId="4" applyBorder="1" applyAlignment="1">
      <alignment horizontal="center" vertical="top"/>
    </xf>
    <xf numFmtId="0" fontId="24" fillId="0" borderId="0" xfId="4" applyAlignment="1">
      <alignment wrapText="1"/>
    </xf>
    <xf numFmtId="0" fontId="5" fillId="0" borderId="1" xfId="4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0" fontId="32" fillId="0" borderId="1" xfId="4" applyFont="1" applyBorder="1" applyAlignment="1">
      <alignment wrapText="1"/>
    </xf>
    <xf numFmtId="0" fontId="32" fillId="0" borderId="1" xfId="4" applyFont="1" applyBorder="1" applyAlignment="1">
      <alignment horizontal="center" vertical="center" wrapText="1"/>
    </xf>
    <xf numFmtId="0" fontId="32" fillId="0" borderId="1" xfId="4" applyFont="1" applyBorder="1" applyAlignment="1">
      <alignment vertical="center" wrapText="1"/>
    </xf>
    <xf numFmtId="0" fontId="37" fillId="0" borderId="1" xfId="4" applyFont="1" applyBorder="1" applyAlignment="1">
      <alignment horizontal="center" wrapText="1"/>
    </xf>
    <xf numFmtId="0" fontId="5" fillId="0" borderId="0" xfId="4" applyFont="1" applyAlignment="1">
      <alignment vertical="top"/>
    </xf>
    <xf numFmtId="0" fontId="46" fillId="0" borderId="0" xfId="4" applyFont="1"/>
    <xf numFmtId="0" fontId="47" fillId="0" borderId="0" xfId="4" applyFont="1"/>
    <xf numFmtId="0" fontId="32" fillId="0" borderId="1" xfId="0" applyFont="1" applyBorder="1" applyAlignment="1">
      <alignment wrapText="1"/>
    </xf>
    <xf numFmtId="0" fontId="37" fillId="0" borderId="1" xfId="0" applyFont="1" applyBorder="1" applyAlignment="1">
      <alignment horizontal="center" wrapText="1"/>
    </xf>
    <xf numFmtId="0" fontId="34" fillId="0" borderId="6" xfId="0" applyFont="1" applyBorder="1" applyAlignment="1">
      <alignment horizontal="center" wrapText="1"/>
    </xf>
    <xf numFmtId="0" fontId="34" fillId="4" borderId="6" xfId="0" applyFont="1" applyFill="1" applyBorder="1" applyAlignment="1">
      <alignment horizontal="center" wrapText="1"/>
    </xf>
    <xf numFmtId="0" fontId="36" fillId="0" borderId="6" xfId="0" applyFont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2" applyFont="1" applyAlignment="1">
      <alignment horizontal="center" vertical="top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12" fillId="0" borderId="0" xfId="0" applyFont="1" applyAlignment="1">
      <alignment horizontal="left" vertical="top"/>
    </xf>
    <xf numFmtId="0" fontId="16" fillId="0" borderId="0" xfId="4" applyFont="1" applyAlignment="1">
      <alignment horizontal="center" vertical="center"/>
    </xf>
    <xf numFmtId="0" fontId="12" fillId="0" borderId="0" xfId="4" applyFont="1" applyAlignment="1">
      <alignment horizontal="left" vertical="top"/>
    </xf>
    <xf numFmtId="0" fontId="5" fillId="0" borderId="0" xfId="4" applyFont="1" applyAlignment="1">
      <alignment horizontal="center" vertical="top"/>
    </xf>
    <xf numFmtId="0" fontId="5" fillId="0" borderId="0" xfId="4" applyFont="1" applyAlignment="1">
      <alignment horizontal="left" vertical="top"/>
    </xf>
    <xf numFmtId="0" fontId="48" fillId="0" borderId="0" xfId="4" applyFont="1" applyAlignment="1">
      <alignment horizontal="center" vertical="center"/>
    </xf>
  </cellXfs>
  <cellStyles count="7">
    <cellStyle name="Hyperlink" xfId="1" builtinId="8"/>
    <cellStyle name="Normal" xfId="0" builtinId="0"/>
    <cellStyle name="Normal 2" xfId="2" xr:uid="{EC47294B-8417-4C35-B983-0313E900BF79}"/>
    <cellStyle name="Normal 3" xfId="3" xr:uid="{245A8189-D4D6-4682-BD90-916320882E7C}"/>
    <cellStyle name="Normal 4" xfId="4" xr:uid="{D3AA78B7-C247-4377-AABD-6B452456638C}"/>
    <cellStyle name="Percent" xfId="5" builtinId="5"/>
    <cellStyle name="Percent 2" xfId="6" xr:uid="{453BD6D8-0CA4-4BA5-A95D-395A133D911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F03C92D-1C9C-4436-B7BF-5398D2F9E356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365760</xdr:colOff>
      <xdr:row>4</xdr:row>
      <xdr:rowOff>129540</xdr:rowOff>
    </xdr:to>
    <xdr:pic>
      <xdr:nvPicPr>
        <xdr:cNvPr id="7269" name="image1.jpeg">
          <a:extLst>
            <a:ext uri="{FF2B5EF4-FFF2-40B4-BE49-F238E27FC236}">
              <a16:creationId xmlns:a16="http://schemas.microsoft.com/office/drawing/2014/main" id="{5A99E2F7-E259-9C9F-8277-AC557F209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0"/>
          <a:ext cx="7780020" cy="1135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4</xdr:row>
      <xdr:rowOff>152400</xdr:rowOff>
    </xdr:to>
    <xdr:pic>
      <xdr:nvPicPr>
        <xdr:cNvPr id="8196" name="image1.jpeg">
          <a:extLst>
            <a:ext uri="{FF2B5EF4-FFF2-40B4-BE49-F238E27FC236}">
              <a16:creationId xmlns:a16="http://schemas.microsoft.com/office/drawing/2014/main" id="{552C88C7-BC0A-3E3E-1FF3-167C6270B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6216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403860</xdr:colOff>
      <xdr:row>5</xdr:row>
      <xdr:rowOff>22860</xdr:rowOff>
    </xdr:to>
    <xdr:pic>
      <xdr:nvPicPr>
        <xdr:cNvPr id="1172" name="image1.jpeg">
          <a:extLst>
            <a:ext uri="{FF2B5EF4-FFF2-40B4-BE49-F238E27FC236}">
              <a16:creationId xmlns:a16="http://schemas.microsoft.com/office/drawing/2014/main" id="{8235980B-6877-7A61-011B-87BD0F4D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85960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342900</xdr:colOff>
      <xdr:row>6</xdr:row>
      <xdr:rowOff>38100</xdr:rowOff>
    </xdr:to>
    <xdr:pic>
      <xdr:nvPicPr>
        <xdr:cNvPr id="6250" name="image1.jpeg">
          <a:extLst>
            <a:ext uri="{FF2B5EF4-FFF2-40B4-BE49-F238E27FC236}">
              <a16:creationId xmlns:a16="http://schemas.microsoft.com/office/drawing/2014/main" id="{1B1C883A-15FA-5726-0629-5E5A005F9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95460" cy="1043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4</xdr:row>
      <xdr:rowOff>137160</xdr:rowOff>
    </xdr:to>
    <xdr:pic>
      <xdr:nvPicPr>
        <xdr:cNvPr id="2167" name="image1.jpeg">
          <a:extLst>
            <a:ext uri="{FF2B5EF4-FFF2-40B4-BE49-F238E27FC236}">
              <a16:creationId xmlns:a16="http://schemas.microsoft.com/office/drawing/2014/main" id="{4F65BA0C-2CF1-3C24-54B9-781D00C22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830580</xdr:colOff>
      <xdr:row>5</xdr:row>
      <xdr:rowOff>38100</xdr:rowOff>
    </xdr:to>
    <xdr:pic>
      <xdr:nvPicPr>
        <xdr:cNvPr id="10332" name="image1.jpeg">
          <a:extLst>
            <a:ext uri="{FF2B5EF4-FFF2-40B4-BE49-F238E27FC236}">
              <a16:creationId xmlns:a16="http://schemas.microsoft.com/office/drawing/2014/main" id="{CC956CCD-7C6F-0012-BB4C-CA6E33F8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4202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579120</xdr:colOff>
      <xdr:row>5</xdr:row>
      <xdr:rowOff>15240</xdr:rowOff>
    </xdr:to>
    <xdr:pic>
      <xdr:nvPicPr>
        <xdr:cNvPr id="5124" name="image1.jpeg">
          <a:extLst>
            <a:ext uri="{FF2B5EF4-FFF2-40B4-BE49-F238E27FC236}">
              <a16:creationId xmlns:a16="http://schemas.microsoft.com/office/drawing/2014/main" id="{10A21B51-CB21-0DDD-C01D-FF2BA8B2A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9694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i.n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.n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655E-779C-43AC-AC84-CB53F5F95D20}">
  <sheetPr>
    <pageSetUpPr fitToPage="1"/>
  </sheetPr>
  <dimension ref="A1:AA104"/>
  <sheetViews>
    <sheetView tabSelected="1" showOutlineSymbols="0" topLeftCell="E61" zoomScale="87" zoomScaleNormal="70" workbookViewId="0">
      <selection activeCell="O80" sqref="O80"/>
    </sheetView>
  </sheetViews>
  <sheetFormatPr defaultColWidth="6.88671875" defaultRowHeight="12.75" customHeight="1" x14ac:dyDescent="0.25"/>
  <cols>
    <col min="1" max="1" width="6.5546875" customWidth="1"/>
    <col min="2" max="2" width="18.6640625" customWidth="1"/>
    <col min="3" max="3" width="19.44140625" customWidth="1"/>
    <col min="4" max="4" width="27.33203125" customWidth="1"/>
    <col min="5" max="24" width="10.6640625" customWidth="1"/>
    <col min="25" max="25" width="10.6640625" style="3" customWidth="1"/>
    <col min="26" max="26" width="10.6640625" customWidth="1"/>
    <col min="27" max="27" width="14.109375" customWidth="1"/>
  </cols>
  <sheetData>
    <row r="1" spans="1:27" ht="19.95" customHeight="1" x14ac:dyDescent="0.25"/>
    <row r="2" spans="1:27" ht="19.95" customHeight="1" x14ac:dyDescent="0.25"/>
    <row r="3" spans="1:27" ht="19.95" customHeight="1" x14ac:dyDescent="0.25"/>
    <row r="4" spans="1:27" ht="19.95" customHeight="1" x14ac:dyDescent="0.25"/>
    <row r="5" spans="1:27" ht="19.95" customHeight="1" x14ac:dyDescent="0.25"/>
    <row r="6" spans="1:27" s="16" customFormat="1" ht="19.95" customHeight="1" x14ac:dyDescent="0.3">
      <c r="A6" s="175" t="s">
        <v>4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26"/>
      <c r="Y6" s="18"/>
    </row>
    <row r="7" spans="1:27" s="16" customFormat="1" ht="19.95" customHeight="1" x14ac:dyDescent="0.3">
      <c r="A7" s="175" t="s">
        <v>82</v>
      </c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26"/>
      <c r="Y7" s="18"/>
    </row>
    <row r="8" spans="1:27" s="16" customFormat="1" ht="19.95" customHeight="1" x14ac:dyDescent="0.3">
      <c r="A8" s="175" t="s">
        <v>85</v>
      </c>
      <c r="B8" s="175"/>
      <c r="C8" s="175"/>
      <c r="D8" s="26"/>
      <c r="E8" s="26"/>
      <c r="F8" s="26"/>
      <c r="G8" s="26"/>
      <c r="H8" s="26"/>
      <c r="I8" s="175" t="s">
        <v>5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26"/>
      <c r="Y8" s="18"/>
    </row>
    <row r="9" spans="1:27" s="16" customFormat="1" ht="19.95" customHeight="1" x14ac:dyDescent="0.3">
      <c r="A9" s="26"/>
      <c r="B9" s="26"/>
      <c r="C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Y9" s="18"/>
    </row>
    <row r="10" spans="1:27" ht="36.6" thickBot="1" x14ac:dyDescent="0.3">
      <c r="A10" s="5" t="s">
        <v>1</v>
      </c>
      <c r="B10" s="6" t="s">
        <v>2</v>
      </c>
      <c r="C10" s="5" t="s">
        <v>31</v>
      </c>
      <c r="D10" s="6" t="s">
        <v>3</v>
      </c>
      <c r="E10" s="4" t="s">
        <v>49</v>
      </c>
      <c r="F10" s="4">
        <v>3</v>
      </c>
      <c r="G10" s="4" t="s">
        <v>50</v>
      </c>
      <c r="H10" s="4">
        <v>3</v>
      </c>
      <c r="I10" s="4" t="s">
        <v>51</v>
      </c>
      <c r="J10" s="4">
        <v>1</v>
      </c>
      <c r="K10" s="4" t="s">
        <v>52</v>
      </c>
      <c r="L10" s="4">
        <v>1</v>
      </c>
      <c r="M10" s="4" t="s">
        <v>53</v>
      </c>
      <c r="N10" s="4">
        <v>3</v>
      </c>
      <c r="O10" s="4" t="s">
        <v>54</v>
      </c>
      <c r="P10" s="4">
        <v>3</v>
      </c>
      <c r="Q10" s="4" t="s">
        <v>55</v>
      </c>
      <c r="R10" s="4">
        <v>1</v>
      </c>
      <c r="S10" s="4" t="s">
        <v>56</v>
      </c>
      <c r="T10" s="4">
        <v>1</v>
      </c>
      <c r="U10" s="4" t="s">
        <v>57</v>
      </c>
      <c r="V10" s="4">
        <v>3</v>
      </c>
      <c r="W10" s="6" t="s">
        <v>58</v>
      </c>
      <c r="X10" s="6">
        <v>4</v>
      </c>
      <c r="Y10" s="6" t="s">
        <v>46</v>
      </c>
      <c r="Z10" s="4" t="s">
        <v>12</v>
      </c>
      <c r="AA10" s="4" t="s">
        <v>30</v>
      </c>
    </row>
    <row r="11" spans="1:27" ht="18.600000000000001" thickBot="1" x14ac:dyDescent="0.35">
      <c r="A11" s="7">
        <v>1</v>
      </c>
      <c r="B11" s="56">
        <v>230130</v>
      </c>
      <c r="C11" s="56" t="s">
        <v>89</v>
      </c>
      <c r="D11" s="166" t="s">
        <v>90</v>
      </c>
      <c r="E11" s="168" t="s">
        <v>14</v>
      </c>
      <c r="F11" s="2">
        <f>3*IF(E11="S",10,IF(E11="A",9,IF(E11="B",8,IF(E11="C",7,IF(E11="D",6,IF(E11="E",5,0))))))</f>
        <v>24</v>
      </c>
      <c r="G11" s="168" t="s">
        <v>16</v>
      </c>
      <c r="H11" s="8">
        <f>3*IF(G11="S",10,IF(G11="A",9,IF(G11="B",8,IF(G11="C",7,IF(G11="D",6,IF(G11="E",5,0))))))</f>
        <v>27</v>
      </c>
      <c r="I11" s="168" t="s">
        <v>16</v>
      </c>
      <c r="J11" s="8">
        <f>1*IF(I11="S",10,IF(I11="A",9,IF(I11="B",8,IF(I11="C",7,IF(I11="D",6,IF(I11="E",5,0))))))</f>
        <v>9</v>
      </c>
      <c r="K11" s="168" t="s">
        <v>14</v>
      </c>
      <c r="L11" s="8">
        <f>1*IF(K11="S",10,IF(K11="A",9,IF(K11="B",8,IF(K11="C",7,IF(K11="D",6,IF(K11="E",5,0))))))</f>
        <v>8</v>
      </c>
      <c r="M11" s="168" t="s">
        <v>14</v>
      </c>
      <c r="N11" s="8">
        <f>3*IF(M11="S",10,IF(M11="A",9,IF(M11="B",8,IF(M11="C",7,IF(M11="D",6,IF(M11="E",5,0))))))</f>
        <v>24</v>
      </c>
      <c r="O11" s="168" t="s">
        <v>14</v>
      </c>
      <c r="P11" s="8">
        <f>3*IF(O11="S",10,IF(O11="A",9,IF(O11="B",8,IF(O11="C",7,IF(O11="D",6,IF(O11="E",5,0))))))</f>
        <v>24</v>
      </c>
      <c r="Q11" s="168" t="s">
        <v>16</v>
      </c>
      <c r="R11" s="8">
        <f>1*IF(Q11="S",10,IF(Q11="A",9,IF(Q11="B",8,IF(Q11="C",7,IF(Q11="D",6,IF(Q11="E",5,0))))))</f>
        <v>9</v>
      </c>
      <c r="S11" s="168" t="s">
        <v>13</v>
      </c>
      <c r="T11" s="8">
        <f>1*IF(S11="S",10,IF(S11="A",9,IF(S11="B",8,IF(S11="C",7,IF(S11="D",6,IF(S11="E",5,0))))))</f>
        <v>10</v>
      </c>
      <c r="U11" s="168" t="s">
        <v>14</v>
      </c>
      <c r="V11" s="8">
        <f>3*IF(U11="S",10,IF(U11="A",9,IF(U11="B",8,IF(U11="C",7,IF(U11="D",6,IF(U11="E",5,0))))))</f>
        <v>24</v>
      </c>
      <c r="W11" s="168" t="s">
        <v>14</v>
      </c>
      <c r="X11" s="7">
        <f>4*IF(W11="S",10,IF(W11="A",9,IF(W11="B",8,IF(W11="C",7,IF(W11="D",6,IF(W11="E",5,0))))))</f>
        <v>32</v>
      </c>
      <c r="Y11" s="9">
        <f>SUM(F11,H11,J11,N11,P11,R11,T11,V11,X11,L11)</f>
        <v>191</v>
      </c>
      <c r="Z11" s="36">
        <f>SUM(F11,H11,J11,N11,P11,R11,T11,V11,X11,L11)/23</f>
        <v>8.304347826086957</v>
      </c>
      <c r="AA11" s="10">
        <f t="shared" ref="AA11:AA41" si="0">COUNTIF(E11:X11,"F")</f>
        <v>0</v>
      </c>
    </row>
    <row r="12" spans="1:27" ht="18.600000000000001" thickBot="1" x14ac:dyDescent="0.35">
      <c r="A12" s="7">
        <v>2</v>
      </c>
      <c r="B12" s="56">
        <v>230139</v>
      </c>
      <c r="C12" s="56" t="s">
        <v>91</v>
      </c>
      <c r="D12" s="166" t="s">
        <v>92</v>
      </c>
      <c r="E12" s="168" t="s">
        <v>16</v>
      </c>
      <c r="F12" s="2">
        <f t="shared" ref="F12:F70" si="1">3*IF(E12="S",10,IF(E12="A",9,IF(E12="B",8,IF(E12="C",7,IF(E12="D",6,IF(E12="E",5,0))))))</f>
        <v>27</v>
      </c>
      <c r="G12" s="168" t="s">
        <v>16</v>
      </c>
      <c r="H12" s="8">
        <f t="shared" ref="H12:H70" si="2">3*IF(G12="S",10,IF(G12="A",9,IF(G12="B",8,IF(G12="C",7,IF(G12="D",6,IF(G12="E",5,0))))))</f>
        <v>27</v>
      </c>
      <c r="I12" s="168" t="s">
        <v>13</v>
      </c>
      <c r="J12" s="8">
        <f t="shared" ref="J12:J70" si="3">1*IF(I12="S",10,IF(I12="A",9,IF(I12="B",8,IF(I12="C",7,IF(I12="D",6,IF(I12="E",5,0))))))</f>
        <v>10</v>
      </c>
      <c r="K12" s="168" t="s">
        <v>13</v>
      </c>
      <c r="L12" s="8">
        <f t="shared" ref="L12:L70" si="4">1*IF(K12="S",10,IF(K12="A",9,IF(K12="B",8,IF(K12="C",7,IF(K12="D",6,IF(K12="E",5,0))))))</f>
        <v>10</v>
      </c>
      <c r="M12" s="168" t="s">
        <v>14</v>
      </c>
      <c r="N12" s="8">
        <f t="shared" ref="N12:N70" si="5">3*IF(M12="S",10,IF(M12="A",9,IF(M12="B",8,IF(M12="C",7,IF(M12="D",6,IF(M12="E",5,0))))))</f>
        <v>24</v>
      </c>
      <c r="O12" s="168" t="s">
        <v>16</v>
      </c>
      <c r="P12" s="8">
        <f t="shared" ref="P12:P70" si="6">3*IF(O12="S",10,IF(O12="A",9,IF(O12="B",8,IF(O12="C",7,IF(O12="D",6,IF(O12="E",5,0))))))</f>
        <v>27</v>
      </c>
      <c r="Q12" s="168" t="s">
        <v>13</v>
      </c>
      <c r="R12" s="8">
        <f t="shared" ref="R12:R70" si="7">1*IF(Q12="S",10,IF(Q12="A",9,IF(Q12="B",8,IF(Q12="C",7,IF(Q12="D",6,IF(Q12="E",5,0))))))</f>
        <v>10</v>
      </c>
      <c r="S12" s="168" t="s">
        <v>16</v>
      </c>
      <c r="T12" s="8">
        <f t="shared" ref="T12:T70" si="8">1*IF(S12="S",10,IF(S12="A",9,IF(S12="B",8,IF(S12="C",7,IF(S12="D",6,IF(S12="E",5,0))))))</f>
        <v>9</v>
      </c>
      <c r="U12" s="168" t="s">
        <v>13</v>
      </c>
      <c r="V12" s="8">
        <f t="shared" ref="V12:V70" si="9">3*IF(U12="S",10,IF(U12="A",9,IF(U12="B",8,IF(U12="C",7,IF(U12="D",6,IF(U12="E",5,0))))))</f>
        <v>30</v>
      </c>
      <c r="W12" s="168" t="s">
        <v>13</v>
      </c>
      <c r="X12" s="7">
        <f t="shared" ref="X12:X70" si="10">4*IF(W12="S",10,IF(W12="A",9,IF(W12="B",8,IF(W12="C",7,IF(W12="D",6,IF(W12="E",5,0))))))</f>
        <v>40</v>
      </c>
      <c r="Y12" s="9">
        <f t="shared" ref="Y12:Y70" si="11">SUM(F12,H12,J12,N12,P12,R12,T12,V12,X12,L12)</f>
        <v>214</v>
      </c>
      <c r="Z12" s="36">
        <f t="shared" ref="Z12:Z70" si="12">SUM(F12,H12,J12,N12,P12,R12,T12,V12,X12,L12)/23</f>
        <v>9.304347826086957</v>
      </c>
      <c r="AA12" s="10">
        <f t="shared" si="0"/>
        <v>0</v>
      </c>
    </row>
    <row r="13" spans="1:27" ht="18.600000000000001" thickBot="1" x14ac:dyDescent="0.35">
      <c r="A13" s="7">
        <v>3</v>
      </c>
      <c r="B13" s="56">
        <v>230924</v>
      </c>
      <c r="C13" s="56" t="s">
        <v>93</v>
      </c>
      <c r="D13" s="166" t="s">
        <v>94</v>
      </c>
      <c r="E13" s="168" t="s">
        <v>15</v>
      </c>
      <c r="F13" s="2">
        <f t="shared" si="1"/>
        <v>21</v>
      </c>
      <c r="G13" s="168" t="s">
        <v>14</v>
      </c>
      <c r="H13" s="8">
        <f t="shared" si="2"/>
        <v>24</v>
      </c>
      <c r="I13" s="168" t="s">
        <v>15</v>
      </c>
      <c r="J13" s="8">
        <f t="shared" si="3"/>
        <v>7</v>
      </c>
      <c r="K13" s="168" t="s">
        <v>14</v>
      </c>
      <c r="L13" s="8">
        <f t="shared" si="4"/>
        <v>8</v>
      </c>
      <c r="M13" s="168" t="s">
        <v>14</v>
      </c>
      <c r="N13" s="8">
        <f t="shared" si="5"/>
        <v>24</v>
      </c>
      <c r="O13" s="168" t="s">
        <v>15</v>
      </c>
      <c r="P13" s="8">
        <f t="shared" si="6"/>
        <v>21</v>
      </c>
      <c r="Q13" s="168" t="s">
        <v>16</v>
      </c>
      <c r="R13" s="8">
        <f t="shared" si="7"/>
        <v>9</v>
      </c>
      <c r="S13" s="168" t="s">
        <v>16</v>
      </c>
      <c r="T13" s="8">
        <f t="shared" si="8"/>
        <v>9</v>
      </c>
      <c r="U13" s="168" t="s">
        <v>15</v>
      </c>
      <c r="V13" s="8">
        <f t="shared" si="9"/>
        <v>21</v>
      </c>
      <c r="W13" s="168" t="s">
        <v>16</v>
      </c>
      <c r="X13" s="7">
        <f t="shared" si="10"/>
        <v>36</v>
      </c>
      <c r="Y13" s="9">
        <f t="shared" si="11"/>
        <v>180</v>
      </c>
      <c r="Z13" s="36">
        <f t="shared" si="12"/>
        <v>7.8260869565217392</v>
      </c>
      <c r="AA13" s="10">
        <f t="shared" si="0"/>
        <v>0</v>
      </c>
    </row>
    <row r="14" spans="1:27" ht="18.600000000000001" thickBot="1" x14ac:dyDescent="0.35">
      <c r="A14" s="7">
        <v>4</v>
      </c>
      <c r="B14" s="56">
        <v>230849</v>
      </c>
      <c r="C14" s="56" t="s">
        <v>95</v>
      </c>
      <c r="D14" s="166" t="s">
        <v>96</v>
      </c>
      <c r="E14" s="168" t="s">
        <v>14</v>
      </c>
      <c r="F14" s="2">
        <f t="shared" si="1"/>
        <v>24</v>
      </c>
      <c r="G14" s="168" t="s">
        <v>14</v>
      </c>
      <c r="H14" s="8">
        <f t="shared" si="2"/>
        <v>24</v>
      </c>
      <c r="I14" s="168" t="s">
        <v>14</v>
      </c>
      <c r="J14" s="8">
        <f t="shared" si="3"/>
        <v>8</v>
      </c>
      <c r="K14" s="168" t="s">
        <v>16</v>
      </c>
      <c r="L14" s="8">
        <f t="shared" si="4"/>
        <v>9</v>
      </c>
      <c r="M14" s="168" t="s">
        <v>14</v>
      </c>
      <c r="N14" s="8">
        <f t="shared" si="5"/>
        <v>24</v>
      </c>
      <c r="O14" s="168" t="s">
        <v>18</v>
      </c>
      <c r="P14" s="8">
        <f t="shared" si="6"/>
        <v>18</v>
      </c>
      <c r="Q14" s="168" t="s">
        <v>16</v>
      </c>
      <c r="R14" s="8">
        <f t="shared" si="7"/>
        <v>9</v>
      </c>
      <c r="S14" s="168" t="s">
        <v>16</v>
      </c>
      <c r="T14" s="8">
        <f t="shared" si="8"/>
        <v>9</v>
      </c>
      <c r="U14" s="168" t="s">
        <v>18</v>
      </c>
      <c r="V14" s="8">
        <f t="shared" si="9"/>
        <v>18</v>
      </c>
      <c r="W14" s="168" t="s">
        <v>14</v>
      </c>
      <c r="X14" s="7">
        <f t="shared" si="10"/>
        <v>32</v>
      </c>
      <c r="Y14" s="9">
        <f t="shared" si="11"/>
        <v>175</v>
      </c>
      <c r="Z14" s="36">
        <f t="shared" si="12"/>
        <v>7.6086956521739131</v>
      </c>
      <c r="AA14" s="10">
        <f t="shared" si="0"/>
        <v>0</v>
      </c>
    </row>
    <row r="15" spans="1:27" ht="18.45" customHeight="1" thickBot="1" x14ac:dyDescent="0.35">
      <c r="A15" s="7">
        <v>5</v>
      </c>
      <c r="B15" s="56">
        <v>231209</v>
      </c>
      <c r="C15" s="56" t="s">
        <v>97</v>
      </c>
      <c r="D15" s="166" t="s">
        <v>98</v>
      </c>
      <c r="E15" s="168" t="s">
        <v>14</v>
      </c>
      <c r="F15" s="2">
        <f t="shared" si="1"/>
        <v>24</v>
      </c>
      <c r="G15" s="168" t="s">
        <v>15</v>
      </c>
      <c r="H15" s="8">
        <f t="shared" si="2"/>
        <v>21</v>
      </c>
      <c r="I15" s="168" t="s">
        <v>16</v>
      </c>
      <c r="J15" s="8">
        <f t="shared" si="3"/>
        <v>9</v>
      </c>
      <c r="K15" s="168" t="s">
        <v>13</v>
      </c>
      <c r="L15" s="8">
        <f t="shared" si="4"/>
        <v>10</v>
      </c>
      <c r="M15" s="168" t="s">
        <v>16</v>
      </c>
      <c r="N15" s="8">
        <f t="shared" si="5"/>
        <v>27</v>
      </c>
      <c r="O15" s="168" t="s">
        <v>15</v>
      </c>
      <c r="P15" s="8">
        <f t="shared" si="6"/>
        <v>21</v>
      </c>
      <c r="Q15" s="168" t="s">
        <v>13</v>
      </c>
      <c r="R15" s="8">
        <f t="shared" si="7"/>
        <v>10</v>
      </c>
      <c r="S15" s="168" t="s">
        <v>13</v>
      </c>
      <c r="T15" s="8">
        <f t="shared" si="8"/>
        <v>10</v>
      </c>
      <c r="U15" s="168" t="s">
        <v>15</v>
      </c>
      <c r="V15" s="8">
        <f t="shared" si="9"/>
        <v>21</v>
      </c>
      <c r="W15" s="168" t="s">
        <v>16</v>
      </c>
      <c r="X15" s="7">
        <f t="shared" si="10"/>
        <v>36</v>
      </c>
      <c r="Y15" s="9">
        <f t="shared" si="11"/>
        <v>189</v>
      </c>
      <c r="Z15" s="36">
        <f t="shared" si="12"/>
        <v>8.2173913043478262</v>
      </c>
      <c r="AA15" s="10">
        <f t="shared" si="0"/>
        <v>0</v>
      </c>
    </row>
    <row r="16" spans="1:27" ht="18.45" customHeight="1" thickBot="1" x14ac:dyDescent="0.35">
      <c r="A16" s="7">
        <v>6</v>
      </c>
      <c r="B16" s="56">
        <v>231185</v>
      </c>
      <c r="C16" s="56" t="s">
        <v>99</v>
      </c>
      <c r="D16" s="166" t="s">
        <v>100</v>
      </c>
      <c r="E16" s="168" t="s">
        <v>16</v>
      </c>
      <c r="F16" s="2">
        <f t="shared" si="1"/>
        <v>27</v>
      </c>
      <c r="G16" s="168" t="s">
        <v>16</v>
      </c>
      <c r="H16" s="8">
        <f t="shared" si="2"/>
        <v>27</v>
      </c>
      <c r="I16" s="168" t="s">
        <v>13</v>
      </c>
      <c r="J16" s="8">
        <f t="shared" si="3"/>
        <v>10</v>
      </c>
      <c r="K16" s="168" t="s">
        <v>13</v>
      </c>
      <c r="L16" s="8">
        <f t="shared" si="4"/>
        <v>10</v>
      </c>
      <c r="M16" s="168" t="s">
        <v>16</v>
      </c>
      <c r="N16" s="8">
        <f t="shared" si="5"/>
        <v>27</v>
      </c>
      <c r="O16" s="168" t="s">
        <v>16</v>
      </c>
      <c r="P16" s="8">
        <f t="shared" si="6"/>
        <v>27</v>
      </c>
      <c r="Q16" s="168" t="s">
        <v>13</v>
      </c>
      <c r="R16" s="8">
        <f t="shared" si="7"/>
        <v>10</v>
      </c>
      <c r="S16" s="168" t="s">
        <v>13</v>
      </c>
      <c r="T16" s="8">
        <f t="shared" si="8"/>
        <v>10</v>
      </c>
      <c r="U16" s="168" t="s">
        <v>16</v>
      </c>
      <c r="V16" s="8">
        <f t="shared" si="9"/>
        <v>27</v>
      </c>
      <c r="W16" s="168" t="s">
        <v>13</v>
      </c>
      <c r="X16" s="7">
        <f t="shared" si="10"/>
        <v>40</v>
      </c>
      <c r="Y16" s="9">
        <f t="shared" si="11"/>
        <v>215</v>
      </c>
      <c r="Z16" s="36">
        <f t="shared" si="12"/>
        <v>9.3478260869565215</v>
      </c>
      <c r="AA16" s="10">
        <f t="shared" si="0"/>
        <v>0</v>
      </c>
    </row>
    <row r="17" spans="1:27" ht="18.600000000000001" thickBot="1" x14ac:dyDescent="0.35">
      <c r="A17" s="7">
        <v>7</v>
      </c>
      <c r="B17" s="56">
        <v>230618</v>
      </c>
      <c r="C17" s="56" t="s">
        <v>101</v>
      </c>
      <c r="D17" s="166" t="s">
        <v>102</v>
      </c>
      <c r="E17" s="168" t="s">
        <v>14</v>
      </c>
      <c r="F17" s="2">
        <f t="shared" si="1"/>
        <v>24</v>
      </c>
      <c r="G17" s="168" t="s">
        <v>14</v>
      </c>
      <c r="H17" s="8">
        <f t="shared" si="2"/>
        <v>24</v>
      </c>
      <c r="I17" s="168" t="s">
        <v>15</v>
      </c>
      <c r="J17" s="8">
        <f t="shared" si="3"/>
        <v>7</v>
      </c>
      <c r="K17" s="168" t="s">
        <v>15</v>
      </c>
      <c r="L17" s="8">
        <f t="shared" si="4"/>
        <v>7</v>
      </c>
      <c r="M17" s="168" t="s">
        <v>15</v>
      </c>
      <c r="N17" s="8">
        <f t="shared" si="5"/>
        <v>21</v>
      </c>
      <c r="O17" s="168" t="s">
        <v>14</v>
      </c>
      <c r="P17" s="8">
        <f t="shared" si="6"/>
        <v>24</v>
      </c>
      <c r="Q17" s="168" t="s">
        <v>16</v>
      </c>
      <c r="R17" s="8">
        <f t="shared" si="7"/>
        <v>9</v>
      </c>
      <c r="S17" s="168" t="s">
        <v>14</v>
      </c>
      <c r="T17" s="8">
        <f t="shared" si="8"/>
        <v>8</v>
      </c>
      <c r="U17" s="168" t="s">
        <v>18</v>
      </c>
      <c r="V17" s="8">
        <f t="shared" si="9"/>
        <v>18</v>
      </c>
      <c r="W17" s="168" t="s">
        <v>16</v>
      </c>
      <c r="X17" s="7">
        <f t="shared" si="10"/>
        <v>36</v>
      </c>
      <c r="Y17" s="9">
        <f t="shared" si="11"/>
        <v>178</v>
      </c>
      <c r="Z17" s="36">
        <f t="shared" si="12"/>
        <v>7.7391304347826084</v>
      </c>
      <c r="AA17" s="10">
        <f t="shared" si="0"/>
        <v>0</v>
      </c>
    </row>
    <row r="18" spans="1:27" ht="18.45" customHeight="1" thickBot="1" x14ac:dyDescent="0.35">
      <c r="A18" s="7">
        <v>8</v>
      </c>
      <c r="B18" s="56">
        <v>230578</v>
      </c>
      <c r="C18" s="56" t="s">
        <v>103</v>
      </c>
      <c r="D18" s="166" t="s">
        <v>104</v>
      </c>
      <c r="E18" s="168" t="s">
        <v>14</v>
      </c>
      <c r="F18" s="2">
        <f t="shared" si="1"/>
        <v>24</v>
      </c>
      <c r="G18" s="168" t="s">
        <v>14</v>
      </c>
      <c r="H18" s="8">
        <f t="shared" si="2"/>
        <v>24</v>
      </c>
      <c r="I18" s="168" t="s">
        <v>16</v>
      </c>
      <c r="J18" s="8">
        <f t="shared" si="3"/>
        <v>9</v>
      </c>
      <c r="K18" s="168" t="s">
        <v>13</v>
      </c>
      <c r="L18" s="8">
        <f t="shared" si="4"/>
        <v>10</v>
      </c>
      <c r="M18" s="168" t="s">
        <v>16</v>
      </c>
      <c r="N18" s="8">
        <f t="shared" si="5"/>
        <v>27</v>
      </c>
      <c r="O18" s="168" t="s">
        <v>14</v>
      </c>
      <c r="P18" s="8">
        <f t="shared" si="6"/>
        <v>24</v>
      </c>
      <c r="Q18" s="168" t="s">
        <v>13</v>
      </c>
      <c r="R18" s="8">
        <f t="shared" si="7"/>
        <v>10</v>
      </c>
      <c r="S18" s="168" t="s">
        <v>16</v>
      </c>
      <c r="T18" s="8">
        <f t="shared" si="8"/>
        <v>9</v>
      </c>
      <c r="U18" s="168" t="s">
        <v>18</v>
      </c>
      <c r="V18" s="8">
        <f t="shared" si="9"/>
        <v>18</v>
      </c>
      <c r="W18" s="168" t="s">
        <v>16</v>
      </c>
      <c r="X18" s="7">
        <f t="shared" si="10"/>
        <v>36</v>
      </c>
      <c r="Y18" s="9">
        <f t="shared" si="11"/>
        <v>191</v>
      </c>
      <c r="Z18" s="36">
        <f t="shared" si="12"/>
        <v>8.304347826086957</v>
      </c>
      <c r="AA18" s="10">
        <f t="shared" si="0"/>
        <v>0</v>
      </c>
    </row>
    <row r="19" spans="1:27" ht="18.600000000000001" thickBot="1" x14ac:dyDescent="0.35">
      <c r="A19" s="7">
        <v>9</v>
      </c>
      <c r="B19" s="56">
        <v>231043</v>
      </c>
      <c r="C19" s="56" t="s">
        <v>105</v>
      </c>
      <c r="D19" s="166" t="s">
        <v>106</v>
      </c>
      <c r="E19" s="168" t="s">
        <v>14</v>
      </c>
      <c r="F19" s="2">
        <f t="shared" si="1"/>
        <v>24</v>
      </c>
      <c r="G19" s="168" t="s">
        <v>14</v>
      </c>
      <c r="H19" s="8">
        <f t="shared" si="2"/>
        <v>24</v>
      </c>
      <c r="I19" s="168" t="s">
        <v>13</v>
      </c>
      <c r="J19" s="8">
        <f t="shared" si="3"/>
        <v>10</v>
      </c>
      <c r="K19" s="168" t="s">
        <v>13</v>
      </c>
      <c r="L19" s="8">
        <f t="shared" si="4"/>
        <v>10</v>
      </c>
      <c r="M19" s="168" t="s">
        <v>16</v>
      </c>
      <c r="N19" s="8">
        <f t="shared" si="5"/>
        <v>27</v>
      </c>
      <c r="O19" s="168" t="s">
        <v>14</v>
      </c>
      <c r="P19" s="8">
        <f t="shared" si="6"/>
        <v>24</v>
      </c>
      <c r="Q19" s="168" t="s">
        <v>13</v>
      </c>
      <c r="R19" s="8">
        <f t="shared" si="7"/>
        <v>10</v>
      </c>
      <c r="S19" s="168" t="s">
        <v>13</v>
      </c>
      <c r="T19" s="8">
        <f t="shared" si="8"/>
        <v>10</v>
      </c>
      <c r="U19" s="168" t="s">
        <v>14</v>
      </c>
      <c r="V19" s="8">
        <f t="shared" si="9"/>
        <v>24</v>
      </c>
      <c r="W19" s="168" t="s">
        <v>13</v>
      </c>
      <c r="X19" s="7">
        <f t="shared" si="10"/>
        <v>40</v>
      </c>
      <c r="Y19" s="9">
        <f t="shared" si="11"/>
        <v>203</v>
      </c>
      <c r="Z19" s="36">
        <f t="shared" si="12"/>
        <v>8.8260869565217384</v>
      </c>
      <c r="AA19" s="10">
        <f t="shared" si="0"/>
        <v>0</v>
      </c>
    </row>
    <row r="20" spans="1:27" ht="18.600000000000001" thickBot="1" x14ac:dyDescent="0.35">
      <c r="A20" s="7">
        <v>10</v>
      </c>
      <c r="B20" s="56">
        <v>230980</v>
      </c>
      <c r="C20" s="56" t="s">
        <v>107</v>
      </c>
      <c r="D20" s="166" t="s">
        <v>108</v>
      </c>
      <c r="E20" s="168" t="s">
        <v>14</v>
      </c>
      <c r="F20" s="2">
        <f t="shared" si="1"/>
        <v>24</v>
      </c>
      <c r="G20" s="168" t="s">
        <v>14</v>
      </c>
      <c r="H20" s="8">
        <f t="shared" si="2"/>
        <v>24</v>
      </c>
      <c r="I20" s="168" t="s">
        <v>13</v>
      </c>
      <c r="J20" s="8">
        <f t="shared" si="3"/>
        <v>10</v>
      </c>
      <c r="K20" s="168" t="s">
        <v>13</v>
      </c>
      <c r="L20" s="8">
        <f t="shared" si="4"/>
        <v>10</v>
      </c>
      <c r="M20" s="168" t="s">
        <v>14</v>
      </c>
      <c r="N20" s="8">
        <f t="shared" si="5"/>
        <v>24</v>
      </c>
      <c r="O20" s="168" t="s">
        <v>15</v>
      </c>
      <c r="P20" s="8">
        <f t="shared" si="6"/>
        <v>21</v>
      </c>
      <c r="Q20" s="168" t="s">
        <v>13</v>
      </c>
      <c r="R20" s="8">
        <f t="shared" si="7"/>
        <v>10</v>
      </c>
      <c r="S20" s="168" t="s">
        <v>13</v>
      </c>
      <c r="T20" s="8">
        <f t="shared" si="8"/>
        <v>10</v>
      </c>
      <c r="U20" s="168" t="s">
        <v>14</v>
      </c>
      <c r="V20" s="8">
        <f t="shared" si="9"/>
        <v>24</v>
      </c>
      <c r="W20" s="168" t="s">
        <v>16</v>
      </c>
      <c r="X20" s="7">
        <f t="shared" si="10"/>
        <v>36</v>
      </c>
      <c r="Y20" s="9">
        <f t="shared" si="11"/>
        <v>193</v>
      </c>
      <c r="Z20" s="36">
        <f t="shared" si="12"/>
        <v>8.3913043478260878</v>
      </c>
      <c r="AA20" s="10">
        <f t="shared" si="0"/>
        <v>0</v>
      </c>
    </row>
    <row r="21" spans="1:27" ht="18.600000000000001" thickBot="1" x14ac:dyDescent="0.35">
      <c r="A21" s="7">
        <v>11</v>
      </c>
      <c r="B21" s="56">
        <v>230761</v>
      </c>
      <c r="C21" s="56" t="s">
        <v>109</v>
      </c>
      <c r="D21" s="166" t="s">
        <v>110</v>
      </c>
      <c r="E21" s="168" t="s">
        <v>14</v>
      </c>
      <c r="F21" s="2">
        <f t="shared" si="1"/>
        <v>24</v>
      </c>
      <c r="G21" s="168" t="s">
        <v>14</v>
      </c>
      <c r="H21" s="8">
        <f t="shared" si="2"/>
        <v>24</v>
      </c>
      <c r="I21" s="168" t="s">
        <v>16</v>
      </c>
      <c r="J21" s="8">
        <f t="shared" si="3"/>
        <v>9</v>
      </c>
      <c r="K21" s="168" t="s">
        <v>13</v>
      </c>
      <c r="L21" s="8">
        <f t="shared" si="4"/>
        <v>10</v>
      </c>
      <c r="M21" s="168" t="s">
        <v>16</v>
      </c>
      <c r="N21" s="8">
        <f t="shared" si="5"/>
        <v>27</v>
      </c>
      <c r="O21" s="168" t="s">
        <v>15</v>
      </c>
      <c r="P21" s="8">
        <f t="shared" si="6"/>
        <v>21</v>
      </c>
      <c r="Q21" s="168" t="s">
        <v>13</v>
      </c>
      <c r="R21" s="8">
        <f t="shared" si="7"/>
        <v>10</v>
      </c>
      <c r="S21" s="168" t="s">
        <v>13</v>
      </c>
      <c r="T21" s="8">
        <f t="shared" si="8"/>
        <v>10</v>
      </c>
      <c r="U21" s="168" t="s">
        <v>16</v>
      </c>
      <c r="V21" s="8">
        <f t="shared" si="9"/>
        <v>27</v>
      </c>
      <c r="W21" s="168" t="s">
        <v>16</v>
      </c>
      <c r="X21" s="7">
        <f t="shared" si="10"/>
        <v>36</v>
      </c>
      <c r="Y21" s="9">
        <f t="shared" si="11"/>
        <v>198</v>
      </c>
      <c r="Z21" s="36">
        <f t="shared" si="12"/>
        <v>8.6086956521739122</v>
      </c>
      <c r="AA21" s="10">
        <f t="shared" si="0"/>
        <v>0</v>
      </c>
    </row>
    <row r="22" spans="1:27" ht="18.600000000000001" thickBot="1" x14ac:dyDescent="0.35">
      <c r="A22" s="7">
        <v>12</v>
      </c>
      <c r="B22" s="56">
        <v>231081</v>
      </c>
      <c r="C22" s="56" t="s">
        <v>111</v>
      </c>
      <c r="D22" s="166" t="s">
        <v>112</v>
      </c>
      <c r="E22" s="168" t="s">
        <v>14</v>
      </c>
      <c r="F22" s="2">
        <f t="shared" si="1"/>
        <v>24</v>
      </c>
      <c r="G22" s="168" t="s">
        <v>14</v>
      </c>
      <c r="H22" s="8">
        <f t="shared" si="2"/>
        <v>24</v>
      </c>
      <c r="I22" s="168" t="s">
        <v>14</v>
      </c>
      <c r="J22" s="8">
        <f t="shared" si="3"/>
        <v>8</v>
      </c>
      <c r="K22" s="168" t="s">
        <v>14</v>
      </c>
      <c r="L22" s="8">
        <f t="shared" si="4"/>
        <v>8</v>
      </c>
      <c r="M22" s="168" t="s">
        <v>16</v>
      </c>
      <c r="N22" s="8">
        <f t="shared" si="5"/>
        <v>27</v>
      </c>
      <c r="O22" s="168" t="s">
        <v>15</v>
      </c>
      <c r="P22" s="8">
        <f t="shared" si="6"/>
        <v>21</v>
      </c>
      <c r="Q22" s="168" t="s">
        <v>13</v>
      </c>
      <c r="R22" s="8">
        <f t="shared" si="7"/>
        <v>10</v>
      </c>
      <c r="S22" s="168" t="s">
        <v>16</v>
      </c>
      <c r="T22" s="8">
        <f t="shared" si="8"/>
        <v>9</v>
      </c>
      <c r="U22" s="168" t="s">
        <v>15</v>
      </c>
      <c r="V22" s="8">
        <f t="shared" si="9"/>
        <v>21</v>
      </c>
      <c r="W22" s="168" t="s">
        <v>14</v>
      </c>
      <c r="X22" s="7">
        <f t="shared" si="10"/>
        <v>32</v>
      </c>
      <c r="Y22" s="9">
        <f t="shared" si="11"/>
        <v>184</v>
      </c>
      <c r="Z22" s="36">
        <f t="shared" si="12"/>
        <v>8</v>
      </c>
      <c r="AA22" s="10">
        <f t="shared" si="0"/>
        <v>0</v>
      </c>
    </row>
    <row r="23" spans="1:27" ht="18.45" customHeight="1" thickBot="1" x14ac:dyDescent="0.35">
      <c r="A23" s="7">
        <v>13</v>
      </c>
      <c r="B23" s="56">
        <v>230586</v>
      </c>
      <c r="C23" s="56" t="s">
        <v>113</v>
      </c>
      <c r="D23" s="166" t="s">
        <v>114</v>
      </c>
      <c r="E23" s="168" t="s">
        <v>14</v>
      </c>
      <c r="F23" s="2">
        <f t="shared" si="1"/>
        <v>24</v>
      </c>
      <c r="G23" s="168" t="s">
        <v>14</v>
      </c>
      <c r="H23" s="8">
        <f t="shared" si="2"/>
        <v>24</v>
      </c>
      <c r="I23" s="168" t="s">
        <v>14</v>
      </c>
      <c r="J23" s="8">
        <f t="shared" si="3"/>
        <v>8</v>
      </c>
      <c r="K23" s="168" t="s">
        <v>16</v>
      </c>
      <c r="L23" s="8">
        <f t="shared" si="4"/>
        <v>9</v>
      </c>
      <c r="M23" s="168" t="s">
        <v>14</v>
      </c>
      <c r="N23" s="8">
        <f t="shared" si="5"/>
        <v>24</v>
      </c>
      <c r="O23" s="168" t="s">
        <v>15</v>
      </c>
      <c r="P23" s="8">
        <f t="shared" si="6"/>
        <v>21</v>
      </c>
      <c r="Q23" s="168" t="s">
        <v>13</v>
      </c>
      <c r="R23" s="8">
        <f t="shared" si="7"/>
        <v>10</v>
      </c>
      <c r="S23" s="168" t="s">
        <v>16</v>
      </c>
      <c r="T23" s="8">
        <f t="shared" si="8"/>
        <v>9</v>
      </c>
      <c r="U23" s="168" t="s">
        <v>14</v>
      </c>
      <c r="V23" s="8">
        <f t="shared" si="9"/>
        <v>24</v>
      </c>
      <c r="W23" s="168" t="s">
        <v>13</v>
      </c>
      <c r="X23" s="7">
        <f t="shared" si="10"/>
        <v>40</v>
      </c>
      <c r="Y23" s="9">
        <f t="shared" si="11"/>
        <v>193</v>
      </c>
      <c r="Z23" s="36">
        <f t="shared" si="12"/>
        <v>8.3913043478260878</v>
      </c>
      <c r="AA23" s="10">
        <f t="shared" si="0"/>
        <v>0</v>
      </c>
    </row>
    <row r="24" spans="1:27" ht="18.600000000000001" thickBot="1" x14ac:dyDescent="0.35">
      <c r="A24" s="7">
        <v>14</v>
      </c>
      <c r="B24" s="56">
        <v>230075</v>
      </c>
      <c r="C24" s="56" t="s">
        <v>115</v>
      </c>
      <c r="D24" s="166" t="s">
        <v>116</v>
      </c>
      <c r="E24" s="168" t="s">
        <v>16</v>
      </c>
      <c r="F24" s="2">
        <f t="shared" si="1"/>
        <v>27</v>
      </c>
      <c r="G24" s="168" t="s">
        <v>16</v>
      </c>
      <c r="H24" s="8">
        <f t="shared" si="2"/>
        <v>27</v>
      </c>
      <c r="I24" s="168" t="s">
        <v>13</v>
      </c>
      <c r="J24" s="8">
        <f t="shared" si="3"/>
        <v>10</v>
      </c>
      <c r="K24" s="168" t="s">
        <v>13</v>
      </c>
      <c r="L24" s="8">
        <f t="shared" si="4"/>
        <v>10</v>
      </c>
      <c r="M24" s="168" t="s">
        <v>14</v>
      </c>
      <c r="N24" s="8">
        <f t="shared" si="5"/>
        <v>24</v>
      </c>
      <c r="O24" s="168" t="s">
        <v>14</v>
      </c>
      <c r="P24" s="8">
        <f t="shared" si="6"/>
        <v>24</v>
      </c>
      <c r="Q24" s="168" t="s">
        <v>13</v>
      </c>
      <c r="R24" s="8">
        <f t="shared" si="7"/>
        <v>10</v>
      </c>
      <c r="S24" s="168" t="s">
        <v>13</v>
      </c>
      <c r="T24" s="8">
        <f t="shared" si="8"/>
        <v>10</v>
      </c>
      <c r="U24" s="168" t="s">
        <v>16</v>
      </c>
      <c r="V24" s="8">
        <f t="shared" si="9"/>
        <v>27</v>
      </c>
      <c r="W24" s="168" t="s">
        <v>16</v>
      </c>
      <c r="X24" s="7">
        <f t="shared" si="10"/>
        <v>36</v>
      </c>
      <c r="Y24" s="9">
        <f t="shared" si="11"/>
        <v>205</v>
      </c>
      <c r="Z24" s="36">
        <f t="shared" si="12"/>
        <v>8.9130434782608692</v>
      </c>
      <c r="AA24" s="10">
        <f t="shared" si="0"/>
        <v>0</v>
      </c>
    </row>
    <row r="25" spans="1:27" ht="18.600000000000001" thickBot="1" x14ac:dyDescent="0.35">
      <c r="A25" s="7">
        <v>15</v>
      </c>
      <c r="B25" s="56">
        <v>230815</v>
      </c>
      <c r="C25" s="56" t="s">
        <v>117</v>
      </c>
      <c r="D25" s="166" t="s">
        <v>118</v>
      </c>
      <c r="E25" s="168" t="s">
        <v>14</v>
      </c>
      <c r="F25" s="2">
        <f t="shared" si="1"/>
        <v>24</v>
      </c>
      <c r="G25" s="168" t="s">
        <v>16</v>
      </c>
      <c r="H25" s="8">
        <f t="shared" si="2"/>
        <v>27</v>
      </c>
      <c r="I25" s="168" t="s">
        <v>13</v>
      </c>
      <c r="J25" s="8">
        <f t="shared" si="3"/>
        <v>10</v>
      </c>
      <c r="K25" s="168" t="s">
        <v>13</v>
      </c>
      <c r="L25" s="8">
        <f t="shared" si="4"/>
        <v>10</v>
      </c>
      <c r="M25" s="168" t="s">
        <v>14</v>
      </c>
      <c r="N25" s="8">
        <f t="shared" si="5"/>
        <v>24</v>
      </c>
      <c r="O25" s="168" t="s">
        <v>14</v>
      </c>
      <c r="P25" s="8">
        <f t="shared" si="6"/>
        <v>24</v>
      </c>
      <c r="Q25" s="168" t="s">
        <v>13</v>
      </c>
      <c r="R25" s="8">
        <f t="shared" si="7"/>
        <v>10</v>
      </c>
      <c r="S25" s="168" t="s">
        <v>13</v>
      </c>
      <c r="T25" s="8">
        <f t="shared" si="8"/>
        <v>10</v>
      </c>
      <c r="U25" s="168" t="s">
        <v>14</v>
      </c>
      <c r="V25" s="8">
        <f t="shared" si="9"/>
        <v>24</v>
      </c>
      <c r="W25" s="168" t="s">
        <v>13</v>
      </c>
      <c r="X25" s="7">
        <f t="shared" si="10"/>
        <v>40</v>
      </c>
      <c r="Y25" s="9">
        <f t="shared" si="11"/>
        <v>203</v>
      </c>
      <c r="Z25" s="36">
        <f t="shared" si="12"/>
        <v>8.8260869565217384</v>
      </c>
      <c r="AA25" s="10">
        <f t="shared" si="0"/>
        <v>0</v>
      </c>
    </row>
    <row r="26" spans="1:27" ht="18.600000000000001" thickBot="1" x14ac:dyDescent="0.35">
      <c r="A26" s="7">
        <v>16</v>
      </c>
      <c r="B26" s="56">
        <v>231416</v>
      </c>
      <c r="C26" s="56" t="s">
        <v>119</v>
      </c>
      <c r="D26" s="166" t="s">
        <v>120</v>
      </c>
      <c r="E26" s="168" t="s">
        <v>14</v>
      </c>
      <c r="F26" s="2">
        <f t="shared" si="1"/>
        <v>24</v>
      </c>
      <c r="G26" s="168" t="s">
        <v>14</v>
      </c>
      <c r="H26" s="8">
        <f t="shared" si="2"/>
        <v>24</v>
      </c>
      <c r="I26" s="168" t="s">
        <v>14</v>
      </c>
      <c r="J26" s="8">
        <f t="shared" si="3"/>
        <v>8</v>
      </c>
      <c r="K26" s="168" t="s">
        <v>16</v>
      </c>
      <c r="L26" s="8">
        <f t="shared" si="4"/>
        <v>9</v>
      </c>
      <c r="M26" s="168" t="s">
        <v>14</v>
      </c>
      <c r="N26" s="8">
        <f t="shared" si="5"/>
        <v>24</v>
      </c>
      <c r="O26" s="168" t="s">
        <v>15</v>
      </c>
      <c r="P26" s="8">
        <f t="shared" si="6"/>
        <v>21</v>
      </c>
      <c r="Q26" s="168" t="s">
        <v>13</v>
      </c>
      <c r="R26" s="8">
        <f t="shared" si="7"/>
        <v>10</v>
      </c>
      <c r="S26" s="168" t="s">
        <v>16</v>
      </c>
      <c r="T26" s="8">
        <f t="shared" si="8"/>
        <v>9</v>
      </c>
      <c r="U26" s="168" t="s">
        <v>14</v>
      </c>
      <c r="V26" s="8">
        <f t="shared" si="9"/>
        <v>24</v>
      </c>
      <c r="W26" s="168" t="s">
        <v>14</v>
      </c>
      <c r="X26" s="7">
        <f t="shared" si="10"/>
        <v>32</v>
      </c>
      <c r="Y26" s="9">
        <f t="shared" si="11"/>
        <v>185</v>
      </c>
      <c r="Z26" s="36">
        <f t="shared" si="12"/>
        <v>8.0434782608695645</v>
      </c>
      <c r="AA26" s="10">
        <f t="shared" si="0"/>
        <v>0</v>
      </c>
    </row>
    <row r="27" spans="1:27" ht="18.600000000000001" thickBot="1" x14ac:dyDescent="0.35">
      <c r="A27" s="7">
        <v>17</v>
      </c>
      <c r="B27" s="56">
        <v>231291</v>
      </c>
      <c r="C27" s="56" t="s">
        <v>121</v>
      </c>
      <c r="D27" s="166" t="s">
        <v>122</v>
      </c>
      <c r="E27" s="169" t="s">
        <v>19</v>
      </c>
      <c r="F27" s="2">
        <f t="shared" si="1"/>
        <v>0</v>
      </c>
      <c r="G27" s="168" t="s">
        <v>17</v>
      </c>
      <c r="H27" s="8">
        <f t="shared" si="2"/>
        <v>15</v>
      </c>
      <c r="I27" s="168" t="s">
        <v>15</v>
      </c>
      <c r="J27" s="8">
        <f t="shared" si="3"/>
        <v>7</v>
      </c>
      <c r="K27" s="168" t="s">
        <v>14</v>
      </c>
      <c r="L27" s="8">
        <f t="shared" si="4"/>
        <v>8</v>
      </c>
      <c r="M27" s="168" t="s">
        <v>18</v>
      </c>
      <c r="N27" s="8">
        <f t="shared" si="5"/>
        <v>18</v>
      </c>
      <c r="O27" s="168" t="s">
        <v>15</v>
      </c>
      <c r="P27" s="8">
        <f t="shared" si="6"/>
        <v>21</v>
      </c>
      <c r="Q27" s="168" t="s">
        <v>16</v>
      </c>
      <c r="R27" s="8">
        <f t="shared" si="7"/>
        <v>9</v>
      </c>
      <c r="S27" s="168" t="s">
        <v>16</v>
      </c>
      <c r="T27" s="8">
        <f t="shared" si="8"/>
        <v>9</v>
      </c>
      <c r="U27" s="169" t="s">
        <v>19</v>
      </c>
      <c r="V27" s="8">
        <f t="shared" si="9"/>
        <v>0</v>
      </c>
      <c r="W27" s="169" t="s">
        <v>19</v>
      </c>
      <c r="X27" s="7">
        <f t="shared" si="10"/>
        <v>0</v>
      </c>
      <c r="Y27" s="9">
        <f t="shared" si="11"/>
        <v>87</v>
      </c>
      <c r="Z27" s="36">
        <f t="shared" si="12"/>
        <v>3.7826086956521738</v>
      </c>
      <c r="AA27" s="10">
        <f t="shared" si="0"/>
        <v>3</v>
      </c>
    </row>
    <row r="28" spans="1:27" ht="18.600000000000001" thickBot="1" x14ac:dyDescent="0.35">
      <c r="A28" s="7">
        <v>18</v>
      </c>
      <c r="B28" s="56">
        <v>230167</v>
      </c>
      <c r="C28" s="56" t="s">
        <v>123</v>
      </c>
      <c r="D28" s="166" t="s">
        <v>124</v>
      </c>
      <c r="E28" s="168" t="s">
        <v>16</v>
      </c>
      <c r="F28" s="2">
        <f t="shared" si="1"/>
        <v>27</v>
      </c>
      <c r="G28" s="168" t="s">
        <v>16</v>
      </c>
      <c r="H28" s="8">
        <f t="shared" si="2"/>
        <v>27</v>
      </c>
      <c r="I28" s="168" t="s">
        <v>13</v>
      </c>
      <c r="J28" s="8">
        <f t="shared" si="3"/>
        <v>10</v>
      </c>
      <c r="K28" s="168" t="s">
        <v>13</v>
      </c>
      <c r="L28" s="8">
        <f t="shared" si="4"/>
        <v>10</v>
      </c>
      <c r="M28" s="168" t="s">
        <v>16</v>
      </c>
      <c r="N28" s="8">
        <f t="shared" si="5"/>
        <v>27</v>
      </c>
      <c r="O28" s="168" t="s">
        <v>16</v>
      </c>
      <c r="P28" s="8">
        <f t="shared" si="6"/>
        <v>27</v>
      </c>
      <c r="Q28" s="168" t="s">
        <v>13</v>
      </c>
      <c r="R28" s="8">
        <f t="shared" si="7"/>
        <v>10</v>
      </c>
      <c r="S28" s="168" t="s">
        <v>13</v>
      </c>
      <c r="T28" s="8">
        <f t="shared" si="8"/>
        <v>10</v>
      </c>
      <c r="U28" s="168" t="s">
        <v>13</v>
      </c>
      <c r="V28" s="8">
        <f t="shared" si="9"/>
        <v>30</v>
      </c>
      <c r="W28" s="168" t="s">
        <v>16</v>
      </c>
      <c r="X28" s="7">
        <f t="shared" si="10"/>
        <v>36</v>
      </c>
      <c r="Y28" s="9">
        <f t="shared" si="11"/>
        <v>214</v>
      </c>
      <c r="Z28" s="36">
        <f t="shared" si="12"/>
        <v>9.304347826086957</v>
      </c>
      <c r="AA28" s="10">
        <f t="shared" si="0"/>
        <v>0</v>
      </c>
    </row>
    <row r="29" spans="1:27" ht="18.45" customHeight="1" thickBot="1" x14ac:dyDescent="0.35">
      <c r="A29" s="7">
        <v>19</v>
      </c>
      <c r="B29" s="56">
        <v>231235</v>
      </c>
      <c r="C29" s="56" t="s">
        <v>125</v>
      </c>
      <c r="D29" s="166" t="s">
        <v>126</v>
      </c>
      <c r="E29" s="168" t="s">
        <v>14</v>
      </c>
      <c r="F29" s="2">
        <f t="shared" si="1"/>
        <v>24</v>
      </c>
      <c r="G29" s="168" t="s">
        <v>14</v>
      </c>
      <c r="H29" s="8">
        <f t="shared" si="2"/>
        <v>24</v>
      </c>
      <c r="I29" s="168" t="s">
        <v>16</v>
      </c>
      <c r="J29" s="8">
        <f t="shared" si="3"/>
        <v>9</v>
      </c>
      <c r="K29" s="168" t="s">
        <v>13</v>
      </c>
      <c r="L29" s="8">
        <f t="shared" si="4"/>
        <v>10</v>
      </c>
      <c r="M29" s="168" t="s">
        <v>15</v>
      </c>
      <c r="N29" s="8">
        <f t="shared" si="5"/>
        <v>21</v>
      </c>
      <c r="O29" s="168" t="s">
        <v>16</v>
      </c>
      <c r="P29" s="8">
        <f t="shared" si="6"/>
        <v>27</v>
      </c>
      <c r="Q29" s="168" t="s">
        <v>13</v>
      </c>
      <c r="R29" s="8">
        <f t="shared" si="7"/>
        <v>10</v>
      </c>
      <c r="S29" s="168" t="s">
        <v>16</v>
      </c>
      <c r="T29" s="8">
        <f t="shared" si="8"/>
        <v>9</v>
      </c>
      <c r="U29" s="168" t="s">
        <v>15</v>
      </c>
      <c r="V29" s="8">
        <f t="shared" si="9"/>
        <v>21</v>
      </c>
      <c r="W29" s="168" t="s">
        <v>15</v>
      </c>
      <c r="X29" s="7">
        <f t="shared" si="10"/>
        <v>28</v>
      </c>
      <c r="Y29" s="9">
        <f t="shared" si="11"/>
        <v>183</v>
      </c>
      <c r="Z29" s="36">
        <f t="shared" si="12"/>
        <v>7.9565217391304346</v>
      </c>
      <c r="AA29" s="10">
        <f t="shared" si="0"/>
        <v>0</v>
      </c>
    </row>
    <row r="30" spans="1:27" ht="18.45" customHeight="1" thickBot="1" x14ac:dyDescent="0.35">
      <c r="A30" s="7">
        <v>20</v>
      </c>
      <c r="B30" s="56">
        <v>230208</v>
      </c>
      <c r="C30" s="56" t="s">
        <v>127</v>
      </c>
      <c r="D30" s="166" t="s">
        <v>128</v>
      </c>
      <c r="E30" s="168" t="s">
        <v>14</v>
      </c>
      <c r="F30" s="2">
        <f t="shared" si="1"/>
        <v>24</v>
      </c>
      <c r="G30" s="168" t="s">
        <v>14</v>
      </c>
      <c r="H30" s="8">
        <f t="shared" si="2"/>
        <v>24</v>
      </c>
      <c r="I30" s="168" t="s">
        <v>16</v>
      </c>
      <c r="J30" s="8">
        <f t="shared" si="3"/>
        <v>9</v>
      </c>
      <c r="K30" s="168" t="s">
        <v>13</v>
      </c>
      <c r="L30" s="8">
        <f t="shared" si="4"/>
        <v>10</v>
      </c>
      <c r="M30" s="168" t="s">
        <v>16</v>
      </c>
      <c r="N30" s="8">
        <f t="shared" si="5"/>
        <v>27</v>
      </c>
      <c r="O30" s="168" t="s">
        <v>14</v>
      </c>
      <c r="P30" s="8">
        <f t="shared" si="6"/>
        <v>24</v>
      </c>
      <c r="Q30" s="168" t="s">
        <v>13</v>
      </c>
      <c r="R30" s="8">
        <f t="shared" si="7"/>
        <v>10</v>
      </c>
      <c r="S30" s="168" t="s">
        <v>13</v>
      </c>
      <c r="T30" s="8">
        <f t="shared" si="8"/>
        <v>10</v>
      </c>
      <c r="U30" s="168" t="s">
        <v>16</v>
      </c>
      <c r="V30" s="8">
        <f t="shared" si="9"/>
        <v>27</v>
      </c>
      <c r="W30" s="168" t="s">
        <v>15</v>
      </c>
      <c r="X30" s="7">
        <f t="shared" si="10"/>
        <v>28</v>
      </c>
      <c r="Y30" s="9">
        <f t="shared" si="11"/>
        <v>193</v>
      </c>
      <c r="Z30" s="36">
        <f t="shared" si="12"/>
        <v>8.3913043478260878</v>
      </c>
      <c r="AA30" s="10">
        <f t="shared" si="0"/>
        <v>0</v>
      </c>
    </row>
    <row r="31" spans="1:27" ht="18.45" customHeight="1" thickBot="1" x14ac:dyDescent="0.35">
      <c r="A31" s="7">
        <v>21</v>
      </c>
      <c r="B31" s="56">
        <v>230402</v>
      </c>
      <c r="C31" s="56" t="s">
        <v>129</v>
      </c>
      <c r="D31" s="166" t="s">
        <v>130</v>
      </c>
      <c r="E31" s="168" t="s">
        <v>14</v>
      </c>
      <c r="F31" s="2">
        <f t="shared" si="1"/>
        <v>24</v>
      </c>
      <c r="G31" s="168" t="s">
        <v>16</v>
      </c>
      <c r="H31" s="8">
        <f t="shared" si="2"/>
        <v>27</v>
      </c>
      <c r="I31" s="168" t="s">
        <v>13</v>
      </c>
      <c r="J31" s="8">
        <f t="shared" si="3"/>
        <v>10</v>
      </c>
      <c r="K31" s="168" t="s">
        <v>13</v>
      </c>
      <c r="L31" s="8">
        <f t="shared" si="4"/>
        <v>10</v>
      </c>
      <c r="M31" s="168" t="s">
        <v>16</v>
      </c>
      <c r="N31" s="8">
        <f t="shared" si="5"/>
        <v>27</v>
      </c>
      <c r="O31" s="168" t="s">
        <v>15</v>
      </c>
      <c r="P31" s="8">
        <f t="shared" si="6"/>
        <v>21</v>
      </c>
      <c r="Q31" s="168" t="s">
        <v>13</v>
      </c>
      <c r="R31" s="8">
        <f t="shared" si="7"/>
        <v>10</v>
      </c>
      <c r="S31" s="168" t="s">
        <v>13</v>
      </c>
      <c r="T31" s="8">
        <f t="shared" si="8"/>
        <v>10</v>
      </c>
      <c r="U31" s="168" t="s">
        <v>16</v>
      </c>
      <c r="V31" s="8">
        <f t="shared" si="9"/>
        <v>27</v>
      </c>
      <c r="W31" s="168" t="s">
        <v>16</v>
      </c>
      <c r="X31" s="7">
        <f t="shared" si="10"/>
        <v>36</v>
      </c>
      <c r="Y31" s="9">
        <f t="shared" si="11"/>
        <v>202</v>
      </c>
      <c r="Z31" s="36">
        <f t="shared" si="12"/>
        <v>8.7826086956521738</v>
      </c>
      <c r="AA31" s="10">
        <f t="shared" si="0"/>
        <v>0</v>
      </c>
    </row>
    <row r="32" spans="1:27" ht="18.600000000000001" thickBot="1" x14ac:dyDescent="0.35">
      <c r="A32" s="7">
        <v>22</v>
      </c>
      <c r="B32" s="56">
        <v>230443</v>
      </c>
      <c r="C32" s="56" t="s">
        <v>131</v>
      </c>
      <c r="D32" s="166" t="s">
        <v>132</v>
      </c>
      <c r="E32" s="168" t="s">
        <v>16</v>
      </c>
      <c r="F32" s="2">
        <f t="shared" si="1"/>
        <v>27</v>
      </c>
      <c r="G32" s="168" t="s">
        <v>16</v>
      </c>
      <c r="H32" s="8">
        <f t="shared" si="2"/>
        <v>27</v>
      </c>
      <c r="I32" s="168" t="s">
        <v>13</v>
      </c>
      <c r="J32" s="8">
        <f t="shared" si="3"/>
        <v>10</v>
      </c>
      <c r="K32" s="168" t="s">
        <v>13</v>
      </c>
      <c r="L32" s="8">
        <f t="shared" si="4"/>
        <v>10</v>
      </c>
      <c r="M32" s="168" t="s">
        <v>13</v>
      </c>
      <c r="N32" s="8">
        <f t="shared" si="5"/>
        <v>30</v>
      </c>
      <c r="O32" s="168" t="s">
        <v>16</v>
      </c>
      <c r="P32" s="8">
        <f t="shared" si="6"/>
        <v>27</v>
      </c>
      <c r="Q32" s="168" t="s">
        <v>13</v>
      </c>
      <c r="R32" s="8">
        <f t="shared" si="7"/>
        <v>10</v>
      </c>
      <c r="S32" s="168" t="s">
        <v>16</v>
      </c>
      <c r="T32" s="8">
        <f t="shared" si="8"/>
        <v>9</v>
      </c>
      <c r="U32" s="168" t="s">
        <v>16</v>
      </c>
      <c r="V32" s="8">
        <f t="shared" si="9"/>
        <v>27</v>
      </c>
      <c r="W32" s="168" t="s">
        <v>16</v>
      </c>
      <c r="X32" s="7">
        <f t="shared" si="10"/>
        <v>36</v>
      </c>
      <c r="Y32" s="9">
        <f t="shared" si="11"/>
        <v>213</v>
      </c>
      <c r="Z32" s="36">
        <f t="shared" si="12"/>
        <v>9.2608695652173907</v>
      </c>
      <c r="AA32" s="10">
        <f t="shared" si="0"/>
        <v>0</v>
      </c>
    </row>
    <row r="33" spans="1:27" ht="18.600000000000001" thickBot="1" x14ac:dyDescent="0.35">
      <c r="A33" s="7">
        <v>23</v>
      </c>
      <c r="B33" s="56">
        <v>230968</v>
      </c>
      <c r="C33" s="56" t="s">
        <v>133</v>
      </c>
      <c r="D33" s="166" t="s">
        <v>134</v>
      </c>
      <c r="E33" s="168" t="s">
        <v>14</v>
      </c>
      <c r="F33" s="2">
        <f t="shared" si="1"/>
        <v>24</v>
      </c>
      <c r="G33" s="168" t="s">
        <v>16</v>
      </c>
      <c r="H33" s="8">
        <f t="shared" si="2"/>
        <v>27</v>
      </c>
      <c r="I33" s="168" t="s">
        <v>13</v>
      </c>
      <c r="J33" s="8">
        <f t="shared" si="3"/>
        <v>10</v>
      </c>
      <c r="K33" s="168" t="s">
        <v>13</v>
      </c>
      <c r="L33" s="8">
        <f t="shared" si="4"/>
        <v>10</v>
      </c>
      <c r="M33" s="168" t="s">
        <v>16</v>
      </c>
      <c r="N33" s="8">
        <f t="shared" si="5"/>
        <v>27</v>
      </c>
      <c r="O33" s="168" t="s">
        <v>14</v>
      </c>
      <c r="P33" s="8">
        <f t="shared" si="6"/>
        <v>24</v>
      </c>
      <c r="Q33" s="168" t="s">
        <v>13</v>
      </c>
      <c r="R33" s="8">
        <f t="shared" si="7"/>
        <v>10</v>
      </c>
      <c r="S33" s="168" t="s">
        <v>13</v>
      </c>
      <c r="T33" s="8">
        <f t="shared" si="8"/>
        <v>10</v>
      </c>
      <c r="U33" s="168" t="s">
        <v>16</v>
      </c>
      <c r="V33" s="8">
        <f t="shared" si="9"/>
        <v>27</v>
      </c>
      <c r="W33" s="168" t="s">
        <v>13</v>
      </c>
      <c r="X33" s="7">
        <f t="shared" si="10"/>
        <v>40</v>
      </c>
      <c r="Y33" s="9">
        <f t="shared" si="11"/>
        <v>209</v>
      </c>
      <c r="Z33" s="36">
        <f t="shared" si="12"/>
        <v>9.0869565217391308</v>
      </c>
      <c r="AA33" s="10">
        <f t="shared" si="0"/>
        <v>0</v>
      </c>
    </row>
    <row r="34" spans="1:27" ht="18.600000000000001" thickBot="1" x14ac:dyDescent="0.35">
      <c r="A34" s="7">
        <v>24</v>
      </c>
      <c r="B34" s="56">
        <v>231294</v>
      </c>
      <c r="C34" s="56" t="s">
        <v>135</v>
      </c>
      <c r="D34" s="166" t="s">
        <v>136</v>
      </c>
      <c r="E34" s="168" t="s">
        <v>14</v>
      </c>
      <c r="F34" s="2">
        <f t="shared" si="1"/>
        <v>24</v>
      </c>
      <c r="G34" s="168" t="s">
        <v>14</v>
      </c>
      <c r="H34" s="8">
        <f t="shared" si="2"/>
        <v>24</v>
      </c>
      <c r="I34" s="168" t="s">
        <v>16</v>
      </c>
      <c r="J34" s="8">
        <f t="shared" si="3"/>
        <v>9</v>
      </c>
      <c r="K34" s="168" t="s">
        <v>16</v>
      </c>
      <c r="L34" s="8">
        <f t="shared" si="4"/>
        <v>9</v>
      </c>
      <c r="M34" s="168" t="s">
        <v>18</v>
      </c>
      <c r="N34" s="8">
        <f t="shared" si="5"/>
        <v>18</v>
      </c>
      <c r="O34" s="168" t="s">
        <v>14</v>
      </c>
      <c r="P34" s="8">
        <f t="shared" si="6"/>
        <v>24</v>
      </c>
      <c r="Q34" s="168" t="s">
        <v>16</v>
      </c>
      <c r="R34" s="8">
        <f t="shared" si="7"/>
        <v>9</v>
      </c>
      <c r="S34" s="168" t="s">
        <v>14</v>
      </c>
      <c r="T34" s="8">
        <f t="shared" si="8"/>
        <v>8</v>
      </c>
      <c r="U34" s="168" t="s">
        <v>15</v>
      </c>
      <c r="V34" s="8">
        <f t="shared" si="9"/>
        <v>21</v>
      </c>
      <c r="W34" s="168" t="s">
        <v>14</v>
      </c>
      <c r="X34" s="7">
        <f t="shared" si="10"/>
        <v>32</v>
      </c>
      <c r="Y34" s="9">
        <f t="shared" si="11"/>
        <v>178</v>
      </c>
      <c r="Z34" s="36">
        <f t="shared" si="12"/>
        <v>7.7391304347826084</v>
      </c>
      <c r="AA34" s="10">
        <f t="shared" si="0"/>
        <v>0</v>
      </c>
    </row>
    <row r="35" spans="1:27" ht="34.950000000000003" customHeight="1" thickBot="1" x14ac:dyDescent="0.35">
      <c r="A35" s="7">
        <v>25</v>
      </c>
      <c r="B35" s="56">
        <v>230569</v>
      </c>
      <c r="C35" s="56" t="s">
        <v>137</v>
      </c>
      <c r="D35" s="166" t="s">
        <v>138</v>
      </c>
      <c r="E35" s="168" t="s">
        <v>14</v>
      </c>
      <c r="F35" s="2">
        <f t="shared" si="1"/>
        <v>24</v>
      </c>
      <c r="G35" s="168" t="s">
        <v>14</v>
      </c>
      <c r="H35" s="8">
        <f t="shared" si="2"/>
        <v>24</v>
      </c>
      <c r="I35" s="168" t="s">
        <v>14</v>
      </c>
      <c r="J35" s="8">
        <f t="shared" si="3"/>
        <v>8</v>
      </c>
      <c r="K35" s="168" t="s">
        <v>14</v>
      </c>
      <c r="L35" s="8">
        <f t="shared" si="4"/>
        <v>8</v>
      </c>
      <c r="M35" s="168" t="s">
        <v>14</v>
      </c>
      <c r="N35" s="8">
        <f t="shared" si="5"/>
        <v>24</v>
      </c>
      <c r="O35" s="168" t="s">
        <v>14</v>
      </c>
      <c r="P35" s="8">
        <f t="shared" si="6"/>
        <v>24</v>
      </c>
      <c r="Q35" s="168" t="s">
        <v>16</v>
      </c>
      <c r="R35" s="8">
        <f t="shared" si="7"/>
        <v>9</v>
      </c>
      <c r="S35" s="168" t="s">
        <v>16</v>
      </c>
      <c r="T35" s="8">
        <f t="shared" si="8"/>
        <v>9</v>
      </c>
      <c r="U35" s="168" t="s">
        <v>18</v>
      </c>
      <c r="V35" s="8">
        <f t="shared" si="9"/>
        <v>18</v>
      </c>
      <c r="W35" s="168" t="s">
        <v>14</v>
      </c>
      <c r="X35" s="7">
        <f t="shared" si="10"/>
        <v>32</v>
      </c>
      <c r="Y35" s="9">
        <f t="shared" si="11"/>
        <v>180</v>
      </c>
      <c r="Z35" s="36">
        <f t="shared" si="12"/>
        <v>7.8260869565217392</v>
      </c>
      <c r="AA35" s="10">
        <f t="shared" si="0"/>
        <v>0</v>
      </c>
    </row>
    <row r="36" spans="1:27" ht="18.45" customHeight="1" thickBot="1" x14ac:dyDescent="0.35">
      <c r="A36" s="7">
        <v>26</v>
      </c>
      <c r="B36" s="56">
        <v>230897</v>
      </c>
      <c r="C36" s="56" t="s">
        <v>139</v>
      </c>
      <c r="D36" s="166" t="s">
        <v>140</v>
      </c>
      <c r="E36" s="168" t="s">
        <v>14</v>
      </c>
      <c r="F36" s="2">
        <f t="shared" si="1"/>
        <v>24</v>
      </c>
      <c r="G36" s="168" t="s">
        <v>16</v>
      </c>
      <c r="H36" s="8">
        <f t="shared" si="2"/>
        <v>27</v>
      </c>
      <c r="I36" s="168" t="s">
        <v>13</v>
      </c>
      <c r="J36" s="8">
        <f t="shared" si="3"/>
        <v>10</v>
      </c>
      <c r="K36" s="168" t="s">
        <v>13</v>
      </c>
      <c r="L36" s="8">
        <f t="shared" si="4"/>
        <v>10</v>
      </c>
      <c r="M36" s="168" t="s">
        <v>14</v>
      </c>
      <c r="N36" s="8">
        <f t="shared" si="5"/>
        <v>24</v>
      </c>
      <c r="O36" s="168" t="s">
        <v>16</v>
      </c>
      <c r="P36" s="8">
        <f t="shared" si="6"/>
        <v>27</v>
      </c>
      <c r="Q36" s="168" t="s">
        <v>16</v>
      </c>
      <c r="R36" s="8">
        <f t="shared" si="7"/>
        <v>9</v>
      </c>
      <c r="S36" s="168" t="s">
        <v>16</v>
      </c>
      <c r="T36" s="8">
        <f t="shared" si="8"/>
        <v>9</v>
      </c>
      <c r="U36" s="168" t="s">
        <v>16</v>
      </c>
      <c r="V36" s="8">
        <f t="shared" si="9"/>
        <v>27</v>
      </c>
      <c r="W36" s="168" t="s">
        <v>13</v>
      </c>
      <c r="X36" s="7">
        <f t="shared" si="10"/>
        <v>40</v>
      </c>
      <c r="Y36" s="9">
        <f t="shared" si="11"/>
        <v>207</v>
      </c>
      <c r="Z36" s="36">
        <f t="shared" si="12"/>
        <v>9</v>
      </c>
      <c r="AA36" s="10">
        <f t="shared" si="0"/>
        <v>0</v>
      </c>
    </row>
    <row r="37" spans="1:27" ht="18.600000000000001" thickBot="1" x14ac:dyDescent="0.35">
      <c r="A37" s="7">
        <v>27</v>
      </c>
      <c r="B37" s="56">
        <v>230847</v>
      </c>
      <c r="C37" s="56" t="s">
        <v>141</v>
      </c>
      <c r="D37" s="166" t="s">
        <v>142</v>
      </c>
      <c r="E37" s="168" t="s">
        <v>16</v>
      </c>
      <c r="F37" s="2">
        <f t="shared" si="1"/>
        <v>27</v>
      </c>
      <c r="G37" s="168" t="s">
        <v>16</v>
      </c>
      <c r="H37" s="8">
        <f t="shared" si="2"/>
        <v>27</v>
      </c>
      <c r="I37" s="168" t="s">
        <v>13</v>
      </c>
      <c r="J37" s="8">
        <f t="shared" si="3"/>
        <v>10</v>
      </c>
      <c r="K37" s="168" t="s">
        <v>13</v>
      </c>
      <c r="L37" s="8">
        <f t="shared" si="4"/>
        <v>10</v>
      </c>
      <c r="M37" s="168" t="s">
        <v>16</v>
      </c>
      <c r="N37" s="8">
        <f t="shared" si="5"/>
        <v>27</v>
      </c>
      <c r="O37" s="168" t="s">
        <v>14</v>
      </c>
      <c r="P37" s="8">
        <f t="shared" si="6"/>
        <v>24</v>
      </c>
      <c r="Q37" s="168" t="s">
        <v>13</v>
      </c>
      <c r="R37" s="8">
        <f t="shared" si="7"/>
        <v>10</v>
      </c>
      <c r="S37" s="168" t="s">
        <v>13</v>
      </c>
      <c r="T37" s="8">
        <f t="shared" si="8"/>
        <v>10</v>
      </c>
      <c r="U37" s="168" t="s">
        <v>13</v>
      </c>
      <c r="V37" s="8">
        <f t="shared" si="9"/>
        <v>30</v>
      </c>
      <c r="W37" s="168" t="s">
        <v>13</v>
      </c>
      <c r="X37" s="7">
        <f t="shared" si="10"/>
        <v>40</v>
      </c>
      <c r="Y37" s="9">
        <f t="shared" si="11"/>
        <v>215</v>
      </c>
      <c r="Z37" s="36">
        <f t="shared" si="12"/>
        <v>9.3478260869565215</v>
      </c>
      <c r="AA37" s="10">
        <f t="shared" si="0"/>
        <v>0</v>
      </c>
    </row>
    <row r="38" spans="1:27" ht="18.45" customHeight="1" thickBot="1" x14ac:dyDescent="0.35">
      <c r="A38" s="7">
        <v>28</v>
      </c>
      <c r="B38" s="56">
        <v>230645</v>
      </c>
      <c r="C38" s="56" t="s">
        <v>143</v>
      </c>
      <c r="D38" s="166" t="s">
        <v>144</v>
      </c>
      <c r="E38" s="168" t="s">
        <v>14</v>
      </c>
      <c r="F38" s="2">
        <f t="shared" si="1"/>
        <v>24</v>
      </c>
      <c r="G38" s="168" t="s">
        <v>15</v>
      </c>
      <c r="H38" s="8">
        <f t="shared" si="2"/>
        <v>21</v>
      </c>
      <c r="I38" s="168" t="s">
        <v>14</v>
      </c>
      <c r="J38" s="8">
        <f t="shared" si="3"/>
        <v>8</v>
      </c>
      <c r="K38" s="168" t="s">
        <v>16</v>
      </c>
      <c r="L38" s="8">
        <f t="shared" si="4"/>
        <v>9</v>
      </c>
      <c r="M38" s="168" t="s">
        <v>18</v>
      </c>
      <c r="N38" s="8">
        <f t="shared" si="5"/>
        <v>18</v>
      </c>
      <c r="O38" s="168" t="s">
        <v>15</v>
      </c>
      <c r="P38" s="8">
        <f t="shared" si="6"/>
        <v>21</v>
      </c>
      <c r="Q38" s="168" t="s">
        <v>15</v>
      </c>
      <c r="R38" s="8">
        <f t="shared" si="7"/>
        <v>7</v>
      </c>
      <c r="S38" s="168" t="s">
        <v>14</v>
      </c>
      <c r="T38" s="8">
        <f t="shared" si="8"/>
        <v>8</v>
      </c>
      <c r="U38" s="168" t="s">
        <v>18</v>
      </c>
      <c r="V38" s="8">
        <f t="shared" si="9"/>
        <v>18</v>
      </c>
      <c r="W38" s="168" t="s">
        <v>16</v>
      </c>
      <c r="X38" s="7">
        <f t="shared" si="10"/>
        <v>36</v>
      </c>
      <c r="Y38" s="9">
        <f t="shared" si="11"/>
        <v>170</v>
      </c>
      <c r="Z38" s="36">
        <f t="shared" si="12"/>
        <v>7.3913043478260869</v>
      </c>
      <c r="AA38" s="10">
        <f t="shared" si="0"/>
        <v>0</v>
      </c>
    </row>
    <row r="39" spans="1:27" ht="18.600000000000001" thickBot="1" x14ac:dyDescent="0.35">
      <c r="A39" s="7">
        <v>29</v>
      </c>
      <c r="B39" s="56">
        <v>230595</v>
      </c>
      <c r="C39" s="56" t="s">
        <v>145</v>
      </c>
      <c r="D39" s="166" t="s">
        <v>146</v>
      </c>
      <c r="E39" s="168" t="s">
        <v>13</v>
      </c>
      <c r="F39" s="2">
        <f t="shared" si="1"/>
        <v>30</v>
      </c>
      <c r="G39" s="168" t="s">
        <v>16</v>
      </c>
      <c r="H39" s="8">
        <f t="shared" si="2"/>
        <v>27</v>
      </c>
      <c r="I39" s="169" t="s">
        <v>19</v>
      </c>
      <c r="J39" s="8">
        <f t="shared" si="3"/>
        <v>0</v>
      </c>
      <c r="K39" s="168" t="s">
        <v>16</v>
      </c>
      <c r="L39" s="8">
        <f t="shared" si="4"/>
        <v>9</v>
      </c>
      <c r="M39" s="168" t="s">
        <v>13</v>
      </c>
      <c r="N39" s="8">
        <f t="shared" si="5"/>
        <v>30</v>
      </c>
      <c r="O39" s="168" t="s">
        <v>14</v>
      </c>
      <c r="P39" s="8">
        <f t="shared" si="6"/>
        <v>24</v>
      </c>
      <c r="Q39" s="168" t="s">
        <v>13</v>
      </c>
      <c r="R39" s="8">
        <f t="shared" si="7"/>
        <v>10</v>
      </c>
      <c r="S39" s="168" t="s">
        <v>13</v>
      </c>
      <c r="T39" s="8">
        <f t="shared" si="8"/>
        <v>10</v>
      </c>
      <c r="U39" s="168" t="s">
        <v>16</v>
      </c>
      <c r="V39" s="8">
        <f t="shared" si="9"/>
        <v>27</v>
      </c>
      <c r="W39" s="168" t="s">
        <v>13</v>
      </c>
      <c r="X39" s="7">
        <f t="shared" si="10"/>
        <v>40</v>
      </c>
      <c r="Y39" s="9">
        <f t="shared" si="11"/>
        <v>207</v>
      </c>
      <c r="Z39" s="36">
        <f t="shared" si="12"/>
        <v>9</v>
      </c>
      <c r="AA39" s="10">
        <f t="shared" si="0"/>
        <v>1</v>
      </c>
    </row>
    <row r="40" spans="1:27" ht="18.600000000000001" thickBot="1" x14ac:dyDescent="0.35">
      <c r="A40" s="7">
        <v>30</v>
      </c>
      <c r="B40" s="56">
        <v>230913</v>
      </c>
      <c r="C40" s="56" t="s">
        <v>147</v>
      </c>
      <c r="D40" s="166" t="s">
        <v>148</v>
      </c>
      <c r="E40" s="168" t="s">
        <v>14</v>
      </c>
      <c r="F40" s="2">
        <f t="shared" si="1"/>
        <v>24</v>
      </c>
      <c r="G40" s="168" t="s">
        <v>14</v>
      </c>
      <c r="H40" s="8">
        <f t="shared" si="2"/>
        <v>24</v>
      </c>
      <c r="I40" s="168" t="s">
        <v>14</v>
      </c>
      <c r="J40" s="8">
        <f t="shared" si="3"/>
        <v>8</v>
      </c>
      <c r="K40" s="168" t="s">
        <v>16</v>
      </c>
      <c r="L40" s="8">
        <f t="shared" si="4"/>
        <v>9</v>
      </c>
      <c r="M40" s="168" t="s">
        <v>15</v>
      </c>
      <c r="N40" s="8">
        <f t="shared" si="5"/>
        <v>21</v>
      </c>
      <c r="O40" s="168" t="s">
        <v>15</v>
      </c>
      <c r="P40" s="8">
        <f t="shared" si="6"/>
        <v>21</v>
      </c>
      <c r="Q40" s="168" t="s">
        <v>13</v>
      </c>
      <c r="R40" s="8">
        <f t="shared" si="7"/>
        <v>10</v>
      </c>
      <c r="S40" s="168" t="s">
        <v>13</v>
      </c>
      <c r="T40" s="8">
        <f t="shared" si="8"/>
        <v>10</v>
      </c>
      <c r="U40" s="168" t="s">
        <v>15</v>
      </c>
      <c r="V40" s="8">
        <f t="shared" si="9"/>
        <v>21</v>
      </c>
      <c r="W40" s="168" t="s">
        <v>13</v>
      </c>
      <c r="X40" s="7">
        <f t="shared" si="10"/>
        <v>40</v>
      </c>
      <c r="Y40" s="9">
        <f>SUM(F40,H40,J40,N40,P40,R40,T40,V40,X40,L40)</f>
        <v>188</v>
      </c>
      <c r="Z40" s="36">
        <f t="shared" si="12"/>
        <v>8.1739130434782616</v>
      </c>
      <c r="AA40" s="10">
        <f t="shared" si="0"/>
        <v>0</v>
      </c>
    </row>
    <row r="41" spans="1:27" ht="18.600000000000001" thickBot="1" x14ac:dyDescent="0.35">
      <c r="A41" s="7">
        <v>31</v>
      </c>
      <c r="B41" s="56">
        <v>230643</v>
      </c>
      <c r="C41" s="56" t="s">
        <v>149</v>
      </c>
      <c r="D41" s="166" t="s">
        <v>150</v>
      </c>
      <c r="E41" s="168" t="s">
        <v>16</v>
      </c>
      <c r="F41" s="2">
        <f t="shared" si="1"/>
        <v>27</v>
      </c>
      <c r="G41" s="168" t="s">
        <v>14</v>
      </c>
      <c r="H41" s="8">
        <f t="shared" si="2"/>
        <v>24</v>
      </c>
      <c r="I41" s="168" t="s">
        <v>14</v>
      </c>
      <c r="J41" s="8">
        <f t="shared" si="3"/>
        <v>8</v>
      </c>
      <c r="K41" s="168" t="s">
        <v>16</v>
      </c>
      <c r="L41" s="8">
        <f t="shared" si="4"/>
        <v>9</v>
      </c>
      <c r="M41" s="168" t="s">
        <v>16</v>
      </c>
      <c r="N41" s="8">
        <f t="shared" si="5"/>
        <v>27</v>
      </c>
      <c r="O41" s="168" t="s">
        <v>14</v>
      </c>
      <c r="P41" s="8">
        <f t="shared" si="6"/>
        <v>24</v>
      </c>
      <c r="Q41" s="168" t="s">
        <v>13</v>
      </c>
      <c r="R41" s="8">
        <f t="shared" si="7"/>
        <v>10</v>
      </c>
      <c r="S41" s="168" t="s">
        <v>13</v>
      </c>
      <c r="T41" s="8">
        <f t="shared" si="8"/>
        <v>10</v>
      </c>
      <c r="U41" s="168" t="s">
        <v>16</v>
      </c>
      <c r="V41" s="8">
        <f t="shared" si="9"/>
        <v>27</v>
      </c>
      <c r="W41" s="168" t="s">
        <v>13</v>
      </c>
      <c r="X41" s="7">
        <f t="shared" si="10"/>
        <v>40</v>
      </c>
      <c r="Y41" s="9">
        <f>SUM(F41,H41,J41,N41,P41,R41,T41,V41,X41,L41)</f>
        <v>206</v>
      </c>
      <c r="Z41" s="36">
        <f t="shared" si="12"/>
        <v>8.9565217391304355</v>
      </c>
      <c r="AA41" s="10">
        <f t="shared" si="0"/>
        <v>0</v>
      </c>
    </row>
    <row r="42" spans="1:27" ht="34.950000000000003" customHeight="1" thickBot="1" x14ac:dyDescent="0.35">
      <c r="A42" s="7">
        <v>32</v>
      </c>
      <c r="B42" s="56">
        <v>231046</v>
      </c>
      <c r="C42" s="56" t="s">
        <v>151</v>
      </c>
      <c r="D42" s="166" t="s">
        <v>152</v>
      </c>
      <c r="E42" s="168" t="s">
        <v>14</v>
      </c>
      <c r="F42" s="2">
        <f t="shared" si="1"/>
        <v>24</v>
      </c>
      <c r="G42" s="168" t="s">
        <v>14</v>
      </c>
      <c r="H42" s="8">
        <f t="shared" si="2"/>
        <v>24</v>
      </c>
      <c r="I42" s="168" t="s">
        <v>14</v>
      </c>
      <c r="J42" s="8">
        <f t="shared" si="3"/>
        <v>8</v>
      </c>
      <c r="K42" s="168" t="s">
        <v>16</v>
      </c>
      <c r="L42" s="8">
        <f t="shared" si="4"/>
        <v>9</v>
      </c>
      <c r="M42" s="168" t="s">
        <v>14</v>
      </c>
      <c r="N42" s="8">
        <f t="shared" si="5"/>
        <v>24</v>
      </c>
      <c r="O42" s="168" t="s">
        <v>14</v>
      </c>
      <c r="P42" s="8">
        <f t="shared" si="6"/>
        <v>24</v>
      </c>
      <c r="Q42" s="168" t="s">
        <v>13</v>
      </c>
      <c r="R42" s="8">
        <f t="shared" si="7"/>
        <v>10</v>
      </c>
      <c r="S42" s="168" t="s">
        <v>13</v>
      </c>
      <c r="T42" s="8">
        <f t="shared" si="8"/>
        <v>10</v>
      </c>
      <c r="U42" s="168" t="s">
        <v>16</v>
      </c>
      <c r="V42" s="8">
        <f t="shared" si="9"/>
        <v>27</v>
      </c>
      <c r="W42" s="168" t="s">
        <v>13</v>
      </c>
      <c r="X42" s="7">
        <f t="shared" si="10"/>
        <v>40</v>
      </c>
      <c r="Y42" s="9">
        <f t="shared" si="11"/>
        <v>200</v>
      </c>
      <c r="Z42" s="36">
        <f t="shared" si="12"/>
        <v>8.695652173913043</v>
      </c>
      <c r="AA42" s="10">
        <f t="shared" ref="AA42:AA70" si="13">COUNTIF(E42:X42,"F")</f>
        <v>0</v>
      </c>
    </row>
    <row r="43" spans="1:27" ht="18.45" customHeight="1" thickBot="1" x14ac:dyDescent="0.35">
      <c r="A43" s="7">
        <v>33</v>
      </c>
      <c r="B43" s="56">
        <v>230254</v>
      </c>
      <c r="C43" s="56" t="s">
        <v>153</v>
      </c>
      <c r="D43" s="166" t="s">
        <v>154</v>
      </c>
      <c r="E43" s="168" t="s">
        <v>14</v>
      </c>
      <c r="F43" s="2">
        <f t="shared" si="1"/>
        <v>24</v>
      </c>
      <c r="G43" s="168" t="s">
        <v>14</v>
      </c>
      <c r="H43" s="8">
        <f t="shared" si="2"/>
        <v>24</v>
      </c>
      <c r="I43" s="168" t="s">
        <v>16</v>
      </c>
      <c r="J43" s="8">
        <f t="shared" si="3"/>
        <v>9</v>
      </c>
      <c r="K43" s="168" t="s">
        <v>14</v>
      </c>
      <c r="L43" s="8">
        <f t="shared" si="4"/>
        <v>8</v>
      </c>
      <c r="M43" s="168" t="s">
        <v>16</v>
      </c>
      <c r="N43" s="8">
        <f t="shared" si="5"/>
        <v>27</v>
      </c>
      <c r="O43" s="168" t="s">
        <v>14</v>
      </c>
      <c r="P43" s="8">
        <f t="shared" si="6"/>
        <v>24</v>
      </c>
      <c r="Q43" s="168" t="s">
        <v>13</v>
      </c>
      <c r="R43" s="8">
        <f t="shared" si="7"/>
        <v>10</v>
      </c>
      <c r="S43" s="168" t="s">
        <v>13</v>
      </c>
      <c r="T43" s="8">
        <f t="shared" si="8"/>
        <v>10</v>
      </c>
      <c r="U43" s="168" t="s">
        <v>14</v>
      </c>
      <c r="V43" s="8">
        <f t="shared" si="9"/>
        <v>24</v>
      </c>
      <c r="W43" s="168" t="s">
        <v>15</v>
      </c>
      <c r="X43" s="7">
        <f t="shared" si="10"/>
        <v>28</v>
      </c>
      <c r="Y43" s="9">
        <f t="shared" si="11"/>
        <v>188</v>
      </c>
      <c r="Z43" s="36">
        <f t="shared" si="12"/>
        <v>8.1739130434782616</v>
      </c>
      <c r="AA43" s="10">
        <f t="shared" si="13"/>
        <v>0</v>
      </c>
    </row>
    <row r="44" spans="1:27" ht="18.45" customHeight="1" thickBot="1" x14ac:dyDescent="0.35">
      <c r="A44" s="7">
        <v>34</v>
      </c>
      <c r="B44" s="56">
        <v>230944</v>
      </c>
      <c r="C44" s="56" t="s">
        <v>155</v>
      </c>
      <c r="D44" s="166" t="s">
        <v>156</v>
      </c>
      <c r="E44" s="168" t="s">
        <v>14</v>
      </c>
      <c r="F44" s="2">
        <f t="shared" si="1"/>
        <v>24</v>
      </c>
      <c r="G44" s="168" t="s">
        <v>15</v>
      </c>
      <c r="H44" s="8">
        <f t="shared" si="2"/>
        <v>21</v>
      </c>
      <c r="I44" s="168" t="s">
        <v>16</v>
      </c>
      <c r="J44" s="8">
        <f t="shared" si="3"/>
        <v>9</v>
      </c>
      <c r="K44" s="168" t="s">
        <v>16</v>
      </c>
      <c r="L44" s="8">
        <f t="shared" si="4"/>
        <v>9</v>
      </c>
      <c r="M44" s="168" t="s">
        <v>14</v>
      </c>
      <c r="N44" s="8">
        <f t="shared" si="5"/>
        <v>24</v>
      </c>
      <c r="O44" s="168" t="s">
        <v>15</v>
      </c>
      <c r="P44" s="8">
        <f t="shared" si="6"/>
        <v>21</v>
      </c>
      <c r="Q44" s="168" t="s">
        <v>13</v>
      </c>
      <c r="R44" s="8">
        <f t="shared" si="7"/>
        <v>10</v>
      </c>
      <c r="S44" s="168" t="s">
        <v>13</v>
      </c>
      <c r="T44" s="8">
        <f t="shared" si="8"/>
        <v>10</v>
      </c>
      <c r="U44" s="168" t="s">
        <v>15</v>
      </c>
      <c r="V44" s="8">
        <f t="shared" si="9"/>
        <v>21</v>
      </c>
      <c r="W44" s="168" t="s">
        <v>13</v>
      </c>
      <c r="X44" s="7">
        <f t="shared" si="10"/>
        <v>40</v>
      </c>
      <c r="Y44" s="9">
        <f t="shared" si="11"/>
        <v>189</v>
      </c>
      <c r="Z44" s="36">
        <f t="shared" si="12"/>
        <v>8.2173913043478262</v>
      </c>
      <c r="AA44" s="10">
        <f t="shared" si="13"/>
        <v>0</v>
      </c>
    </row>
    <row r="45" spans="1:27" ht="18.600000000000001" thickBot="1" x14ac:dyDescent="0.35">
      <c r="A45" s="7">
        <v>35</v>
      </c>
      <c r="B45" s="56">
        <v>230613</v>
      </c>
      <c r="C45" s="56" t="s">
        <v>157</v>
      </c>
      <c r="D45" s="166" t="s">
        <v>158</v>
      </c>
      <c r="E45" s="168" t="s">
        <v>16</v>
      </c>
      <c r="F45" s="2">
        <f t="shared" si="1"/>
        <v>27</v>
      </c>
      <c r="G45" s="168" t="s">
        <v>16</v>
      </c>
      <c r="H45" s="8">
        <f t="shared" si="2"/>
        <v>27</v>
      </c>
      <c r="I45" s="168" t="s">
        <v>13</v>
      </c>
      <c r="J45" s="8">
        <f t="shared" si="3"/>
        <v>10</v>
      </c>
      <c r="K45" s="168" t="s">
        <v>16</v>
      </c>
      <c r="L45" s="8">
        <f t="shared" si="4"/>
        <v>9</v>
      </c>
      <c r="M45" s="168" t="s">
        <v>16</v>
      </c>
      <c r="N45" s="8">
        <f t="shared" si="5"/>
        <v>27</v>
      </c>
      <c r="O45" s="168" t="s">
        <v>15</v>
      </c>
      <c r="P45" s="8">
        <f t="shared" si="6"/>
        <v>21</v>
      </c>
      <c r="Q45" s="168" t="s">
        <v>16</v>
      </c>
      <c r="R45" s="8">
        <f t="shared" si="7"/>
        <v>9</v>
      </c>
      <c r="S45" s="168" t="s">
        <v>13</v>
      </c>
      <c r="T45" s="8">
        <f t="shared" si="8"/>
        <v>10</v>
      </c>
      <c r="U45" s="168" t="s">
        <v>15</v>
      </c>
      <c r="V45" s="8">
        <f t="shared" si="9"/>
        <v>21</v>
      </c>
      <c r="W45" s="168" t="s">
        <v>13</v>
      </c>
      <c r="X45" s="7">
        <f t="shared" si="10"/>
        <v>40</v>
      </c>
      <c r="Y45" s="9">
        <f t="shared" si="11"/>
        <v>201</v>
      </c>
      <c r="Z45" s="36">
        <f t="shared" si="12"/>
        <v>8.7391304347826093</v>
      </c>
      <c r="AA45" s="10">
        <f t="shared" si="13"/>
        <v>0</v>
      </c>
    </row>
    <row r="46" spans="1:27" ht="18.45" customHeight="1" thickBot="1" x14ac:dyDescent="0.35">
      <c r="A46" s="7">
        <v>36</v>
      </c>
      <c r="B46" s="56">
        <v>230151</v>
      </c>
      <c r="C46" s="56" t="s">
        <v>159</v>
      </c>
      <c r="D46" s="166" t="s">
        <v>160</v>
      </c>
      <c r="E46" s="168" t="s">
        <v>15</v>
      </c>
      <c r="F46" s="2">
        <f t="shared" si="1"/>
        <v>21</v>
      </c>
      <c r="G46" s="168" t="s">
        <v>15</v>
      </c>
      <c r="H46" s="8">
        <f t="shared" si="2"/>
        <v>21</v>
      </c>
      <c r="I46" s="168" t="s">
        <v>15</v>
      </c>
      <c r="J46" s="8">
        <f t="shared" si="3"/>
        <v>7</v>
      </c>
      <c r="K46" s="168" t="s">
        <v>15</v>
      </c>
      <c r="L46" s="8">
        <f t="shared" si="4"/>
        <v>7</v>
      </c>
      <c r="M46" s="168" t="s">
        <v>15</v>
      </c>
      <c r="N46" s="8">
        <f t="shared" si="5"/>
        <v>21</v>
      </c>
      <c r="O46" s="168" t="s">
        <v>15</v>
      </c>
      <c r="P46" s="8">
        <f t="shared" si="6"/>
        <v>21</v>
      </c>
      <c r="Q46" s="168" t="s">
        <v>16</v>
      </c>
      <c r="R46" s="8">
        <f t="shared" si="7"/>
        <v>9</v>
      </c>
      <c r="S46" s="168" t="s">
        <v>16</v>
      </c>
      <c r="T46" s="8">
        <f t="shared" si="8"/>
        <v>9</v>
      </c>
      <c r="U46" s="169" t="s">
        <v>19</v>
      </c>
      <c r="V46" s="8">
        <f t="shared" si="9"/>
        <v>0</v>
      </c>
      <c r="W46" s="168" t="s">
        <v>18</v>
      </c>
      <c r="X46" s="7">
        <f t="shared" si="10"/>
        <v>24</v>
      </c>
      <c r="Y46" s="9">
        <f t="shared" si="11"/>
        <v>140</v>
      </c>
      <c r="Z46" s="36">
        <f t="shared" si="12"/>
        <v>6.0869565217391308</v>
      </c>
      <c r="AA46" s="10">
        <f t="shared" si="13"/>
        <v>1</v>
      </c>
    </row>
    <row r="47" spans="1:27" ht="18.600000000000001" thickBot="1" x14ac:dyDescent="0.35">
      <c r="A47" s="7">
        <v>37</v>
      </c>
      <c r="B47" s="56">
        <v>230859</v>
      </c>
      <c r="C47" s="56" t="s">
        <v>161</v>
      </c>
      <c r="D47" s="166" t="s">
        <v>162</v>
      </c>
      <c r="E47" s="168" t="s">
        <v>14</v>
      </c>
      <c r="F47" s="2">
        <f t="shared" si="1"/>
        <v>24</v>
      </c>
      <c r="G47" s="168" t="s">
        <v>14</v>
      </c>
      <c r="H47" s="8">
        <f t="shared" si="2"/>
        <v>24</v>
      </c>
      <c r="I47" s="168" t="s">
        <v>14</v>
      </c>
      <c r="J47" s="8">
        <f t="shared" si="3"/>
        <v>8</v>
      </c>
      <c r="K47" s="168" t="s">
        <v>13</v>
      </c>
      <c r="L47" s="8">
        <f t="shared" si="4"/>
        <v>10</v>
      </c>
      <c r="M47" s="168" t="s">
        <v>16</v>
      </c>
      <c r="N47" s="8">
        <f t="shared" si="5"/>
        <v>27</v>
      </c>
      <c r="O47" s="168" t="s">
        <v>15</v>
      </c>
      <c r="P47" s="8">
        <f t="shared" si="6"/>
        <v>21</v>
      </c>
      <c r="Q47" s="168" t="s">
        <v>13</v>
      </c>
      <c r="R47" s="8">
        <f t="shared" si="7"/>
        <v>10</v>
      </c>
      <c r="S47" s="168" t="s">
        <v>13</v>
      </c>
      <c r="T47" s="8">
        <f t="shared" si="8"/>
        <v>10</v>
      </c>
      <c r="U47" s="168" t="s">
        <v>14</v>
      </c>
      <c r="V47" s="8">
        <f t="shared" si="9"/>
        <v>24</v>
      </c>
      <c r="W47" s="168" t="s">
        <v>16</v>
      </c>
      <c r="X47" s="7">
        <f t="shared" si="10"/>
        <v>36</v>
      </c>
      <c r="Y47" s="9">
        <f t="shared" si="11"/>
        <v>194</v>
      </c>
      <c r="Z47" s="36">
        <f t="shared" si="12"/>
        <v>8.4347826086956523</v>
      </c>
      <c r="AA47" s="10">
        <f t="shared" si="13"/>
        <v>0</v>
      </c>
    </row>
    <row r="48" spans="1:27" ht="18.600000000000001" thickBot="1" x14ac:dyDescent="0.35">
      <c r="A48" s="7">
        <v>38</v>
      </c>
      <c r="B48" s="56">
        <v>230091</v>
      </c>
      <c r="C48" s="56" t="s">
        <v>163</v>
      </c>
      <c r="D48" s="166" t="s">
        <v>164</v>
      </c>
      <c r="E48" s="168" t="s">
        <v>14</v>
      </c>
      <c r="F48" s="2">
        <f t="shared" si="1"/>
        <v>24</v>
      </c>
      <c r="G48" s="168" t="s">
        <v>14</v>
      </c>
      <c r="H48" s="8">
        <f t="shared" si="2"/>
        <v>24</v>
      </c>
      <c r="I48" s="168" t="s">
        <v>16</v>
      </c>
      <c r="J48" s="8">
        <f t="shared" si="3"/>
        <v>9</v>
      </c>
      <c r="K48" s="168" t="s">
        <v>14</v>
      </c>
      <c r="L48" s="8">
        <f t="shared" si="4"/>
        <v>8</v>
      </c>
      <c r="M48" s="168" t="s">
        <v>14</v>
      </c>
      <c r="N48" s="8">
        <f t="shared" si="5"/>
        <v>24</v>
      </c>
      <c r="O48" s="168" t="s">
        <v>15</v>
      </c>
      <c r="P48" s="8">
        <f t="shared" si="6"/>
        <v>21</v>
      </c>
      <c r="Q48" s="168" t="s">
        <v>13</v>
      </c>
      <c r="R48" s="8">
        <f t="shared" si="7"/>
        <v>10</v>
      </c>
      <c r="S48" s="168" t="s">
        <v>13</v>
      </c>
      <c r="T48" s="8">
        <f t="shared" si="8"/>
        <v>10</v>
      </c>
      <c r="U48" s="168" t="s">
        <v>15</v>
      </c>
      <c r="V48" s="8">
        <f t="shared" si="9"/>
        <v>21</v>
      </c>
      <c r="W48" s="168" t="s">
        <v>16</v>
      </c>
      <c r="X48" s="7">
        <f t="shared" si="10"/>
        <v>36</v>
      </c>
      <c r="Y48" s="9">
        <f t="shared" si="11"/>
        <v>187</v>
      </c>
      <c r="Z48" s="36">
        <f t="shared" si="12"/>
        <v>8.1304347826086953</v>
      </c>
      <c r="AA48" s="10">
        <f t="shared" si="13"/>
        <v>0</v>
      </c>
    </row>
    <row r="49" spans="1:27" ht="18.600000000000001" thickBot="1" x14ac:dyDescent="0.35">
      <c r="A49" s="7">
        <v>39</v>
      </c>
      <c r="B49" s="56">
        <v>230873</v>
      </c>
      <c r="C49" s="56" t="s">
        <v>165</v>
      </c>
      <c r="D49" s="166" t="s">
        <v>166</v>
      </c>
      <c r="E49" s="168" t="s">
        <v>16</v>
      </c>
      <c r="F49" s="2">
        <f t="shared" si="1"/>
        <v>27</v>
      </c>
      <c r="G49" s="168" t="s">
        <v>16</v>
      </c>
      <c r="H49" s="8">
        <f t="shared" si="2"/>
        <v>27</v>
      </c>
      <c r="I49" s="168" t="s">
        <v>13</v>
      </c>
      <c r="J49" s="8">
        <f t="shared" si="3"/>
        <v>10</v>
      </c>
      <c r="K49" s="168" t="s">
        <v>16</v>
      </c>
      <c r="L49" s="8">
        <f t="shared" si="4"/>
        <v>9</v>
      </c>
      <c r="M49" s="168" t="s">
        <v>13</v>
      </c>
      <c r="N49" s="8">
        <f t="shared" si="5"/>
        <v>30</v>
      </c>
      <c r="O49" s="168" t="s">
        <v>16</v>
      </c>
      <c r="P49" s="8">
        <f t="shared" si="6"/>
        <v>27</v>
      </c>
      <c r="Q49" s="168" t="s">
        <v>13</v>
      </c>
      <c r="R49" s="8">
        <f t="shared" si="7"/>
        <v>10</v>
      </c>
      <c r="S49" s="168" t="s">
        <v>13</v>
      </c>
      <c r="T49" s="8">
        <f t="shared" si="8"/>
        <v>10</v>
      </c>
      <c r="U49" s="168" t="s">
        <v>13</v>
      </c>
      <c r="V49" s="8">
        <f t="shared" si="9"/>
        <v>30</v>
      </c>
      <c r="W49" s="168" t="s">
        <v>13</v>
      </c>
      <c r="X49" s="7">
        <f t="shared" si="10"/>
        <v>40</v>
      </c>
      <c r="Y49" s="9">
        <f t="shared" si="11"/>
        <v>220</v>
      </c>
      <c r="Z49" s="36">
        <f t="shared" si="12"/>
        <v>9.5652173913043477</v>
      </c>
      <c r="AA49" s="10">
        <f t="shared" si="13"/>
        <v>0</v>
      </c>
    </row>
    <row r="50" spans="1:27" ht="18.45" customHeight="1" thickBot="1" x14ac:dyDescent="0.35">
      <c r="A50" s="7">
        <v>40</v>
      </c>
      <c r="B50" s="56">
        <v>230339</v>
      </c>
      <c r="C50" s="56" t="s">
        <v>167</v>
      </c>
      <c r="D50" s="166" t="s">
        <v>168</v>
      </c>
      <c r="E50" s="168" t="s">
        <v>15</v>
      </c>
      <c r="F50" s="2">
        <f t="shared" si="1"/>
        <v>21</v>
      </c>
      <c r="G50" s="168" t="s">
        <v>18</v>
      </c>
      <c r="H50" s="8">
        <f t="shared" si="2"/>
        <v>18</v>
      </c>
      <c r="I50" s="168" t="s">
        <v>15</v>
      </c>
      <c r="J50" s="8">
        <f t="shared" si="3"/>
        <v>7</v>
      </c>
      <c r="K50" s="168" t="s">
        <v>15</v>
      </c>
      <c r="L50" s="8">
        <f t="shared" si="4"/>
        <v>7</v>
      </c>
      <c r="M50" s="169" t="s">
        <v>19</v>
      </c>
      <c r="N50" s="8">
        <f t="shared" si="5"/>
        <v>0</v>
      </c>
      <c r="O50" s="168" t="s">
        <v>18</v>
      </c>
      <c r="P50" s="8">
        <f t="shared" si="6"/>
        <v>18</v>
      </c>
      <c r="Q50" s="168" t="s">
        <v>13</v>
      </c>
      <c r="R50" s="8">
        <f t="shared" si="7"/>
        <v>10</v>
      </c>
      <c r="S50" s="168" t="s">
        <v>16</v>
      </c>
      <c r="T50" s="8">
        <f t="shared" si="8"/>
        <v>9</v>
      </c>
      <c r="U50" s="169" t="s">
        <v>19</v>
      </c>
      <c r="V50" s="8">
        <f t="shared" si="9"/>
        <v>0</v>
      </c>
      <c r="W50" s="168" t="s">
        <v>17</v>
      </c>
      <c r="X50" s="7">
        <f t="shared" si="10"/>
        <v>20</v>
      </c>
      <c r="Y50" s="9">
        <f t="shared" si="11"/>
        <v>110</v>
      </c>
      <c r="Z50" s="36">
        <f t="shared" si="12"/>
        <v>4.7826086956521738</v>
      </c>
      <c r="AA50" s="10">
        <f t="shared" si="13"/>
        <v>2</v>
      </c>
    </row>
    <row r="51" spans="1:27" ht="18.600000000000001" thickBot="1" x14ac:dyDescent="0.35">
      <c r="A51" s="7">
        <v>41</v>
      </c>
      <c r="B51" s="56">
        <v>230325</v>
      </c>
      <c r="C51" s="56" t="s">
        <v>169</v>
      </c>
      <c r="D51" s="166" t="s">
        <v>170</v>
      </c>
      <c r="E51" s="168" t="s">
        <v>16</v>
      </c>
      <c r="F51" s="2">
        <f t="shared" si="1"/>
        <v>27</v>
      </c>
      <c r="G51" s="168" t="s">
        <v>14</v>
      </c>
      <c r="H51" s="8">
        <f t="shared" si="2"/>
        <v>24</v>
      </c>
      <c r="I51" s="168" t="s">
        <v>16</v>
      </c>
      <c r="J51" s="8">
        <f t="shared" si="3"/>
        <v>9</v>
      </c>
      <c r="K51" s="168" t="s">
        <v>13</v>
      </c>
      <c r="L51" s="8">
        <f t="shared" si="4"/>
        <v>10</v>
      </c>
      <c r="M51" s="168" t="s">
        <v>16</v>
      </c>
      <c r="N51" s="8">
        <f t="shared" si="5"/>
        <v>27</v>
      </c>
      <c r="O51" s="168" t="s">
        <v>16</v>
      </c>
      <c r="P51" s="8">
        <f t="shared" si="6"/>
        <v>27</v>
      </c>
      <c r="Q51" s="168" t="s">
        <v>13</v>
      </c>
      <c r="R51" s="8">
        <f t="shared" si="7"/>
        <v>10</v>
      </c>
      <c r="S51" s="168" t="s">
        <v>13</v>
      </c>
      <c r="T51" s="8">
        <f t="shared" si="8"/>
        <v>10</v>
      </c>
      <c r="U51" s="168" t="s">
        <v>16</v>
      </c>
      <c r="V51" s="8">
        <f t="shared" si="9"/>
        <v>27</v>
      </c>
      <c r="W51" s="168" t="s">
        <v>16</v>
      </c>
      <c r="X51" s="7">
        <f t="shared" si="10"/>
        <v>36</v>
      </c>
      <c r="Y51" s="9">
        <f t="shared" si="11"/>
        <v>207</v>
      </c>
      <c r="Z51" s="36">
        <f t="shared" si="12"/>
        <v>9</v>
      </c>
      <c r="AA51" s="10">
        <f t="shared" si="13"/>
        <v>0</v>
      </c>
    </row>
    <row r="52" spans="1:27" ht="18.600000000000001" thickBot="1" x14ac:dyDescent="0.35">
      <c r="A52" s="7">
        <v>42</v>
      </c>
      <c r="B52" s="56">
        <v>230933</v>
      </c>
      <c r="C52" s="56" t="s">
        <v>171</v>
      </c>
      <c r="D52" s="166" t="s">
        <v>172</v>
      </c>
      <c r="E52" s="168" t="s">
        <v>14</v>
      </c>
      <c r="F52" s="2">
        <f t="shared" si="1"/>
        <v>24</v>
      </c>
      <c r="G52" s="168" t="s">
        <v>16</v>
      </c>
      <c r="H52" s="8">
        <f t="shared" si="2"/>
        <v>27</v>
      </c>
      <c r="I52" s="168" t="s">
        <v>13</v>
      </c>
      <c r="J52" s="8">
        <f t="shared" si="3"/>
        <v>10</v>
      </c>
      <c r="K52" s="168" t="s">
        <v>13</v>
      </c>
      <c r="L52" s="8">
        <f t="shared" si="4"/>
        <v>10</v>
      </c>
      <c r="M52" s="168" t="s">
        <v>14</v>
      </c>
      <c r="N52" s="8">
        <f t="shared" si="5"/>
        <v>24</v>
      </c>
      <c r="O52" s="168" t="s">
        <v>14</v>
      </c>
      <c r="P52" s="8">
        <f t="shared" si="6"/>
        <v>24</v>
      </c>
      <c r="Q52" s="168" t="s">
        <v>13</v>
      </c>
      <c r="R52" s="8">
        <f t="shared" si="7"/>
        <v>10</v>
      </c>
      <c r="S52" s="168" t="s">
        <v>13</v>
      </c>
      <c r="T52" s="8">
        <f t="shared" si="8"/>
        <v>10</v>
      </c>
      <c r="U52" s="168" t="s">
        <v>16</v>
      </c>
      <c r="V52" s="8">
        <f t="shared" si="9"/>
        <v>27</v>
      </c>
      <c r="W52" s="168" t="s">
        <v>13</v>
      </c>
      <c r="X52" s="7">
        <f t="shared" si="10"/>
        <v>40</v>
      </c>
      <c r="Y52" s="9">
        <f t="shared" si="11"/>
        <v>206</v>
      </c>
      <c r="Z52" s="36">
        <f t="shared" si="12"/>
        <v>8.9565217391304355</v>
      </c>
      <c r="AA52" s="10">
        <f t="shared" si="13"/>
        <v>0</v>
      </c>
    </row>
    <row r="53" spans="1:27" ht="18.600000000000001" thickBot="1" x14ac:dyDescent="0.35">
      <c r="A53" s="7">
        <v>43</v>
      </c>
      <c r="B53" s="56">
        <v>230923</v>
      </c>
      <c r="C53" s="56" t="s">
        <v>173</v>
      </c>
      <c r="D53" s="166" t="s">
        <v>174</v>
      </c>
      <c r="E53" s="168" t="s">
        <v>16</v>
      </c>
      <c r="F53" s="2">
        <f t="shared" si="1"/>
        <v>27</v>
      </c>
      <c r="G53" s="168" t="s">
        <v>16</v>
      </c>
      <c r="H53" s="8">
        <f t="shared" si="2"/>
        <v>27</v>
      </c>
      <c r="I53" s="168" t="s">
        <v>13</v>
      </c>
      <c r="J53" s="8">
        <f t="shared" si="3"/>
        <v>10</v>
      </c>
      <c r="K53" s="168" t="s">
        <v>13</v>
      </c>
      <c r="L53" s="8">
        <f t="shared" si="4"/>
        <v>10</v>
      </c>
      <c r="M53" s="168" t="s">
        <v>13</v>
      </c>
      <c r="N53" s="8">
        <f t="shared" si="5"/>
        <v>30</v>
      </c>
      <c r="O53" s="168" t="s">
        <v>15</v>
      </c>
      <c r="P53" s="8">
        <f t="shared" si="6"/>
        <v>21</v>
      </c>
      <c r="Q53" s="168" t="s">
        <v>13</v>
      </c>
      <c r="R53" s="8">
        <f t="shared" si="7"/>
        <v>10</v>
      </c>
      <c r="S53" s="168" t="s">
        <v>13</v>
      </c>
      <c r="T53" s="8">
        <f t="shared" si="8"/>
        <v>10</v>
      </c>
      <c r="U53" s="168" t="s">
        <v>16</v>
      </c>
      <c r="V53" s="8">
        <f t="shared" si="9"/>
        <v>27</v>
      </c>
      <c r="W53" s="168" t="s">
        <v>13</v>
      </c>
      <c r="X53" s="7">
        <f t="shared" si="10"/>
        <v>40</v>
      </c>
      <c r="Y53" s="9">
        <f t="shared" si="11"/>
        <v>212</v>
      </c>
      <c r="Z53" s="36">
        <f t="shared" si="12"/>
        <v>9.2173913043478262</v>
      </c>
      <c r="AA53" s="10">
        <f t="shared" si="13"/>
        <v>0</v>
      </c>
    </row>
    <row r="54" spans="1:27" ht="18.600000000000001" thickBot="1" x14ac:dyDescent="0.35">
      <c r="A54" s="7">
        <v>44</v>
      </c>
      <c r="B54" s="56">
        <v>230865</v>
      </c>
      <c r="C54" s="56" t="s">
        <v>175</v>
      </c>
      <c r="D54" s="166" t="s">
        <v>176</v>
      </c>
      <c r="E54" s="168" t="s">
        <v>14</v>
      </c>
      <c r="F54" s="2">
        <f t="shared" si="1"/>
        <v>24</v>
      </c>
      <c r="G54" s="168" t="s">
        <v>16</v>
      </c>
      <c r="H54" s="8">
        <f t="shared" si="2"/>
        <v>27</v>
      </c>
      <c r="I54" s="168" t="s">
        <v>13</v>
      </c>
      <c r="J54" s="8">
        <f t="shared" si="3"/>
        <v>10</v>
      </c>
      <c r="K54" s="168" t="s">
        <v>13</v>
      </c>
      <c r="L54" s="8">
        <f t="shared" si="4"/>
        <v>10</v>
      </c>
      <c r="M54" s="168" t="s">
        <v>16</v>
      </c>
      <c r="N54" s="8">
        <f t="shared" si="5"/>
        <v>27</v>
      </c>
      <c r="O54" s="168" t="s">
        <v>14</v>
      </c>
      <c r="P54" s="8">
        <f t="shared" si="6"/>
        <v>24</v>
      </c>
      <c r="Q54" s="168" t="s">
        <v>13</v>
      </c>
      <c r="R54" s="8">
        <f t="shared" si="7"/>
        <v>10</v>
      </c>
      <c r="S54" s="168" t="s">
        <v>13</v>
      </c>
      <c r="T54" s="8">
        <f t="shared" si="8"/>
        <v>10</v>
      </c>
      <c r="U54" s="168" t="s">
        <v>16</v>
      </c>
      <c r="V54" s="8">
        <f t="shared" si="9"/>
        <v>27</v>
      </c>
      <c r="W54" s="168" t="s">
        <v>13</v>
      </c>
      <c r="X54" s="7">
        <f t="shared" si="10"/>
        <v>40</v>
      </c>
      <c r="Y54" s="9">
        <f t="shared" si="11"/>
        <v>209</v>
      </c>
      <c r="Z54" s="36">
        <f t="shared" si="12"/>
        <v>9.0869565217391308</v>
      </c>
      <c r="AA54" s="10">
        <f t="shared" si="13"/>
        <v>0</v>
      </c>
    </row>
    <row r="55" spans="1:27" ht="18.45" customHeight="1" thickBot="1" x14ac:dyDescent="0.35">
      <c r="A55" s="7">
        <v>45</v>
      </c>
      <c r="B55" s="56">
        <v>230228</v>
      </c>
      <c r="C55" s="56" t="s">
        <v>177</v>
      </c>
      <c r="D55" s="166" t="s">
        <v>178</v>
      </c>
      <c r="E55" s="168" t="s">
        <v>16</v>
      </c>
      <c r="F55" s="2">
        <f t="shared" si="1"/>
        <v>27</v>
      </c>
      <c r="G55" s="168" t="s">
        <v>16</v>
      </c>
      <c r="H55" s="8">
        <f t="shared" si="2"/>
        <v>27</v>
      </c>
      <c r="I55" s="168" t="s">
        <v>13</v>
      </c>
      <c r="J55" s="8">
        <f t="shared" si="3"/>
        <v>10</v>
      </c>
      <c r="K55" s="168" t="s">
        <v>13</v>
      </c>
      <c r="L55" s="8">
        <f t="shared" si="4"/>
        <v>10</v>
      </c>
      <c r="M55" s="168" t="s">
        <v>16</v>
      </c>
      <c r="N55" s="8">
        <f t="shared" si="5"/>
        <v>27</v>
      </c>
      <c r="O55" s="168" t="s">
        <v>14</v>
      </c>
      <c r="P55" s="8">
        <f t="shared" si="6"/>
        <v>24</v>
      </c>
      <c r="Q55" s="168" t="s">
        <v>13</v>
      </c>
      <c r="R55" s="8">
        <f t="shared" si="7"/>
        <v>10</v>
      </c>
      <c r="S55" s="168" t="s">
        <v>13</v>
      </c>
      <c r="T55" s="8">
        <f t="shared" si="8"/>
        <v>10</v>
      </c>
      <c r="U55" s="168" t="s">
        <v>16</v>
      </c>
      <c r="V55" s="8">
        <f t="shared" si="9"/>
        <v>27</v>
      </c>
      <c r="W55" s="168" t="s">
        <v>16</v>
      </c>
      <c r="X55" s="7">
        <f t="shared" si="10"/>
        <v>36</v>
      </c>
      <c r="Y55" s="9">
        <f t="shared" si="11"/>
        <v>208</v>
      </c>
      <c r="Z55" s="36">
        <f t="shared" si="12"/>
        <v>9.0434782608695645</v>
      </c>
      <c r="AA55" s="10">
        <f t="shared" si="13"/>
        <v>0</v>
      </c>
    </row>
    <row r="56" spans="1:27" ht="18.600000000000001" thickBot="1" x14ac:dyDescent="0.35">
      <c r="A56" s="7">
        <v>46</v>
      </c>
      <c r="B56" s="56">
        <v>230609</v>
      </c>
      <c r="C56" s="56" t="s">
        <v>179</v>
      </c>
      <c r="D56" s="166" t="s">
        <v>180</v>
      </c>
      <c r="E56" s="170" t="s">
        <v>14</v>
      </c>
      <c r="F56" s="2">
        <f t="shared" si="1"/>
        <v>24</v>
      </c>
      <c r="G56" s="170" t="s">
        <v>14</v>
      </c>
      <c r="H56" s="8">
        <f t="shared" si="2"/>
        <v>24</v>
      </c>
      <c r="I56" s="170" t="s">
        <v>13</v>
      </c>
      <c r="J56" s="8">
        <f t="shared" si="3"/>
        <v>10</v>
      </c>
      <c r="K56" s="170" t="s">
        <v>13</v>
      </c>
      <c r="L56" s="8">
        <f t="shared" si="4"/>
        <v>10</v>
      </c>
      <c r="M56" s="170" t="s">
        <v>16</v>
      </c>
      <c r="N56" s="8">
        <f t="shared" si="5"/>
        <v>27</v>
      </c>
      <c r="O56" s="170" t="s">
        <v>15</v>
      </c>
      <c r="P56" s="8">
        <f t="shared" si="6"/>
        <v>21</v>
      </c>
      <c r="Q56" s="170" t="s">
        <v>13</v>
      </c>
      <c r="R56" s="8">
        <f t="shared" si="7"/>
        <v>10</v>
      </c>
      <c r="S56" s="170" t="s">
        <v>13</v>
      </c>
      <c r="T56" s="8">
        <f t="shared" si="8"/>
        <v>10</v>
      </c>
      <c r="U56" s="170" t="s">
        <v>16</v>
      </c>
      <c r="V56" s="8">
        <f t="shared" si="9"/>
        <v>27</v>
      </c>
      <c r="W56" s="170" t="s">
        <v>13</v>
      </c>
      <c r="X56" s="7">
        <f t="shared" si="10"/>
        <v>40</v>
      </c>
      <c r="Y56" s="9">
        <f t="shared" si="11"/>
        <v>203</v>
      </c>
      <c r="Z56" s="36">
        <f t="shared" si="12"/>
        <v>8.8260869565217384</v>
      </c>
      <c r="AA56" s="10">
        <f t="shared" si="13"/>
        <v>0</v>
      </c>
    </row>
    <row r="57" spans="1:27" ht="18.45" customHeight="1" thickBot="1" x14ac:dyDescent="0.35">
      <c r="A57" s="7">
        <v>47</v>
      </c>
      <c r="B57" s="56">
        <v>231039</v>
      </c>
      <c r="C57" s="56" t="s">
        <v>181</v>
      </c>
      <c r="D57" s="166" t="s">
        <v>182</v>
      </c>
      <c r="E57" s="168" t="s">
        <v>14</v>
      </c>
      <c r="F57" s="2">
        <f t="shared" si="1"/>
        <v>24</v>
      </c>
      <c r="G57" s="168" t="s">
        <v>14</v>
      </c>
      <c r="H57" s="8">
        <f t="shared" si="2"/>
        <v>24</v>
      </c>
      <c r="I57" s="168" t="s">
        <v>13</v>
      </c>
      <c r="J57" s="8">
        <f t="shared" si="3"/>
        <v>10</v>
      </c>
      <c r="K57" s="168" t="s">
        <v>13</v>
      </c>
      <c r="L57" s="8">
        <f t="shared" si="4"/>
        <v>10</v>
      </c>
      <c r="M57" s="168" t="s">
        <v>15</v>
      </c>
      <c r="N57" s="8">
        <f t="shared" si="5"/>
        <v>21</v>
      </c>
      <c r="O57" s="168" t="s">
        <v>15</v>
      </c>
      <c r="P57" s="8">
        <f t="shared" si="6"/>
        <v>21</v>
      </c>
      <c r="Q57" s="168" t="s">
        <v>16</v>
      </c>
      <c r="R57" s="8">
        <f t="shared" si="7"/>
        <v>9</v>
      </c>
      <c r="S57" s="168" t="s">
        <v>16</v>
      </c>
      <c r="T57" s="8">
        <f t="shared" si="8"/>
        <v>9</v>
      </c>
      <c r="U57" s="168" t="s">
        <v>14</v>
      </c>
      <c r="V57" s="8">
        <f t="shared" si="9"/>
        <v>24</v>
      </c>
      <c r="W57" s="168" t="s">
        <v>16</v>
      </c>
      <c r="X57" s="7">
        <f t="shared" si="10"/>
        <v>36</v>
      </c>
      <c r="Y57" s="9">
        <f t="shared" si="11"/>
        <v>188</v>
      </c>
      <c r="Z57" s="36">
        <f t="shared" si="12"/>
        <v>8.1739130434782616</v>
      </c>
      <c r="AA57" s="10">
        <f t="shared" si="13"/>
        <v>0</v>
      </c>
    </row>
    <row r="58" spans="1:27" ht="18.600000000000001" thickBot="1" x14ac:dyDescent="0.35">
      <c r="A58" s="7">
        <v>48</v>
      </c>
      <c r="B58" s="56">
        <v>230455</v>
      </c>
      <c r="C58" s="56" t="s">
        <v>183</v>
      </c>
      <c r="D58" s="166" t="s">
        <v>184</v>
      </c>
      <c r="E58" s="168" t="s">
        <v>14</v>
      </c>
      <c r="F58" s="2">
        <f t="shared" si="1"/>
        <v>24</v>
      </c>
      <c r="G58" s="168" t="s">
        <v>15</v>
      </c>
      <c r="H58" s="8">
        <f t="shared" si="2"/>
        <v>21</v>
      </c>
      <c r="I58" s="168" t="s">
        <v>14</v>
      </c>
      <c r="J58" s="8">
        <f t="shared" si="3"/>
        <v>8</v>
      </c>
      <c r="K58" s="168" t="s">
        <v>14</v>
      </c>
      <c r="L58" s="8">
        <f t="shared" si="4"/>
        <v>8</v>
      </c>
      <c r="M58" s="168" t="s">
        <v>14</v>
      </c>
      <c r="N58" s="8">
        <f t="shared" si="5"/>
        <v>24</v>
      </c>
      <c r="O58" s="168" t="s">
        <v>14</v>
      </c>
      <c r="P58" s="8">
        <f t="shared" si="6"/>
        <v>24</v>
      </c>
      <c r="Q58" s="168" t="s">
        <v>16</v>
      </c>
      <c r="R58" s="8">
        <f t="shared" si="7"/>
        <v>9</v>
      </c>
      <c r="S58" s="168" t="s">
        <v>16</v>
      </c>
      <c r="T58" s="8">
        <f t="shared" si="8"/>
        <v>9</v>
      </c>
      <c r="U58" s="168" t="s">
        <v>15</v>
      </c>
      <c r="V58" s="8">
        <f t="shared" si="9"/>
        <v>21</v>
      </c>
      <c r="W58" s="168" t="s">
        <v>15</v>
      </c>
      <c r="X58" s="7">
        <f t="shared" si="10"/>
        <v>28</v>
      </c>
      <c r="Y58" s="9">
        <f t="shared" si="11"/>
        <v>176</v>
      </c>
      <c r="Z58" s="36">
        <f t="shared" si="12"/>
        <v>7.6521739130434785</v>
      </c>
      <c r="AA58" s="10">
        <f t="shared" si="13"/>
        <v>0</v>
      </c>
    </row>
    <row r="59" spans="1:27" ht="18.600000000000001" thickBot="1" x14ac:dyDescent="0.35">
      <c r="A59" s="7">
        <v>49</v>
      </c>
      <c r="B59" s="56">
        <v>230750</v>
      </c>
      <c r="C59" s="56" t="s">
        <v>185</v>
      </c>
      <c r="D59" s="166" t="s">
        <v>186</v>
      </c>
      <c r="E59" s="168" t="s">
        <v>16</v>
      </c>
      <c r="F59" s="2">
        <f t="shared" si="1"/>
        <v>27</v>
      </c>
      <c r="G59" s="168" t="s">
        <v>16</v>
      </c>
      <c r="H59" s="8">
        <f t="shared" si="2"/>
        <v>27</v>
      </c>
      <c r="I59" s="168" t="s">
        <v>13</v>
      </c>
      <c r="J59" s="8">
        <f t="shared" si="3"/>
        <v>10</v>
      </c>
      <c r="K59" s="168" t="s">
        <v>13</v>
      </c>
      <c r="L59" s="8">
        <f t="shared" si="4"/>
        <v>10</v>
      </c>
      <c r="M59" s="168" t="s">
        <v>13</v>
      </c>
      <c r="N59" s="8">
        <f t="shared" si="5"/>
        <v>30</v>
      </c>
      <c r="O59" s="168" t="s">
        <v>14</v>
      </c>
      <c r="P59" s="8">
        <f t="shared" si="6"/>
        <v>24</v>
      </c>
      <c r="Q59" s="168" t="s">
        <v>16</v>
      </c>
      <c r="R59" s="8">
        <f t="shared" si="7"/>
        <v>9</v>
      </c>
      <c r="S59" s="168" t="s">
        <v>16</v>
      </c>
      <c r="T59" s="8">
        <f t="shared" si="8"/>
        <v>9</v>
      </c>
      <c r="U59" s="168" t="s">
        <v>16</v>
      </c>
      <c r="V59" s="8">
        <f t="shared" si="9"/>
        <v>27</v>
      </c>
      <c r="W59" s="168" t="s">
        <v>13</v>
      </c>
      <c r="X59" s="7">
        <f t="shared" si="10"/>
        <v>40</v>
      </c>
      <c r="Y59" s="9">
        <f t="shared" si="11"/>
        <v>213</v>
      </c>
      <c r="Z59" s="36">
        <f t="shared" si="12"/>
        <v>9.2608695652173907</v>
      </c>
      <c r="AA59" s="10">
        <f t="shared" si="13"/>
        <v>0</v>
      </c>
    </row>
    <row r="60" spans="1:27" ht="18.600000000000001" thickBot="1" x14ac:dyDescent="0.35">
      <c r="A60" s="7">
        <v>50</v>
      </c>
      <c r="B60" s="56">
        <v>230317</v>
      </c>
      <c r="C60" s="56" t="s">
        <v>187</v>
      </c>
      <c r="D60" s="166" t="s">
        <v>188</v>
      </c>
      <c r="E60" s="169" t="s">
        <v>19</v>
      </c>
      <c r="F60" s="2">
        <f t="shared" si="1"/>
        <v>0</v>
      </c>
      <c r="G60" s="169" t="s">
        <v>19</v>
      </c>
      <c r="H60" s="8">
        <f t="shared" si="2"/>
        <v>0</v>
      </c>
      <c r="I60" s="168" t="s">
        <v>15</v>
      </c>
      <c r="J60" s="8">
        <f t="shared" si="3"/>
        <v>7</v>
      </c>
      <c r="K60" s="168" t="s">
        <v>18</v>
      </c>
      <c r="L60" s="8">
        <f t="shared" si="4"/>
        <v>6</v>
      </c>
      <c r="M60" s="168" t="s">
        <v>17</v>
      </c>
      <c r="N60" s="8">
        <f t="shared" si="5"/>
        <v>15</v>
      </c>
      <c r="O60" s="168" t="s">
        <v>15</v>
      </c>
      <c r="P60" s="8">
        <f t="shared" si="6"/>
        <v>21</v>
      </c>
      <c r="Q60" s="168" t="s">
        <v>16</v>
      </c>
      <c r="R60" s="8">
        <f t="shared" si="7"/>
        <v>9</v>
      </c>
      <c r="S60" s="168" t="s">
        <v>15</v>
      </c>
      <c r="T60" s="8">
        <f t="shared" si="8"/>
        <v>7</v>
      </c>
      <c r="U60" s="169" t="s">
        <v>19</v>
      </c>
      <c r="V60" s="8">
        <f t="shared" si="9"/>
        <v>0</v>
      </c>
      <c r="W60" s="168" t="s">
        <v>17</v>
      </c>
      <c r="X60" s="7">
        <f t="shared" si="10"/>
        <v>20</v>
      </c>
      <c r="Y60" s="9">
        <f t="shared" si="11"/>
        <v>85</v>
      </c>
      <c r="Z60" s="36">
        <f t="shared" si="12"/>
        <v>3.6956521739130435</v>
      </c>
      <c r="AA60" s="10">
        <f t="shared" si="13"/>
        <v>3</v>
      </c>
    </row>
    <row r="61" spans="1:27" ht="18.600000000000001" thickBot="1" x14ac:dyDescent="0.35">
      <c r="A61" s="7">
        <v>51</v>
      </c>
      <c r="B61" s="56">
        <v>231128</v>
      </c>
      <c r="C61" s="56" t="s">
        <v>189</v>
      </c>
      <c r="D61" s="166" t="s">
        <v>190</v>
      </c>
      <c r="E61" s="168" t="s">
        <v>16</v>
      </c>
      <c r="F61" s="2">
        <f t="shared" si="1"/>
        <v>27</v>
      </c>
      <c r="G61" s="168" t="s">
        <v>14</v>
      </c>
      <c r="H61" s="8">
        <f t="shared" si="2"/>
        <v>24</v>
      </c>
      <c r="I61" s="168" t="s">
        <v>14</v>
      </c>
      <c r="J61" s="8">
        <f t="shared" si="3"/>
        <v>8</v>
      </c>
      <c r="K61" s="168" t="s">
        <v>16</v>
      </c>
      <c r="L61" s="8">
        <f t="shared" si="4"/>
        <v>9</v>
      </c>
      <c r="M61" s="168" t="s">
        <v>14</v>
      </c>
      <c r="N61" s="8">
        <f t="shared" si="5"/>
        <v>24</v>
      </c>
      <c r="O61" s="168" t="s">
        <v>14</v>
      </c>
      <c r="P61" s="8">
        <f t="shared" si="6"/>
        <v>24</v>
      </c>
      <c r="Q61" s="168" t="s">
        <v>16</v>
      </c>
      <c r="R61" s="8">
        <f t="shared" si="7"/>
        <v>9</v>
      </c>
      <c r="S61" s="168" t="s">
        <v>13</v>
      </c>
      <c r="T61" s="8">
        <f t="shared" si="8"/>
        <v>10</v>
      </c>
      <c r="U61" s="168" t="s">
        <v>15</v>
      </c>
      <c r="V61" s="8">
        <f t="shared" si="9"/>
        <v>21</v>
      </c>
      <c r="W61" s="168" t="s">
        <v>16</v>
      </c>
      <c r="X61" s="7">
        <f t="shared" si="10"/>
        <v>36</v>
      </c>
      <c r="Y61" s="9">
        <f t="shared" si="11"/>
        <v>192</v>
      </c>
      <c r="Z61" s="36">
        <f t="shared" si="12"/>
        <v>8.3478260869565215</v>
      </c>
      <c r="AA61" s="10">
        <f t="shared" si="13"/>
        <v>0</v>
      </c>
    </row>
    <row r="62" spans="1:27" ht="18.45" customHeight="1" thickBot="1" x14ac:dyDescent="0.35">
      <c r="A62" s="7">
        <v>52</v>
      </c>
      <c r="B62" s="56">
        <v>230810</v>
      </c>
      <c r="C62" s="56" t="s">
        <v>191</v>
      </c>
      <c r="D62" s="166" t="s">
        <v>192</v>
      </c>
      <c r="E62" s="168" t="s">
        <v>14</v>
      </c>
      <c r="F62" s="2">
        <f t="shared" si="1"/>
        <v>24</v>
      </c>
      <c r="G62" s="168" t="s">
        <v>14</v>
      </c>
      <c r="H62" s="8">
        <f t="shared" si="2"/>
        <v>24</v>
      </c>
      <c r="I62" s="168" t="s">
        <v>14</v>
      </c>
      <c r="J62" s="8">
        <f t="shared" si="3"/>
        <v>8</v>
      </c>
      <c r="K62" s="168" t="s">
        <v>16</v>
      </c>
      <c r="L62" s="8">
        <f t="shared" si="4"/>
        <v>9</v>
      </c>
      <c r="M62" s="168" t="s">
        <v>16</v>
      </c>
      <c r="N62" s="8">
        <f t="shared" si="5"/>
        <v>27</v>
      </c>
      <c r="O62" s="168" t="s">
        <v>15</v>
      </c>
      <c r="P62" s="8">
        <f t="shared" si="6"/>
        <v>21</v>
      </c>
      <c r="Q62" s="168" t="s">
        <v>13</v>
      </c>
      <c r="R62" s="8">
        <f t="shared" si="7"/>
        <v>10</v>
      </c>
      <c r="S62" s="168" t="s">
        <v>13</v>
      </c>
      <c r="T62" s="8">
        <f t="shared" si="8"/>
        <v>10</v>
      </c>
      <c r="U62" s="168" t="s">
        <v>14</v>
      </c>
      <c r="V62" s="8">
        <f t="shared" si="9"/>
        <v>24</v>
      </c>
      <c r="W62" s="168" t="s">
        <v>13</v>
      </c>
      <c r="X62" s="7">
        <f t="shared" si="10"/>
        <v>40</v>
      </c>
      <c r="Y62" s="9">
        <f t="shared" si="11"/>
        <v>197</v>
      </c>
      <c r="Z62" s="36">
        <f t="shared" si="12"/>
        <v>8.5652173913043477</v>
      </c>
      <c r="AA62" s="10">
        <f t="shared" si="13"/>
        <v>0</v>
      </c>
    </row>
    <row r="63" spans="1:27" ht="18.45" customHeight="1" thickBot="1" x14ac:dyDescent="0.35">
      <c r="A63" s="7">
        <v>53</v>
      </c>
      <c r="B63" s="56">
        <v>231015</v>
      </c>
      <c r="C63" s="56" t="s">
        <v>193</v>
      </c>
      <c r="D63" s="166" t="s">
        <v>194</v>
      </c>
      <c r="E63" s="168" t="s">
        <v>16</v>
      </c>
      <c r="F63" s="2">
        <f t="shared" si="1"/>
        <v>27</v>
      </c>
      <c r="G63" s="168" t="s">
        <v>16</v>
      </c>
      <c r="H63" s="8">
        <f t="shared" si="2"/>
        <v>27</v>
      </c>
      <c r="I63" s="168" t="s">
        <v>13</v>
      </c>
      <c r="J63" s="8">
        <f t="shared" si="3"/>
        <v>10</v>
      </c>
      <c r="K63" s="168" t="s">
        <v>13</v>
      </c>
      <c r="L63" s="8">
        <f t="shared" si="4"/>
        <v>10</v>
      </c>
      <c r="M63" s="168" t="s">
        <v>13</v>
      </c>
      <c r="N63" s="8">
        <f t="shared" si="5"/>
        <v>30</v>
      </c>
      <c r="O63" s="168" t="s">
        <v>14</v>
      </c>
      <c r="P63" s="8">
        <f t="shared" si="6"/>
        <v>24</v>
      </c>
      <c r="Q63" s="168" t="s">
        <v>13</v>
      </c>
      <c r="R63" s="8">
        <f t="shared" si="7"/>
        <v>10</v>
      </c>
      <c r="S63" s="168" t="s">
        <v>13</v>
      </c>
      <c r="T63" s="8">
        <f t="shared" si="8"/>
        <v>10</v>
      </c>
      <c r="U63" s="168" t="s">
        <v>16</v>
      </c>
      <c r="V63" s="8">
        <f t="shared" si="9"/>
        <v>27</v>
      </c>
      <c r="W63" s="168" t="s">
        <v>13</v>
      </c>
      <c r="X63" s="7">
        <f t="shared" si="10"/>
        <v>40</v>
      </c>
      <c r="Y63" s="9">
        <f t="shared" si="11"/>
        <v>215</v>
      </c>
      <c r="Z63" s="36">
        <f t="shared" si="12"/>
        <v>9.3478260869565215</v>
      </c>
      <c r="AA63" s="10">
        <f t="shared" si="13"/>
        <v>0</v>
      </c>
    </row>
    <row r="64" spans="1:27" ht="18.45" customHeight="1" thickBot="1" x14ac:dyDescent="0.35">
      <c r="A64" s="7">
        <v>54</v>
      </c>
      <c r="B64" s="56">
        <v>230888</v>
      </c>
      <c r="C64" s="56" t="s">
        <v>195</v>
      </c>
      <c r="D64" s="166" t="s">
        <v>194</v>
      </c>
      <c r="E64" s="168" t="s">
        <v>16</v>
      </c>
      <c r="F64" s="2">
        <f t="shared" si="1"/>
        <v>27</v>
      </c>
      <c r="G64" s="168" t="s">
        <v>16</v>
      </c>
      <c r="H64" s="8">
        <f t="shared" si="2"/>
        <v>27</v>
      </c>
      <c r="I64" s="168" t="s">
        <v>13</v>
      </c>
      <c r="J64" s="8">
        <f t="shared" si="3"/>
        <v>10</v>
      </c>
      <c r="K64" s="168" t="s">
        <v>13</v>
      </c>
      <c r="L64" s="8">
        <f t="shared" si="4"/>
        <v>10</v>
      </c>
      <c r="M64" s="168" t="s">
        <v>13</v>
      </c>
      <c r="N64" s="8">
        <f t="shared" si="5"/>
        <v>30</v>
      </c>
      <c r="O64" s="168" t="s">
        <v>14</v>
      </c>
      <c r="P64" s="8">
        <f t="shared" si="6"/>
        <v>24</v>
      </c>
      <c r="Q64" s="168" t="s">
        <v>13</v>
      </c>
      <c r="R64" s="8">
        <f t="shared" si="7"/>
        <v>10</v>
      </c>
      <c r="S64" s="168" t="s">
        <v>13</v>
      </c>
      <c r="T64" s="8">
        <f t="shared" si="8"/>
        <v>10</v>
      </c>
      <c r="U64" s="168" t="s">
        <v>16</v>
      </c>
      <c r="V64" s="8">
        <f t="shared" si="9"/>
        <v>27</v>
      </c>
      <c r="W64" s="168" t="s">
        <v>13</v>
      </c>
      <c r="X64" s="7">
        <f t="shared" si="10"/>
        <v>40</v>
      </c>
      <c r="Y64" s="9">
        <f t="shared" si="11"/>
        <v>215</v>
      </c>
      <c r="Z64" s="36">
        <f t="shared" si="12"/>
        <v>9.3478260869565215</v>
      </c>
      <c r="AA64" s="10">
        <f t="shared" si="13"/>
        <v>0</v>
      </c>
    </row>
    <row r="65" spans="1:27" ht="18.600000000000001" thickBot="1" x14ac:dyDescent="0.35">
      <c r="A65" s="7">
        <v>55</v>
      </c>
      <c r="B65" s="56">
        <v>230665</v>
      </c>
      <c r="C65" s="56" t="s">
        <v>196</v>
      </c>
      <c r="D65" s="166" t="s">
        <v>197</v>
      </c>
      <c r="E65" s="168" t="s">
        <v>14</v>
      </c>
      <c r="F65" s="2">
        <f t="shared" si="1"/>
        <v>24</v>
      </c>
      <c r="G65" s="168" t="s">
        <v>14</v>
      </c>
      <c r="H65" s="8">
        <f t="shared" si="2"/>
        <v>24</v>
      </c>
      <c r="I65" s="168" t="s">
        <v>14</v>
      </c>
      <c r="J65" s="8">
        <f t="shared" si="3"/>
        <v>8</v>
      </c>
      <c r="K65" s="168" t="s">
        <v>16</v>
      </c>
      <c r="L65" s="8">
        <f t="shared" si="4"/>
        <v>9</v>
      </c>
      <c r="M65" s="168" t="s">
        <v>15</v>
      </c>
      <c r="N65" s="8">
        <f t="shared" si="5"/>
        <v>21</v>
      </c>
      <c r="O65" s="168" t="s">
        <v>18</v>
      </c>
      <c r="P65" s="8">
        <f t="shared" si="6"/>
        <v>18</v>
      </c>
      <c r="Q65" s="168" t="s">
        <v>13</v>
      </c>
      <c r="R65" s="8">
        <f t="shared" si="7"/>
        <v>10</v>
      </c>
      <c r="S65" s="168" t="s">
        <v>16</v>
      </c>
      <c r="T65" s="8">
        <f t="shared" si="8"/>
        <v>9</v>
      </c>
      <c r="U65" s="168" t="s">
        <v>15</v>
      </c>
      <c r="V65" s="8">
        <f t="shared" si="9"/>
        <v>21</v>
      </c>
      <c r="W65" s="168" t="s">
        <v>16</v>
      </c>
      <c r="X65" s="7">
        <f t="shared" si="10"/>
        <v>36</v>
      </c>
      <c r="Y65" s="9">
        <f t="shared" si="11"/>
        <v>180</v>
      </c>
      <c r="Z65" s="36">
        <f t="shared" si="12"/>
        <v>7.8260869565217392</v>
      </c>
      <c r="AA65" s="10">
        <f t="shared" si="13"/>
        <v>0</v>
      </c>
    </row>
    <row r="66" spans="1:27" ht="18.600000000000001" thickBot="1" x14ac:dyDescent="0.35">
      <c r="A66" s="7">
        <v>56</v>
      </c>
      <c r="B66" s="56">
        <v>231244</v>
      </c>
      <c r="C66" s="56" t="s">
        <v>198</v>
      </c>
      <c r="D66" s="166" t="s">
        <v>199</v>
      </c>
      <c r="E66" s="168" t="s">
        <v>15</v>
      </c>
      <c r="F66" s="2">
        <f t="shared" si="1"/>
        <v>21</v>
      </c>
      <c r="G66" s="168" t="s">
        <v>15</v>
      </c>
      <c r="H66" s="8">
        <f t="shared" si="2"/>
        <v>21</v>
      </c>
      <c r="I66" s="168" t="s">
        <v>14</v>
      </c>
      <c r="J66" s="8">
        <f t="shared" si="3"/>
        <v>8</v>
      </c>
      <c r="K66" s="168" t="s">
        <v>16</v>
      </c>
      <c r="L66" s="8">
        <f t="shared" si="4"/>
        <v>9</v>
      </c>
      <c r="M66" s="168" t="s">
        <v>15</v>
      </c>
      <c r="N66" s="8">
        <f t="shared" si="5"/>
        <v>21</v>
      </c>
      <c r="O66" s="168" t="s">
        <v>15</v>
      </c>
      <c r="P66" s="8">
        <f t="shared" si="6"/>
        <v>21</v>
      </c>
      <c r="Q66" s="168" t="s">
        <v>13</v>
      </c>
      <c r="R66" s="8">
        <f t="shared" si="7"/>
        <v>10</v>
      </c>
      <c r="S66" s="168" t="s">
        <v>16</v>
      </c>
      <c r="T66" s="8">
        <f t="shared" si="8"/>
        <v>9</v>
      </c>
      <c r="U66" s="168" t="s">
        <v>15</v>
      </c>
      <c r="V66" s="8">
        <f t="shared" si="9"/>
        <v>21</v>
      </c>
      <c r="W66" s="168" t="s">
        <v>16</v>
      </c>
      <c r="X66" s="7">
        <f t="shared" si="10"/>
        <v>36</v>
      </c>
      <c r="Y66" s="9">
        <f t="shared" si="11"/>
        <v>177</v>
      </c>
      <c r="Z66" s="36">
        <f t="shared" si="12"/>
        <v>7.6956521739130439</v>
      </c>
      <c r="AA66" s="10">
        <f t="shared" si="13"/>
        <v>0</v>
      </c>
    </row>
    <row r="67" spans="1:27" ht="18.600000000000001" thickBot="1" x14ac:dyDescent="0.35">
      <c r="A67" s="7">
        <v>57</v>
      </c>
      <c r="B67" s="56">
        <v>231557</v>
      </c>
      <c r="C67" s="56" t="s">
        <v>200</v>
      </c>
      <c r="D67" s="166" t="s">
        <v>201</v>
      </c>
      <c r="E67" s="168" t="s">
        <v>16</v>
      </c>
      <c r="F67" s="2">
        <f t="shared" si="1"/>
        <v>27</v>
      </c>
      <c r="G67" s="168" t="s">
        <v>16</v>
      </c>
      <c r="H67" s="8">
        <f t="shared" si="2"/>
        <v>27</v>
      </c>
      <c r="I67" s="168" t="s">
        <v>13</v>
      </c>
      <c r="J67" s="8">
        <f t="shared" si="3"/>
        <v>10</v>
      </c>
      <c r="K67" s="168" t="s">
        <v>13</v>
      </c>
      <c r="L67" s="8">
        <f t="shared" si="4"/>
        <v>10</v>
      </c>
      <c r="M67" s="168" t="s">
        <v>16</v>
      </c>
      <c r="N67" s="8">
        <f t="shared" si="5"/>
        <v>27</v>
      </c>
      <c r="O67" s="168" t="s">
        <v>16</v>
      </c>
      <c r="P67" s="8">
        <f t="shared" si="6"/>
        <v>27</v>
      </c>
      <c r="Q67" s="168" t="s">
        <v>13</v>
      </c>
      <c r="R67" s="8">
        <f t="shared" si="7"/>
        <v>10</v>
      </c>
      <c r="S67" s="168" t="s">
        <v>13</v>
      </c>
      <c r="T67" s="8">
        <f t="shared" si="8"/>
        <v>10</v>
      </c>
      <c r="U67" s="168" t="s">
        <v>13</v>
      </c>
      <c r="V67" s="8">
        <f t="shared" si="9"/>
        <v>30</v>
      </c>
      <c r="W67" s="168" t="s">
        <v>16</v>
      </c>
      <c r="X67" s="7">
        <f t="shared" si="10"/>
        <v>36</v>
      </c>
      <c r="Y67" s="9">
        <f t="shared" si="11"/>
        <v>214</v>
      </c>
      <c r="Z67" s="36">
        <f t="shared" si="12"/>
        <v>9.304347826086957</v>
      </c>
      <c r="AA67" s="10">
        <f t="shared" si="13"/>
        <v>0</v>
      </c>
    </row>
    <row r="68" spans="1:27" ht="18.600000000000001" thickBot="1" x14ac:dyDescent="0.35">
      <c r="A68" s="7">
        <v>58</v>
      </c>
      <c r="B68" s="56">
        <v>230522</v>
      </c>
      <c r="C68" s="56" t="s">
        <v>202</v>
      </c>
      <c r="D68" s="166" t="s">
        <v>203</v>
      </c>
      <c r="E68" s="168" t="s">
        <v>16</v>
      </c>
      <c r="F68" s="2">
        <f t="shared" si="1"/>
        <v>27</v>
      </c>
      <c r="G68" s="168" t="s">
        <v>16</v>
      </c>
      <c r="H68" s="8">
        <f t="shared" si="2"/>
        <v>27</v>
      </c>
      <c r="I68" s="168" t="s">
        <v>13</v>
      </c>
      <c r="J68" s="8">
        <f t="shared" si="3"/>
        <v>10</v>
      </c>
      <c r="K68" s="168" t="s">
        <v>13</v>
      </c>
      <c r="L68" s="8">
        <f t="shared" si="4"/>
        <v>10</v>
      </c>
      <c r="M68" s="168" t="s">
        <v>13</v>
      </c>
      <c r="N68" s="8">
        <f t="shared" si="5"/>
        <v>30</v>
      </c>
      <c r="O68" s="168" t="s">
        <v>16</v>
      </c>
      <c r="P68" s="8">
        <f t="shared" si="6"/>
        <v>27</v>
      </c>
      <c r="Q68" s="168" t="s">
        <v>13</v>
      </c>
      <c r="R68" s="8">
        <f t="shared" si="7"/>
        <v>10</v>
      </c>
      <c r="S68" s="168" t="s">
        <v>13</v>
      </c>
      <c r="T68" s="8">
        <f t="shared" si="8"/>
        <v>10</v>
      </c>
      <c r="U68" s="168" t="s">
        <v>16</v>
      </c>
      <c r="V68" s="8">
        <f t="shared" si="9"/>
        <v>27</v>
      </c>
      <c r="W68" s="168" t="s">
        <v>16</v>
      </c>
      <c r="X68" s="7">
        <f t="shared" si="10"/>
        <v>36</v>
      </c>
      <c r="Y68" s="9">
        <f t="shared" si="11"/>
        <v>214</v>
      </c>
      <c r="Z68" s="36">
        <f t="shared" si="12"/>
        <v>9.304347826086957</v>
      </c>
      <c r="AA68" s="10">
        <f t="shared" si="13"/>
        <v>0</v>
      </c>
    </row>
    <row r="69" spans="1:27" ht="18.600000000000001" thickBot="1" x14ac:dyDescent="0.35">
      <c r="A69" s="11">
        <v>59</v>
      </c>
      <c r="B69" s="167">
        <v>241036</v>
      </c>
      <c r="C69" s="56" t="s">
        <v>204</v>
      </c>
      <c r="D69" s="166" t="s">
        <v>205</v>
      </c>
      <c r="E69" s="169" t="s">
        <v>19</v>
      </c>
      <c r="F69" s="2">
        <f t="shared" si="1"/>
        <v>0</v>
      </c>
      <c r="G69" s="169" t="s">
        <v>210</v>
      </c>
      <c r="H69" s="8">
        <f t="shared" si="2"/>
        <v>0</v>
      </c>
      <c r="I69" s="168" t="s">
        <v>19</v>
      </c>
      <c r="J69" s="8">
        <f t="shared" si="3"/>
        <v>0</v>
      </c>
      <c r="K69" s="168" t="s">
        <v>18</v>
      </c>
      <c r="L69" s="8">
        <f t="shared" si="4"/>
        <v>6</v>
      </c>
      <c r="M69" s="169" t="s">
        <v>19</v>
      </c>
      <c r="N69" s="8">
        <f t="shared" si="5"/>
        <v>0</v>
      </c>
      <c r="O69" s="169" t="s">
        <v>210</v>
      </c>
      <c r="P69" s="8">
        <f t="shared" si="6"/>
        <v>0</v>
      </c>
      <c r="Q69" s="168" t="s">
        <v>16</v>
      </c>
      <c r="R69" s="8">
        <f t="shared" si="7"/>
        <v>9</v>
      </c>
      <c r="S69" s="168" t="s">
        <v>15</v>
      </c>
      <c r="T69" s="8">
        <f t="shared" si="8"/>
        <v>7</v>
      </c>
      <c r="U69" s="169" t="s">
        <v>19</v>
      </c>
      <c r="V69" s="8">
        <f t="shared" si="9"/>
        <v>0</v>
      </c>
      <c r="W69" s="169" t="s">
        <v>19</v>
      </c>
      <c r="X69" s="7">
        <f t="shared" si="10"/>
        <v>0</v>
      </c>
      <c r="Y69" s="9">
        <f t="shared" si="11"/>
        <v>22</v>
      </c>
      <c r="Z69" s="36">
        <f t="shared" si="12"/>
        <v>0.95652173913043481</v>
      </c>
      <c r="AA69" s="10">
        <f t="shared" si="13"/>
        <v>5</v>
      </c>
    </row>
    <row r="70" spans="1:27" ht="18.600000000000001" thickBot="1" x14ac:dyDescent="0.35">
      <c r="A70" s="11">
        <v>60</v>
      </c>
      <c r="B70" s="167">
        <v>241178</v>
      </c>
      <c r="C70" s="56" t="s">
        <v>206</v>
      </c>
      <c r="D70" s="166" t="s">
        <v>207</v>
      </c>
      <c r="E70" s="168" t="s">
        <v>14</v>
      </c>
      <c r="F70" s="2">
        <f t="shared" si="1"/>
        <v>24</v>
      </c>
      <c r="G70" s="168" t="s">
        <v>15</v>
      </c>
      <c r="H70" s="8">
        <f t="shared" si="2"/>
        <v>21</v>
      </c>
      <c r="I70" s="168" t="s">
        <v>16</v>
      </c>
      <c r="J70" s="8">
        <f t="shared" si="3"/>
        <v>9</v>
      </c>
      <c r="K70" s="168" t="s">
        <v>16</v>
      </c>
      <c r="L70" s="8">
        <f t="shared" si="4"/>
        <v>9</v>
      </c>
      <c r="M70" s="168" t="s">
        <v>14</v>
      </c>
      <c r="N70" s="8">
        <f t="shared" si="5"/>
        <v>24</v>
      </c>
      <c r="O70" s="168" t="s">
        <v>15</v>
      </c>
      <c r="P70" s="8">
        <f t="shared" si="6"/>
        <v>21</v>
      </c>
      <c r="Q70" s="168" t="s">
        <v>13</v>
      </c>
      <c r="R70" s="8">
        <f t="shared" si="7"/>
        <v>10</v>
      </c>
      <c r="S70" s="168" t="s">
        <v>16</v>
      </c>
      <c r="T70" s="8">
        <f t="shared" si="8"/>
        <v>9</v>
      </c>
      <c r="U70" s="168" t="s">
        <v>16</v>
      </c>
      <c r="V70" s="8">
        <f t="shared" si="9"/>
        <v>27</v>
      </c>
      <c r="W70" s="168" t="s">
        <v>18</v>
      </c>
      <c r="X70" s="7">
        <f t="shared" si="10"/>
        <v>24</v>
      </c>
      <c r="Y70" s="9">
        <f t="shared" si="11"/>
        <v>178</v>
      </c>
      <c r="Z70" s="36">
        <f t="shared" si="12"/>
        <v>7.7391304347826084</v>
      </c>
      <c r="AA70" s="10">
        <f t="shared" si="13"/>
        <v>0</v>
      </c>
    </row>
    <row r="71" spans="1:27" ht="36" x14ac:dyDescent="0.3">
      <c r="A71" s="11"/>
      <c r="B71" s="12"/>
      <c r="C71" s="13"/>
      <c r="D71" s="14"/>
      <c r="E71" s="4" t="s">
        <v>49</v>
      </c>
      <c r="F71" s="4"/>
      <c r="G71" s="4" t="s">
        <v>50</v>
      </c>
      <c r="H71" s="4"/>
      <c r="I71" s="4" t="s">
        <v>51</v>
      </c>
      <c r="J71" s="4"/>
      <c r="K71" s="4" t="s">
        <v>52</v>
      </c>
      <c r="L71" s="4"/>
      <c r="M71" s="4" t="s">
        <v>61</v>
      </c>
      <c r="N71" s="4"/>
      <c r="O71" s="4" t="s">
        <v>54</v>
      </c>
      <c r="P71" s="4"/>
      <c r="Q71" s="4" t="s">
        <v>55</v>
      </c>
      <c r="R71" s="4"/>
      <c r="S71" s="4" t="s">
        <v>56</v>
      </c>
      <c r="T71" s="4"/>
      <c r="U71" s="4" t="s">
        <v>57</v>
      </c>
      <c r="V71" s="4"/>
      <c r="W71" s="6" t="s">
        <v>58</v>
      </c>
      <c r="X71" s="6"/>
      <c r="Y71" s="35"/>
      <c r="Z71" s="16"/>
    </row>
    <row r="72" spans="1:27" ht="18" x14ac:dyDescent="0.3">
      <c r="A72" s="11"/>
      <c r="B72" s="12"/>
      <c r="C72" s="13"/>
      <c r="D72" s="17" t="s">
        <v>20</v>
      </c>
      <c r="E72" s="8">
        <f>COUNTIF(E11:E70,"S")</f>
        <v>1</v>
      </c>
      <c r="F72" s="8"/>
      <c r="G72" s="8">
        <f>COUNTIF(G11:G68,"S")</f>
        <v>0</v>
      </c>
      <c r="H72" s="8"/>
      <c r="I72" s="8">
        <f>COUNTIF(I11:I68,"S")</f>
        <v>25</v>
      </c>
      <c r="J72" s="8"/>
      <c r="K72" s="8">
        <f>COUNTIF(K11:K68,"S")</f>
        <v>30</v>
      </c>
      <c r="L72" s="8"/>
      <c r="M72" s="8">
        <f>COUNTIF(M11:M68,"S")</f>
        <v>8</v>
      </c>
      <c r="N72" s="8"/>
      <c r="O72" s="8">
        <f>COUNTIF(O11:O68,"S")</f>
        <v>0</v>
      </c>
      <c r="P72" s="8"/>
      <c r="Q72" s="8">
        <f>COUNTIF(Q11:Q70,"S")</f>
        <v>43</v>
      </c>
      <c r="R72" s="8"/>
      <c r="S72" s="8">
        <f>COUNTIF(S11:S68,"S")</f>
        <v>35</v>
      </c>
      <c r="T72" s="8"/>
      <c r="U72" s="8">
        <f>COUNTIF(U11:U68,"S")</f>
        <v>5</v>
      </c>
      <c r="V72" s="8"/>
      <c r="W72" s="8">
        <f>COUNTIF(W11:W68,"S")</f>
        <v>23</v>
      </c>
      <c r="X72" s="8"/>
      <c r="Y72" s="15"/>
      <c r="Z72" s="16"/>
    </row>
    <row r="73" spans="1:27" ht="18" x14ac:dyDescent="0.3">
      <c r="A73" s="11"/>
      <c r="B73" s="12"/>
      <c r="C73" s="13"/>
      <c r="D73" s="17" t="s">
        <v>21</v>
      </c>
      <c r="E73" s="8">
        <f>COUNTIF(E11:E70,"A")</f>
        <v>18</v>
      </c>
      <c r="F73" s="8"/>
      <c r="G73" s="8">
        <f>COUNTIF(G11:G68,"A")</f>
        <v>23</v>
      </c>
      <c r="H73" s="8"/>
      <c r="I73" s="8">
        <f>COUNTIF(I11:I70,"A")</f>
        <v>12</v>
      </c>
      <c r="J73" s="8"/>
      <c r="K73" s="8">
        <f>COUNTIF(K11:K70,"A")</f>
        <v>17</v>
      </c>
      <c r="L73" s="8"/>
      <c r="M73" s="8">
        <f>COUNTIF(M11:M68,"A")</f>
        <v>21</v>
      </c>
      <c r="N73" s="8"/>
      <c r="O73" s="8">
        <f>COUNTIF(O11:O68,"A")</f>
        <v>10</v>
      </c>
      <c r="P73" s="8"/>
      <c r="Q73" s="8">
        <f>COUNTIF(Q11:Q70,"A")</f>
        <v>16</v>
      </c>
      <c r="R73" s="8"/>
      <c r="S73" s="8">
        <f>COUNTIF(S11:S70,"A")</f>
        <v>20</v>
      </c>
      <c r="T73" s="8"/>
      <c r="U73" s="8">
        <f>COUNTIF(U11:U70,"A")</f>
        <v>22</v>
      </c>
      <c r="V73" s="8"/>
      <c r="W73" s="8">
        <f>COUNTIF(W11:W68,"A")</f>
        <v>21</v>
      </c>
      <c r="X73" s="8"/>
      <c r="Y73" s="15"/>
      <c r="Z73" s="16"/>
    </row>
    <row r="74" spans="1:27" ht="18" x14ac:dyDescent="0.3">
      <c r="A74" s="11"/>
      <c r="B74" s="12"/>
      <c r="C74" s="13"/>
      <c r="D74" s="17" t="s">
        <v>22</v>
      </c>
      <c r="E74" s="8">
        <f>COUNTIF(E11:E70,"B")</f>
        <v>34</v>
      </c>
      <c r="F74" s="8"/>
      <c r="G74" s="8">
        <f>COUNTIF(G11:G68,"B")</f>
        <v>26</v>
      </c>
      <c r="H74" s="8"/>
      <c r="I74" s="8">
        <f>COUNTIF(I11:I68,"B")</f>
        <v>15</v>
      </c>
      <c r="J74" s="8"/>
      <c r="K74" s="8">
        <f>COUNTIF(K11:K68,"B")</f>
        <v>8</v>
      </c>
      <c r="L74" s="8"/>
      <c r="M74" s="8">
        <f>COUNTIF(M11:M70,"B")</f>
        <v>18</v>
      </c>
      <c r="N74" s="8"/>
      <c r="O74" s="8">
        <f>COUNTIF(O11:O68,"B")</f>
        <v>23</v>
      </c>
      <c r="P74" s="8"/>
      <c r="Q74" s="8">
        <f>COUNTIF(Q11:Q68,"B")</f>
        <v>0</v>
      </c>
      <c r="R74" s="8"/>
      <c r="S74" s="8">
        <f>COUNTIF(S11:S68,"B")</f>
        <v>3</v>
      </c>
      <c r="T74" s="8"/>
      <c r="U74" s="8">
        <f>COUNTIF(U11:U68,"B")</f>
        <v>10</v>
      </c>
      <c r="V74" s="8"/>
      <c r="W74" s="8">
        <f>COUNTIF(W11:W68,"B")</f>
        <v>6</v>
      </c>
      <c r="X74" s="8"/>
      <c r="Y74" s="15"/>
      <c r="Z74" s="16"/>
    </row>
    <row r="75" spans="1:27" ht="18" x14ac:dyDescent="0.3">
      <c r="A75" s="11"/>
      <c r="B75" s="12"/>
      <c r="C75" s="13"/>
      <c r="D75" s="17" t="s">
        <v>23</v>
      </c>
      <c r="E75" s="8">
        <f>COUNTIF(E11:E68,"C")</f>
        <v>4</v>
      </c>
      <c r="F75" s="8"/>
      <c r="G75" s="8">
        <f>COUNTIF(G11:G70,"C")</f>
        <v>7</v>
      </c>
      <c r="H75" s="8"/>
      <c r="I75" s="8">
        <f>COUNTIF(I11:I68,"C")</f>
        <v>6</v>
      </c>
      <c r="J75" s="8"/>
      <c r="K75" s="8">
        <f>COUNTIF(K11:K68,"C")</f>
        <v>3</v>
      </c>
      <c r="L75" s="8"/>
      <c r="M75" s="8">
        <f>COUNTIF(M11:M68,"C")</f>
        <v>7</v>
      </c>
      <c r="N75" s="8"/>
      <c r="O75" s="8">
        <f>COUNTIF(O11:O70,"C")</f>
        <v>23</v>
      </c>
      <c r="P75" s="8"/>
      <c r="Q75" s="8">
        <f>COUNTIF(Q11:Q68,"C")</f>
        <v>1</v>
      </c>
      <c r="R75" s="8"/>
      <c r="S75" s="8">
        <f>COUNTIF(S11:S70,"C")</f>
        <v>2</v>
      </c>
      <c r="T75" s="8"/>
      <c r="U75" s="8">
        <f>COUNTIF(U11:U68,"C")</f>
        <v>13</v>
      </c>
      <c r="V75" s="8"/>
      <c r="W75" s="8">
        <f>COUNTIF(W11:W68,"C")</f>
        <v>4</v>
      </c>
      <c r="X75" s="8"/>
      <c r="Y75" s="15"/>
      <c r="Z75" s="16"/>
    </row>
    <row r="76" spans="1:27" ht="18" x14ac:dyDescent="0.3">
      <c r="A76" s="11"/>
      <c r="B76" s="12"/>
      <c r="C76" s="13"/>
      <c r="D76" s="17" t="s">
        <v>24</v>
      </c>
      <c r="E76" s="8">
        <f>COUNTIF(E11:E70,"D")</f>
        <v>0</v>
      </c>
      <c r="F76" s="8"/>
      <c r="G76" s="8">
        <f>COUNTIF(G11:G68,"D")</f>
        <v>1</v>
      </c>
      <c r="H76" s="8"/>
      <c r="I76" s="8">
        <f>COUNTIF(I11:I68,"D")</f>
        <v>0</v>
      </c>
      <c r="J76" s="8"/>
      <c r="K76" s="8">
        <f>COUNTIF(K11:K70,"D")</f>
        <v>2</v>
      </c>
      <c r="L76" s="8"/>
      <c r="M76" s="8">
        <f>COUNTIF(M11:M68,"D")</f>
        <v>3</v>
      </c>
      <c r="N76" s="8"/>
      <c r="O76" s="8">
        <f>COUNTIF(O11:O68,"D")</f>
        <v>3</v>
      </c>
      <c r="P76" s="8"/>
      <c r="Q76" s="8">
        <f>COUNTIF(Q11:Q68,"D")</f>
        <v>0</v>
      </c>
      <c r="R76" s="8"/>
      <c r="S76" s="8">
        <f>COUNTIF(S11:S68,"D")</f>
        <v>0</v>
      </c>
      <c r="T76" s="8"/>
      <c r="U76" s="8">
        <f>COUNTIF(U11:U68,"D")</f>
        <v>5</v>
      </c>
      <c r="V76" s="8"/>
      <c r="W76" s="8">
        <f>COUNTIF(W11:W70,"D")</f>
        <v>2</v>
      </c>
      <c r="X76" s="8"/>
      <c r="Y76" s="15"/>
      <c r="Z76" s="16"/>
    </row>
    <row r="77" spans="1:27" ht="18" x14ac:dyDescent="0.3">
      <c r="A77" s="11"/>
      <c r="B77" s="12"/>
      <c r="C77" s="13"/>
      <c r="D77" s="17" t="s">
        <v>25</v>
      </c>
      <c r="E77" s="8">
        <f>COUNTIF(E11:E68,"E")</f>
        <v>0</v>
      </c>
      <c r="F77" s="8"/>
      <c r="G77" s="8">
        <f>COUNTIF(G11:G68,"E")</f>
        <v>1</v>
      </c>
      <c r="H77" s="8"/>
      <c r="I77" s="8">
        <f>COUNTIF(I11:I68,"E")</f>
        <v>0</v>
      </c>
      <c r="J77" s="8"/>
      <c r="K77" s="8">
        <f>COUNTIF(K11:K68,"E")</f>
        <v>0</v>
      </c>
      <c r="L77" s="8"/>
      <c r="M77" s="8">
        <f>COUNTIF(M11:M68,"E")</f>
        <v>1</v>
      </c>
      <c r="N77" s="8"/>
      <c r="O77" s="8">
        <f>COUNTIF(O11:O68,"E")</f>
        <v>0</v>
      </c>
      <c r="P77" s="8"/>
      <c r="Q77" s="8">
        <f>COUNTIF(Q11:Q68,"E")</f>
        <v>0</v>
      </c>
      <c r="R77" s="8"/>
      <c r="S77" s="8">
        <f>COUNTIF(S11:S68,"E")</f>
        <v>0</v>
      </c>
      <c r="T77" s="8"/>
      <c r="U77" s="8">
        <f>COUNTIF(U11:U68,"E")</f>
        <v>0</v>
      </c>
      <c r="V77" s="8"/>
      <c r="W77" s="8">
        <f>COUNTIF(W11:W68,"E")</f>
        <v>2</v>
      </c>
      <c r="X77" s="8"/>
      <c r="Y77" s="15"/>
      <c r="Z77" s="16"/>
    </row>
    <row r="78" spans="1:27" ht="18" x14ac:dyDescent="0.3">
      <c r="A78" s="11"/>
      <c r="B78" s="12"/>
      <c r="C78" s="13"/>
      <c r="D78" s="17" t="s">
        <v>26</v>
      </c>
      <c r="E78" s="29">
        <f>COUNTIF(E11:E70,"F")</f>
        <v>3</v>
      </c>
      <c r="F78" s="29"/>
      <c r="G78" s="29">
        <f>COUNTIF(G11:G70,"F")</f>
        <v>1</v>
      </c>
      <c r="H78" s="29"/>
      <c r="I78" s="29">
        <f>COUNTIF(I11:I70,"F")</f>
        <v>2</v>
      </c>
      <c r="J78" s="29"/>
      <c r="K78" s="29">
        <f>COUNTIF(K11:K68,"F")</f>
        <v>0</v>
      </c>
      <c r="L78" s="29"/>
      <c r="M78" s="29">
        <f>COUNTIF(M11:M70,"F")</f>
        <v>2</v>
      </c>
      <c r="N78" s="29"/>
      <c r="O78" s="29">
        <f>COUNTIF(O11:O70,"F")</f>
        <v>0</v>
      </c>
      <c r="P78" s="29"/>
      <c r="Q78" s="29">
        <f>COUNTIF(Q11:Q68,"F")</f>
        <v>0</v>
      </c>
      <c r="R78" s="29"/>
      <c r="S78" s="29">
        <f>COUNTIF(S11:S68,"F")</f>
        <v>0</v>
      </c>
      <c r="T78" s="29"/>
      <c r="U78" s="29">
        <f>COUNTIF(U11:U70,"F")</f>
        <v>5</v>
      </c>
      <c r="V78" s="29"/>
      <c r="W78" s="29">
        <f>COUNTIF(W11:W70,"F")</f>
        <v>2</v>
      </c>
      <c r="X78" s="29"/>
      <c r="Y78" s="171"/>
      <c r="Z78" s="16"/>
    </row>
    <row r="79" spans="1:27" ht="18" x14ac:dyDescent="0.3">
      <c r="A79" s="11"/>
      <c r="B79" s="12"/>
      <c r="C79" s="13"/>
      <c r="D79" s="17" t="s">
        <v>32</v>
      </c>
      <c r="E79" s="8">
        <f>COUNTIF(E11:E68,"FA")</f>
        <v>0</v>
      </c>
      <c r="F79" s="8"/>
      <c r="G79" s="8">
        <f>COUNTIF(G11:G70,"FA")</f>
        <v>1</v>
      </c>
      <c r="H79" s="8"/>
      <c r="I79" s="8">
        <f>COUNTIF(I11:I68,"FA")</f>
        <v>0</v>
      </c>
      <c r="J79" s="8"/>
      <c r="K79" s="8">
        <f>COUNTIF(K11:K68,"FA")</f>
        <v>0</v>
      </c>
      <c r="L79" s="8"/>
      <c r="M79" s="8">
        <f>COUNTIF(M11:M68,"FA")</f>
        <v>0</v>
      </c>
      <c r="N79" s="8"/>
      <c r="O79" s="8">
        <f>COUNTIF(O11:O70,"FA")</f>
        <v>1</v>
      </c>
      <c r="P79" s="8"/>
      <c r="Q79" s="8">
        <f>COUNTIF(Q11:Q68,"FA")</f>
        <v>0</v>
      </c>
      <c r="R79" s="8"/>
      <c r="S79" s="8">
        <f>COUNTIF(S11:S68,"FA")</f>
        <v>0</v>
      </c>
      <c r="T79" s="8"/>
      <c r="U79" s="8">
        <f>COUNTIF(U11:U68,"FA")</f>
        <v>0</v>
      </c>
      <c r="V79" s="8"/>
      <c r="W79" s="8">
        <f>COUNTIF(W11:W68,"FA")</f>
        <v>0</v>
      </c>
      <c r="X79" s="8"/>
      <c r="Y79" s="15"/>
      <c r="Z79" s="16"/>
    </row>
    <row r="80" spans="1:27" ht="18" x14ac:dyDescent="0.3">
      <c r="A80" s="11"/>
      <c r="B80" s="12"/>
      <c r="C80" s="13"/>
      <c r="D80" s="25"/>
      <c r="E80" s="15">
        <f>SUM(E72:E79)</f>
        <v>60</v>
      </c>
      <c r="F80" s="15"/>
      <c r="G80" s="15">
        <f t="shared" ref="G80:W80" si="14">SUM(G72:G79)</f>
        <v>60</v>
      </c>
      <c r="H80" s="15"/>
      <c r="I80" s="15">
        <f t="shared" si="14"/>
        <v>60</v>
      </c>
      <c r="J80" s="15"/>
      <c r="K80" s="15">
        <f t="shared" si="14"/>
        <v>60</v>
      </c>
      <c r="L80" s="15"/>
      <c r="M80" s="15">
        <f t="shared" si="14"/>
        <v>60</v>
      </c>
      <c r="N80" s="15"/>
      <c r="O80" s="15">
        <f t="shared" si="14"/>
        <v>60</v>
      </c>
      <c r="P80" s="15"/>
      <c r="Q80" s="15">
        <f t="shared" si="14"/>
        <v>60</v>
      </c>
      <c r="R80" s="15"/>
      <c r="S80" s="15">
        <f t="shared" si="14"/>
        <v>60</v>
      </c>
      <c r="T80" s="15"/>
      <c r="U80" s="15">
        <f t="shared" si="14"/>
        <v>60</v>
      </c>
      <c r="V80" s="15"/>
      <c r="W80" s="15">
        <f t="shared" si="14"/>
        <v>60</v>
      </c>
      <c r="X80" s="15"/>
      <c r="Y80" s="15"/>
      <c r="Z80" s="16"/>
    </row>
    <row r="81" spans="1:26" ht="18" x14ac:dyDescent="0.3">
      <c r="A81" s="11"/>
      <c r="B81" s="12"/>
      <c r="C81" s="13"/>
      <c r="D81" s="2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6"/>
    </row>
    <row r="82" spans="1:26" ht="18" x14ac:dyDescent="0.3">
      <c r="A82" s="11"/>
      <c r="B82" s="12"/>
      <c r="C82" s="13"/>
      <c r="D82" s="2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6"/>
    </row>
    <row r="83" spans="1:26" ht="18" x14ac:dyDescent="0.3">
      <c r="A83" s="11"/>
      <c r="B83" s="12"/>
      <c r="C83" s="13"/>
      <c r="D83" s="2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6"/>
    </row>
    <row r="84" spans="1:26" ht="18" x14ac:dyDescent="0.3">
      <c r="A84" s="11"/>
      <c r="B84" s="12"/>
      <c r="C84" s="13"/>
      <c r="D84" s="2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6"/>
    </row>
    <row r="85" spans="1:26" ht="12.75" customHeight="1" x14ac:dyDescent="0.3">
      <c r="A85" s="11"/>
      <c r="B85" s="12"/>
      <c r="C85" s="13"/>
      <c r="D85" s="2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6"/>
    </row>
    <row r="86" spans="1:26" ht="17.399999999999999" x14ac:dyDescent="0.25">
      <c r="A86" s="16"/>
      <c r="B86" s="38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8"/>
      <c r="Z86" s="16"/>
    </row>
    <row r="87" spans="1:26" ht="72" customHeight="1" x14ac:dyDescent="0.25">
      <c r="A87" s="16"/>
      <c r="B87" s="40" t="s">
        <v>62</v>
      </c>
      <c r="C87" s="40" t="s">
        <v>63</v>
      </c>
      <c r="D87" s="40" t="s">
        <v>64</v>
      </c>
      <c r="E87" s="40" t="s">
        <v>65</v>
      </c>
      <c r="F87" s="40" t="s">
        <v>66</v>
      </c>
      <c r="G87" s="40" t="s">
        <v>67</v>
      </c>
      <c r="H87" s="40" t="s">
        <v>68</v>
      </c>
      <c r="I87" s="19" t="s">
        <v>0</v>
      </c>
      <c r="J87" s="176" t="s">
        <v>6</v>
      </c>
      <c r="K87" s="176"/>
      <c r="L87" s="176"/>
      <c r="M87" s="33"/>
      <c r="N87" s="20"/>
      <c r="O87" s="20"/>
      <c r="P87" s="16"/>
      <c r="Q87" s="16"/>
      <c r="R87" s="16"/>
      <c r="S87" s="16"/>
      <c r="T87" s="16"/>
      <c r="U87" s="16"/>
      <c r="V87" s="18"/>
      <c r="W87" s="16"/>
      <c r="Y87"/>
    </row>
    <row r="88" spans="1:26" ht="40.799999999999997" customHeight="1" x14ac:dyDescent="0.25">
      <c r="A88" s="16"/>
      <c r="B88" s="41">
        <v>1</v>
      </c>
      <c r="C88" s="41" t="s">
        <v>69</v>
      </c>
      <c r="D88" s="44" t="s">
        <v>234</v>
      </c>
      <c r="E88" s="41">
        <v>60</v>
      </c>
      <c r="F88" s="41">
        <v>57</v>
      </c>
      <c r="G88" s="42">
        <v>0</v>
      </c>
      <c r="H88" s="41">
        <v>95</v>
      </c>
      <c r="I88" s="21">
        <v>3</v>
      </c>
      <c r="J88" s="173"/>
      <c r="K88" s="173"/>
      <c r="L88" s="173"/>
      <c r="M88" s="34"/>
      <c r="N88" s="22"/>
      <c r="O88" s="22"/>
      <c r="P88" s="16"/>
      <c r="Q88" s="16"/>
      <c r="R88" s="174"/>
      <c r="S88" s="174"/>
      <c r="T88" s="174"/>
      <c r="U88" s="23"/>
      <c r="V88" s="18"/>
      <c r="W88" s="16"/>
      <c r="Y88"/>
    </row>
    <row r="89" spans="1:26" ht="81" customHeight="1" x14ac:dyDescent="0.25">
      <c r="A89" s="16"/>
      <c r="B89" s="41">
        <v>2</v>
      </c>
      <c r="C89" s="41" t="s">
        <v>71</v>
      </c>
      <c r="D89" s="44" t="s">
        <v>235</v>
      </c>
      <c r="E89" s="41">
        <v>59</v>
      </c>
      <c r="F89" s="41">
        <v>58</v>
      </c>
      <c r="G89" s="42">
        <v>1</v>
      </c>
      <c r="H89" s="41">
        <v>98.3</v>
      </c>
      <c r="I89" s="21">
        <v>1</v>
      </c>
      <c r="J89" s="173"/>
      <c r="K89" s="173"/>
      <c r="L89" s="173"/>
      <c r="M89" s="34"/>
      <c r="N89" s="24"/>
      <c r="O89" s="24"/>
      <c r="P89" s="16"/>
      <c r="Q89" s="16"/>
      <c r="R89" s="23"/>
      <c r="S89" s="23"/>
      <c r="T89" s="23"/>
      <c r="U89" s="23"/>
      <c r="V89" s="18"/>
      <c r="W89" s="16"/>
      <c r="Y89"/>
    </row>
    <row r="90" spans="1:26" ht="72" customHeight="1" x14ac:dyDescent="0.25">
      <c r="A90" s="16"/>
      <c r="B90" s="41">
        <v>3</v>
      </c>
      <c r="C90" s="41" t="s">
        <v>72</v>
      </c>
      <c r="D90" s="44" t="s">
        <v>236</v>
      </c>
      <c r="E90" s="41">
        <v>60</v>
      </c>
      <c r="F90" s="41">
        <v>60</v>
      </c>
      <c r="G90" s="42" t="s">
        <v>70</v>
      </c>
      <c r="H90" s="41">
        <v>100</v>
      </c>
      <c r="I90" s="21">
        <v>0</v>
      </c>
      <c r="J90" s="173"/>
      <c r="K90" s="173"/>
      <c r="L90" s="173"/>
      <c r="M90" s="34"/>
      <c r="N90" s="22"/>
      <c r="O90" s="22"/>
      <c r="P90" s="16"/>
      <c r="Q90" s="16"/>
      <c r="R90" s="174"/>
      <c r="S90" s="174"/>
      <c r="T90" s="174"/>
      <c r="U90" s="23"/>
      <c r="V90" s="18"/>
      <c r="W90" s="16"/>
      <c r="Y90"/>
    </row>
    <row r="91" spans="1:26" ht="69" customHeight="1" x14ac:dyDescent="0.25">
      <c r="A91" s="16"/>
      <c r="B91" s="41">
        <v>4</v>
      </c>
      <c r="C91" s="41" t="s">
        <v>73</v>
      </c>
      <c r="D91" s="44" t="s">
        <v>237</v>
      </c>
      <c r="E91" s="41">
        <v>60</v>
      </c>
      <c r="F91" s="41">
        <v>58</v>
      </c>
      <c r="G91" s="42" t="s">
        <v>70</v>
      </c>
      <c r="H91" s="41">
        <v>97</v>
      </c>
      <c r="I91" s="21">
        <v>2</v>
      </c>
      <c r="J91" s="173"/>
      <c r="K91" s="173"/>
      <c r="L91" s="173"/>
      <c r="M91" s="34"/>
      <c r="N91" s="22"/>
      <c r="O91" s="22"/>
      <c r="P91" s="16"/>
      <c r="Q91" s="16"/>
      <c r="R91" s="23"/>
      <c r="S91" s="23"/>
      <c r="T91" s="23"/>
      <c r="U91" s="23"/>
      <c r="V91" s="18"/>
      <c r="W91" s="16"/>
      <c r="Y91"/>
    </row>
    <row r="92" spans="1:26" ht="27.6" x14ac:dyDescent="0.25">
      <c r="A92" s="16"/>
      <c r="B92" s="41">
        <v>5</v>
      </c>
      <c r="C92" s="41" t="s">
        <v>74</v>
      </c>
      <c r="D92" s="44" t="s">
        <v>238</v>
      </c>
      <c r="E92" s="41">
        <v>60</v>
      </c>
      <c r="F92" s="41">
        <v>60</v>
      </c>
      <c r="G92" s="42" t="s">
        <v>70</v>
      </c>
      <c r="H92" s="41">
        <v>100</v>
      </c>
      <c r="I92" s="21">
        <v>0</v>
      </c>
      <c r="J92" s="173"/>
      <c r="K92" s="173"/>
      <c r="L92" s="173"/>
      <c r="M92" s="34"/>
      <c r="N92" s="22"/>
      <c r="O92" s="22"/>
      <c r="P92" s="16"/>
      <c r="Q92" s="16"/>
      <c r="R92" s="23"/>
      <c r="S92" s="23"/>
      <c r="T92" s="23"/>
      <c r="U92" s="23"/>
      <c r="V92" s="18"/>
      <c r="W92" s="16"/>
      <c r="Y92"/>
    </row>
    <row r="93" spans="1:26" ht="40.5" customHeight="1" x14ac:dyDescent="0.25">
      <c r="A93" s="16"/>
      <c r="B93" s="41">
        <v>6</v>
      </c>
      <c r="C93" s="41" t="s">
        <v>75</v>
      </c>
      <c r="D93" s="44" t="s">
        <v>235</v>
      </c>
      <c r="E93" s="41">
        <v>60</v>
      </c>
      <c r="F93" s="41">
        <v>60</v>
      </c>
      <c r="G93" s="42" t="s">
        <v>70</v>
      </c>
      <c r="H93" s="41">
        <v>100</v>
      </c>
      <c r="I93" s="21">
        <v>0</v>
      </c>
      <c r="J93" s="173"/>
      <c r="K93" s="173"/>
      <c r="L93" s="173"/>
      <c r="M93" s="34"/>
      <c r="N93" s="22"/>
      <c r="O93" s="22"/>
      <c r="P93" s="16"/>
      <c r="Q93" s="16"/>
      <c r="R93" s="174"/>
      <c r="S93" s="174"/>
      <c r="T93" s="174"/>
      <c r="U93" s="23"/>
      <c r="V93" s="18"/>
      <c r="W93" s="16"/>
      <c r="Y93"/>
    </row>
    <row r="94" spans="1:26" ht="40.049999999999997" customHeight="1" x14ac:dyDescent="0.25">
      <c r="A94" s="16"/>
      <c r="B94" s="41">
        <v>7</v>
      </c>
      <c r="C94" s="41" t="s">
        <v>76</v>
      </c>
      <c r="D94" s="44" t="s">
        <v>237</v>
      </c>
      <c r="E94" s="41">
        <v>60</v>
      </c>
      <c r="F94" s="41">
        <v>58</v>
      </c>
      <c r="G94" s="42" t="s">
        <v>70</v>
      </c>
      <c r="H94" s="41">
        <v>97</v>
      </c>
      <c r="I94" s="21">
        <v>2</v>
      </c>
      <c r="J94" s="173"/>
      <c r="K94" s="173"/>
      <c r="L94" s="173"/>
      <c r="M94" s="34"/>
      <c r="N94" s="22"/>
      <c r="O94" s="22"/>
      <c r="P94" s="16"/>
      <c r="Q94" s="16"/>
      <c r="R94" s="174"/>
      <c r="S94" s="174"/>
      <c r="T94" s="174"/>
      <c r="U94" s="23"/>
      <c r="V94" s="18"/>
      <c r="W94" s="16"/>
      <c r="Y94"/>
    </row>
    <row r="95" spans="1:26" ht="49.5" customHeight="1" x14ac:dyDescent="0.25">
      <c r="A95" s="16"/>
      <c r="B95" s="41">
        <v>8</v>
      </c>
      <c r="C95" s="44" t="s">
        <v>77</v>
      </c>
      <c r="D95" s="44" t="s">
        <v>238</v>
      </c>
      <c r="E95" s="41">
        <v>59</v>
      </c>
      <c r="F95" s="41">
        <v>59</v>
      </c>
      <c r="G95" s="42">
        <v>1</v>
      </c>
      <c r="H95" s="41">
        <v>100</v>
      </c>
      <c r="I95" s="21">
        <v>0</v>
      </c>
      <c r="J95" s="180"/>
      <c r="K95" s="180"/>
      <c r="L95" s="180"/>
      <c r="M95" s="23"/>
      <c r="N95" s="16"/>
      <c r="O95" s="16"/>
      <c r="P95" s="16"/>
      <c r="Q95" s="16"/>
      <c r="R95" s="16"/>
      <c r="S95" s="16"/>
      <c r="T95" s="16"/>
      <c r="U95" s="16"/>
      <c r="V95" s="18"/>
      <c r="W95" s="16"/>
      <c r="Y95"/>
    </row>
    <row r="96" spans="1:26" ht="31.2" x14ac:dyDescent="0.25">
      <c r="A96" s="16"/>
      <c r="B96" s="41">
        <v>9</v>
      </c>
      <c r="C96" s="44" t="s">
        <v>78</v>
      </c>
      <c r="D96" s="44" t="s">
        <v>239</v>
      </c>
      <c r="E96" s="41">
        <v>60</v>
      </c>
      <c r="F96" s="41">
        <v>60</v>
      </c>
      <c r="G96" s="42" t="s">
        <v>70</v>
      </c>
      <c r="H96" s="41">
        <v>100</v>
      </c>
      <c r="I96" s="21">
        <v>0</v>
      </c>
      <c r="J96" s="180"/>
      <c r="K96" s="180"/>
      <c r="L96" s="180"/>
      <c r="M96" s="23"/>
      <c r="N96" s="16"/>
      <c r="O96" s="16"/>
      <c r="P96" s="16"/>
      <c r="Q96" s="16"/>
      <c r="R96" s="16"/>
      <c r="S96" s="16"/>
      <c r="T96" s="16"/>
      <c r="U96" s="16"/>
      <c r="V96" s="18"/>
      <c r="W96" s="16"/>
      <c r="Y96"/>
    </row>
    <row r="97" spans="1:26" ht="31.2" x14ac:dyDescent="0.25">
      <c r="A97" s="16"/>
      <c r="B97" s="41">
        <v>10</v>
      </c>
      <c r="C97" s="44" t="s">
        <v>79</v>
      </c>
      <c r="D97" s="44" t="s">
        <v>240</v>
      </c>
      <c r="E97" s="41">
        <v>60</v>
      </c>
      <c r="F97" s="41">
        <v>60</v>
      </c>
      <c r="G97" s="42" t="s">
        <v>70</v>
      </c>
      <c r="H97" s="41">
        <v>100</v>
      </c>
      <c r="I97" s="21">
        <v>0</v>
      </c>
      <c r="J97" s="180"/>
      <c r="K97" s="180"/>
      <c r="L97" s="180"/>
      <c r="M97" s="23"/>
      <c r="N97" s="16"/>
      <c r="O97" s="16"/>
      <c r="P97" s="16"/>
      <c r="Q97" s="16"/>
      <c r="R97" s="16"/>
      <c r="S97" s="16"/>
      <c r="T97" s="16"/>
      <c r="U97" s="16"/>
      <c r="V97" s="18"/>
      <c r="W97" s="16"/>
      <c r="Y97"/>
    </row>
    <row r="98" spans="1:26" ht="45" customHeight="1" x14ac:dyDescent="0.25">
      <c r="A98" s="16"/>
      <c r="B98" s="41">
        <v>11</v>
      </c>
      <c r="C98" s="44" t="s">
        <v>80</v>
      </c>
      <c r="D98" s="44" t="s">
        <v>240</v>
      </c>
      <c r="E98" s="41">
        <v>60</v>
      </c>
      <c r="F98" s="41">
        <v>55</v>
      </c>
      <c r="G98" s="42" t="s">
        <v>70</v>
      </c>
      <c r="H98" s="41">
        <v>92</v>
      </c>
      <c r="I98" s="172">
        <v>5</v>
      </c>
      <c r="J98" s="177"/>
      <c r="K98" s="178"/>
      <c r="L98" s="179"/>
      <c r="M98" s="16"/>
      <c r="N98" s="16"/>
      <c r="O98" s="16"/>
      <c r="P98" s="16"/>
      <c r="Q98" s="16"/>
      <c r="R98" s="16"/>
      <c r="S98" s="16"/>
      <c r="T98" s="16"/>
      <c r="U98" s="16"/>
      <c r="V98" s="18"/>
      <c r="W98" s="16"/>
      <c r="Y98"/>
    </row>
    <row r="99" spans="1:26" ht="76.8" customHeight="1" x14ac:dyDescent="0.25">
      <c r="A99" s="16"/>
      <c r="B99" s="41">
        <v>12</v>
      </c>
      <c r="C99" s="41" t="s">
        <v>81</v>
      </c>
      <c r="D99" s="44" t="s">
        <v>241</v>
      </c>
      <c r="E99" s="41">
        <v>60</v>
      </c>
      <c r="F99" s="41">
        <v>58</v>
      </c>
      <c r="G99" s="42" t="s">
        <v>70</v>
      </c>
      <c r="H99" s="41">
        <v>97</v>
      </c>
      <c r="I99" s="172">
        <v>2</v>
      </c>
      <c r="J99" s="177"/>
      <c r="K99" s="178"/>
      <c r="L99" s="179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8"/>
      <c r="Z99" s="16"/>
    </row>
    <row r="100" spans="1:26" ht="12.75" customHeight="1" x14ac:dyDescent="0.25">
      <c r="A100" s="16"/>
      <c r="B100" s="39"/>
      <c r="H100" s="43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8"/>
      <c r="Z100" s="16"/>
    </row>
    <row r="101" spans="1:26" ht="12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8"/>
      <c r="Z101" s="16"/>
    </row>
    <row r="102" spans="1:26" ht="12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8"/>
      <c r="Z102" s="16"/>
    </row>
    <row r="103" spans="1:26" ht="37.049999999999997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8"/>
      <c r="Z103" s="16"/>
    </row>
    <row r="104" spans="1:26" ht="12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8"/>
      <c r="Z104" s="16"/>
    </row>
  </sheetData>
  <mergeCells count="21">
    <mergeCell ref="J99:L99"/>
    <mergeCell ref="J94:L94"/>
    <mergeCell ref="R94:T94"/>
    <mergeCell ref="J95:L95"/>
    <mergeCell ref="J96:L96"/>
    <mergeCell ref="J97:L97"/>
    <mergeCell ref="J98:L98"/>
    <mergeCell ref="J93:L93"/>
    <mergeCell ref="R93:T93"/>
    <mergeCell ref="A6:U6"/>
    <mergeCell ref="A7:U7"/>
    <mergeCell ref="A8:C8"/>
    <mergeCell ref="I8:U8"/>
    <mergeCell ref="J87:L87"/>
    <mergeCell ref="J88:L88"/>
    <mergeCell ref="R88:T88"/>
    <mergeCell ref="J89:L89"/>
    <mergeCell ref="J90:L90"/>
    <mergeCell ref="R90:T90"/>
    <mergeCell ref="J91:L91"/>
    <mergeCell ref="J92:L92"/>
  </mergeCells>
  <conditionalFormatting sqref="E11:E70 G11:Y70 E71:Y71">
    <cfRule type="cellIs" dxfId="20" priority="26" stopIfTrue="1" operator="equal">
      <formula>"F"</formula>
    </cfRule>
  </conditionalFormatting>
  <conditionalFormatting sqref="E71:Y71 E11:E70 G11:Y70">
    <cfRule type="cellIs" dxfId="19" priority="25" stopIfTrue="1" operator="equal">
      <formula>"FA"</formula>
    </cfRule>
  </conditionalFormatting>
  <conditionalFormatting sqref="W71:X71">
    <cfRule type="cellIs" dxfId="18" priority="21" stopIfTrue="1" operator="greaterThan">
      <formula>"E"</formula>
    </cfRule>
  </conditionalFormatting>
  <conditionalFormatting sqref="W1:Y9 W86:Y86 T87:V98 W100:Y65536">
    <cfRule type="cellIs" dxfId="17" priority="33" stopIfTrue="1" operator="greaterThan">
      <formula>"E"</formula>
    </cfRule>
  </conditionalFormatting>
  <conditionalFormatting sqref="X10">
    <cfRule type="cellIs" dxfId="16" priority="34" stopIfTrue="1" operator="greaterThan">
      <formula>"E"</formula>
    </cfRule>
  </conditionalFormatting>
  <conditionalFormatting sqref="Y1:Y9 Y86 V87:V98 Y100:Y65536">
    <cfRule type="cellIs" dxfId="15" priority="27" stopIfTrue="1" operator="equal">
      <formula>"F"</formula>
    </cfRule>
    <cfRule type="containsText" dxfId="14" priority="28" stopIfTrue="1" operator="containsText" text="F">
      <formula>NOT(ISERROR(SEARCH("F",V1)))</formula>
    </cfRule>
    <cfRule type="cellIs" dxfId="13" priority="31" stopIfTrue="1" operator="greaterThan">
      <formula>"E"</formula>
    </cfRule>
    <cfRule type="cellIs" dxfId="12" priority="32" stopIfTrue="1" operator="equal">
      <formula>"E"</formula>
    </cfRule>
  </conditionalFormatting>
  <conditionalFormatting sqref="Y1:Y10 Y71:Y86 V87:V98 Y100:Y65536 E10:V10 Z10 E72:X80 G81:X81 E82:X85">
    <cfRule type="cellIs" dxfId="11" priority="35" stopIfTrue="1" operator="equal">
      <formula>"F"</formula>
    </cfRule>
  </conditionalFormatting>
  <pageMargins left="0" right="0" top="0" bottom="0" header="0" footer="0"/>
  <pageSetup paperSize="9" scale="46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2354-8F44-4BB6-B912-5486DAF0D189}">
  <dimension ref="A6:S77"/>
  <sheetViews>
    <sheetView zoomScale="87" zoomScaleNormal="87" workbookViewId="0">
      <selection activeCell="M12" sqref="M12"/>
    </sheetView>
  </sheetViews>
  <sheetFormatPr defaultRowHeight="13.2" x14ac:dyDescent="0.25"/>
  <cols>
    <col min="1" max="2" width="8.88671875" style="47"/>
    <col min="3" max="3" width="11.33203125" style="47" customWidth="1"/>
    <col min="4" max="4" width="21.77734375" style="50" customWidth="1"/>
    <col min="5" max="9" width="9.77734375" style="47" customWidth="1"/>
    <col min="10" max="10" width="8.88671875" style="47"/>
    <col min="11" max="11" width="14" style="47" customWidth="1"/>
    <col min="12" max="12" width="15.6640625" style="47" customWidth="1"/>
    <col min="13" max="13" width="14.109375" style="47" customWidth="1"/>
    <col min="14" max="14" width="11.88671875" style="47" customWidth="1"/>
    <col min="15" max="15" width="8.88671875" style="47"/>
    <col min="16" max="16" width="10.21875" style="47" customWidth="1"/>
    <col min="17" max="17" width="12.44140625" style="47" customWidth="1"/>
    <col min="18" max="16384" width="8.88671875" style="47"/>
  </cols>
  <sheetData>
    <row r="6" spans="1:19" ht="17.399999999999999" x14ac:dyDescent="0.3">
      <c r="A6" s="181" t="s">
        <v>4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S6" s="48"/>
    </row>
    <row r="7" spans="1:19" ht="17.399999999999999" x14ac:dyDescent="0.3">
      <c r="A7" s="181" t="s">
        <v>82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</row>
    <row r="8" spans="1:19" ht="17.399999999999999" x14ac:dyDescent="0.3">
      <c r="A8" s="181" t="s">
        <v>85</v>
      </c>
      <c r="B8" s="181"/>
      <c r="C8" s="181"/>
      <c r="D8" s="181"/>
      <c r="G8" s="181" t="s">
        <v>5</v>
      </c>
      <c r="H8" s="181"/>
      <c r="I8" s="181"/>
      <c r="P8" s="49"/>
      <c r="Q8" s="49"/>
    </row>
    <row r="10" spans="1:19" ht="46.8" customHeight="1" x14ac:dyDescent="0.25">
      <c r="A10" s="51" t="s">
        <v>1</v>
      </c>
      <c r="B10" s="52" t="s">
        <v>86</v>
      </c>
      <c r="C10" s="52" t="s">
        <v>87</v>
      </c>
      <c r="D10" s="52" t="s">
        <v>88</v>
      </c>
      <c r="E10" s="53" t="s">
        <v>36</v>
      </c>
      <c r="F10" s="53" t="s">
        <v>37</v>
      </c>
      <c r="G10" s="53" t="s">
        <v>44</v>
      </c>
      <c r="H10" s="53" t="s">
        <v>48</v>
      </c>
      <c r="I10" s="53" t="s">
        <v>60</v>
      </c>
      <c r="J10" s="54"/>
      <c r="K10" s="54"/>
      <c r="L10" s="54"/>
      <c r="M10" s="54"/>
      <c r="N10" s="54"/>
      <c r="O10" s="54"/>
      <c r="P10" s="55"/>
      <c r="Q10" s="54"/>
    </row>
    <row r="11" spans="1:19" ht="14.4" x14ac:dyDescent="0.3">
      <c r="A11" s="56">
        <v>1</v>
      </c>
      <c r="B11" s="56">
        <v>230130</v>
      </c>
      <c r="C11" s="56" t="s">
        <v>89</v>
      </c>
      <c r="D11" s="57" t="s">
        <v>90</v>
      </c>
      <c r="E11" s="58">
        <v>162</v>
      </c>
      <c r="F11" s="59">
        <v>184</v>
      </c>
      <c r="G11" s="59">
        <v>192</v>
      </c>
      <c r="H11" s="60">
        <v>191</v>
      </c>
      <c r="I11" s="59">
        <v>8.1</v>
      </c>
      <c r="J11" s="61"/>
      <c r="K11" s="61"/>
      <c r="L11" s="61"/>
      <c r="M11" s="61"/>
      <c r="N11" s="61"/>
      <c r="O11" s="61"/>
      <c r="P11" s="62"/>
      <c r="Q11" s="63"/>
    </row>
    <row r="12" spans="1:19" ht="14.4" x14ac:dyDescent="0.3">
      <c r="A12" s="56">
        <v>2</v>
      </c>
      <c r="B12" s="56">
        <v>230139</v>
      </c>
      <c r="C12" s="56" t="s">
        <v>91</v>
      </c>
      <c r="D12" s="57" t="s">
        <v>92</v>
      </c>
      <c r="E12" s="58">
        <v>173</v>
      </c>
      <c r="F12" s="59">
        <v>187</v>
      </c>
      <c r="G12" s="59">
        <v>206</v>
      </c>
      <c r="H12" s="60">
        <v>214</v>
      </c>
      <c r="I12" s="59">
        <v>8.67</v>
      </c>
      <c r="J12" s="61"/>
      <c r="K12" s="61"/>
      <c r="L12" s="61"/>
      <c r="M12" s="61"/>
      <c r="N12" s="61"/>
      <c r="O12" s="61"/>
      <c r="P12" s="62"/>
      <c r="Q12" s="63"/>
    </row>
    <row r="13" spans="1:19" ht="14.4" x14ac:dyDescent="0.3">
      <c r="A13" s="56">
        <v>3</v>
      </c>
      <c r="B13" s="56">
        <v>230924</v>
      </c>
      <c r="C13" s="56" t="s">
        <v>93</v>
      </c>
      <c r="D13" s="57" t="s">
        <v>94</v>
      </c>
      <c r="E13" s="58">
        <v>150</v>
      </c>
      <c r="F13" s="59">
        <v>164</v>
      </c>
      <c r="G13" s="59">
        <v>160</v>
      </c>
      <c r="H13" s="60">
        <v>180</v>
      </c>
      <c r="I13" s="59">
        <v>7.27</v>
      </c>
      <c r="J13" s="61"/>
      <c r="K13" s="61"/>
      <c r="L13" s="61"/>
      <c r="M13" s="61"/>
      <c r="N13" s="61"/>
      <c r="O13" s="61"/>
      <c r="P13" s="62"/>
      <c r="Q13" s="63"/>
    </row>
    <row r="14" spans="1:19" ht="14.4" x14ac:dyDescent="0.3">
      <c r="A14" s="56">
        <v>4</v>
      </c>
      <c r="B14" s="56">
        <v>230849</v>
      </c>
      <c r="C14" s="56" t="s">
        <v>95</v>
      </c>
      <c r="D14" s="57" t="s">
        <v>96</v>
      </c>
      <c r="E14" s="58">
        <v>142</v>
      </c>
      <c r="F14" s="59">
        <v>160</v>
      </c>
      <c r="G14" s="59">
        <v>169</v>
      </c>
      <c r="H14" s="60">
        <v>175</v>
      </c>
      <c r="I14" s="59">
        <v>7.18</v>
      </c>
      <c r="J14" s="61"/>
      <c r="K14" s="61"/>
      <c r="L14" s="61"/>
      <c r="M14" s="61"/>
      <c r="N14" s="61"/>
      <c r="O14" s="61"/>
      <c r="P14" s="62"/>
      <c r="Q14" s="63"/>
    </row>
    <row r="15" spans="1:19" ht="14.4" x14ac:dyDescent="0.3">
      <c r="A15" s="56">
        <v>5</v>
      </c>
      <c r="B15" s="56">
        <v>231209</v>
      </c>
      <c r="C15" s="56" t="s">
        <v>97</v>
      </c>
      <c r="D15" s="57" t="s">
        <v>98</v>
      </c>
      <c r="E15" s="58">
        <v>154</v>
      </c>
      <c r="F15" s="59">
        <v>177</v>
      </c>
      <c r="G15" s="59">
        <v>180</v>
      </c>
      <c r="H15" s="60">
        <v>189</v>
      </c>
      <c r="I15" s="59">
        <v>7.78</v>
      </c>
      <c r="J15" s="61"/>
      <c r="K15" s="61"/>
      <c r="L15" s="61"/>
      <c r="M15" s="61"/>
      <c r="N15" s="61"/>
      <c r="O15" s="61"/>
      <c r="P15" s="62"/>
      <c r="Q15" s="63"/>
    </row>
    <row r="16" spans="1:19" ht="14.4" x14ac:dyDescent="0.3">
      <c r="A16" s="56">
        <v>6</v>
      </c>
      <c r="B16" s="56">
        <v>231185</v>
      </c>
      <c r="C16" s="56" t="s">
        <v>99</v>
      </c>
      <c r="D16" s="57" t="s">
        <v>100</v>
      </c>
      <c r="E16" s="58">
        <v>178</v>
      </c>
      <c r="F16" s="59">
        <v>211</v>
      </c>
      <c r="G16" s="59">
        <v>204</v>
      </c>
      <c r="H16" s="60">
        <v>215</v>
      </c>
      <c r="I16" s="59">
        <v>8.98</v>
      </c>
      <c r="J16" s="61"/>
      <c r="K16" s="61"/>
      <c r="L16" s="61"/>
      <c r="M16" s="61"/>
      <c r="N16" s="61"/>
      <c r="O16" s="61"/>
      <c r="P16" s="62"/>
      <c r="Q16" s="63"/>
    </row>
    <row r="17" spans="1:17" ht="14.4" x14ac:dyDescent="0.3">
      <c r="A17" s="56">
        <v>7</v>
      </c>
      <c r="B17" s="56">
        <v>230618</v>
      </c>
      <c r="C17" s="56" t="s">
        <v>101</v>
      </c>
      <c r="D17" s="57" t="s">
        <v>102</v>
      </c>
      <c r="E17" s="58">
        <v>148</v>
      </c>
      <c r="F17" s="59">
        <v>166</v>
      </c>
      <c r="G17" s="59">
        <v>167</v>
      </c>
      <c r="H17" s="60">
        <v>178</v>
      </c>
      <c r="I17" s="59">
        <v>7.32</v>
      </c>
      <c r="J17" s="61"/>
      <c r="K17" s="61"/>
      <c r="L17" s="61"/>
      <c r="M17" s="61"/>
      <c r="N17" s="61"/>
      <c r="O17" s="61"/>
      <c r="P17" s="62"/>
      <c r="Q17" s="63"/>
    </row>
    <row r="18" spans="1:17" ht="14.4" x14ac:dyDescent="0.3">
      <c r="A18" s="56">
        <v>8</v>
      </c>
      <c r="B18" s="56">
        <v>230578</v>
      </c>
      <c r="C18" s="56" t="s">
        <v>103</v>
      </c>
      <c r="D18" s="57" t="s">
        <v>104</v>
      </c>
      <c r="E18" s="58">
        <v>149</v>
      </c>
      <c r="F18" s="59">
        <v>176</v>
      </c>
      <c r="G18" s="59">
        <v>184</v>
      </c>
      <c r="H18" s="60">
        <v>191</v>
      </c>
      <c r="I18" s="59">
        <v>7.78</v>
      </c>
      <c r="J18" s="61"/>
      <c r="K18" s="61"/>
      <c r="L18" s="61"/>
      <c r="M18" s="61"/>
      <c r="N18" s="61"/>
      <c r="O18" s="61"/>
      <c r="P18" s="62"/>
      <c r="Q18" s="63"/>
    </row>
    <row r="19" spans="1:17" ht="14.4" x14ac:dyDescent="0.3">
      <c r="A19" s="56">
        <v>9</v>
      </c>
      <c r="B19" s="56">
        <v>231043</v>
      </c>
      <c r="C19" s="56" t="s">
        <v>105</v>
      </c>
      <c r="D19" s="57" t="s">
        <v>106</v>
      </c>
      <c r="E19" s="58">
        <v>171</v>
      </c>
      <c r="F19" s="59">
        <v>196</v>
      </c>
      <c r="G19" s="59">
        <v>199</v>
      </c>
      <c r="H19" s="60">
        <v>203</v>
      </c>
      <c r="I19" s="59">
        <v>8.5399999999999991</v>
      </c>
      <c r="J19" s="61"/>
      <c r="K19" s="61"/>
      <c r="L19" s="61"/>
      <c r="M19" s="61"/>
      <c r="N19" s="61"/>
      <c r="O19" s="61"/>
      <c r="P19" s="62"/>
      <c r="Q19" s="63"/>
    </row>
    <row r="20" spans="1:17" ht="15" customHeight="1" x14ac:dyDescent="0.3">
      <c r="A20" s="56">
        <v>10</v>
      </c>
      <c r="B20" s="56">
        <v>230980</v>
      </c>
      <c r="C20" s="56" t="s">
        <v>107</v>
      </c>
      <c r="D20" s="64" t="s">
        <v>108</v>
      </c>
      <c r="E20" s="58">
        <v>180</v>
      </c>
      <c r="F20" s="59">
        <v>208</v>
      </c>
      <c r="G20" s="59">
        <v>197</v>
      </c>
      <c r="H20" s="60">
        <v>193</v>
      </c>
      <c r="I20" s="59">
        <v>8.64</v>
      </c>
      <c r="J20" s="61"/>
      <c r="K20" s="61"/>
      <c r="L20" s="61"/>
      <c r="M20" s="61"/>
      <c r="N20" s="61"/>
      <c r="O20" s="61"/>
      <c r="P20" s="62"/>
      <c r="Q20" s="63"/>
    </row>
    <row r="21" spans="1:17" ht="14.4" x14ac:dyDescent="0.3">
      <c r="A21" s="56">
        <v>11</v>
      </c>
      <c r="B21" s="56">
        <v>230761</v>
      </c>
      <c r="C21" s="56" t="s">
        <v>109</v>
      </c>
      <c r="D21" s="57" t="s">
        <v>110</v>
      </c>
      <c r="E21" s="58">
        <v>154</v>
      </c>
      <c r="F21" s="59">
        <v>187</v>
      </c>
      <c r="G21" s="59">
        <v>182</v>
      </c>
      <c r="H21" s="60">
        <v>198</v>
      </c>
      <c r="I21" s="59">
        <v>8.01</v>
      </c>
      <c r="J21" s="61"/>
      <c r="K21" s="61"/>
      <c r="L21" s="61"/>
      <c r="M21" s="61"/>
      <c r="N21" s="61"/>
      <c r="O21" s="61"/>
      <c r="P21" s="62"/>
      <c r="Q21" s="63"/>
    </row>
    <row r="22" spans="1:17" ht="14.4" x14ac:dyDescent="0.3">
      <c r="A22" s="56">
        <v>12</v>
      </c>
      <c r="B22" s="56">
        <v>231081</v>
      </c>
      <c r="C22" s="56" t="s">
        <v>111</v>
      </c>
      <c r="D22" s="57" t="s">
        <v>112</v>
      </c>
      <c r="E22" s="58">
        <v>150</v>
      </c>
      <c r="F22" s="59">
        <v>174</v>
      </c>
      <c r="G22" s="59">
        <v>180</v>
      </c>
      <c r="H22" s="60">
        <v>184</v>
      </c>
      <c r="I22" s="59">
        <v>7.64</v>
      </c>
      <c r="J22" s="61"/>
      <c r="K22" s="61"/>
      <c r="L22" s="61"/>
      <c r="M22" s="61"/>
      <c r="N22" s="61"/>
      <c r="O22" s="61"/>
      <c r="P22" s="62"/>
      <c r="Q22" s="63"/>
    </row>
    <row r="23" spans="1:17" ht="14.4" x14ac:dyDescent="0.3">
      <c r="A23" s="56">
        <v>13</v>
      </c>
      <c r="B23" s="56">
        <v>230586</v>
      </c>
      <c r="C23" s="56" t="s">
        <v>113</v>
      </c>
      <c r="D23" s="57" t="s">
        <v>114</v>
      </c>
      <c r="E23" s="58">
        <v>144</v>
      </c>
      <c r="F23" s="59">
        <v>165</v>
      </c>
      <c r="G23" s="59">
        <v>176</v>
      </c>
      <c r="H23" s="60">
        <v>193</v>
      </c>
      <c r="I23" s="59">
        <v>7.53</v>
      </c>
      <c r="J23" s="61"/>
      <c r="K23" s="61"/>
      <c r="L23" s="61"/>
      <c r="M23" s="61"/>
      <c r="N23" s="61"/>
      <c r="O23" s="61"/>
      <c r="P23" s="62"/>
      <c r="Q23" s="63"/>
    </row>
    <row r="24" spans="1:17" ht="14.4" x14ac:dyDescent="0.3">
      <c r="A24" s="56">
        <v>14</v>
      </c>
      <c r="B24" s="56">
        <v>230075</v>
      </c>
      <c r="C24" s="56" t="s">
        <v>115</v>
      </c>
      <c r="D24" s="57" t="s">
        <v>116</v>
      </c>
      <c r="E24" s="58">
        <v>181</v>
      </c>
      <c r="F24" s="59">
        <v>205</v>
      </c>
      <c r="G24" s="59">
        <v>207</v>
      </c>
      <c r="H24" s="60">
        <v>205</v>
      </c>
      <c r="I24" s="59">
        <v>8.8699999999999992</v>
      </c>
      <c r="J24" s="61"/>
      <c r="K24" s="61"/>
      <c r="L24" s="61"/>
      <c r="M24" s="61"/>
      <c r="N24" s="61"/>
      <c r="O24" s="61"/>
      <c r="P24" s="62"/>
      <c r="Q24" s="63"/>
    </row>
    <row r="25" spans="1:17" ht="14.4" x14ac:dyDescent="0.3">
      <c r="A25" s="56">
        <v>15</v>
      </c>
      <c r="B25" s="56">
        <v>230815</v>
      </c>
      <c r="C25" s="56" t="s">
        <v>117</v>
      </c>
      <c r="D25" s="57" t="s">
        <v>118</v>
      </c>
      <c r="E25" s="58">
        <v>184</v>
      </c>
      <c r="F25" s="59">
        <v>203</v>
      </c>
      <c r="G25" s="59">
        <v>206</v>
      </c>
      <c r="H25" s="60">
        <v>203</v>
      </c>
      <c r="I25" s="59">
        <v>8.84</v>
      </c>
      <c r="J25" s="61"/>
      <c r="K25" s="61"/>
      <c r="L25" s="61"/>
      <c r="M25" s="61"/>
      <c r="N25" s="61"/>
      <c r="O25" s="61"/>
      <c r="P25" s="62"/>
      <c r="Q25" s="63"/>
    </row>
    <row r="26" spans="1:17" ht="15" customHeight="1" x14ac:dyDescent="0.3">
      <c r="A26" s="56">
        <v>16</v>
      </c>
      <c r="B26" s="56">
        <v>231416</v>
      </c>
      <c r="C26" s="56" t="s">
        <v>119</v>
      </c>
      <c r="D26" s="57" t="s">
        <v>120</v>
      </c>
      <c r="E26" s="58">
        <v>118</v>
      </c>
      <c r="F26" s="59">
        <v>161</v>
      </c>
      <c r="G26" s="59">
        <v>176</v>
      </c>
      <c r="H26" s="60">
        <v>185</v>
      </c>
      <c r="I26" s="59">
        <v>7.11</v>
      </c>
      <c r="J26" s="61"/>
      <c r="K26" s="61"/>
      <c r="L26" s="61"/>
      <c r="M26" s="61"/>
      <c r="N26" s="61"/>
      <c r="O26" s="61"/>
      <c r="P26" s="62"/>
      <c r="Q26" s="63"/>
    </row>
    <row r="27" spans="1:17" ht="14.4" x14ac:dyDescent="0.3">
      <c r="A27" s="56">
        <v>17</v>
      </c>
      <c r="B27" s="56">
        <v>231291</v>
      </c>
      <c r="C27" s="56" t="s">
        <v>121</v>
      </c>
      <c r="D27" s="57" t="s">
        <v>122</v>
      </c>
      <c r="E27" s="58">
        <v>103</v>
      </c>
      <c r="F27" s="59">
        <v>127</v>
      </c>
      <c r="G27" s="59">
        <v>124</v>
      </c>
      <c r="H27" s="60">
        <v>87</v>
      </c>
      <c r="I27" s="59">
        <v>4.9000000000000004</v>
      </c>
      <c r="J27" s="65"/>
      <c r="K27" s="61"/>
      <c r="L27" s="61"/>
      <c r="M27" s="61"/>
      <c r="N27" s="61"/>
      <c r="O27" s="61"/>
      <c r="P27" s="62"/>
      <c r="Q27" s="63"/>
    </row>
    <row r="28" spans="1:17" ht="14.4" x14ac:dyDescent="0.3">
      <c r="A28" s="56">
        <v>18</v>
      </c>
      <c r="B28" s="56">
        <v>230167</v>
      </c>
      <c r="C28" s="56" t="s">
        <v>123</v>
      </c>
      <c r="D28" s="57" t="s">
        <v>124</v>
      </c>
      <c r="E28" s="58">
        <v>190</v>
      </c>
      <c r="F28" s="59">
        <v>218</v>
      </c>
      <c r="G28" s="59">
        <v>215</v>
      </c>
      <c r="H28" s="60">
        <v>214</v>
      </c>
      <c r="I28" s="59">
        <v>9.3000000000000007</v>
      </c>
      <c r="J28" s="61"/>
      <c r="K28" s="61"/>
      <c r="L28" s="61"/>
      <c r="M28" s="61"/>
      <c r="N28" s="61"/>
      <c r="O28" s="61"/>
      <c r="P28" s="62"/>
      <c r="Q28" s="63"/>
    </row>
    <row r="29" spans="1:17" ht="14.4" x14ac:dyDescent="0.3">
      <c r="A29" s="56">
        <v>19</v>
      </c>
      <c r="B29" s="56">
        <v>231235</v>
      </c>
      <c r="C29" s="56" t="s">
        <v>125</v>
      </c>
      <c r="D29" s="57" t="s">
        <v>126</v>
      </c>
      <c r="E29" s="58">
        <v>151</v>
      </c>
      <c r="F29" s="59">
        <v>183</v>
      </c>
      <c r="G29" s="59">
        <v>178</v>
      </c>
      <c r="H29" s="60">
        <v>183</v>
      </c>
      <c r="I29" s="59">
        <v>7.72</v>
      </c>
      <c r="J29" s="61"/>
      <c r="K29" s="61"/>
      <c r="L29" s="61"/>
      <c r="M29" s="61"/>
      <c r="N29" s="61"/>
      <c r="O29" s="61"/>
      <c r="P29" s="62"/>
      <c r="Q29" s="63"/>
    </row>
    <row r="30" spans="1:17" ht="14.4" x14ac:dyDescent="0.3">
      <c r="A30" s="56">
        <v>20</v>
      </c>
      <c r="B30" s="56">
        <v>230208</v>
      </c>
      <c r="C30" s="56" t="s">
        <v>127</v>
      </c>
      <c r="D30" s="57" t="s">
        <v>128</v>
      </c>
      <c r="E30" s="58">
        <v>157</v>
      </c>
      <c r="F30" s="59">
        <v>195</v>
      </c>
      <c r="G30" s="59">
        <v>191</v>
      </c>
      <c r="H30" s="60">
        <v>193</v>
      </c>
      <c r="I30" s="59">
        <v>8.18</v>
      </c>
      <c r="J30" s="61"/>
      <c r="K30" s="61"/>
      <c r="L30" s="61"/>
      <c r="M30" s="61"/>
      <c r="N30" s="61"/>
      <c r="O30" s="61"/>
      <c r="P30" s="62"/>
      <c r="Q30" s="63"/>
    </row>
    <row r="31" spans="1:17" ht="14.4" x14ac:dyDescent="0.3">
      <c r="A31" s="56">
        <v>21</v>
      </c>
      <c r="B31" s="56">
        <v>230402</v>
      </c>
      <c r="C31" s="56" t="s">
        <v>129</v>
      </c>
      <c r="D31" s="57" t="s">
        <v>130</v>
      </c>
      <c r="E31" s="58">
        <v>159</v>
      </c>
      <c r="F31" s="59">
        <v>189</v>
      </c>
      <c r="G31" s="59">
        <v>188</v>
      </c>
      <c r="H31" s="60">
        <v>202</v>
      </c>
      <c r="I31" s="59">
        <v>8.1999999999999993</v>
      </c>
      <c r="J31" s="61"/>
      <c r="K31" s="61"/>
      <c r="L31" s="61"/>
      <c r="M31" s="61"/>
      <c r="N31" s="61"/>
      <c r="O31" s="61"/>
      <c r="P31" s="62"/>
      <c r="Q31" s="63"/>
    </row>
    <row r="32" spans="1:17" ht="15" customHeight="1" x14ac:dyDescent="0.3">
      <c r="A32" s="56">
        <v>22</v>
      </c>
      <c r="B32" s="56">
        <v>230443</v>
      </c>
      <c r="C32" s="56" t="s">
        <v>131</v>
      </c>
      <c r="D32" s="57" t="s">
        <v>132</v>
      </c>
      <c r="E32" s="58">
        <v>168</v>
      </c>
      <c r="F32" s="59">
        <v>193</v>
      </c>
      <c r="G32" s="59">
        <v>200</v>
      </c>
      <c r="H32" s="60">
        <v>213</v>
      </c>
      <c r="I32" s="59">
        <v>8.6</v>
      </c>
      <c r="J32" s="61"/>
      <c r="K32" s="61"/>
      <c r="L32" s="61"/>
      <c r="M32" s="61"/>
      <c r="N32" s="61"/>
      <c r="O32" s="61"/>
      <c r="P32" s="62"/>
      <c r="Q32" s="63"/>
    </row>
    <row r="33" spans="1:17" ht="14.4" x14ac:dyDescent="0.3">
      <c r="A33" s="56">
        <v>23</v>
      </c>
      <c r="B33" s="56">
        <v>230968</v>
      </c>
      <c r="C33" s="56" t="s">
        <v>133</v>
      </c>
      <c r="D33" s="57" t="s">
        <v>134</v>
      </c>
      <c r="E33" s="58">
        <v>185</v>
      </c>
      <c r="F33" s="59">
        <v>211</v>
      </c>
      <c r="G33" s="59">
        <v>208</v>
      </c>
      <c r="H33" s="60">
        <v>208</v>
      </c>
      <c r="I33" s="59">
        <v>9.02</v>
      </c>
      <c r="J33" s="61"/>
      <c r="K33" s="61"/>
      <c r="L33" s="61"/>
      <c r="M33" s="61"/>
      <c r="N33" s="61"/>
      <c r="O33" s="61"/>
      <c r="P33" s="62"/>
      <c r="Q33" s="63"/>
    </row>
    <row r="34" spans="1:17" ht="14.4" x14ac:dyDescent="0.3">
      <c r="A34" s="56">
        <v>24</v>
      </c>
      <c r="B34" s="56">
        <v>231294</v>
      </c>
      <c r="C34" s="56" t="s">
        <v>135</v>
      </c>
      <c r="D34" s="57" t="s">
        <v>136</v>
      </c>
      <c r="E34" s="58">
        <v>155</v>
      </c>
      <c r="F34" s="59">
        <v>183</v>
      </c>
      <c r="G34" s="59">
        <v>178</v>
      </c>
      <c r="H34" s="60">
        <v>178</v>
      </c>
      <c r="I34" s="59">
        <v>7.71</v>
      </c>
      <c r="J34" s="61"/>
      <c r="K34" s="61"/>
      <c r="L34" s="61"/>
      <c r="M34" s="61"/>
      <c r="N34" s="61"/>
      <c r="O34" s="61"/>
      <c r="P34" s="62"/>
      <c r="Q34" s="63"/>
    </row>
    <row r="35" spans="1:17" ht="14.4" x14ac:dyDescent="0.3">
      <c r="A35" s="56">
        <v>25</v>
      </c>
      <c r="B35" s="56">
        <v>230569</v>
      </c>
      <c r="C35" s="56" t="s">
        <v>137</v>
      </c>
      <c r="D35" s="57" t="s">
        <v>138</v>
      </c>
      <c r="E35" s="58">
        <v>157</v>
      </c>
      <c r="F35" s="59">
        <v>159</v>
      </c>
      <c r="G35" s="59">
        <v>175</v>
      </c>
      <c r="H35" s="60">
        <v>180</v>
      </c>
      <c r="I35" s="59">
        <v>7.46</v>
      </c>
      <c r="J35" s="61"/>
      <c r="K35" s="61"/>
      <c r="L35" s="61"/>
      <c r="M35" s="61"/>
      <c r="N35" s="61"/>
      <c r="O35" s="61"/>
      <c r="P35" s="62"/>
      <c r="Q35" s="63"/>
    </row>
    <row r="36" spans="1:17" ht="14.4" x14ac:dyDescent="0.3">
      <c r="A36" s="56">
        <v>26</v>
      </c>
      <c r="B36" s="56">
        <v>230897</v>
      </c>
      <c r="C36" s="56" t="s">
        <v>139</v>
      </c>
      <c r="D36" s="57" t="s">
        <v>140</v>
      </c>
      <c r="E36" s="58">
        <v>185</v>
      </c>
      <c r="F36" s="59">
        <v>204</v>
      </c>
      <c r="G36" s="59">
        <v>174</v>
      </c>
      <c r="H36" s="60">
        <v>207</v>
      </c>
      <c r="I36" s="59">
        <v>8.56</v>
      </c>
      <c r="J36" s="61"/>
      <c r="K36" s="61"/>
      <c r="L36" s="61"/>
      <c r="M36" s="61"/>
      <c r="N36" s="61"/>
      <c r="O36" s="61"/>
      <c r="P36" s="62"/>
      <c r="Q36" s="63"/>
    </row>
    <row r="37" spans="1:17" ht="14.4" x14ac:dyDescent="0.3">
      <c r="A37" s="56">
        <v>27</v>
      </c>
      <c r="B37" s="56">
        <v>230847</v>
      </c>
      <c r="C37" s="56" t="s">
        <v>141</v>
      </c>
      <c r="D37" s="57" t="s">
        <v>142</v>
      </c>
      <c r="E37" s="58">
        <v>196</v>
      </c>
      <c r="F37" s="59">
        <v>218</v>
      </c>
      <c r="G37" s="59">
        <v>218</v>
      </c>
      <c r="H37" s="60">
        <v>215</v>
      </c>
      <c r="I37" s="59">
        <v>9.41</v>
      </c>
      <c r="J37" s="61"/>
      <c r="K37" s="61"/>
      <c r="L37" s="61"/>
      <c r="M37" s="61"/>
      <c r="N37" s="61"/>
      <c r="O37" s="61"/>
      <c r="P37" s="62"/>
      <c r="Q37" s="63"/>
    </row>
    <row r="38" spans="1:17" ht="14.4" x14ac:dyDescent="0.3">
      <c r="A38" s="56">
        <v>28</v>
      </c>
      <c r="B38" s="56">
        <v>230645</v>
      </c>
      <c r="C38" s="56" t="s">
        <v>143</v>
      </c>
      <c r="D38" s="57" t="s">
        <v>144</v>
      </c>
      <c r="E38" s="58">
        <v>141</v>
      </c>
      <c r="F38" s="59">
        <v>150</v>
      </c>
      <c r="G38" s="59">
        <v>166</v>
      </c>
      <c r="H38" s="60">
        <v>170</v>
      </c>
      <c r="I38" s="59">
        <v>6.97</v>
      </c>
      <c r="J38" s="61"/>
      <c r="K38" s="61"/>
      <c r="L38" s="61"/>
      <c r="M38" s="61"/>
      <c r="N38" s="61"/>
      <c r="O38" s="61"/>
      <c r="P38" s="62"/>
      <c r="Q38" s="63"/>
    </row>
    <row r="39" spans="1:17" ht="14.4" x14ac:dyDescent="0.3">
      <c r="A39" s="56">
        <v>29</v>
      </c>
      <c r="B39" s="56">
        <v>230595</v>
      </c>
      <c r="C39" s="56" t="s">
        <v>145</v>
      </c>
      <c r="D39" s="57" t="s">
        <v>146</v>
      </c>
      <c r="E39" s="58">
        <v>170</v>
      </c>
      <c r="F39" s="59">
        <v>194</v>
      </c>
      <c r="G39" s="59">
        <v>206</v>
      </c>
      <c r="H39" s="60">
        <v>207</v>
      </c>
      <c r="I39" s="59">
        <v>8.6300000000000008</v>
      </c>
      <c r="J39" s="61"/>
      <c r="K39" s="61"/>
      <c r="L39" s="65"/>
      <c r="M39" s="61"/>
      <c r="N39" s="61"/>
      <c r="O39" s="61"/>
      <c r="P39" s="62"/>
      <c r="Q39" s="63"/>
    </row>
    <row r="40" spans="1:17" ht="14.4" x14ac:dyDescent="0.3">
      <c r="A40" s="56">
        <v>30</v>
      </c>
      <c r="B40" s="56">
        <v>230913</v>
      </c>
      <c r="C40" s="56" t="s">
        <v>147</v>
      </c>
      <c r="D40" s="57" t="s">
        <v>148</v>
      </c>
      <c r="E40" s="58">
        <v>163</v>
      </c>
      <c r="F40" s="59">
        <v>176</v>
      </c>
      <c r="G40" s="59">
        <v>178</v>
      </c>
      <c r="H40" s="60">
        <v>188</v>
      </c>
      <c r="I40" s="59">
        <v>7.83</v>
      </c>
      <c r="J40" s="61"/>
      <c r="K40" s="61"/>
      <c r="L40" s="61"/>
      <c r="M40" s="61"/>
      <c r="N40" s="61"/>
      <c r="O40" s="61"/>
      <c r="P40" s="62"/>
      <c r="Q40" s="63"/>
    </row>
    <row r="41" spans="1:17" ht="14.4" x14ac:dyDescent="0.3">
      <c r="A41" s="56">
        <v>31</v>
      </c>
      <c r="B41" s="56">
        <v>230643</v>
      </c>
      <c r="C41" s="56" t="s">
        <v>149</v>
      </c>
      <c r="D41" s="57" t="s">
        <v>150</v>
      </c>
      <c r="E41" s="58">
        <v>169</v>
      </c>
      <c r="F41" s="59">
        <v>197</v>
      </c>
      <c r="G41" s="59">
        <v>196</v>
      </c>
      <c r="H41" s="60">
        <v>206</v>
      </c>
      <c r="I41" s="59">
        <v>8.5299999999999994</v>
      </c>
      <c r="J41" s="61"/>
      <c r="K41" s="61"/>
      <c r="L41" s="61"/>
      <c r="M41" s="61"/>
      <c r="N41" s="61"/>
      <c r="O41" s="61"/>
      <c r="P41" s="62"/>
      <c r="Q41" s="63"/>
    </row>
    <row r="42" spans="1:17" ht="14.4" x14ac:dyDescent="0.3">
      <c r="A42" s="56">
        <v>32</v>
      </c>
      <c r="B42" s="56">
        <v>231046</v>
      </c>
      <c r="C42" s="56" t="s">
        <v>151</v>
      </c>
      <c r="D42" s="57" t="s">
        <v>152</v>
      </c>
      <c r="E42" s="58">
        <v>185</v>
      </c>
      <c r="F42" s="59">
        <v>209</v>
      </c>
      <c r="G42" s="59">
        <v>211</v>
      </c>
      <c r="H42" s="60">
        <v>200</v>
      </c>
      <c r="I42" s="59">
        <v>8.94</v>
      </c>
      <c r="J42" s="61"/>
      <c r="K42" s="61"/>
      <c r="L42" s="61"/>
      <c r="M42" s="61"/>
      <c r="N42" s="61"/>
      <c r="O42" s="61"/>
      <c r="P42" s="62"/>
      <c r="Q42" s="63"/>
    </row>
    <row r="43" spans="1:17" ht="14.4" x14ac:dyDescent="0.3">
      <c r="A43" s="56">
        <v>33</v>
      </c>
      <c r="B43" s="56">
        <v>230254</v>
      </c>
      <c r="C43" s="56" t="s">
        <v>153</v>
      </c>
      <c r="D43" s="57" t="s">
        <v>154</v>
      </c>
      <c r="E43" s="58">
        <v>142</v>
      </c>
      <c r="F43" s="59">
        <v>155</v>
      </c>
      <c r="G43" s="59">
        <v>175</v>
      </c>
      <c r="H43" s="60">
        <v>188</v>
      </c>
      <c r="I43" s="59">
        <v>7.33</v>
      </c>
      <c r="J43" s="61"/>
      <c r="K43" s="61"/>
      <c r="L43" s="61"/>
      <c r="M43" s="61"/>
      <c r="N43" s="61"/>
      <c r="O43" s="61"/>
      <c r="P43" s="62"/>
      <c r="Q43" s="63"/>
    </row>
    <row r="44" spans="1:17" ht="15" customHeight="1" x14ac:dyDescent="0.3">
      <c r="A44" s="56">
        <v>34</v>
      </c>
      <c r="B44" s="56">
        <v>230944</v>
      </c>
      <c r="C44" s="56" t="s">
        <v>155</v>
      </c>
      <c r="D44" s="57" t="s">
        <v>156</v>
      </c>
      <c r="E44" s="58">
        <v>158</v>
      </c>
      <c r="F44" s="59">
        <v>185</v>
      </c>
      <c r="G44" s="59">
        <v>179</v>
      </c>
      <c r="H44" s="60">
        <v>189</v>
      </c>
      <c r="I44" s="59">
        <v>7.9</v>
      </c>
      <c r="J44" s="61"/>
      <c r="K44" s="61"/>
      <c r="L44" s="61"/>
      <c r="M44" s="61"/>
      <c r="N44" s="61"/>
      <c r="O44" s="61"/>
      <c r="P44" s="62"/>
      <c r="Q44" s="63"/>
    </row>
    <row r="45" spans="1:17" ht="14.4" x14ac:dyDescent="0.3">
      <c r="A45" s="56">
        <v>35</v>
      </c>
      <c r="B45" s="56">
        <v>230613</v>
      </c>
      <c r="C45" s="56" t="s">
        <v>157</v>
      </c>
      <c r="D45" s="57" t="s">
        <v>158</v>
      </c>
      <c r="E45" s="58">
        <v>169</v>
      </c>
      <c r="F45" s="59">
        <v>189</v>
      </c>
      <c r="G45" s="59">
        <v>193</v>
      </c>
      <c r="H45" s="60">
        <v>201</v>
      </c>
      <c r="I45" s="59">
        <v>8.36</v>
      </c>
      <c r="J45" s="61"/>
      <c r="K45" s="61"/>
      <c r="L45" s="61"/>
      <c r="M45" s="61"/>
      <c r="N45" s="61"/>
      <c r="O45" s="61"/>
      <c r="P45" s="62"/>
      <c r="Q45" s="63"/>
    </row>
    <row r="46" spans="1:17" ht="14.4" x14ac:dyDescent="0.3">
      <c r="A46" s="56">
        <v>36</v>
      </c>
      <c r="B46" s="56">
        <v>230151</v>
      </c>
      <c r="C46" s="56" t="s">
        <v>159</v>
      </c>
      <c r="D46" s="57" t="s">
        <v>160</v>
      </c>
      <c r="E46" s="58">
        <v>98</v>
      </c>
      <c r="F46" s="59">
        <v>144</v>
      </c>
      <c r="G46" s="59">
        <v>137</v>
      </c>
      <c r="H46" s="60">
        <v>140</v>
      </c>
      <c r="I46" s="59">
        <v>5.77</v>
      </c>
      <c r="J46" s="61"/>
      <c r="K46" s="61"/>
      <c r="L46" s="61"/>
      <c r="M46" s="61"/>
      <c r="N46" s="61"/>
      <c r="O46" s="61"/>
      <c r="P46" s="62"/>
      <c r="Q46" s="63"/>
    </row>
    <row r="47" spans="1:17" ht="14.4" x14ac:dyDescent="0.3">
      <c r="A47" s="56">
        <v>37</v>
      </c>
      <c r="B47" s="56">
        <v>230859</v>
      </c>
      <c r="C47" s="56" t="s">
        <v>161</v>
      </c>
      <c r="D47" s="57" t="s">
        <v>162</v>
      </c>
      <c r="E47" s="58">
        <v>175</v>
      </c>
      <c r="F47" s="59">
        <v>196</v>
      </c>
      <c r="G47" s="59">
        <v>196</v>
      </c>
      <c r="H47" s="60">
        <v>194</v>
      </c>
      <c r="I47" s="59">
        <v>8.4600000000000009</v>
      </c>
      <c r="J47" s="61"/>
      <c r="K47" s="61"/>
      <c r="L47" s="61"/>
      <c r="M47" s="61"/>
      <c r="N47" s="61"/>
      <c r="O47" s="61"/>
      <c r="P47" s="62"/>
      <c r="Q47" s="63"/>
    </row>
    <row r="48" spans="1:17" ht="15" customHeight="1" x14ac:dyDescent="0.3">
      <c r="A48" s="56">
        <v>38</v>
      </c>
      <c r="B48" s="56">
        <v>230091</v>
      </c>
      <c r="C48" s="56" t="s">
        <v>163</v>
      </c>
      <c r="D48" s="57" t="s">
        <v>164</v>
      </c>
      <c r="E48" s="58">
        <v>161</v>
      </c>
      <c r="F48" s="59">
        <v>182</v>
      </c>
      <c r="G48" s="59">
        <v>182</v>
      </c>
      <c r="H48" s="60">
        <v>187</v>
      </c>
      <c r="I48" s="59">
        <v>7.91</v>
      </c>
      <c r="J48" s="61"/>
      <c r="K48" s="61"/>
      <c r="L48" s="61"/>
      <c r="M48" s="61"/>
      <c r="N48" s="61"/>
      <c r="O48" s="61"/>
      <c r="P48" s="62"/>
      <c r="Q48" s="63"/>
    </row>
    <row r="49" spans="1:17" ht="14.4" x14ac:dyDescent="0.3">
      <c r="A49" s="56">
        <v>39</v>
      </c>
      <c r="B49" s="56">
        <v>230873</v>
      </c>
      <c r="C49" s="56" t="s">
        <v>165</v>
      </c>
      <c r="D49" s="57" t="s">
        <v>166</v>
      </c>
      <c r="E49" s="58">
        <v>174</v>
      </c>
      <c r="F49" s="59">
        <v>205</v>
      </c>
      <c r="G49" s="59">
        <v>214</v>
      </c>
      <c r="H49" s="60">
        <v>220</v>
      </c>
      <c r="I49" s="59">
        <v>9.0299999999999994</v>
      </c>
      <c r="J49" s="61"/>
      <c r="K49" s="61"/>
      <c r="L49" s="61"/>
      <c r="M49" s="61"/>
      <c r="N49" s="61"/>
      <c r="O49" s="61"/>
      <c r="P49" s="62"/>
      <c r="Q49" s="63"/>
    </row>
    <row r="50" spans="1:17" ht="14.4" x14ac:dyDescent="0.3">
      <c r="A50" s="56">
        <v>40</v>
      </c>
      <c r="B50" s="56">
        <v>230339</v>
      </c>
      <c r="C50" s="56" t="s">
        <v>167</v>
      </c>
      <c r="D50" s="57" t="s">
        <v>168</v>
      </c>
      <c r="E50" s="58">
        <v>117</v>
      </c>
      <c r="F50" s="59">
        <v>125</v>
      </c>
      <c r="G50" s="59">
        <v>128</v>
      </c>
      <c r="H50" s="60">
        <v>110</v>
      </c>
      <c r="I50" s="59">
        <v>5.33</v>
      </c>
      <c r="J50" s="61"/>
      <c r="K50" s="61"/>
      <c r="L50" s="61"/>
      <c r="M50" s="61"/>
      <c r="N50" s="61"/>
      <c r="O50" s="61"/>
      <c r="P50" s="62"/>
      <c r="Q50" s="63"/>
    </row>
    <row r="51" spans="1:17" ht="14.4" x14ac:dyDescent="0.3">
      <c r="A51" s="56">
        <v>41</v>
      </c>
      <c r="B51" s="56">
        <v>230325</v>
      </c>
      <c r="C51" s="56" t="s">
        <v>169</v>
      </c>
      <c r="D51" s="57" t="s">
        <v>170</v>
      </c>
      <c r="E51" s="58">
        <v>172</v>
      </c>
      <c r="F51" s="59">
        <v>202</v>
      </c>
      <c r="G51" s="59">
        <v>200</v>
      </c>
      <c r="H51" s="60">
        <v>207</v>
      </c>
      <c r="I51" s="59">
        <v>8.68</v>
      </c>
      <c r="J51" s="61"/>
      <c r="K51" s="61"/>
      <c r="L51" s="61"/>
      <c r="M51" s="61"/>
      <c r="N51" s="61"/>
      <c r="O51" s="61"/>
      <c r="P51" s="62"/>
      <c r="Q51" s="63"/>
    </row>
    <row r="52" spans="1:17" ht="14.4" x14ac:dyDescent="0.3">
      <c r="A52" s="56">
        <v>42</v>
      </c>
      <c r="B52" s="56">
        <v>230933</v>
      </c>
      <c r="C52" s="56" t="s">
        <v>171</v>
      </c>
      <c r="D52" s="57" t="s">
        <v>172</v>
      </c>
      <c r="E52" s="58">
        <v>178</v>
      </c>
      <c r="F52" s="59">
        <v>205</v>
      </c>
      <c r="G52" s="59">
        <v>196</v>
      </c>
      <c r="H52" s="60">
        <v>206</v>
      </c>
      <c r="I52" s="59">
        <v>8.7200000000000006</v>
      </c>
      <c r="J52" s="61"/>
      <c r="K52" s="61"/>
      <c r="L52" s="61"/>
      <c r="M52" s="61"/>
      <c r="N52" s="61"/>
      <c r="O52" s="61"/>
      <c r="P52" s="62"/>
      <c r="Q52" s="63"/>
    </row>
    <row r="53" spans="1:17" ht="14.4" x14ac:dyDescent="0.3">
      <c r="A53" s="56">
        <v>43</v>
      </c>
      <c r="B53" s="56">
        <v>230923</v>
      </c>
      <c r="C53" s="56" t="s">
        <v>173</v>
      </c>
      <c r="D53" s="57" t="s">
        <v>174</v>
      </c>
      <c r="E53" s="58">
        <v>180</v>
      </c>
      <c r="F53" s="59">
        <v>205</v>
      </c>
      <c r="G53" s="59">
        <v>209</v>
      </c>
      <c r="H53" s="60">
        <v>212</v>
      </c>
      <c r="I53" s="59">
        <v>8.9600000000000009</v>
      </c>
      <c r="J53" s="61"/>
      <c r="K53" s="61"/>
      <c r="L53" s="61"/>
      <c r="M53" s="61"/>
      <c r="N53" s="61"/>
      <c r="O53" s="61"/>
      <c r="P53" s="62"/>
      <c r="Q53" s="63"/>
    </row>
    <row r="54" spans="1:17" ht="14.4" x14ac:dyDescent="0.3">
      <c r="A54" s="56">
        <v>44</v>
      </c>
      <c r="B54" s="56">
        <v>230865</v>
      </c>
      <c r="C54" s="56" t="s">
        <v>175</v>
      </c>
      <c r="D54" s="57" t="s">
        <v>176</v>
      </c>
      <c r="E54" s="58">
        <v>183</v>
      </c>
      <c r="F54" s="59">
        <v>202</v>
      </c>
      <c r="G54" s="59">
        <v>205</v>
      </c>
      <c r="H54" s="60">
        <v>209</v>
      </c>
      <c r="I54" s="59">
        <v>8.8800000000000008</v>
      </c>
      <c r="J54" s="61"/>
      <c r="K54" s="61"/>
      <c r="L54" s="61"/>
      <c r="M54" s="61"/>
      <c r="N54" s="61"/>
      <c r="O54" s="61"/>
      <c r="P54" s="62"/>
      <c r="Q54" s="63"/>
    </row>
    <row r="55" spans="1:17" ht="14.4" x14ac:dyDescent="0.3">
      <c r="A55" s="56">
        <v>45</v>
      </c>
      <c r="B55" s="56">
        <v>230228</v>
      </c>
      <c r="C55" s="56" t="s">
        <v>177</v>
      </c>
      <c r="D55" s="57" t="s">
        <v>178</v>
      </c>
      <c r="E55" s="58">
        <v>169</v>
      </c>
      <c r="F55" s="59">
        <v>196</v>
      </c>
      <c r="G55" s="59">
        <v>202</v>
      </c>
      <c r="H55" s="60">
        <v>208</v>
      </c>
      <c r="I55" s="59">
        <v>8.61</v>
      </c>
      <c r="J55" s="61"/>
      <c r="K55" s="61"/>
      <c r="L55" s="61"/>
      <c r="M55" s="61"/>
      <c r="N55" s="61"/>
      <c r="O55" s="61"/>
      <c r="P55" s="62"/>
      <c r="Q55" s="63"/>
    </row>
    <row r="56" spans="1:17" ht="14.4" x14ac:dyDescent="0.3">
      <c r="A56" s="56">
        <v>46</v>
      </c>
      <c r="B56" s="56">
        <v>230609</v>
      </c>
      <c r="C56" s="56" t="s">
        <v>179</v>
      </c>
      <c r="D56" s="57" t="s">
        <v>180</v>
      </c>
      <c r="E56" s="58">
        <v>172</v>
      </c>
      <c r="F56" s="59">
        <v>190</v>
      </c>
      <c r="G56" s="59">
        <v>185</v>
      </c>
      <c r="H56" s="60">
        <v>203</v>
      </c>
      <c r="I56" s="59">
        <v>8.33</v>
      </c>
      <c r="J56" s="66"/>
      <c r="K56" s="66"/>
      <c r="L56" s="66"/>
      <c r="M56" s="66"/>
      <c r="N56" s="66"/>
      <c r="O56" s="66"/>
      <c r="P56" s="62"/>
      <c r="Q56" s="63"/>
    </row>
    <row r="57" spans="1:17" ht="14.4" x14ac:dyDescent="0.3">
      <c r="A57" s="56">
        <v>47</v>
      </c>
      <c r="B57" s="56">
        <v>231039</v>
      </c>
      <c r="C57" s="56" t="s">
        <v>181</v>
      </c>
      <c r="D57" s="57" t="s">
        <v>182</v>
      </c>
      <c r="E57" s="58">
        <v>165</v>
      </c>
      <c r="F57" s="59">
        <v>183</v>
      </c>
      <c r="G57" s="59">
        <v>181</v>
      </c>
      <c r="H57" s="60">
        <v>188</v>
      </c>
      <c r="I57" s="59">
        <v>7.97</v>
      </c>
      <c r="J57" s="61"/>
      <c r="K57" s="61"/>
      <c r="L57" s="61"/>
      <c r="M57" s="61"/>
      <c r="N57" s="61"/>
      <c r="O57" s="61"/>
      <c r="P57" s="62"/>
      <c r="Q57" s="63"/>
    </row>
    <row r="58" spans="1:17" ht="14.4" x14ac:dyDescent="0.3">
      <c r="A58" s="56">
        <v>48</v>
      </c>
      <c r="B58" s="56">
        <v>230455</v>
      </c>
      <c r="C58" s="56" t="s">
        <v>183</v>
      </c>
      <c r="D58" s="57" t="s">
        <v>184</v>
      </c>
      <c r="E58" s="58">
        <v>143</v>
      </c>
      <c r="F58" s="59">
        <v>149</v>
      </c>
      <c r="G58" s="59">
        <v>187</v>
      </c>
      <c r="H58" s="60">
        <v>176</v>
      </c>
      <c r="I58" s="59">
        <v>7.28</v>
      </c>
      <c r="J58" s="61"/>
      <c r="K58" s="61"/>
      <c r="L58" s="61"/>
      <c r="M58" s="61"/>
      <c r="N58" s="61"/>
      <c r="O58" s="61"/>
      <c r="P58" s="62"/>
      <c r="Q58" s="63"/>
    </row>
    <row r="59" spans="1:17" ht="15" customHeight="1" x14ac:dyDescent="0.3">
      <c r="A59" s="56">
        <v>49</v>
      </c>
      <c r="B59" s="56">
        <v>230750</v>
      </c>
      <c r="C59" s="56" t="s">
        <v>185</v>
      </c>
      <c r="D59" s="57" t="s">
        <v>186</v>
      </c>
      <c r="E59" s="58">
        <v>168</v>
      </c>
      <c r="F59" s="59">
        <v>173</v>
      </c>
      <c r="G59" s="59">
        <v>187</v>
      </c>
      <c r="H59" s="60">
        <v>213</v>
      </c>
      <c r="I59" s="59">
        <v>8.23</v>
      </c>
      <c r="J59" s="61"/>
      <c r="K59" s="61"/>
      <c r="L59" s="61"/>
      <c r="M59" s="61"/>
      <c r="N59" s="61"/>
      <c r="O59" s="61"/>
      <c r="P59" s="62"/>
      <c r="Q59" s="63"/>
    </row>
    <row r="60" spans="1:17" ht="15" customHeight="1" x14ac:dyDescent="0.3">
      <c r="A60" s="56">
        <v>50</v>
      </c>
      <c r="B60" s="56">
        <v>230317</v>
      </c>
      <c r="C60" s="56" t="s">
        <v>187</v>
      </c>
      <c r="D60" s="57" t="s">
        <v>188</v>
      </c>
      <c r="E60" s="58">
        <v>74</v>
      </c>
      <c r="F60" s="59">
        <v>68</v>
      </c>
      <c r="G60" s="59">
        <v>82</v>
      </c>
      <c r="H60" s="60">
        <v>85</v>
      </c>
      <c r="I60" s="59">
        <v>3.43</v>
      </c>
      <c r="J60" s="65"/>
      <c r="K60" s="61"/>
      <c r="L60" s="61"/>
      <c r="M60" s="61"/>
      <c r="N60" s="61"/>
      <c r="O60" s="61"/>
      <c r="P60" s="62"/>
      <c r="Q60" s="63"/>
    </row>
    <row r="61" spans="1:17" ht="15" customHeight="1" x14ac:dyDescent="0.3">
      <c r="A61" s="56">
        <v>51</v>
      </c>
      <c r="B61" s="56">
        <v>231128</v>
      </c>
      <c r="C61" s="56" t="s">
        <v>189</v>
      </c>
      <c r="D61" s="57" t="s">
        <v>190</v>
      </c>
      <c r="E61" s="58">
        <v>156</v>
      </c>
      <c r="F61" s="59">
        <v>160</v>
      </c>
      <c r="G61" s="59">
        <v>183</v>
      </c>
      <c r="H61" s="60">
        <v>192</v>
      </c>
      <c r="I61" s="59">
        <v>7.68</v>
      </c>
      <c r="J61" s="61"/>
      <c r="K61" s="61"/>
      <c r="L61" s="61"/>
      <c r="M61" s="61"/>
      <c r="N61" s="61"/>
      <c r="O61" s="61"/>
      <c r="P61" s="62"/>
      <c r="Q61" s="63"/>
    </row>
    <row r="62" spans="1:17" ht="27.6" customHeight="1" x14ac:dyDescent="0.3">
      <c r="A62" s="56">
        <v>52</v>
      </c>
      <c r="B62" s="56">
        <v>230810</v>
      </c>
      <c r="C62" s="56" t="s">
        <v>191</v>
      </c>
      <c r="D62" s="57" t="s">
        <v>192</v>
      </c>
      <c r="E62" s="58">
        <v>166</v>
      </c>
      <c r="F62" s="59">
        <v>180</v>
      </c>
      <c r="G62" s="59">
        <v>186</v>
      </c>
      <c r="H62" s="60">
        <v>197</v>
      </c>
      <c r="I62" s="59">
        <v>8.1</v>
      </c>
      <c r="J62" s="61"/>
      <c r="K62" s="61"/>
      <c r="L62" s="61"/>
      <c r="M62" s="61"/>
      <c r="N62" s="61"/>
      <c r="O62" s="61"/>
      <c r="P62" s="62"/>
      <c r="Q62" s="63"/>
    </row>
    <row r="63" spans="1:17" ht="14.4" x14ac:dyDescent="0.3">
      <c r="A63" s="56">
        <v>53</v>
      </c>
      <c r="B63" s="56">
        <v>231015</v>
      </c>
      <c r="C63" s="56" t="s">
        <v>193</v>
      </c>
      <c r="D63" s="57" t="s">
        <v>194</v>
      </c>
      <c r="E63" s="58">
        <v>189</v>
      </c>
      <c r="F63" s="59">
        <v>212</v>
      </c>
      <c r="G63" s="59">
        <v>212</v>
      </c>
      <c r="H63" s="60">
        <v>215</v>
      </c>
      <c r="I63" s="59">
        <v>9.1999999999999993</v>
      </c>
      <c r="J63" s="61"/>
      <c r="K63" s="61"/>
      <c r="L63" s="61"/>
      <c r="M63" s="61"/>
      <c r="N63" s="61"/>
      <c r="O63" s="61"/>
      <c r="P63" s="62"/>
      <c r="Q63" s="63"/>
    </row>
    <row r="64" spans="1:17" ht="14.4" x14ac:dyDescent="0.3">
      <c r="A64" s="56">
        <v>54</v>
      </c>
      <c r="B64" s="56">
        <v>230888</v>
      </c>
      <c r="C64" s="56" t="s">
        <v>195</v>
      </c>
      <c r="D64" s="57" t="s">
        <v>194</v>
      </c>
      <c r="E64" s="58">
        <v>193</v>
      </c>
      <c r="F64" s="59">
        <v>211</v>
      </c>
      <c r="G64" s="59">
        <v>208</v>
      </c>
      <c r="H64" s="60">
        <v>215</v>
      </c>
      <c r="I64" s="59">
        <v>9.19</v>
      </c>
      <c r="J64" s="61"/>
      <c r="K64" s="61"/>
      <c r="L64" s="61"/>
      <c r="M64" s="61"/>
      <c r="N64" s="61"/>
      <c r="O64" s="61"/>
      <c r="P64" s="62"/>
      <c r="Q64" s="63"/>
    </row>
    <row r="65" spans="1:17" ht="14.4" x14ac:dyDescent="0.3">
      <c r="A65" s="56">
        <v>55</v>
      </c>
      <c r="B65" s="56">
        <v>230665</v>
      </c>
      <c r="C65" s="56" t="s">
        <v>196</v>
      </c>
      <c r="D65" s="57" t="s">
        <v>197</v>
      </c>
      <c r="E65" s="58">
        <v>155</v>
      </c>
      <c r="F65" s="59">
        <v>160</v>
      </c>
      <c r="G65" s="59">
        <v>171</v>
      </c>
      <c r="H65" s="60">
        <v>180</v>
      </c>
      <c r="I65" s="59">
        <v>7.4</v>
      </c>
      <c r="J65" s="61"/>
      <c r="K65" s="61"/>
      <c r="L65" s="61"/>
      <c r="M65" s="61"/>
      <c r="N65" s="61"/>
      <c r="O65" s="61"/>
      <c r="P65" s="62"/>
      <c r="Q65" s="63"/>
    </row>
    <row r="66" spans="1:17" ht="14.4" x14ac:dyDescent="0.3">
      <c r="A66" s="56">
        <v>56</v>
      </c>
      <c r="B66" s="56">
        <v>231244</v>
      </c>
      <c r="C66" s="56" t="s">
        <v>198</v>
      </c>
      <c r="D66" s="57" t="s">
        <v>199</v>
      </c>
      <c r="E66" s="58">
        <v>164</v>
      </c>
      <c r="F66" s="59">
        <v>189</v>
      </c>
      <c r="G66" s="59">
        <v>191</v>
      </c>
      <c r="H66" s="60">
        <v>177</v>
      </c>
      <c r="I66" s="59">
        <v>8.01</v>
      </c>
      <c r="J66" s="61"/>
      <c r="K66" s="61"/>
      <c r="L66" s="61"/>
      <c r="M66" s="61"/>
      <c r="N66" s="61"/>
      <c r="O66" s="61"/>
      <c r="P66" s="62"/>
      <c r="Q66" s="63"/>
    </row>
    <row r="67" spans="1:17" ht="14.4" x14ac:dyDescent="0.3">
      <c r="A67" s="56">
        <v>57</v>
      </c>
      <c r="B67" s="56">
        <v>231557</v>
      </c>
      <c r="C67" s="56" t="s">
        <v>200</v>
      </c>
      <c r="D67" s="57" t="s">
        <v>201</v>
      </c>
      <c r="E67" s="58">
        <v>172</v>
      </c>
      <c r="F67" s="59">
        <v>199</v>
      </c>
      <c r="G67" s="59">
        <v>208</v>
      </c>
      <c r="H67" s="60">
        <v>214</v>
      </c>
      <c r="I67" s="59">
        <v>8.81</v>
      </c>
      <c r="J67" s="61"/>
      <c r="K67" s="61"/>
      <c r="L67" s="61"/>
      <c r="M67" s="61"/>
      <c r="N67" s="61"/>
      <c r="O67" s="61"/>
      <c r="P67" s="62"/>
      <c r="Q67" s="63"/>
    </row>
    <row r="68" spans="1:17" ht="14.4" x14ac:dyDescent="0.3">
      <c r="A68" s="56">
        <v>58</v>
      </c>
      <c r="B68" s="56">
        <v>230522</v>
      </c>
      <c r="C68" s="56" t="s">
        <v>202</v>
      </c>
      <c r="D68" s="57" t="s">
        <v>203</v>
      </c>
      <c r="E68" s="58">
        <v>189</v>
      </c>
      <c r="F68" s="59">
        <v>212</v>
      </c>
      <c r="G68" s="59">
        <v>214</v>
      </c>
      <c r="H68" s="60">
        <v>214</v>
      </c>
      <c r="I68" s="59">
        <v>9.2100000000000009</v>
      </c>
      <c r="J68" s="61"/>
      <c r="K68" s="61"/>
      <c r="L68" s="61"/>
      <c r="M68" s="61"/>
      <c r="N68" s="61"/>
      <c r="O68" s="61"/>
      <c r="P68" s="62"/>
      <c r="Q68" s="63"/>
    </row>
    <row r="69" spans="1:17" ht="14.4" x14ac:dyDescent="0.3">
      <c r="A69" s="56">
        <v>59</v>
      </c>
      <c r="B69" s="67">
        <v>241036</v>
      </c>
      <c r="C69" s="56" t="s">
        <v>204</v>
      </c>
      <c r="D69" s="57" t="s">
        <v>205</v>
      </c>
      <c r="E69" s="68"/>
      <c r="F69" s="69"/>
      <c r="G69" s="59">
        <v>29</v>
      </c>
      <c r="H69" s="60">
        <v>28</v>
      </c>
      <c r="I69" s="59">
        <v>1.24</v>
      </c>
      <c r="J69" s="65"/>
      <c r="K69" s="61"/>
      <c r="L69" s="61"/>
      <c r="M69" s="61"/>
      <c r="N69" s="61"/>
      <c r="O69" s="61"/>
      <c r="P69" s="62"/>
      <c r="Q69" s="63"/>
    </row>
    <row r="70" spans="1:17" ht="14.4" x14ac:dyDescent="0.3">
      <c r="A70" s="56">
        <v>60</v>
      </c>
      <c r="B70" s="67">
        <v>241178</v>
      </c>
      <c r="C70" s="56" t="s">
        <v>206</v>
      </c>
      <c r="D70" s="57" t="s">
        <v>207</v>
      </c>
      <c r="E70" s="70"/>
      <c r="F70" s="71"/>
      <c r="G70" s="59">
        <v>167</v>
      </c>
      <c r="H70" s="60">
        <v>178</v>
      </c>
      <c r="I70" s="59">
        <v>7.5</v>
      </c>
      <c r="J70" s="61"/>
      <c r="K70" s="61"/>
      <c r="L70" s="61"/>
      <c r="M70" s="61"/>
      <c r="N70" s="61"/>
      <c r="O70" s="61"/>
      <c r="P70" s="62"/>
      <c r="Q70" s="63"/>
    </row>
    <row r="71" spans="1:17" ht="14.4" x14ac:dyDescent="0.25">
      <c r="E71" s="72"/>
      <c r="H71" s="72"/>
      <c r="I71" s="72"/>
    </row>
    <row r="77" spans="1:17" ht="15.6" x14ac:dyDescent="0.3">
      <c r="A77" s="182" t="s">
        <v>7</v>
      </c>
      <c r="B77" s="182"/>
      <c r="C77" s="182"/>
      <c r="F77" s="183" t="s">
        <v>8</v>
      </c>
      <c r="G77" s="183"/>
      <c r="K77" s="30" t="s">
        <v>9</v>
      </c>
    </row>
  </sheetData>
  <mergeCells count="6">
    <mergeCell ref="A6:N6"/>
    <mergeCell ref="A7:N7"/>
    <mergeCell ref="A8:D8"/>
    <mergeCell ref="G8:I8"/>
    <mergeCell ref="A77:C77"/>
    <mergeCell ref="F77:G77"/>
  </mergeCells>
  <conditionalFormatting sqref="G15:H72">
    <cfRule type="cellIs" dxfId="10" priority="1" stopIfTrue="1" operator="equal">
      <formula>"FA"</formula>
    </cfRule>
    <cfRule type="cellIs" dxfId="9" priority="2" stopIfTrue="1" operator="equal">
      <formula>"F"</formula>
    </cfRule>
  </conditionalFormatting>
  <hyperlinks>
    <hyperlink ref="A10" r:id="rId1" display="http://si.no/" xr:uid="{9435AAF5-B7DC-4F1B-BC73-40080658D21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03D9-C056-428E-B069-6FBDB6E9C6AA}">
  <sheetPr>
    <pageSetUpPr fitToPage="1"/>
  </sheetPr>
  <dimension ref="A1:S83"/>
  <sheetViews>
    <sheetView showOutlineSymbols="0" zoomScale="59" zoomScaleNormal="85" workbookViewId="0">
      <selection activeCell="U8" sqref="U8"/>
    </sheetView>
  </sheetViews>
  <sheetFormatPr defaultRowHeight="12.75" customHeight="1" x14ac:dyDescent="0.25"/>
  <cols>
    <col min="1" max="2" width="8.88671875" style="47"/>
    <col min="3" max="3" width="11.33203125" style="47" customWidth="1"/>
    <col min="4" max="4" width="21.77734375" style="50" customWidth="1"/>
    <col min="5" max="10" width="8.88671875" style="47"/>
    <col min="11" max="11" width="14" style="47" customWidth="1"/>
    <col min="12" max="12" width="15.6640625" style="47" customWidth="1"/>
    <col min="13" max="13" width="14.109375" style="47" customWidth="1"/>
    <col min="14" max="14" width="11.88671875" style="47" customWidth="1"/>
    <col min="15" max="15" width="8.88671875" style="47"/>
    <col min="16" max="16" width="10.21875" style="47" customWidth="1"/>
    <col min="17" max="17" width="12.44140625" style="47" customWidth="1"/>
    <col min="18" max="16384" width="8.88671875" style="47"/>
  </cols>
  <sheetData>
    <row r="1" spans="1:19" ht="13.2" x14ac:dyDescent="0.25"/>
    <row r="2" spans="1:19" ht="13.2" x14ac:dyDescent="0.25"/>
    <row r="3" spans="1:19" ht="13.2" x14ac:dyDescent="0.25"/>
    <row r="4" spans="1:19" ht="13.2" x14ac:dyDescent="0.25"/>
    <row r="5" spans="1:19" ht="13.2" x14ac:dyDescent="0.25"/>
    <row r="6" spans="1:19" ht="17.399999999999999" x14ac:dyDescent="0.3">
      <c r="A6" s="181" t="s">
        <v>4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S6" s="48"/>
    </row>
    <row r="7" spans="1:19" ht="17.399999999999999" x14ac:dyDescent="0.3">
      <c r="A7" s="181" t="s">
        <v>82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</row>
    <row r="8" spans="1:19" ht="17.399999999999999" x14ac:dyDescent="0.3">
      <c r="A8" s="181" t="s">
        <v>85</v>
      </c>
      <c r="B8" s="181"/>
      <c r="C8" s="181"/>
      <c r="D8" s="181"/>
      <c r="M8" s="181" t="s">
        <v>5</v>
      </c>
      <c r="N8" s="181"/>
      <c r="O8" s="181"/>
      <c r="P8" s="49"/>
      <c r="Q8" s="49"/>
    </row>
    <row r="9" spans="1:19" ht="13.2" x14ac:dyDescent="0.25"/>
    <row r="10" spans="1:19" ht="31.2" x14ac:dyDescent="0.3">
      <c r="A10" s="51" t="s">
        <v>1</v>
      </c>
      <c r="B10" s="73" t="s">
        <v>86</v>
      </c>
      <c r="C10" s="73" t="s">
        <v>87</v>
      </c>
      <c r="D10" s="74" t="s">
        <v>88</v>
      </c>
      <c r="E10" s="75" t="s">
        <v>58</v>
      </c>
      <c r="F10" s="75" t="s">
        <v>57</v>
      </c>
      <c r="G10" s="75" t="s">
        <v>53</v>
      </c>
      <c r="H10" s="75" t="s">
        <v>54</v>
      </c>
      <c r="I10" s="75" t="s">
        <v>50</v>
      </c>
      <c r="J10" s="75" t="s">
        <v>49</v>
      </c>
      <c r="K10" s="75" t="s">
        <v>56</v>
      </c>
      <c r="L10" s="75" t="s">
        <v>51</v>
      </c>
      <c r="M10" s="75" t="s">
        <v>52</v>
      </c>
      <c r="N10" s="75" t="s">
        <v>208</v>
      </c>
      <c r="O10" s="75" t="s">
        <v>12</v>
      </c>
      <c r="P10" s="76" t="s">
        <v>46</v>
      </c>
      <c r="Q10" s="75" t="s">
        <v>209</v>
      </c>
    </row>
    <row r="11" spans="1:19" ht="14.4" x14ac:dyDescent="0.3">
      <c r="A11" s="56">
        <v>1</v>
      </c>
      <c r="B11" s="56">
        <v>230130</v>
      </c>
      <c r="C11" s="56" t="s">
        <v>89</v>
      </c>
      <c r="D11" s="77" t="s">
        <v>90</v>
      </c>
      <c r="E11" s="78" t="s">
        <v>14</v>
      </c>
      <c r="F11" s="78" t="s">
        <v>14</v>
      </c>
      <c r="G11" s="78" t="s">
        <v>14</v>
      </c>
      <c r="H11" s="78" t="s">
        <v>14</v>
      </c>
      <c r="I11" s="78" t="s">
        <v>16</v>
      </c>
      <c r="J11" s="78" t="s">
        <v>14</v>
      </c>
      <c r="K11" s="78" t="s">
        <v>13</v>
      </c>
      <c r="L11" s="78" t="s">
        <v>16</v>
      </c>
      <c r="M11" s="78" t="s">
        <v>14</v>
      </c>
      <c r="N11" s="78" t="s">
        <v>16</v>
      </c>
      <c r="O11" s="78">
        <v>8.3000000000000007</v>
      </c>
      <c r="P11" s="79">
        <v>191</v>
      </c>
      <c r="Q11" s="1">
        <v>0</v>
      </c>
    </row>
    <row r="12" spans="1:19" ht="14.4" x14ac:dyDescent="0.3">
      <c r="A12" s="56">
        <v>2</v>
      </c>
      <c r="B12" s="56">
        <v>230139</v>
      </c>
      <c r="C12" s="56" t="s">
        <v>91</v>
      </c>
      <c r="D12" s="77" t="s">
        <v>92</v>
      </c>
      <c r="E12" s="78" t="s">
        <v>13</v>
      </c>
      <c r="F12" s="78" t="s">
        <v>13</v>
      </c>
      <c r="G12" s="78" t="s">
        <v>14</v>
      </c>
      <c r="H12" s="78" t="s">
        <v>16</v>
      </c>
      <c r="I12" s="78" t="s">
        <v>16</v>
      </c>
      <c r="J12" s="78" t="s">
        <v>16</v>
      </c>
      <c r="K12" s="78" t="s">
        <v>16</v>
      </c>
      <c r="L12" s="78" t="s">
        <v>13</v>
      </c>
      <c r="M12" s="78" t="s">
        <v>13</v>
      </c>
      <c r="N12" s="78" t="s">
        <v>13</v>
      </c>
      <c r="O12" s="78">
        <v>9.3000000000000007</v>
      </c>
      <c r="P12" s="79">
        <v>214</v>
      </c>
      <c r="Q12" s="1">
        <v>0</v>
      </c>
    </row>
    <row r="13" spans="1:19" ht="14.4" x14ac:dyDescent="0.3">
      <c r="A13" s="56">
        <v>3</v>
      </c>
      <c r="B13" s="56">
        <v>230924</v>
      </c>
      <c r="C13" s="56" t="s">
        <v>93</v>
      </c>
      <c r="D13" s="77" t="s">
        <v>94</v>
      </c>
      <c r="E13" s="78" t="s">
        <v>16</v>
      </c>
      <c r="F13" s="78" t="s">
        <v>15</v>
      </c>
      <c r="G13" s="78" t="s">
        <v>14</v>
      </c>
      <c r="H13" s="78" t="s">
        <v>15</v>
      </c>
      <c r="I13" s="78" t="s">
        <v>14</v>
      </c>
      <c r="J13" s="78" t="s">
        <v>15</v>
      </c>
      <c r="K13" s="78" t="s">
        <v>16</v>
      </c>
      <c r="L13" s="78" t="s">
        <v>15</v>
      </c>
      <c r="M13" s="78" t="s">
        <v>14</v>
      </c>
      <c r="N13" s="78" t="s">
        <v>16</v>
      </c>
      <c r="O13" s="78">
        <v>7.83</v>
      </c>
      <c r="P13" s="79">
        <v>180</v>
      </c>
      <c r="Q13" s="1">
        <v>0</v>
      </c>
    </row>
    <row r="14" spans="1:19" ht="14.4" x14ac:dyDescent="0.3">
      <c r="A14" s="56">
        <v>4</v>
      </c>
      <c r="B14" s="56">
        <v>230849</v>
      </c>
      <c r="C14" s="56" t="s">
        <v>95</v>
      </c>
      <c r="D14" s="77" t="s">
        <v>96</v>
      </c>
      <c r="E14" s="78" t="s">
        <v>14</v>
      </c>
      <c r="F14" s="78" t="s">
        <v>18</v>
      </c>
      <c r="G14" s="78" t="s">
        <v>14</v>
      </c>
      <c r="H14" s="78" t="s">
        <v>18</v>
      </c>
      <c r="I14" s="78" t="s">
        <v>14</v>
      </c>
      <c r="J14" s="78" t="s">
        <v>14</v>
      </c>
      <c r="K14" s="78" t="s">
        <v>16</v>
      </c>
      <c r="L14" s="78" t="s">
        <v>14</v>
      </c>
      <c r="M14" s="78" t="s">
        <v>16</v>
      </c>
      <c r="N14" s="78" t="s">
        <v>16</v>
      </c>
      <c r="O14" s="78">
        <v>7.61</v>
      </c>
      <c r="P14" s="79">
        <v>175</v>
      </c>
      <c r="Q14" s="1">
        <v>0</v>
      </c>
    </row>
    <row r="15" spans="1:19" ht="14.4" x14ac:dyDescent="0.3">
      <c r="A15" s="56">
        <v>5</v>
      </c>
      <c r="B15" s="56">
        <v>231209</v>
      </c>
      <c r="C15" s="56" t="s">
        <v>97</v>
      </c>
      <c r="D15" s="77" t="s">
        <v>98</v>
      </c>
      <c r="E15" s="78" t="s">
        <v>16</v>
      </c>
      <c r="F15" s="78" t="s">
        <v>15</v>
      </c>
      <c r="G15" s="78" t="s">
        <v>16</v>
      </c>
      <c r="H15" s="78" t="s">
        <v>15</v>
      </c>
      <c r="I15" s="78" t="s">
        <v>15</v>
      </c>
      <c r="J15" s="78" t="s">
        <v>14</v>
      </c>
      <c r="K15" s="78" t="s">
        <v>13</v>
      </c>
      <c r="L15" s="78" t="s">
        <v>16</v>
      </c>
      <c r="M15" s="78" t="s">
        <v>13</v>
      </c>
      <c r="N15" s="78" t="s">
        <v>13</v>
      </c>
      <c r="O15" s="78">
        <v>8.2200000000000006</v>
      </c>
      <c r="P15" s="79">
        <v>189</v>
      </c>
      <c r="Q15" s="1">
        <v>0</v>
      </c>
    </row>
    <row r="16" spans="1:19" ht="14.4" x14ac:dyDescent="0.3">
      <c r="A16" s="56">
        <v>6</v>
      </c>
      <c r="B16" s="56">
        <v>231185</v>
      </c>
      <c r="C16" s="56" t="s">
        <v>99</v>
      </c>
      <c r="D16" s="77" t="s">
        <v>100</v>
      </c>
      <c r="E16" s="78" t="s">
        <v>13</v>
      </c>
      <c r="F16" s="78" t="s">
        <v>16</v>
      </c>
      <c r="G16" s="78" t="s">
        <v>16</v>
      </c>
      <c r="H16" s="78" t="s">
        <v>16</v>
      </c>
      <c r="I16" s="78" t="s">
        <v>16</v>
      </c>
      <c r="J16" s="78" t="s">
        <v>16</v>
      </c>
      <c r="K16" s="78" t="s">
        <v>13</v>
      </c>
      <c r="L16" s="78" t="s">
        <v>13</v>
      </c>
      <c r="M16" s="78" t="s">
        <v>13</v>
      </c>
      <c r="N16" s="78" t="s">
        <v>13</v>
      </c>
      <c r="O16" s="78">
        <v>9.35</v>
      </c>
      <c r="P16" s="79">
        <v>215</v>
      </c>
      <c r="Q16" s="1">
        <v>0</v>
      </c>
    </row>
    <row r="17" spans="1:17" ht="14.4" x14ac:dyDescent="0.3">
      <c r="A17" s="56">
        <v>7</v>
      </c>
      <c r="B17" s="56">
        <v>230618</v>
      </c>
      <c r="C17" s="56" t="s">
        <v>101</v>
      </c>
      <c r="D17" s="77" t="s">
        <v>102</v>
      </c>
      <c r="E17" s="78" t="s">
        <v>16</v>
      </c>
      <c r="F17" s="78" t="s">
        <v>18</v>
      </c>
      <c r="G17" s="78" t="s">
        <v>15</v>
      </c>
      <c r="H17" s="78" t="s">
        <v>14</v>
      </c>
      <c r="I17" s="78" t="s">
        <v>14</v>
      </c>
      <c r="J17" s="78" t="s">
        <v>14</v>
      </c>
      <c r="K17" s="78" t="s">
        <v>14</v>
      </c>
      <c r="L17" s="78" t="s">
        <v>15</v>
      </c>
      <c r="M17" s="78" t="s">
        <v>15</v>
      </c>
      <c r="N17" s="78" t="s">
        <v>16</v>
      </c>
      <c r="O17" s="78">
        <v>7.74</v>
      </c>
      <c r="P17" s="79">
        <v>178</v>
      </c>
      <c r="Q17" s="1">
        <v>0</v>
      </c>
    </row>
    <row r="18" spans="1:17" ht="14.4" x14ac:dyDescent="0.3">
      <c r="A18" s="56">
        <v>8</v>
      </c>
      <c r="B18" s="56">
        <v>230578</v>
      </c>
      <c r="C18" s="56" t="s">
        <v>103</v>
      </c>
      <c r="D18" s="77" t="s">
        <v>104</v>
      </c>
      <c r="E18" s="78" t="s">
        <v>16</v>
      </c>
      <c r="F18" s="78" t="s">
        <v>18</v>
      </c>
      <c r="G18" s="78" t="s">
        <v>16</v>
      </c>
      <c r="H18" s="78" t="s">
        <v>14</v>
      </c>
      <c r="I18" s="78" t="s">
        <v>14</v>
      </c>
      <c r="J18" s="78" t="s">
        <v>14</v>
      </c>
      <c r="K18" s="78" t="s">
        <v>16</v>
      </c>
      <c r="L18" s="78" t="s">
        <v>16</v>
      </c>
      <c r="M18" s="78" t="s">
        <v>13</v>
      </c>
      <c r="N18" s="78" t="s">
        <v>13</v>
      </c>
      <c r="O18" s="78">
        <v>8.3000000000000007</v>
      </c>
      <c r="P18" s="79">
        <v>191</v>
      </c>
      <c r="Q18" s="1">
        <v>0</v>
      </c>
    </row>
    <row r="19" spans="1:17" ht="14.4" x14ac:dyDescent="0.3">
      <c r="A19" s="56">
        <v>9</v>
      </c>
      <c r="B19" s="56">
        <v>231043</v>
      </c>
      <c r="C19" s="56" t="s">
        <v>105</v>
      </c>
      <c r="D19" s="77" t="s">
        <v>106</v>
      </c>
      <c r="E19" s="78" t="s">
        <v>13</v>
      </c>
      <c r="F19" s="78" t="s">
        <v>14</v>
      </c>
      <c r="G19" s="78" t="s">
        <v>16</v>
      </c>
      <c r="H19" s="78" t="s">
        <v>14</v>
      </c>
      <c r="I19" s="78" t="s">
        <v>14</v>
      </c>
      <c r="J19" s="78" t="s">
        <v>14</v>
      </c>
      <c r="K19" s="78" t="s">
        <v>13</v>
      </c>
      <c r="L19" s="78" t="s">
        <v>13</v>
      </c>
      <c r="M19" s="78" t="s">
        <v>13</v>
      </c>
      <c r="N19" s="78" t="s">
        <v>13</v>
      </c>
      <c r="O19" s="78">
        <v>8.83</v>
      </c>
      <c r="P19" s="79">
        <v>203</v>
      </c>
      <c r="Q19" s="1">
        <v>0</v>
      </c>
    </row>
    <row r="20" spans="1:17" ht="15" customHeight="1" x14ac:dyDescent="0.3">
      <c r="A20" s="56">
        <v>10</v>
      </c>
      <c r="B20" s="56">
        <v>230980</v>
      </c>
      <c r="C20" s="56" t="s">
        <v>107</v>
      </c>
      <c r="D20" s="80" t="s">
        <v>108</v>
      </c>
      <c r="E20" s="78" t="s">
        <v>16</v>
      </c>
      <c r="F20" s="78" t="s">
        <v>14</v>
      </c>
      <c r="G20" s="78" t="s">
        <v>14</v>
      </c>
      <c r="H20" s="78" t="s">
        <v>15</v>
      </c>
      <c r="I20" s="78" t="s">
        <v>14</v>
      </c>
      <c r="J20" s="78" t="s">
        <v>14</v>
      </c>
      <c r="K20" s="78" t="s">
        <v>13</v>
      </c>
      <c r="L20" s="78" t="s">
        <v>13</v>
      </c>
      <c r="M20" s="78" t="s">
        <v>13</v>
      </c>
      <c r="N20" s="78" t="s">
        <v>13</v>
      </c>
      <c r="O20" s="78">
        <v>8.39</v>
      </c>
      <c r="P20" s="79">
        <v>193</v>
      </c>
      <c r="Q20" s="1">
        <v>0</v>
      </c>
    </row>
    <row r="21" spans="1:17" ht="14.4" x14ac:dyDescent="0.3">
      <c r="A21" s="56">
        <v>11</v>
      </c>
      <c r="B21" s="56">
        <v>230761</v>
      </c>
      <c r="C21" s="56" t="s">
        <v>109</v>
      </c>
      <c r="D21" s="77" t="s">
        <v>110</v>
      </c>
      <c r="E21" s="78" t="s">
        <v>16</v>
      </c>
      <c r="F21" s="78" t="s">
        <v>16</v>
      </c>
      <c r="G21" s="78" t="s">
        <v>16</v>
      </c>
      <c r="H21" s="78" t="s">
        <v>15</v>
      </c>
      <c r="I21" s="78" t="s">
        <v>14</v>
      </c>
      <c r="J21" s="78" t="s">
        <v>14</v>
      </c>
      <c r="K21" s="78" t="s">
        <v>13</v>
      </c>
      <c r="L21" s="78" t="s">
        <v>16</v>
      </c>
      <c r="M21" s="78" t="s">
        <v>13</v>
      </c>
      <c r="N21" s="78" t="s">
        <v>13</v>
      </c>
      <c r="O21" s="78">
        <v>8.61</v>
      </c>
      <c r="P21" s="79">
        <v>198</v>
      </c>
      <c r="Q21" s="1">
        <v>0</v>
      </c>
    </row>
    <row r="22" spans="1:17" ht="14.4" x14ac:dyDescent="0.3">
      <c r="A22" s="56">
        <v>12</v>
      </c>
      <c r="B22" s="56">
        <v>231081</v>
      </c>
      <c r="C22" s="56" t="s">
        <v>111</v>
      </c>
      <c r="D22" s="77" t="s">
        <v>112</v>
      </c>
      <c r="E22" s="78" t="s">
        <v>14</v>
      </c>
      <c r="F22" s="78" t="s">
        <v>15</v>
      </c>
      <c r="G22" s="78" t="s">
        <v>16</v>
      </c>
      <c r="H22" s="78" t="s">
        <v>15</v>
      </c>
      <c r="I22" s="78" t="s">
        <v>14</v>
      </c>
      <c r="J22" s="78" t="s">
        <v>14</v>
      </c>
      <c r="K22" s="78" t="s">
        <v>16</v>
      </c>
      <c r="L22" s="78" t="s">
        <v>14</v>
      </c>
      <c r="M22" s="78" t="s">
        <v>14</v>
      </c>
      <c r="N22" s="78" t="s">
        <v>13</v>
      </c>
      <c r="O22" s="78">
        <v>8</v>
      </c>
      <c r="P22" s="79">
        <v>184</v>
      </c>
      <c r="Q22" s="1">
        <v>0</v>
      </c>
    </row>
    <row r="23" spans="1:17" ht="14.4" x14ac:dyDescent="0.3">
      <c r="A23" s="56">
        <v>13</v>
      </c>
      <c r="B23" s="56">
        <v>230586</v>
      </c>
      <c r="C23" s="56" t="s">
        <v>113</v>
      </c>
      <c r="D23" s="77" t="s">
        <v>114</v>
      </c>
      <c r="E23" s="78" t="s">
        <v>13</v>
      </c>
      <c r="F23" s="78" t="s">
        <v>14</v>
      </c>
      <c r="G23" s="78" t="s">
        <v>14</v>
      </c>
      <c r="H23" s="78" t="s">
        <v>15</v>
      </c>
      <c r="I23" s="78" t="s">
        <v>14</v>
      </c>
      <c r="J23" s="78" t="s">
        <v>14</v>
      </c>
      <c r="K23" s="78" t="s">
        <v>16</v>
      </c>
      <c r="L23" s="78" t="s">
        <v>14</v>
      </c>
      <c r="M23" s="78" t="s">
        <v>16</v>
      </c>
      <c r="N23" s="78" t="s">
        <v>13</v>
      </c>
      <c r="O23" s="78">
        <v>8.39</v>
      </c>
      <c r="P23" s="79">
        <v>193</v>
      </c>
      <c r="Q23" s="1">
        <v>0</v>
      </c>
    </row>
    <row r="24" spans="1:17" ht="14.4" x14ac:dyDescent="0.3">
      <c r="A24" s="56">
        <v>14</v>
      </c>
      <c r="B24" s="56">
        <v>230075</v>
      </c>
      <c r="C24" s="56" t="s">
        <v>115</v>
      </c>
      <c r="D24" s="77" t="s">
        <v>116</v>
      </c>
      <c r="E24" s="78" t="s">
        <v>16</v>
      </c>
      <c r="F24" s="78" t="s">
        <v>16</v>
      </c>
      <c r="G24" s="78" t="s">
        <v>14</v>
      </c>
      <c r="H24" s="78" t="s">
        <v>14</v>
      </c>
      <c r="I24" s="78" t="s">
        <v>16</v>
      </c>
      <c r="J24" s="78" t="s">
        <v>16</v>
      </c>
      <c r="K24" s="78" t="s">
        <v>13</v>
      </c>
      <c r="L24" s="78" t="s">
        <v>13</v>
      </c>
      <c r="M24" s="78" t="s">
        <v>13</v>
      </c>
      <c r="N24" s="78" t="s">
        <v>13</v>
      </c>
      <c r="O24" s="78">
        <v>8.91</v>
      </c>
      <c r="P24" s="79">
        <v>205</v>
      </c>
      <c r="Q24" s="1">
        <v>0</v>
      </c>
    </row>
    <row r="25" spans="1:17" ht="14.4" x14ac:dyDescent="0.3">
      <c r="A25" s="56">
        <v>15</v>
      </c>
      <c r="B25" s="56">
        <v>230815</v>
      </c>
      <c r="C25" s="56" t="s">
        <v>117</v>
      </c>
      <c r="D25" s="77" t="s">
        <v>118</v>
      </c>
      <c r="E25" s="78" t="s">
        <v>13</v>
      </c>
      <c r="F25" s="78" t="s">
        <v>14</v>
      </c>
      <c r="G25" s="78" t="s">
        <v>14</v>
      </c>
      <c r="H25" s="78" t="s">
        <v>14</v>
      </c>
      <c r="I25" s="78" t="s">
        <v>16</v>
      </c>
      <c r="J25" s="78" t="s">
        <v>14</v>
      </c>
      <c r="K25" s="78" t="s">
        <v>13</v>
      </c>
      <c r="L25" s="78" t="s">
        <v>13</v>
      </c>
      <c r="M25" s="78" t="s">
        <v>13</v>
      </c>
      <c r="N25" s="78" t="s">
        <v>13</v>
      </c>
      <c r="O25" s="78">
        <v>8.83</v>
      </c>
      <c r="P25" s="79">
        <v>203</v>
      </c>
      <c r="Q25" s="1">
        <v>0</v>
      </c>
    </row>
    <row r="26" spans="1:17" ht="15" customHeight="1" x14ac:dyDescent="0.3">
      <c r="A26" s="56">
        <v>16</v>
      </c>
      <c r="B26" s="56">
        <v>231416</v>
      </c>
      <c r="C26" s="56" t="s">
        <v>119</v>
      </c>
      <c r="D26" s="77" t="s">
        <v>120</v>
      </c>
      <c r="E26" s="78" t="s">
        <v>14</v>
      </c>
      <c r="F26" s="78" t="s">
        <v>14</v>
      </c>
      <c r="G26" s="78" t="s">
        <v>14</v>
      </c>
      <c r="H26" s="78" t="s">
        <v>15</v>
      </c>
      <c r="I26" s="78" t="s">
        <v>14</v>
      </c>
      <c r="J26" s="78" t="s">
        <v>14</v>
      </c>
      <c r="K26" s="78" t="s">
        <v>16</v>
      </c>
      <c r="L26" s="78" t="s">
        <v>14</v>
      </c>
      <c r="M26" s="78" t="s">
        <v>16</v>
      </c>
      <c r="N26" s="78" t="s">
        <v>13</v>
      </c>
      <c r="O26" s="78">
        <v>8.0399999999999991</v>
      </c>
      <c r="P26" s="79">
        <v>185</v>
      </c>
      <c r="Q26" s="1">
        <v>0</v>
      </c>
    </row>
    <row r="27" spans="1:17" ht="14.4" x14ac:dyDescent="0.3">
      <c r="A27" s="56">
        <v>17</v>
      </c>
      <c r="B27" s="56">
        <v>231291</v>
      </c>
      <c r="C27" s="56" t="s">
        <v>121</v>
      </c>
      <c r="D27" s="77" t="s">
        <v>122</v>
      </c>
      <c r="E27" s="81" t="s">
        <v>19</v>
      </c>
      <c r="F27" s="81" t="s">
        <v>19</v>
      </c>
      <c r="G27" s="78" t="s">
        <v>18</v>
      </c>
      <c r="H27" s="78" t="s">
        <v>15</v>
      </c>
      <c r="I27" s="78" t="s">
        <v>17</v>
      </c>
      <c r="J27" s="81" t="s">
        <v>19</v>
      </c>
      <c r="K27" s="78" t="s">
        <v>16</v>
      </c>
      <c r="L27" s="78" t="s">
        <v>15</v>
      </c>
      <c r="M27" s="78" t="s">
        <v>14</v>
      </c>
      <c r="N27" s="78" t="s">
        <v>16</v>
      </c>
      <c r="O27" s="78">
        <v>3.78</v>
      </c>
      <c r="P27" s="79">
        <v>87</v>
      </c>
      <c r="Q27" s="1">
        <v>3</v>
      </c>
    </row>
    <row r="28" spans="1:17" ht="14.4" x14ac:dyDescent="0.3">
      <c r="A28" s="56">
        <v>18</v>
      </c>
      <c r="B28" s="56">
        <v>230167</v>
      </c>
      <c r="C28" s="56" t="s">
        <v>123</v>
      </c>
      <c r="D28" s="77" t="s">
        <v>124</v>
      </c>
      <c r="E28" s="78" t="s">
        <v>16</v>
      </c>
      <c r="F28" s="78" t="s">
        <v>13</v>
      </c>
      <c r="G28" s="78" t="s">
        <v>16</v>
      </c>
      <c r="H28" s="78" t="s">
        <v>16</v>
      </c>
      <c r="I28" s="78" t="s">
        <v>16</v>
      </c>
      <c r="J28" s="78" t="s">
        <v>16</v>
      </c>
      <c r="K28" s="78" t="s">
        <v>13</v>
      </c>
      <c r="L28" s="78" t="s">
        <v>13</v>
      </c>
      <c r="M28" s="78" t="s">
        <v>13</v>
      </c>
      <c r="N28" s="78" t="s">
        <v>13</v>
      </c>
      <c r="O28" s="78">
        <v>9.3000000000000007</v>
      </c>
      <c r="P28" s="79">
        <v>214</v>
      </c>
      <c r="Q28" s="1">
        <v>0</v>
      </c>
    </row>
    <row r="29" spans="1:17" ht="14.4" x14ac:dyDescent="0.3">
      <c r="A29" s="56">
        <v>19</v>
      </c>
      <c r="B29" s="56">
        <v>231235</v>
      </c>
      <c r="C29" s="56" t="s">
        <v>125</v>
      </c>
      <c r="D29" s="77" t="s">
        <v>126</v>
      </c>
      <c r="E29" s="78" t="s">
        <v>15</v>
      </c>
      <c r="F29" s="78" t="s">
        <v>15</v>
      </c>
      <c r="G29" s="78" t="s">
        <v>15</v>
      </c>
      <c r="H29" s="78" t="s">
        <v>16</v>
      </c>
      <c r="I29" s="78" t="s">
        <v>14</v>
      </c>
      <c r="J29" s="78" t="s">
        <v>14</v>
      </c>
      <c r="K29" s="78" t="s">
        <v>16</v>
      </c>
      <c r="L29" s="78" t="s">
        <v>16</v>
      </c>
      <c r="M29" s="78" t="s">
        <v>13</v>
      </c>
      <c r="N29" s="78" t="s">
        <v>13</v>
      </c>
      <c r="O29" s="78">
        <v>7.96</v>
      </c>
      <c r="P29" s="79">
        <v>183</v>
      </c>
      <c r="Q29" s="1">
        <v>0</v>
      </c>
    </row>
    <row r="30" spans="1:17" ht="14.4" x14ac:dyDescent="0.3">
      <c r="A30" s="56">
        <v>20</v>
      </c>
      <c r="B30" s="56">
        <v>230208</v>
      </c>
      <c r="C30" s="56" t="s">
        <v>127</v>
      </c>
      <c r="D30" s="77" t="s">
        <v>128</v>
      </c>
      <c r="E30" s="78" t="s">
        <v>15</v>
      </c>
      <c r="F30" s="78" t="s">
        <v>16</v>
      </c>
      <c r="G30" s="78" t="s">
        <v>16</v>
      </c>
      <c r="H30" s="78" t="s">
        <v>14</v>
      </c>
      <c r="I30" s="78" t="s">
        <v>14</v>
      </c>
      <c r="J30" s="78" t="s">
        <v>14</v>
      </c>
      <c r="K30" s="78" t="s">
        <v>13</v>
      </c>
      <c r="L30" s="78" t="s">
        <v>16</v>
      </c>
      <c r="M30" s="78" t="s">
        <v>13</v>
      </c>
      <c r="N30" s="78" t="s">
        <v>13</v>
      </c>
      <c r="O30" s="78">
        <v>8.39</v>
      </c>
      <c r="P30" s="79">
        <v>193</v>
      </c>
      <c r="Q30" s="1">
        <v>0</v>
      </c>
    </row>
    <row r="31" spans="1:17" ht="14.4" x14ac:dyDescent="0.3">
      <c r="A31" s="56">
        <v>21</v>
      </c>
      <c r="B31" s="56">
        <v>230402</v>
      </c>
      <c r="C31" s="56" t="s">
        <v>129</v>
      </c>
      <c r="D31" s="77" t="s">
        <v>130</v>
      </c>
      <c r="E31" s="78" t="s">
        <v>16</v>
      </c>
      <c r="F31" s="78" t="s">
        <v>16</v>
      </c>
      <c r="G31" s="78" t="s">
        <v>16</v>
      </c>
      <c r="H31" s="78" t="s">
        <v>15</v>
      </c>
      <c r="I31" s="78" t="s">
        <v>16</v>
      </c>
      <c r="J31" s="78" t="s">
        <v>14</v>
      </c>
      <c r="K31" s="78" t="s">
        <v>13</v>
      </c>
      <c r="L31" s="78" t="s">
        <v>13</v>
      </c>
      <c r="M31" s="78" t="s">
        <v>13</v>
      </c>
      <c r="N31" s="78" t="s">
        <v>13</v>
      </c>
      <c r="O31" s="78">
        <v>8.7799999999999994</v>
      </c>
      <c r="P31" s="79">
        <v>202</v>
      </c>
      <c r="Q31" s="1">
        <v>0</v>
      </c>
    </row>
    <row r="32" spans="1:17" ht="15" customHeight="1" x14ac:dyDescent="0.3">
      <c r="A32" s="56">
        <v>22</v>
      </c>
      <c r="B32" s="56">
        <v>230443</v>
      </c>
      <c r="C32" s="56" t="s">
        <v>131</v>
      </c>
      <c r="D32" s="77" t="s">
        <v>132</v>
      </c>
      <c r="E32" s="78" t="s">
        <v>16</v>
      </c>
      <c r="F32" s="78" t="s">
        <v>16</v>
      </c>
      <c r="G32" s="78" t="s">
        <v>13</v>
      </c>
      <c r="H32" s="78" t="s">
        <v>16</v>
      </c>
      <c r="I32" s="78" t="s">
        <v>16</v>
      </c>
      <c r="J32" s="78" t="s">
        <v>16</v>
      </c>
      <c r="K32" s="78" t="s">
        <v>16</v>
      </c>
      <c r="L32" s="78" t="s">
        <v>13</v>
      </c>
      <c r="M32" s="78" t="s">
        <v>13</v>
      </c>
      <c r="N32" s="78" t="s">
        <v>13</v>
      </c>
      <c r="O32" s="78">
        <v>9.26</v>
      </c>
      <c r="P32" s="79">
        <v>213</v>
      </c>
      <c r="Q32" s="1">
        <v>0</v>
      </c>
    </row>
    <row r="33" spans="1:17" ht="14.4" x14ac:dyDescent="0.3">
      <c r="A33" s="56">
        <v>23</v>
      </c>
      <c r="B33" s="56">
        <v>230968</v>
      </c>
      <c r="C33" s="56" t="s">
        <v>133</v>
      </c>
      <c r="D33" s="77" t="s">
        <v>134</v>
      </c>
      <c r="E33" s="78" t="s">
        <v>13</v>
      </c>
      <c r="F33" s="78" t="s">
        <v>16</v>
      </c>
      <c r="G33" s="78" t="s">
        <v>16</v>
      </c>
      <c r="H33" s="78" t="s">
        <v>14</v>
      </c>
      <c r="I33" s="78" t="s">
        <v>16</v>
      </c>
      <c r="J33" s="78" t="s">
        <v>14</v>
      </c>
      <c r="K33" s="78" t="s">
        <v>13</v>
      </c>
      <c r="L33" s="78" t="s">
        <v>13</v>
      </c>
      <c r="M33" s="78" t="s">
        <v>13</v>
      </c>
      <c r="N33" s="78" t="s">
        <v>13</v>
      </c>
      <c r="O33" s="78">
        <v>9.09</v>
      </c>
      <c r="P33" s="79">
        <v>208</v>
      </c>
      <c r="Q33" s="1">
        <v>0</v>
      </c>
    </row>
    <row r="34" spans="1:17" ht="14.4" x14ac:dyDescent="0.3">
      <c r="A34" s="56">
        <v>24</v>
      </c>
      <c r="B34" s="56">
        <v>231294</v>
      </c>
      <c r="C34" s="56" t="s">
        <v>135</v>
      </c>
      <c r="D34" s="77" t="s">
        <v>136</v>
      </c>
      <c r="E34" s="78" t="s">
        <v>14</v>
      </c>
      <c r="F34" s="78" t="s">
        <v>15</v>
      </c>
      <c r="G34" s="78" t="s">
        <v>18</v>
      </c>
      <c r="H34" s="78" t="s">
        <v>14</v>
      </c>
      <c r="I34" s="78" t="s">
        <v>14</v>
      </c>
      <c r="J34" s="78" t="s">
        <v>14</v>
      </c>
      <c r="K34" s="78" t="s">
        <v>14</v>
      </c>
      <c r="L34" s="78" t="s">
        <v>16</v>
      </c>
      <c r="M34" s="78" t="s">
        <v>16</v>
      </c>
      <c r="N34" s="78" t="s">
        <v>16</v>
      </c>
      <c r="O34" s="78">
        <v>7.74</v>
      </c>
      <c r="P34" s="79">
        <v>178</v>
      </c>
      <c r="Q34" s="1">
        <v>0</v>
      </c>
    </row>
    <row r="35" spans="1:17" ht="14.4" x14ac:dyDescent="0.3">
      <c r="A35" s="56">
        <v>25</v>
      </c>
      <c r="B35" s="56">
        <v>230569</v>
      </c>
      <c r="C35" s="56" t="s">
        <v>137</v>
      </c>
      <c r="D35" s="77" t="s">
        <v>138</v>
      </c>
      <c r="E35" s="78" t="s">
        <v>14</v>
      </c>
      <c r="F35" s="78" t="s">
        <v>18</v>
      </c>
      <c r="G35" s="78" t="s">
        <v>14</v>
      </c>
      <c r="H35" s="78" t="s">
        <v>14</v>
      </c>
      <c r="I35" s="78" t="s">
        <v>14</v>
      </c>
      <c r="J35" s="78" t="s">
        <v>14</v>
      </c>
      <c r="K35" s="78" t="s">
        <v>16</v>
      </c>
      <c r="L35" s="78" t="s">
        <v>14</v>
      </c>
      <c r="M35" s="78" t="s">
        <v>14</v>
      </c>
      <c r="N35" s="78" t="s">
        <v>16</v>
      </c>
      <c r="O35" s="78">
        <v>7.83</v>
      </c>
      <c r="P35" s="79">
        <v>180</v>
      </c>
      <c r="Q35" s="1">
        <v>0</v>
      </c>
    </row>
    <row r="36" spans="1:17" ht="14.4" x14ac:dyDescent="0.3">
      <c r="A36" s="56">
        <v>26</v>
      </c>
      <c r="B36" s="56">
        <v>230897</v>
      </c>
      <c r="C36" s="56" t="s">
        <v>139</v>
      </c>
      <c r="D36" s="77" t="s">
        <v>140</v>
      </c>
      <c r="E36" s="78" t="s">
        <v>13</v>
      </c>
      <c r="F36" s="78" t="s">
        <v>16</v>
      </c>
      <c r="G36" s="78" t="s">
        <v>14</v>
      </c>
      <c r="H36" s="78" t="s">
        <v>16</v>
      </c>
      <c r="I36" s="78" t="s">
        <v>16</v>
      </c>
      <c r="J36" s="78" t="s">
        <v>14</v>
      </c>
      <c r="K36" s="78" t="s">
        <v>16</v>
      </c>
      <c r="L36" s="78" t="s">
        <v>13</v>
      </c>
      <c r="M36" s="78" t="s">
        <v>13</v>
      </c>
      <c r="N36" s="78" t="s">
        <v>16</v>
      </c>
      <c r="O36" s="78">
        <v>9</v>
      </c>
      <c r="P36" s="79">
        <v>207</v>
      </c>
      <c r="Q36" s="1">
        <v>0</v>
      </c>
    </row>
    <row r="37" spans="1:17" ht="14.4" x14ac:dyDescent="0.3">
      <c r="A37" s="56">
        <v>27</v>
      </c>
      <c r="B37" s="56">
        <v>230847</v>
      </c>
      <c r="C37" s="56" t="s">
        <v>141</v>
      </c>
      <c r="D37" s="77" t="s">
        <v>142</v>
      </c>
      <c r="E37" s="78" t="s">
        <v>13</v>
      </c>
      <c r="F37" s="78" t="s">
        <v>13</v>
      </c>
      <c r="G37" s="78" t="s">
        <v>16</v>
      </c>
      <c r="H37" s="78" t="s">
        <v>14</v>
      </c>
      <c r="I37" s="78" t="s">
        <v>16</v>
      </c>
      <c r="J37" s="78" t="s">
        <v>16</v>
      </c>
      <c r="K37" s="78" t="s">
        <v>13</v>
      </c>
      <c r="L37" s="78" t="s">
        <v>13</v>
      </c>
      <c r="M37" s="78" t="s">
        <v>13</v>
      </c>
      <c r="N37" s="78" t="s">
        <v>13</v>
      </c>
      <c r="O37" s="78">
        <v>9.35</v>
      </c>
      <c r="P37" s="79">
        <v>215</v>
      </c>
      <c r="Q37" s="1">
        <v>0</v>
      </c>
    </row>
    <row r="38" spans="1:17" ht="14.4" x14ac:dyDescent="0.3">
      <c r="A38" s="56">
        <v>28</v>
      </c>
      <c r="B38" s="56">
        <v>230645</v>
      </c>
      <c r="C38" s="56" t="s">
        <v>143</v>
      </c>
      <c r="D38" s="77" t="s">
        <v>144</v>
      </c>
      <c r="E38" s="78" t="s">
        <v>16</v>
      </c>
      <c r="F38" s="78" t="s">
        <v>18</v>
      </c>
      <c r="G38" s="78" t="s">
        <v>18</v>
      </c>
      <c r="H38" s="78" t="s">
        <v>15</v>
      </c>
      <c r="I38" s="78" t="s">
        <v>15</v>
      </c>
      <c r="J38" s="78" t="s">
        <v>14</v>
      </c>
      <c r="K38" s="78" t="s">
        <v>14</v>
      </c>
      <c r="L38" s="78" t="s">
        <v>14</v>
      </c>
      <c r="M38" s="78" t="s">
        <v>16</v>
      </c>
      <c r="N38" s="78" t="s">
        <v>15</v>
      </c>
      <c r="O38" s="78">
        <v>7.39</v>
      </c>
      <c r="P38" s="79">
        <v>170</v>
      </c>
      <c r="Q38" s="1">
        <v>0</v>
      </c>
    </row>
    <row r="39" spans="1:17" ht="14.4" x14ac:dyDescent="0.3">
      <c r="A39" s="56">
        <v>29</v>
      </c>
      <c r="B39" s="56">
        <v>230595</v>
      </c>
      <c r="C39" s="56" t="s">
        <v>145</v>
      </c>
      <c r="D39" s="77" t="s">
        <v>146</v>
      </c>
      <c r="E39" s="78" t="s">
        <v>13</v>
      </c>
      <c r="F39" s="78" t="s">
        <v>16</v>
      </c>
      <c r="G39" s="78" t="s">
        <v>13</v>
      </c>
      <c r="H39" s="78" t="s">
        <v>14</v>
      </c>
      <c r="I39" s="78" t="s">
        <v>16</v>
      </c>
      <c r="J39" s="78" t="s">
        <v>13</v>
      </c>
      <c r="K39" s="78" t="s">
        <v>13</v>
      </c>
      <c r="L39" s="81" t="s">
        <v>19</v>
      </c>
      <c r="M39" s="78" t="s">
        <v>16</v>
      </c>
      <c r="N39" s="78" t="s">
        <v>13</v>
      </c>
      <c r="O39" s="78">
        <v>9</v>
      </c>
      <c r="P39" s="79">
        <v>207</v>
      </c>
      <c r="Q39" s="1">
        <v>1</v>
      </c>
    </row>
    <row r="40" spans="1:17" ht="14.4" x14ac:dyDescent="0.3">
      <c r="A40" s="56">
        <v>30</v>
      </c>
      <c r="B40" s="56">
        <v>230913</v>
      </c>
      <c r="C40" s="56" t="s">
        <v>147</v>
      </c>
      <c r="D40" s="77" t="s">
        <v>148</v>
      </c>
      <c r="E40" s="78" t="s">
        <v>13</v>
      </c>
      <c r="F40" s="78" t="s">
        <v>15</v>
      </c>
      <c r="G40" s="78" t="s">
        <v>15</v>
      </c>
      <c r="H40" s="78" t="s">
        <v>15</v>
      </c>
      <c r="I40" s="78" t="s">
        <v>14</v>
      </c>
      <c r="J40" s="78" t="s">
        <v>14</v>
      </c>
      <c r="K40" s="78" t="s">
        <v>13</v>
      </c>
      <c r="L40" s="78" t="s">
        <v>14</v>
      </c>
      <c r="M40" s="78" t="s">
        <v>16</v>
      </c>
      <c r="N40" s="78" t="s">
        <v>13</v>
      </c>
      <c r="O40" s="78">
        <v>8.17</v>
      </c>
      <c r="P40" s="79">
        <v>188</v>
      </c>
      <c r="Q40" s="1">
        <v>0</v>
      </c>
    </row>
    <row r="41" spans="1:17" ht="14.4" x14ac:dyDescent="0.3">
      <c r="A41" s="56">
        <v>31</v>
      </c>
      <c r="B41" s="56">
        <v>230643</v>
      </c>
      <c r="C41" s="56" t="s">
        <v>149</v>
      </c>
      <c r="D41" s="77" t="s">
        <v>150</v>
      </c>
      <c r="E41" s="78" t="s">
        <v>13</v>
      </c>
      <c r="F41" s="78" t="s">
        <v>16</v>
      </c>
      <c r="G41" s="78" t="s">
        <v>16</v>
      </c>
      <c r="H41" s="78" t="s">
        <v>14</v>
      </c>
      <c r="I41" s="78" t="s">
        <v>14</v>
      </c>
      <c r="J41" s="78" t="s">
        <v>16</v>
      </c>
      <c r="K41" s="78" t="s">
        <v>13</v>
      </c>
      <c r="L41" s="78" t="s">
        <v>14</v>
      </c>
      <c r="M41" s="78" t="s">
        <v>16</v>
      </c>
      <c r="N41" s="78" t="s">
        <v>13</v>
      </c>
      <c r="O41" s="78">
        <v>8.9600000000000009</v>
      </c>
      <c r="P41" s="79">
        <v>206</v>
      </c>
      <c r="Q41" s="1">
        <v>0</v>
      </c>
    </row>
    <row r="42" spans="1:17" ht="14.4" x14ac:dyDescent="0.3">
      <c r="A42" s="56">
        <v>32</v>
      </c>
      <c r="B42" s="56">
        <v>231046</v>
      </c>
      <c r="C42" s="56" t="s">
        <v>151</v>
      </c>
      <c r="D42" s="77" t="s">
        <v>152</v>
      </c>
      <c r="E42" s="78" t="s">
        <v>13</v>
      </c>
      <c r="F42" s="78" t="s">
        <v>16</v>
      </c>
      <c r="G42" s="78" t="s">
        <v>14</v>
      </c>
      <c r="H42" s="78" t="s">
        <v>14</v>
      </c>
      <c r="I42" s="78" t="s">
        <v>14</v>
      </c>
      <c r="J42" s="78" t="s">
        <v>14</v>
      </c>
      <c r="K42" s="78" t="s">
        <v>13</v>
      </c>
      <c r="L42" s="78" t="s">
        <v>14</v>
      </c>
      <c r="M42" s="78" t="s">
        <v>16</v>
      </c>
      <c r="N42" s="78" t="s">
        <v>13</v>
      </c>
      <c r="O42" s="78">
        <v>8.6999999999999993</v>
      </c>
      <c r="P42" s="79">
        <v>200</v>
      </c>
      <c r="Q42" s="1">
        <v>0</v>
      </c>
    </row>
    <row r="43" spans="1:17" ht="14.4" x14ac:dyDescent="0.3">
      <c r="A43" s="56">
        <v>33</v>
      </c>
      <c r="B43" s="56">
        <v>230254</v>
      </c>
      <c r="C43" s="56" t="s">
        <v>153</v>
      </c>
      <c r="D43" s="77" t="s">
        <v>154</v>
      </c>
      <c r="E43" s="78" t="s">
        <v>15</v>
      </c>
      <c r="F43" s="78" t="s">
        <v>14</v>
      </c>
      <c r="G43" s="78" t="s">
        <v>16</v>
      </c>
      <c r="H43" s="78" t="s">
        <v>14</v>
      </c>
      <c r="I43" s="78" t="s">
        <v>14</v>
      </c>
      <c r="J43" s="78" t="s">
        <v>14</v>
      </c>
      <c r="K43" s="78" t="s">
        <v>13</v>
      </c>
      <c r="L43" s="78" t="s">
        <v>16</v>
      </c>
      <c r="M43" s="78" t="s">
        <v>14</v>
      </c>
      <c r="N43" s="78" t="s">
        <v>13</v>
      </c>
      <c r="O43" s="78">
        <v>8.17</v>
      </c>
      <c r="P43" s="79">
        <v>188</v>
      </c>
      <c r="Q43" s="1">
        <v>0</v>
      </c>
    </row>
    <row r="44" spans="1:17" ht="15" customHeight="1" x14ac:dyDescent="0.3">
      <c r="A44" s="56">
        <v>34</v>
      </c>
      <c r="B44" s="56">
        <v>230944</v>
      </c>
      <c r="C44" s="56" t="s">
        <v>155</v>
      </c>
      <c r="D44" s="77" t="s">
        <v>156</v>
      </c>
      <c r="E44" s="78" t="s">
        <v>13</v>
      </c>
      <c r="F44" s="78" t="s">
        <v>15</v>
      </c>
      <c r="G44" s="78" t="s">
        <v>14</v>
      </c>
      <c r="H44" s="78" t="s">
        <v>15</v>
      </c>
      <c r="I44" s="78" t="s">
        <v>15</v>
      </c>
      <c r="J44" s="78" t="s">
        <v>14</v>
      </c>
      <c r="K44" s="78" t="s">
        <v>13</v>
      </c>
      <c r="L44" s="78" t="s">
        <v>16</v>
      </c>
      <c r="M44" s="78" t="s">
        <v>16</v>
      </c>
      <c r="N44" s="78" t="s">
        <v>13</v>
      </c>
      <c r="O44" s="78">
        <v>8.2200000000000006</v>
      </c>
      <c r="P44" s="79">
        <v>189</v>
      </c>
      <c r="Q44" s="1">
        <v>0</v>
      </c>
    </row>
    <row r="45" spans="1:17" ht="14.4" x14ac:dyDescent="0.3">
      <c r="A45" s="56">
        <v>35</v>
      </c>
      <c r="B45" s="56">
        <v>230613</v>
      </c>
      <c r="C45" s="56" t="s">
        <v>157</v>
      </c>
      <c r="D45" s="77" t="s">
        <v>158</v>
      </c>
      <c r="E45" s="78" t="s">
        <v>13</v>
      </c>
      <c r="F45" s="78" t="s">
        <v>15</v>
      </c>
      <c r="G45" s="78" t="s">
        <v>16</v>
      </c>
      <c r="H45" s="78" t="s">
        <v>15</v>
      </c>
      <c r="I45" s="78" t="s">
        <v>16</v>
      </c>
      <c r="J45" s="78" t="s">
        <v>16</v>
      </c>
      <c r="K45" s="78" t="s">
        <v>13</v>
      </c>
      <c r="L45" s="78" t="s">
        <v>13</v>
      </c>
      <c r="M45" s="78" t="s">
        <v>16</v>
      </c>
      <c r="N45" s="78" t="s">
        <v>16</v>
      </c>
      <c r="O45" s="78">
        <v>8.74</v>
      </c>
      <c r="P45" s="79">
        <v>201</v>
      </c>
      <c r="Q45" s="1">
        <v>0</v>
      </c>
    </row>
    <row r="46" spans="1:17" ht="14.4" x14ac:dyDescent="0.3">
      <c r="A46" s="56">
        <v>36</v>
      </c>
      <c r="B46" s="56">
        <v>230151</v>
      </c>
      <c r="C46" s="56" t="s">
        <v>159</v>
      </c>
      <c r="D46" s="77" t="s">
        <v>160</v>
      </c>
      <c r="E46" s="78" t="s">
        <v>18</v>
      </c>
      <c r="F46" s="81" t="s">
        <v>19</v>
      </c>
      <c r="G46" s="78" t="s">
        <v>15</v>
      </c>
      <c r="H46" s="78" t="s">
        <v>15</v>
      </c>
      <c r="I46" s="78" t="s">
        <v>15</v>
      </c>
      <c r="J46" s="78" t="s">
        <v>15</v>
      </c>
      <c r="K46" s="78" t="s">
        <v>16</v>
      </c>
      <c r="L46" s="78" t="s">
        <v>15</v>
      </c>
      <c r="M46" s="78" t="s">
        <v>15</v>
      </c>
      <c r="N46" s="78" t="s">
        <v>16</v>
      </c>
      <c r="O46" s="78">
        <v>6.09</v>
      </c>
      <c r="P46" s="79">
        <v>140</v>
      </c>
      <c r="Q46" s="1">
        <v>1</v>
      </c>
    </row>
    <row r="47" spans="1:17" ht="14.4" x14ac:dyDescent="0.3">
      <c r="A47" s="56">
        <v>37</v>
      </c>
      <c r="B47" s="56">
        <v>230859</v>
      </c>
      <c r="C47" s="56" t="s">
        <v>161</v>
      </c>
      <c r="D47" s="77" t="s">
        <v>162</v>
      </c>
      <c r="E47" s="78" t="s">
        <v>16</v>
      </c>
      <c r="F47" s="78" t="s">
        <v>14</v>
      </c>
      <c r="G47" s="78" t="s">
        <v>16</v>
      </c>
      <c r="H47" s="78" t="s">
        <v>15</v>
      </c>
      <c r="I47" s="78" t="s">
        <v>14</v>
      </c>
      <c r="J47" s="78" t="s">
        <v>14</v>
      </c>
      <c r="K47" s="78" t="s">
        <v>13</v>
      </c>
      <c r="L47" s="78" t="s">
        <v>14</v>
      </c>
      <c r="M47" s="78" t="s">
        <v>13</v>
      </c>
      <c r="N47" s="78" t="s">
        <v>13</v>
      </c>
      <c r="O47" s="78">
        <v>8.35</v>
      </c>
      <c r="P47" s="79">
        <v>194</v>
      </c>
      <c r="Q47" s="1">
        <v>0</v>
      </c>
    </row>
    <row r="48" spans="1:17" ht="15" customHeight="1" x14ac:dyDescent="0.3">
      <c r="A48" s="56">
        <v>38</v>
      </c>
      <c r="B48" s="56">
        <v>230091</v>
      </c>
      <c r="C48" s="56" t="s">
        <v>163</v>
      </c>
      <c r="D48" s="77" t="s">
        <v>164</v>
      </c>
      <c r="E48" s="78" t="s">
        <v>16</v>
      </c>
      <c r="F48" s="78" t="s">
        <v>15</v>
      </c>
      <c r="G48" s="78" t="s">
        <v>14</v>
      </c>
      <c r="H48" s="78" t="s">
        <v>15</v>
      </c>
      <c r="I48" s="78" t="s">
        <v>14</v>
      </c>
      <c r="J48" s="78" t="s">
        <v>14</v>
      </c>
      <c r="K48" s="78" t="s">
        <v>13</v>
      </c>
      <c r="L48" s="78" t="s">
        <v>16</v>
      </c>
      <c r="M48" s="78" t="s">
        <v>14</v>
      </c>
      <c r="N48" s="78" t="s">
        <v>13</v>
      </c>
      <c r="O48" s="78">
        <v>8.1300000000000008</v>
      </c>
      <c r="P48" s="79">
        <v>187</v>
      </c>
      <c r="Q48" s="1">
        <v>0</v>
      </c>
    </row>
    <row r="49" spans="1:17" ht="14.4" x14ac:dyDescent="0.3">
      <c r="A49" s="56">
        <v>39</v>
      </c>
      <c r="B49" s="56">
        <v>230873</v>
      </c>
      <c r="C49" s="56" t="s">
        <v>165</v>
      </c>
      <c r="D49" s="77" t="s">
        <v>166</v>
      </c>
      <c r="E49" s="78" t="s">
        <v>13</v>
      </c>
      <c r="F49" s="78" t="s">
        <v>13</v>
      </c>
      <c r="G49" s="78" t="s">
        <v>13</v>
      </c>
      <c r="H49" s="78" t="s">
        <v>16</v>
      </c>
      <c r="I49" s="78" t="s">
        <v>16</v>
      </c>
      <c r="J49" s="78" t="s">
        <v>16</v>
      </c>
      <c r="K49" s="78" t="s">
        <v>13</v>
      </c>
      <c r="L49" s="78" t="s">
        <v>13</v>
      </c>
      <c r="M49" s="78" t="s">
        <v>16</v>
      </c>
      <c r="N49" s="78" t="s">
        <v>13</v>
      </c>
      <c r="O49" s="78">
        <v>9.57</v>
      </c>
      <c r="P49" s="79">
        <v>220</v>
      </c>
      <c r="Q49" s="1">
        <v>0</v>
      </c>
    </row>
    <row r="50" spans="1:17" ht="14.4" x14ac:dyDescent="0.3">
      <c r="A50" s="56">
        <v>40</v>
      </c>
      <c r="B50" s="56">
        <v>230339</v>
      </c>
      <c r="C50" s="56" t="s">
        <v>167</v>
      </c>
      <c r="D50" s="77" t="s">
        <v>168</v>
      </c>
      <c r="E50" s="78" t="s">
        <v>17</v>
      </c>
      <c r="F50" s="81" t="s">
        <v>19</v>
      </c>
      <c r="G50" s="81" t="s">
        <v>19</v>
      </c>
      <c r="H50" s="78" t="s">
        <v>18</v>
      </c>
      <c r="I50" s="78" t="s">
        <v>18</v>
      </c>
      <c r="J50" s="78" t="s">
        <v>15</v>
      </c>
      <c r="K50" s="78" t="s">
        <v>16</v>
      </c>
      <c r="L50" s="78" t="s">
        <v>15</v>
      </c>
      <c r="M50" s="78" t="s">
        <v>15</v>
      </c>
      <c r="N50" s="78" t="s">
        <v>13</v>
      </c>
      <c r="O50" s="78">
        <v>4.78</v>
      </c>
      <c r="P50" s="79">
        <v>110</v>
      </c>
      <c r="Q50" s="1">
        <v>2</v>
      </c>
    </row>
    <row r="51" spans="1:17" ht="14.4" x14ac:dyDescent="0.3">
      <c r="A51" s="56">
        <v>41</v>
      </c>
      <c r="B51" s="56">
        <v>230325</v>
      </c>
      <c r="C51" s="56" t="s">
        <v>169</v>
      </c>
      <c r="D51" s="77" t="s">
        <v>170</v>
      </c>
      <c r="E51" s="78" t="s">
        <v>16</v>
      </c>
      <c r="F51" s="78" t="s">
        <v>16</v>
      </c>
      <c r="G51" s="78" t="s">
        <v>16</v>
      </c>
      <c r="H51" s="78" t="s">
        <v>16</v>
      </c>
      <c r="I51" s="78" t="s">
        <v>14</v>
      </c>
      <c r="J51" s="78" t="s">
        <v>16</v>
      </c>
      <c r="K51" s="78" t="s">
        <v>13</v>
      </c>
      <c r="L51" s="78" t="s">
        <v>16</v>
      </c>
      <c r="M51" s="78" t="s">
        <v>13</v>
      </c>
      <c r="N51" s="78" t="s">
        <v>13</v>
      </c>
      <c r="O51" s="78">
        <v>9</v>
      </c>
      <c r="P51" s="79">
        <v>207</v>
      </c>
      <c r="Q51" s="1">
        <v>0</v>
      </c>
    </row>
    <row r="52" spans="1:17" ht="14.4" x14ac:dyDescent="0.3">
      <c r="A52" s="56">
        <v>42</v>
      </c>
      <c r="B52" s="56">
        <v>230933</v>
      </c>
      <c r="C52" s="56" t="s">
        <v>171</v>
      </c>
      <c r="D52" s="77" t="s">
        <v>172</v>
      </c>
      <c r="E52" s="78" t="s">
        <v>13</v>
      </c>
      <c r="F52" s="78" t="s">
        <v>16</v>
      </c>
      <c r="G52" s="78" t="s">
        <v>14</v>
      </c>
      <c r="H52" s="78" t="s">
        <v>14</v>
      </c>
      <c r="I52" s="78" t="s">
        <v>16</v>
      </c>
      <c r="J52" s="78" t="s">
        <v>14</v>
      </c>
      <c r="K52" s="78" t="s">
        <v>13</v>
      </c>
      <c r="L52" s="78" t="s">
        <v>13</v>
      </c>
      <c r="M52" s="78" t="s">
        <v>13</v>
      </c>
      <c r="N52" s="78" t="s">
        <v>13</v>
      </c>
      <c r="O52" s="78">
        <v>8.9600000000000009</v>
      </c>
      <c r="P52" s="79">
        <v>206</v>
      </c>
      <c r="Q52" s="1">
        <v>0</v>
      </c>
    </row>
    <row r="53" spans="1:17" ht="14.4" x14ac:dyDescent="0.3">
      <c r="A53" s="56">
        <v>43</v>
      </c>
      <c r="B53" s="56">
        <v>230923</v>
      </c>
      <c r="C53" s="56" t="s">
        <v>173</v>
      </c>
      <c r="D53" s="77" t="s">
        <v>174</v>
      </c>
      <c r="E53" s="78" t="s">
        <v>13</v>
      </c>
      <c r="F53" s="78" t="s">
        <v>16</v>
      </c>
      <c r="G53" s="78" t="s">
        <v>13</v>
      </c>
      <c r="H53" s="78" t="s">
        <v>15</v>
      </c>
      <c r="I53" s="78" t="s">
        <v>16</v>
      </c>
      <c r="J53" s="78" t="s">
        <v>16</v>
      </c>
      <c r="K53" s="78" t="s">
        <v>13</v>
      </c>
      <c r="L53" s="78" t="s">
        <v>13</v>
      </c>
      <c r="M53" s="78" t="s">
        <v>13</v>
      </c>
      <c r="N53" s="78" t="s">
        <v>13</v>
      </c>
      <c r="O53" s="78">
        <v>9.2200000000000006</v>
      </c>
      <c r="P53" s="79">
        <v>212</v>
      </c>
      <c r="Q53" s="1">
        <v>0</v>
      </c>
    </row>
    <row r="54" spans="1:17" ht="14.4" x14ac:dyDescent="0.3">
      <c r="A54" s="56">
        <v>44</v>
      </c>
      <c r="B54" s="56">
        <v>230865</v>
      </c>
      <c r="C54" s="56" t="s">
        <v>175</v>
      </c>
      <c r="D54" s="77" t="s">
        <v>176</v>
      </c>
      <c r="E54" s="78" t="s">
        <v>13</v>
      </c>
      <c r="F54" s="78" t="s">
        <v>16</v>
      </c>
      <c r="G54" s="78" t="s">
        <v>16</v>
      </c>
      <c r="H54" s="78" t="s">
        <v>14</v>
      </c>
      <c r="I54" s="78" t="s">
        <v>16</v>
      </c>
      <c r="J54" s="78" t="s">
        <v>14</v>
      </c>
      <c r="K54" s="78" t="s">
        <v>13</v>
      </c>
      <c r="L54" s="78" t="s">
        <v>13</v>
      </c>
      <c r="M54" s="78" t="s">
        <v>13</v>
      </c>
      <c r="N54" s="78" t="s">
        <v>13</v>
      </c>
      <c r="O54" s="78">
        <v>9.09</v>
      </c>
      <c r="P54" s="79">
        <v>209</v>
      </c>
      <c r="Q54" s="1">
        <v>0</v>
      </c>
    </row>
    <row r="55" spans="1:17" ht="14.4" x14ac:dyDescent="0.3">
      <c r="A55" s="56">
        <v>45</v>
      </c>
      <c r="B55" s="56">
        <v>230228</v>
      </c>
      <c r="C55" s="56" t="s">
        <v>177</v>
      </c>
      <c r="D55" s="77" t="s">
        <v>178</v>
      </c>
      <c r="E55" s="78" t="s">
        <v>16</v>
      </c>
      <c r="F55" s="78" t="s">
        <v>16</v>
      </c>
      <c r="G55" s="78" t="s">
        <v>16</v>
      </c>
      <c r="H55" s="78" t="s">
        <v>14</v>
      </c>
      <c r="I55" s="78" t="s">
        <v>16</v>
      </c>
      <c r="J55" s="78" t="s">
        <v>16</v>
      </c>
      <c r="K55" s="78" t="s">
        <v>13</v>
      </c>
      <c r="L55" s="78" t="s">
        <v>13</v>
      </c>
      <c r="M55" s="78" t="s">
        <v>13</v>
      </c>
      <c r="N55" s="78" t="s">
        <v>13</v>
      </c>
      <c r="O55" s="78">
        <v>9.0399999999999991</v>
      </c>
      <c r="P55" s="79">
        <v>208</v>
      </c>
      <c r="Q55" s="1">
        <v>0</v>
      </c>
    </row>
    <row r="56" spans="1:17" ht="14.4" x14ac:dyDescent="0.3">
      <c r="A56" s="56">
        <v>46</v>
      </c>
      <c r="B56" s="56">
        <v>230609</v>
      </c>
      <c r="C56" s="56" t="s">
        <v>179</v>
      </c>
      <c r="D56" s="77" t="s">
        <v>180</v>
      </c>
      <c r="E56" s="82" t="s">
        <v>13</v>
      </c>
      <c r="F56" s="82" t="s">
        <v>16</v>
      </c>
      <c r="G56" s="82" t="s">
        <v>16</v>
      </c>
      <c r="H56" s="82" t="s">
        <v>15</v>
      </c>
      <c r="I56" s="82" t="s">
        <v>14</v>
      </c>
      <c r="J56" s="82" t="s">
        <v>14</v>
      </c>
      <c r="K56" s="82" t="s">
        <v>13</v>
      </c>
      <c r="L56" s="82" t="s">
        <v>13</v>
      </c>
      <c r="M56" s="82" t="s">
        <v>13</v>
      </c>
      <c r="N56" s="82" t="s">
        <v>13</v>
      </c>
      <c r="O56" s="82">
        <v>8.83</v>
      </c>
      <c r="P56" s="79">
        <v>203</v>
      </c>
      <c r="Q56" s="1">
        <v>0</v>
      </c>
    </row>
    <row r="57" spans="1:17" ht="14.4" x14ac:dyDescent="0.3">
      <c r="A57" s="56">
        <v>47</v>
      </c>
      <c r="B57" s="56">
        <v>231039</v>
      </c>
      <c r="C57" s="56" t="s">
        <v>181</v>
      </c>
      <c r="D57" s="77" t="s">
        <v>182</v>
      </c>
      <c r="E57" s="78" t="s">
        <v>16</v>
      </c>
      <c r="F57" s="78" t="s">
        <v>14</v>
      </c>
      <c r="G57" s="78" t="s">
        <v>15</v>
      </c>
      <c r="H57" s="78" t="s">
        <v>15</v>
      </c>
      <c r="I57" s="78" t="s">
        <v>14</v>
      </c>
      <c r="J57" s="78" t="s">
        <v>14</v>
      </c>
      <c r="K57" s="78" t="s">
        <v>16</v>
      </c>
      <c r="L57" s="78" t="s">
        <v>13</v>
      </c>
      <c r="M57" s="78" t="s">
        <v>13</v>
      </c>
      <c r="N57" s="78" t="s">
        <v>16</v>
      </c>
      <c r="O57" s="78">
        <v>8.17</v>
      </c>
      <c r="P57" s="79">
        <v>188</v>
      </c>
      <c r="Q57" s="1">
        <v>0</v>
      </c>
    </row>
    <row r="58" spans="1:17" ht="14.4" x14ac:dyDescent="0.3">
      <c r="A58" s="56">
        <v>48</v>
      </c>
      <c r="B58" s="56">
        <v>230455</v>
      </c>
      <c r="C58" s="56" t="s">
        <v>183</v>
      </c>
      <c r="D58" s="77" t="s">
        <v>184</v>
      </c>
      <c r="E58" s="78" t="s">
        <v>15</v>
      </c>
      <c r="F58" s="78" t="s">
        <v>15</v>
      </c>
      <c r="G58" s="78" t="s">
        <v>14</v>
      </c>
      <c r="H58" s="78" t="s">
        <v>14</v>
      </c>
      <c r="I58" s="78" t="s">
        <v>15</v>
      </c>
      <c r="J58" s="78" t="s">
        <v>14</v>
      </c>
      <c r="K58" s="78" t="s">
        <v>16</v>
      </c>
      <c r="L58" s="78" t="s">
        <v>14</v>
      </c>
      <c r="M58" s="78" t="s">
        <v>14</v>
      </c>
      <c r="N58" s="78" t="s">
        <v>16</v>
      </c>
      <c r="O58" s="78">
        <v>7.65</v>
      </c>
      <c r="P58" s="79">
        <v>176</v>
      </c>
      <c r="Q58" s="1">
        <v>0</v>
      </c>
    </row>
    <row r="59" spans="1:17" ht="15" customHeight="1" x14ac:dyDescent="0.3">
      <c r="A59" s="56">
        <v>49</v>
      </c>
      <c r="B59" s="56">
        <v>230750</v>
      </c>
      <c r="C59" s="56" t="s">
        <v>185</v>
      </c>
      <c r="D59" s="77" t="s">
        <v>186</v>
      </c>
      <c r="E59" s="78" t="s">
        <v>13</v>
      </c>
      <c r="F59" s="78" t="s">
        <v>16</v>
      </c>
      <c r="G59" s="78" t="s">
        <v>13</v>
      </c>
      <c r="H59" s="78" t="s">
        <v>14</v>
      </c>
      <c r="I59" s="78" t="s">
        <v>16</v>
      </c>
      <c r="J59" s="78" t="s">
        <v>16</v>
      </c>
      <c r="K59" s="78" t="s">
        <v>16</v>
      </c>
      <c r="L59" s="78" t="s">
        <v>13</v>
      </c>
      <c r="M59" s="78" t="s">
        <v>13</v>
      </c>
      <c r="N59" s="78" t="s">
        <v>16</v>
      </c>
      <c r="O59" s="78">
        <v>9.26</v>
      </c>
      <c r="P59" s="79">
        <v>213</v>
      </c>
      <c r="Q59" s="1">
        <v>0</v>
      </c>
    </row>
    <row r="60" spans="1:17" ht="15" customHeight="1" x14ac:dyDescent="0.3">
      <c r="A60" s="56">
        <v>50</v>
      </c>
      <c r="B60" s="56">
        <v>230317</v>
      </c>
      <c r="C60" s="56" t="s">
        <v>187</v>
      </c>
      <c r="D60" s="77" t="s">
        <v>188</v>
      </c>
      <c r="E60" s="78" t="s">
        <v>17</v>
      </c>
      <c r="F60" s="81" t="s">
        <v>19</v>
      </c>
      <c r="G60" s="78" t="s">
        <v>17</v>
      </c>
      <c r="H60" s="78" t="s">
        <v>15</v>
      </c>
      <c r="I60" s="81" t="s">
        <v>19</v>
      </c>
      <c r="J60" s="81" t="s">
        <v>19</v>
      </c>
      <c r="K60" s="78" t="s">
        <v>15</v>
      </c>
      <c r="L60" s="78" t="s">
        <v>15</v>
      </c>
      <c r="M60" s="78" t="s">
        <v>18</v>
      </c>
      <c r="N60" s="78" t="s">
        <v>16</v>
      </c>
      <c r="O60" s="78">
        <v>3.7</v>
      </c>
      <c r="P60" s="79">
        <v>85</v>
      </c>
      <c r="Q60" s="1">
        <v>3</v>
      </c>
    </row>
    <row r="61" spans="1:17" ht="15" customHeight="1" x14ac:dyDescent="0.3">
      <c r="A61" s="56">
        <v>51</v>
      </c>
      <c r="B61" s="56">
        <v>231128</v>
      </c>
      <c r="C61" s="56" t="s">
        <v>189</v>
      </c>
      <c r="D61" s="77" t="s">
        <v>190</v>
      </c>
      <c r="E61" s="78" t="s">
        <v>16</v>
      </c>
      <c r="F61" s="78" t="s">
        <v>15</v>
      </c>
      <c r="G61" s="78" t="s">
        <v>14</v>
      </c>
      <c r="H61" s="78" t="s">
        <v>14</v>
      </c>
      <c r="I61" s="78" t="s">
        <v>14</v>
      </c>
      <c r="J61" s="78" t="s">
        <v>16</v>
      </c>
      <c r="K61" s="78" t="s">
        <v>13</v>
      </c>
      <c r="L61" s="78" t="s">
        <v>14</v>
      </c>
      <c r="M61" s="78" t="s">
        <v>16</v>
      </c>
      <c r="N61" s="78" t="s">
        <v>16</v>
      </c>
      <c r="O61" s="78">
        <v>8.35</v>
      </c>
      <c r="P61" s="79">
        <v>192</v>
      </c>
      <c r="Q61" s="1">
        <v>0</v>
      </c>
    </row>
    <row r="62" spans="1:17" ht="27.6" customHeight="1" x14ac:dyDescent="0.3">
      <c r="A62" s="56">
        <v>52</v>
      </c>
      <c r="B62" s="56">
        <v>230810</v>
      </c>
      <c r="C62" s="56" t="s">
        <v>191</v>
      </c>
      <c r="D62" s="77" t="s">
        <v>192</v>
      </c>
      <c r="E62" s="78" t="s">
        <v>13</v>
      </c>
      <c r="F62" s="78" t="s">
        <v>14</v>
      </c>
      <c r="G62" s="78" t="s">
        <v>16</v>
      </c>
      <c r="H62" s="78" t="s">
        <v>15</v>
      </c>
      <c r="I62" s="78" t="s">
        <v>14</v>
      </c>
      <c r="J62" s="78" t="s">
        <v>14</v>
      </c>
      <c r="K62" s="78" t="s">
        <v>13</v>
      </c>
      <c r="L62" s="78" t="s">
        <v>14</v>
      </c>
      <c r="M62" s="78" t="s">
        <v>16</v>
      </c>
      <c r="N62" s="78" t="s">
        <v>13</v>
      </c>
      <c r="O62" s="78">
        <v>8.57</v>
      </c>
      <c r="P62" s="79">
        <v>197</v>
      </c>
      <c r="Q62" s="1">
        <v>0</v>
      </c>
    </row>
    <row r="63" spans="1:17" ht="14.4" x14ac:dyDescent="0.3">
      <c r="A63" s="56">
        <v>53</v>
      </c>
      <c r="B63" s="56">
        <v>231015</v>
      </c>
      <c r="C63" s="56" t="s">
        <v>193</v>
      </c>
      <c r="D63" s="77" t="s">
        <v>194</v>
      </c>
      <c r="E63" s="78" t="s">
        <v>13</v>
      </c>
      <c r="F63" s="78" t="s">
        <v>16</v>
      </c>
      <c r="G63" s="78" t="s">
        <v>13</v>
      </c>
      <c r="H63" s="78" t="s">
        <v>14</v>
      </c>
      <c r="I63" s="78" t="s">
        <v>16</v>
      </c>
      <c r="J63" s="78" t="s">
        <v>16</v>
      </c>
      <c r="K63" s="78" t="s">
        <v>13</v>
      </c>
      <c r="L63" s="78" t="s">
        <v>13</v>
      </c>
      <c r="M63" s="78" t="s">
        <v>13</v>
      </c>
      <c r="N63" s="78" t="s">
        <v>13</v>
      </c>
      <c r="O63" s="78">
        <v>9.35</v>
      </c>
      <c r="P63" s="79">
        <v>215</v>
      </c>
      <c r="Q63" s="1">
        <v>0</v>
      </c>
    </row>
    <row r="64" spans="1:17" ht="14.4" x14ac:dyDescent="0.3">
      <c r="A64" s="56">
        <v>54</v>
      </c>
      <c r="B64" s="56">
        <v>230888</v>
      </c>
      <c r="C64" s="56" t="s">
        <v>195</v>
      </c>
      <c r="D64" s="77" t="s">
        <v>194</v>
      </c>
      <c r="E64" s="78" t="s">
        <v>13</v>
      </c>
      <c r="F64" s="78" t="s">
        <v>16</v>
      </c>
      <c r="G64" s="78" t="s">
        <v>13</v>
      </c>
      <c r="H64" s="78" t="s">
        <v>14</v>
      </c>
      <c r="I64" s="78" t="s">
        <v>16</v>
      </c>
      <c r="J64" s="78" t="s">
        <v>16</v>
      </c>
      <c r="K64" s="78" t="s">
        <v>13</v>
      </c>
      <c r="L64" s="78" t="s">
        <v>13</v>
      </c>
      <c r="M64" s="78" t="s">
        <v>13</v>
      </c>
      <c r="N64" s="78" t="s">
        <v>13</v>
      </c>
      <c r="O64" s="78">
        <v>9.35</v>
      </c>
      <c r="P64" s="79">
        <v>215</v>
      </c>
      <c r="Q64" s="1">
        <v>0</v>
      </c>
    </row>
    <row r="65" spans="1:17" ht="14.4" x14ac:dyDescent="0.3">
      <c r="A65" s="56">
        <v>55</v>
      </c>
      <c r="B65" s="56">
        <v>230665</v>
      </c>
      <c r="C65" s="56" t="s">
        <v>196</v>
      </c>
      <c r="D65" s="77" t="s">
        <v>197</v>
      </c>
      <c r="E65" s="78" t="s">
        <v>16</v>
      </c>
      <c r="F65" s="78" t="s">
        <v>15</v>
      </c>
      <c r="G65" s="78" t="s">
        <v>15</v>
      </c>
      <c r="H65" s="78" t="s">
        <v>18</v>
      </c>
      <c r="I65" s="78" t="s">
        <v>14</v>
      </c>
      <c r="J65" s="78" t="s">
        <v>14</v>
      </c>
      <c r="K65" s="78" t="s">
        <v>16</v>
      </c>
      <c r="L65" s="78" t="s">
        <v>14</v>
      </c>
      <c r="M65" s="78" t="s">
        <v>16</v>
      </c>
      <c r="N65" s="78" t="s">
        <v>13</v>
      </c>
      <c r="O65" s="78">
        <v>7.83</v>
      </c>
      <c r="P65" s="79">
        <v>180</v>
      </c>
      <c r="Q65" s="1">
        <v>0</v>
      </c>
    </row>
    <row r="66" spans="1:17" ht="14.4" x14ac:dyDescent="0.3">
      <c r="A66" s="56">
        <v>56</v>
      </c>
      <c r="B66" s="56">
        <v>231244</v>
      </c>
      <c r="C66" s="56" t="s">
        <v>198</v>
      </c>
      <c r="D66" s="77" t="s">
        <v>199</v>
      </c>
      <c r="E66" s="78" t="s">
        <v>16</v>
      </c>
      <c r="F66" s="78" t="s">
        <v>15</v>
      </c>
      <c r="G66" s="78" t="s">
        <v>15</v>
      </c>
      <c r="H66" s="78" t="s">
        <v>15</v>
      </c>
      <c r="I66" s="78" t="s">
        <v>15</v>
      </c>
      <c r="J66" s="78" t="s">
        <v>15</v>
      </c>
      <c r="K66" s="78" t="s">
        <v>16</v>
      </c>
      <c r="L66" s="78" t="s">
        <v>14</v>
      </c>
      <c r="M66" s="78" t="s">
        <v>16</v>
      </c>
      <c r="N66" s="78" t="s">
        <v>13</v>
      </c>
      <c r="O66" s="78">
        <v>7.7</v>
      </c>
      <c r="P66" s="79">
        <v>177</v>
      </c>
      <c r="Q66" s="1">
        <v>0</v>
      </c>
    </row>
    <row r="67" spans="1:17" ht="14.4" x14ac:dyDescent="0.3">
      <c r="A67" s="56">
        <v>57</v>
      </c>
      <c r="B67" s="56">
        <v>231557</v>
      </c>
      <c r="C67" s="56" t="s">
        <v>200</v>
      </c>
      <c r="D67" s="77" t="s">
        <v>201</v>
      </c>
      <c r="E67" s="78" t="s">
        <v>16</v>
      </c>
      <c r="F67" s="78" t="s">
        <v>13</v>
      </c>
      <c r="G67" s="78" t="s">
        <v>16</v>
      </c>
      <c r="H67" s="78" t="s">
        <v>16</v>
      </c>
      <c r="I67" s="78" t="s">
        <v>16</v>
      </c>
      <c r="J67" s="78" t="s">
        <v>16</v>
      </c>
      <c r="K67" s="78" t="s">
        <v>13</v>
      </c>
      <c r="L67" s="78" t="s">
        <v>13</v>
      </c>
      <c r="M67" s="78" t="s">
        <v>13</v>
      </c>
      <c r="N67" s="78" t="s">
        <v>13</v>
      </c>
      <c r="O67" s="78">
        <v>9.3000000000000007</v>
      </c>
      <c r="P67" s="79">
        <v>214</v>
      </c>
      <c r="Q67" s="1">
        <v>0</v>
      </c>
    </row>
    <row r="68" spans="1:17" ht="14.4" x14ac:dyDescent="0.3">
      <c r="A68" s="56">
        <v>58</v>
      </c>
      <c r="B68" s="56">
        <v>230522</v>
      </c>
      <c r="C68" s="56" t="s">
        <v>202</v>
      </c>
      <c r="D68" s="77" t="s">
        <v>203</v>
      </c>
      <c r="E68" s="78" t="s">
        <v>16</v>
      </c>
      <c r="F68" s="78" t="s">
        <v>16</v>
      </c>
      <c r="G68" s="78" t="s">
        <v>13</v>
      </c>
      <c r="H68" s="78" t="s">
        <v>16</v>
      </c>
      <c r="I68" s="78" t="s">
        <v>16</v>
      </c>
      <c r="J68" s="78" t="s">
        <v>16</v>
      </c>
      <c r="K68" s="78" t="s">
        <v>13</v>
      </c>
      <c r="L68" s="78" t="s">
        <v>13</v>
      </c>
      <c r="M68" s="78" t="s">
        <v>13</v>
      </c>
      <c r="N68" s="78" t="s">
        <v>13</v>
      </c>
      <c r="O68" s="78">
        <v>9.2200000000000006</v>
      </c>
      <c r="P68" s="79">
        <v>214</v>
      </c>
      <c r="Q68" s="1">
        <v>0</v>
      </c>
    </row>
    <row r="69" spans="1:17" ht="14.4" x14ac:dyDescent="0.3">
      <c r="A69" s="56">
        <v>59</v>
      </c>
      <c r="B69" s="67">
        <v>241036</v>
      </c>
      <c r="C69" s="56" t="s">
        <v>204</v>
      </c>
      <c r="D69" s="77" t="s">
        <v>205</v>
      </c>
      <c r="E69" s="81" t="s">
        <v>19</v>
      </c>
      <c r="F69" s="81" t="s">
        <v>19</v>
      </c>
      <c r="G69" s="81" t="s">
        <v>19</v>
      </c>
      <c r="H69" s="81" t="s">
        <v>210</v>
      </c>
      <c r="I69" s="81" t="s">
        <v>210</v>
      </c>
      <c r="J69" s="81" t="s">
        <v>19</v>
      </c>
      <c r="K69" s="78" t="s">
        <v>15</v>
      </c>
      <c r="L69" s="78" t="s">
        <v>18</v>
      </c>
      <c r="M69" s="78" t="s">
        <v>18</v>
      </c>
      <c r="N69" s="78" t="s">
        <v>16</v>
      </c>
      <c r="O69" s="78">
        <v>0.96</v>
      </c>
      <c r="P69" s="79">
        <v>28</v>
      </c>
      <c r="Q69" s="1">
        <v>6</v>
      </c>
    </row>
    <row r="70" spans="1:17" ht="14.4" x14ac:dyDescent="0.3">
      <c r="A70" s="56">
        <v>60</v>
      </c>
      <c r="B70" s="67">
        <v>241178</v>
      </c>
      <c r="C70" s="56" t="s">
        <v>206</v>
      </c>
      <c r="D70" s="77" t="s">
        <v>207</v>
      </c>
      <c r="E70" s="78" t="s">
        <v>18</v>
      </c>
      <c r="F70" s="78" t="s">
        <v>16</v>
      </c>
      <c r="G70" s="78" t="s">
        <v>14</v>
      </c>
      <c r="H70" s="78" t="s">
        <v>15</v>
      </c>
      <c r="I70" s="78" t="s">
        <v>15</v>
      </c>
      <c r="J70" s="78" t="s">
        <v>14</v>
      </c>
      <c r="K70" s="78" t="s">
        <v>16</v>
      </c>
      <c r="L70" s="78" t="s">
        <v>16</v>
      </c>
      <c r="M70" s="78" t="s">
        <v>16</v>
      </c>
      <c r="N70" s="78" t="s">
        <v>13</v>
      </c>
      <c r="O70" s="78">
        <v>7.74</v>
      </c>
      <c r="P70" s="79">
        <v>178</v>
      </c>
      <c r="Q70" s="1">
        <v>0</v>
      </c>
    </row>
    <row r="71" spans="1:17" ht="13.2" x14ac:dyDescent="0.25"/>
    <row r="72" spans="1:17" ht="13.2" x14ac:dyDescent="0.25"/>
    <row r="73" spans="1:17" ht="13.2" x14ac:dyDescent="0.25"/>
    <row r="74" spans="1:17" ht="13.2" x14ac:dyDescent="0.25"/>
    <row r="75" spans="1:17" ht="13.2" x14ac:dyDescent="0.25"/>
    <row r="76" spans="1:17" ht="13.2" x14ac:dyDescent="0.25"/>
    <row r="77" spans="1:17" ht="15.6" x14ac:dyDescent="0.3">
      <c r="A77" s="182" t="s">
        <v>7</v>
      </c>
      <c r="B77" s="182"/>
      <c r="C77" s="182"/>
      <c r="F77" s="183" t="s">
        <v>8</v>
      </c>
      <c r="G77" s="183"/>
      <c r="K77" s="30" t="s">
        <v>9</v>
      </c>
    </row>
    <row r="78" spans="1:17" ht="13.2" x14ac:dyDescent="0.25"/>
    <row r="79" spans="1:17" ht="13.2" x14ac:dyDescent="0.25"/>
    <row r="80" spans="1:17" ht="13.2" x14ac:dyDescent="0.25"/>
    <row r="81" ht="13.2" x14ac:dyDescent="0.25"/>
    <row r="82" ht="13.2" x14ac:dyDescent="0.25"/>
    <row r="83" ht="13.2" x14ac:dyDescent="0.25"/>
  </sheetData>
  <mergeCells count="6">
    <mergeCell ref="F77:G77"/>
    <mergeCell ref="A6:N6"/>
    <mergeCell ref="A7:N7"/>
    <mergeCell ref="A8:D8"/>
    <mergeCell ref="M8:O8"/>
    <mergeCell ref="A77:C77"/>
  </mergeCells>
  <conditionalFormatting sqref="E11:O68 E69:J69">
    <cfRule type="cellIs" dxfId="8" priority="12" stopIfTrue="1" operator="equal">
      <formula>"FA"</formula>
    </cfRule>
    <cfRule type="cellIs" dxfId="7" priority="13" stopIfTrue="1" operator="equal">
      <formula>"F"</formula>
    </cfRule>
  </conditionalFormatting>
  <conditionalFormatting sqref="J1:J9 J81:J65536 E10:M10">
    <cfRule type="cellIs" dxfId="6" priority="28" stopIfTrue="1" operator="equal">
      <formula>"F"</formula>
    </cfRule>
  </conditionalFormatting>
  <conditionalFormatting sqref="J1:J9 J81:J65536">
    <cfRule type="cellIs" dxfId="5" priority="17" stopIfTrue="1" operator="equal">
      <formula>"F"</formula>
    </cfRule>
    <cfRule type="containsText" dxfId="4" priority="18" stopIfTrue="1" operator="containsText" text="F">
      <formula>NOT(ISERROR(SEARCH("F",J1)))</formula>
    </cfRule>
    <cfRule type="cellIs" dxfId="3" priority="22" stopIfTrue="1" operator="greaterThan">
      <formula>"E"</formula>
    </cfRule>
    <cfRule type="cellIs" dxfId="2" priority="23" stopIfTrue="1" operator="equal">
      <formula>"E"</formula>
    </cfRule>
    <cfRule type="cellIs" dxfId="1" priority="25" stopIfTrue="1" operator="greaterThan">
      <formula>"E"</formula>
    </cfRule>
  </conditionalFormatting>
  <conditionalFormatting sqref="O10:P10">
    <cfRule type="cellIs" dxfId="0" priority="4" stopIfTrue="1" operator="equal">
      <formula>"F"</formula>
    </cfRule>
  </conditionalFormatting>
  <hyperlinks>
    <hyperlink ref="A10" r:id="rId1" display="http://si.no/" xr:uid="{1D7312D1-FB99-4170-AE21-B9A2196667FA}"/>
  </hyperlinks>
  <pageMargins left="0" right="0" top="0" bottom="0" header="0" footer="0"/>
  <pageSetup paperSize="9" scale="67" fitToHeight="0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FB0-0FC2-480F-BD8E-DA13A5DEE59A}">
  <sheetPr>
    <pageSetUpPr fitToPage="1"/>
  </sheetPr>
  <dimension ref="A8:L80"/>
  <sheetViews>
    <sheetView topLeftCell="A72" zoomScale="98" zoomScaleNormal="115" workbookViewId="0"/>
  </sheetViews>
  <sheetFormatPr defaultRowHeight="13.2" x14ac:dyDescent="0.25"/>
  <cols>
    <col min="1" max="2" width="8.88671875" style="47"/>
    <col min="3" max="3" width="12.6640625" style="47" customWidth="1"/>
    <col min="4" max="4" width="21.109375" style="47" customWidth="1"/>
    <col min="5" max="5" width="13.44140625" style="47" customWidth="1"/>
    <col min="6" max="6" width="15.6640625" style="47" customWidth="1"/>
    <col min="7" max="7" width="16.109375" style="47" customWidth="1"/>
    <col min="8" max="8" width="17.44140625" style="47" customWidth="1"/>
    <col min="9" max="16384" width="8.88671875" style="47"/>
  </cols>
  <sheetData>
    <row r="8" spans="1:12" ht="14.4" x14ac:dyDescent="0.3">
      <c r="A8" s="183" t="s">
        <v>4</v>
      </c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</row>
    <row r="9" spans="1:12" ht="14.4" x14ac:dyDescent="0.3">
      <c r="A9" s="183" t="s">
        <v>211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</row>
    <row r="10" spans="1:12" ht="15.6" x14ac:dyDescent="0.3">
      <c r="A10" s="184" t="s">
        <v>85</v>
      </c>
      <c r="B10" s="184"/>
      <c r="C10" s="184"/>
      <c r="G10" s="184" t="s">
        <v>5</v>
      </c>
      <c r="H10" s="184"/>
      <c r="I10" s="31"/>
      <c r="J10" s="31"/>
      <c r="K10" s="31"/>
    </row>
    <row r="12" spans="1:12" s="87" customFormat="1" ht="15" customHeight="1" x14ac:dyDescent="0.25">
      <c r="A12" s="83" t="s">
        <v>212</v>
      </c>
      <c r="B12" s="52" t="s">
        <v>86</v>
      </c>
      <c r="C12" s="52" t="s">
        <v>31</v>
      </c>
      <c r="D12" s="52" t="s">
        <v>88</v>
      </c>
      <c r="E12" s="84" t="s">
        <v>33</v>
      </c>
      <c r="F12" s="85" t="s">
        <v>34</v>
      </c>
      <c r="G12" s="85" t="s">
        <v>47</v>
      </c>
      <c r="H12" s="84" t="s">
        <v>59</v>
      </c>
      <c r="I12" s="86" t="s">
        <v>35</v>
      </c>
    </row>
    <row r="13" spans="1:12" s="87" customFormat="1" ht="15" customHeight="1" x14ac:dyDescent="0.25">
      <c r="A13" s="88">
        <v>1</v>
      </c>
      <c r="B13" s="88">
        <v>230130</v>
      </c>
      <c r="C13" s="88" t="s">
        <v>89</v>
      </c>
      <c r="D13" s="89" t="s">
        <v>90</v>
      </c>
      <c r="E13" s="90">
        <v>7.71</v>
      </c>
      <c r="F13" s="58">
        <v>8</v>
      </c>
      <c r="G13" s="58">
        <v>8.35</v>
      </c>
      <c r="H13" s="91">
        <v>8.3000000000000007</v>
      </c>
      <c r="I13" s="59">
        <v>8.1</v>
      </c>
    </row>
    <row r="14" spans="1:12" s="87" customFormat="1" ht="15" customHeight="1" x14ac:dyDescent="0.25">
      <c r="A14" s="88">
        <v>2</v>
      </c>
      <c r="B14" s="88">
        <v>230139</v>
      </c>
      <c r="C14" s="88" t="s">
        <v>91</v>
      </c>
      <c r="D14" s="89" t="s">
        <v>92</v>
      </c>
      <c r="E14" s="90">
        <v>8.24</v>
      </c>
      <c r="F14" s="58">
        <v>8.1300000000000008</v>
      </c>
      <c r="G14" s="58">
        <v>8.9600000000000009</v>
      </c>
      <c r="H14" s="91">
        <v>9.3000000000000007</v>
      </c>
      <c r="I14" s="59">
        <v>8.67</v>
      </c>
    </row>
    <row r="15" spans="1:12" s="87" customFormat="1" ht="15" customHeight="1" x14ac:dyDescent="0.25">
      <c r="A15" s="88">
        <v>3</v>
      </c>
      <c r="B15" s="88">
        <v>230924</v>
      </c>
      <c r="C15" s="88" t="s">
        <v>93</v>
      </c>
      <c r="D15" s="89" t="s">
        <v>94</v>
      </c>
      <c r="E15" s="90">
        <v>7.14</v>
      </c>
      <c r="F15" s="58">
        <v>7.13</v>
      </c>
      <c r="G15" s="58">
        <v>6.96</v>
      </c>
      <c r="H15" s="91">
        <v>7.83</v>
      </c>
      <c r="I15" s="59">
        <v>7.27</v>
      </c>
    </row>
    <row r="16" spans="1:12" s="87" customFormat="1" ht="15" customHeight="1" x14ac:dyDescent="0.25">
      <c r="A16" s="88">
        <v>4</v>
      </c>
      <c r="B16" s="88">
        <v>230849</v>
      </c>
      <c r="C16" s="88" t="s">
        <v>95</v>
      </c>
      <c r="D16" s="89" t="s">
        <v>96</v>
      </c>
      <c r="E16" s="90">
        <v>6.76</v>
      </c>
      <c r="F16" s="58">
        <v>6.96</v>
      </c>
      <c r="G16" s="58">
        <v>7.35</v>
      </c>
      <c r="H16" s="91">
        <v>7.61</v>
      </c>
      <c r="I16" s="59">
        <v>7.18</v>
      </c>
    </row>
    <row r="17" spans="1:9" s="87" customFormat="1" ht="15" customHeight="1" x14ac:dyDescent="0.25">
      <c r="A17" s="88">
        <v>5</v>
      </c>
      <c r="B17" s="88">
        <v>231209</v>
      </c>
      <c r="C17" s="88" t="s">
        <v>97</v>
      </c>
      <c r="D17" s="89" t="s">
        <v>98</v>
      </c>
      <c r="E17" s="90">
        <v>7.33</v>
      </c>
      <c r="F17" s="58">
        <v>7.7</v>
      </c>
      <c r="G17" s="58">
        <v>7.83</v>
      </c>
      <c r="H17" s="91">
        <v>8.2200000000000006</v>
      </c>
      <c r="I17" s="59">
        <v>7.78</v>
      </c>
    </row>
    <row r="18" spans="1:9" s="87" customFormat="1" ht="15" customHeight="1" x14ac:dyDescent="0.25">
      <c r="A18" s="88">
        <v>6</v>
      </c>
      <c r="B18" s="88">
        <v>231185</v>
      </c>
      <c r="C18" s="88" t="s">
        <v>99</v>
      </c>
      <c r="D18" s="89" t="s">
        <v>100</v>
      </c>
      <c r="E18" s="90">
        <v>8.48</v>
      </c>
      <c r="F18" s="58">
        <v>9.17</v>
      </c>
      <c r="G18" s="58">
        <v>8.8699999999999992</v>
      </c>
      <c r="H18" s="91">
        <v>9.35</v>
      </c>
      <c r="I18" s="59">
        <v>8.98</v>
      </c>
    </row>
    <row r="19" spans="1:9" s="87" customFormat="1" ht="15" customHeight="1" x14ac:dyDescent="0.25">
      <c r="A19" s="88">
        <v>7</v>
      </c>
      <c r="B19" s="88">
        <v>230618</v>
      </c>
      <c r="C19" s="88" t="s">
        <v>101</v>
      </c>
      <c r="D19" s="89" t="s">
        <v>102</v>
      </c>
      <c r="E19" s="90">
        <v>7.05</v>
      </c>
      <c r="F19" s="58">
        <v>7.22</v>
      </c>
      <c r="G19" s="58">
        <v>7.26</v>
      </c>
      <c r="H19" s="91">
        <v>7.74</v>
      </c>
      <c r="I19" s="59">
        <v>7.32</v>
      </c>
    </row>
    <row r="20" spans="1:9" s="87" customFormat="1" ht="15" customHeight="1" x14ac:dyDescent="0.25">
      <c r="A20" s="88">
        <v>8</v>
      </c>
      <c r="B20" s="88">
        <v>230578</v>
      </c>
      <c r="C20" s="88" t="s">
        <v>103</v>
      </c>
      <c r="D20" s="89" t="s">
        <v>104</v>
      </c>
      <c r="E20" s="90">
        <v>7.1</v>
      </c>
      <c r="F20" s="58">
        <v>7.65</v>
      </c>
      <c r="G20" s="58">
        <v>8</v>
      </c>
      <c r="H20" s="91">
        <v>8.3000000000000007</v>
      </c>
      <c r="I20" s="59">
        <v>7.78</v>
      </c>
    </row>
    <row r="21" spans="1:9" s="87" customFormat="1" ht="15" customHeight="1" x14ac:dyDescent="0.25">
      <c r="A21" s="88">
        <v>9</v>
      </c>
      <c r="B21" s="88">
        <v>231043</v>
      </c>
      <c r="C21" s="88" t="s">
        <v>105</v>
      </c>
      <c r="D21" s="89" t="s">
        <v>106</v>
      </c>
      <c r="E21" s="90">
        <v>8.14</v>
      </c>
      <c r="F21" s="58">
        <v>8.52</v>
      </c>
      <c r="G21" s="58">
        <v>8.65</v>
      </c>
      <c r="H21" s="91">
        <v>8.83</v>
      </c>
      <c r="I21" s="59">
        <v>8.5399999999999991</v>
      </c>
    </row>
    <row r="22" spans="1:9" s="87" customFormat="1" ht="15" customHeight="1" x14ac:dyDescent="0.25">
      <c r="A22" s="88">
        <v>10</v>
      </c>
      <c r="B22" s="88">
        <v>230980</v>
      </c>
      <c r="C22" s="88" t="s">
        <v>107</v>
      </c>
      <c r="D22" s="89" t="s">
        <v>108</v>
      </c>
      <c r="E22" s="90">
        <v>8.57</v>
      </c>
      <c r="F22" s="58">
        <v>9.0399999999999991</v>
      </c>
      <c r="G22" s="58">
        <v>8.57</v>
      </c>
      <c r="H22" s="91">
        <v>8.39</v>
      </c>
      <c r="I22" s="59">
        <v>8.64</v>
      </c>
    </row>
    <row r="23" spans="1:9" s="87" customFormat="1" ht="15" customHeight="1" x14ac:dyDescent="0.25">
      <c r="A23" s="88">
        <v>11</v>
      </c>
      <c r="B23" s="88">
        <v>230761</v>
      </c>
      <c r="C23" s="88" t="s">
        <v>109</v>
      </c>
      <c r="D23" s="89" t="s">
        <v>110</v>
      </c>
      <c r="E23" s="90">
        <v>7.33</v>
      </c>
      <c r="F23" s="58">
        <v>8.1300000000000008</v>
      </c>
      <c r="G23" s="58">
        <v>7.91</v>
      </c>
      <c r="H23" s="91">
        <v>8.61</v>
      </c>
      <c r="I23" s="59">
        <v>8.01</v>
      </c>
    </row>
    <row r="24" spans="1:9" s="87" customFormat="1" ht="15" customHeight="1" x14ac:dyDescent="0.25">
      <c r="A24" s="88">
        <v>12</v>
      </c>
      <c r="B24" s="88">
        <v>231081</v>
      </c>
      <c r="C24" s="88" t="s">
        <v>111</v>
      </c>
      <c r="D24" s="89" t="s">
        <v>112</v>
      </c>
      <c r="E24" s="90">
        <v>7.14</v>
      </c>
      <c r="F24" s="58">
        <v>7.57</v>
      </c>
      <c r="G24" s="58">
        <v>7.83</v>
      </c>
      <c r="H24" s="91">
        <v>8</v>
      </c>
      <c r="I24" s="59">
        <v>7.64</v>
      </c>
    </row>
    <row r="25" spans="1:9" s="87" customFormat="1" ht="15" customHeight="1" x14ac:dyDescent="0.25">
      <c r="A25" s="88">
        <v>13</v>
      </c>
      <c r="B25" s="88">
        <v>230586</v>
      </c>
      <c r="C25" s="88" t="s">
        <v>113</v>
      </c>
      <c r="D25" s="89" t="s">
        <v>114</v>
      </c>
      <c r="E25" s="90">
        <v>6.86</v>
      </c>
      <c r="F25" s="58">
        <v>7.17</v>
      </c>
      <c r="G25" s="58">
        <v>7.65</v>
      </c>
      <c r="H25" s="91">
        <v>8.39</v>
      </c>
      <c r="I25" s="59">
        <v>7.53</v>
      </c>
    </row>
    <row r="26" spans="1:9" s="87" customFormat="1" ht="15" customHeight="1" x14ac:dyDescent="0.25">
      <c r="A26" s="88">
        <v>14</v>
      </c>
      <c r="B26" s="88">
        <v>230075</v>
      </c>
      <c r="C26" s="88" t="s">
        <v>115</v>
      </c>
      <c r="D26" s="89" t="s">
        <v>116</v>
      </c>
      <c r="E26" s="90">
        <v>8.6199999999999992</v>
      </c>
      <c r="F26" s="58">
        <v>8.91</v>
      </c>
      <c r="G26" s="58">
        <v>9</v>
      </c>
      <c r="H26" s="91">
        <v>8.91</v>
      </c>
      <c r="I26" s="59">
        <v>8.8699999999999992</v>
      </c>
    </row>
    <row r="27" spans="1:9" s="87" customFormat="1" ht="15" customHeight="1" x14ac:dyDescent="0.25">
      <c r="A27" s="88">
        <v>15</v>
      </c>
      <c r="B27" s="88">
        <v>230815</v>
      </c>
      <c r="C27" s="88" t="s">
        <v>117</v>
      </c>
      <c r="D27" s="89" t="s">
        <v>118</v>
      </c>
      <c r="E27" s="90">
        <v>8.76</v>
      </c>
      <c r="F27" s="58">
        <v>8.83</v>
      </c>
      <c r="G27" s="58">
        <v>8.9600000000000009</v>
      </c>
      <c r="H27" s="91">
        <v>8.83</v>
      </c>
      <c r="I27" s="59">
        <v>8.84</v>
      </c>
    </row>
    <row r="28" spans="1:9" s="87" customFormat="1" ht="15" customHeight="1" x14ac:dyDescent="0.25">
      <c r="A28" s="88">
        <v>16</v>
      </c>
      <c r="B28" s="88">
        <v>231416</v>
      </c>
      <c r="C28" s="88" t="s">
        <v>119</v>
      </c>
      <c r="D28" s="89" t="s">
        <v>120</v>
      </c>
      <c r="E28" s="90">
        <v>5.62</v>
      </c>
      <c r="F28" s="58">
        <v>7</v>
      </c>
      <c r="G28" s="58">
        <v>7.65</v>
      </c>
      <c r="H28" s="91">
        <v>8.0399999999999991</v>
      </c>
      <c r="I28" s="59">
        <v>7.11</v>
      </c>
    </row>
    <row r="29" spans="1:9" s="87" customFormat="1" ht="15" customHeight="1" x14ac:dyDescent="0.25">
      <c r="A29" s="88">
        <v>17</v>
      </c>
      <c r="B29" s="88">
        <v>231291</v>
      </c>
      <c r="C29" s="88" t="s">
        <v>121</v>
      </c>
      <c r="D29" s="89" t="s">
        <v>122</v>
      </c>
      <c r="E29" s="90">
        <v>4.9000000000000004</v>
      </c>
      <c r="F29" s="58">
        <v>5.52</v>
      </c>
      <c r="G29" s="58">
        <v>5.39</v>
      </c>
      <c r="H29" s="91">
        <v>3.78</v>
      </c>
      <c r="I29" s="59">
        <v>4.9000000000000004</v>
      </c>
    </row>
    <row r="30" spans="1:9" s="87" customFormat="1" ht="15" customHeight="1" x14ac:dyDescent="0.25">
      <c r="A30" s="88">
        <v>18</v>
      </c>
      <c r="B30" s="88">
        <v>230167</v>
      </c>
      <c r="C30" s="88" t="s">
        <v>123</v>
      </c>
      <c r="D30" s="89" t="s">
        <v>124</v>
      </c>
      <c r="E30" s="90">
        <v>9.0500000000000007</v>
      </c>
      <c r="F30" s="58">
        <v>9.48</v>
      </c>
      <c r="G30" s="58">
        <v>9.35</v>
      </c>
      <c r="H30" s="91">
        <v>9.3000000000000007</v>
      </c>
      <c r="I30" s="59">
        <v>9.3000000000000007</v>
      </c>
    </row>
    <row r="31" spans="1:9" s="87" customFormat="1" ht="15" customHeight="1" x14ac:dyDescent="0.25">
      <c r="A31" s="88">
        <v>19</v>
      </c>
      <c r="B31" s="88">
        <v>231235</v>
      </c>
      <c r="C31" s="88" t="s">
        <v>125</v>
      </c>
      <c r="D31" s="89" t="s">
        <v>126</v>
      </c>
      <c r="E31" s="90">
        <v>7.19</v>
      </c>
      <c r="F31" s="58">
        <v>7.96</v>
      </c>
      <c r="G31" s="58">
        <v>7.74</v>
      </c>
      <c r="H31" s="91">
        <v>7.96</v>
      </c>
      <c r="I31" s="59">
        <v>7.72</v>
      </c>
    </row>
    <row r="32" spans="1:9" s="87" customFormat="1" ht="15" customHeight="1" x14ac:dyDescent="0.25">
      <c r="A32" s="88">
        <v>20</v>
      </c>
      <c r="B32" s="88">
        <v>230208</v>
      </c>
      <c r="C32" s="88" t="s">
        <v>127</v>
      </c>
      <c r="D32" s="89" t="s">
        <v>128</v>
      </c>
      <c r="E32" s="90">
        <v>7.48</v>
      </c>
      <c r="F32" s="58">
        <v>8.48</v>
      </c>
      <c r="G32" s="58">
        <v>8.3000000000000007</v>
      </c>
      <c r="H32" s="91">
        <v>8.39</v>
      </c>
      <c r="I32" s="59">
        <v>8.18</v>
      </c>
    </row>
    <row r="33" spans="1:9" s="87" customFormat="1" ht="15" customHeight="1" x14ac:dyDescent="0.25">
      <c r="A33" s="88">
        <v>21</v>
      </c>
      <c r="B33" s="88">
        <v>230402</v>
      </c>
      <c r="C33" s="88" t="s">
        <v>129</v>
      </c>
      <c r="D33" s="89" t="s">
        <v>130</v>
      </c>
      <c r="E33" s="90">
        <v>7.57</v>
      </c>
      <c r="F33" s="58">
        <v>8.2200000000000006</v>
      </c>
      <c r="G33" s="58">
        <v>8.17</v>
      </c>
      <c r="H33" s="91">
        <v>8.7799999999999994</v>
      </c>
      <c r="I33" s="59">
        <v>8.1999999999999993</v>
      </c>
    </row>
    <row r="34" spans="1:9" s="87" customFormat="1" ht="15" customHeight="1" x14ac:dyDescent="0.25">
      <c r="A34" s="88">
        <v>22</v>
      </c>
      <c r="B34" s="88">
        <v>230443</v>
      </c>
      <c r="C34" s="88" t="s">
        <v>131</v>
      </c>
      <c r="D34" s="89" t="s">
        <v>132</v>
      </c>
      <c r="E34" s="90">
        <v>8</v>
      </c>
      <c r="F34" s="58">
        <v>8.39</v>
      </c>
      <c r="G34" s="58">
        <v>8.6999999999999993</v>
      </c>
      <c r="H34" s="91">
        <v>9.26</v>
      </c>
      <c r="I34" s="59">
        <v>8.6</v>
      </c>
    </row>
    <row r="35" spans="1:9" s="87" customFormat="1" ht="15" customHeight="1" x14ac:dyDescent="0.25">
      <c r="A35" s="88">
        <v>23</v>
      </c>
      <c r="B35" s="88">
        <v>230968</v>
      </c>
      <c r="C35" s="88" t="s">
        <v>133</v>
      </c>
      <c r="D35" s="89" t="s">
        <v>134</v>
      </c>
      <c r="E35" s="90">
        <v>8.81</v>
      </c>
      <c r="F35" s="58">
        <v>9.17</v>
      </c>
      <c r="G35" s="58">
        <v>9.0399999999999991</v>
      </c>
      <c r="H35" s="91">
        <v>9.09</v>
      </c>
      <c r="I35" s="59">
        <v>9.02</v>
      </c>
    </row>
    <row r="36" spans="1:9" s="87" customFormat="1" ht="15" customHeight="1" x14ac:dyDescent="0.25">
      <c r="A36" s="88">
        <v>24</v>
      </c>
      <c r="B36" s="88">
        <v>231294</v>
      </c>
      <c r="C36" s="88" t="s">
        <v>135</v>
      </c>
      <c r="D36" s="89" t="s">
        <v>136</v>
      </c>
      <c r="E36" s="90">
        <v>7.38</v>
      </c>
      <c r="F36" s="58">
        <v>7.96</v>
      </c>
      <c r="G36" s="58">
        <v>7.74</v>
      </c>
      <c r="H36" s="91">
        <v>7.74</v>
      </c>
      <c r="I36" s="59">
        <v>7.71</v>
      </c>
    </row>
    <row r="37" spans="1:9" s="87" customFormat="1" ht="15" customHeight="1" x14ac:dyDescent="0.25">
      <c r="A37" s="88">
        <v>25</v>
      </c>
      <c r="B37" s="88">
        <v>230569</v>
      </c>
      <c r="C37" s="88" t="s">
        <v>137</v>
      </c>
      <c r="D37" s="89" t="s">
        <v>138</v>
      </c>
      <c r="E37" s="90">
        <v>7.48</v>
      </c>
      <c r="F37" s="58">
        <v>6.91</v>
      </c>
      <c r="G37" s="58">
        <v>7.61</v>
      </c>
      <c r="H37" s="91">
        <v>7.83</v>
      </c>
      <c r="I37" s="59">
        <v>7.46</v>
      </c>
    </row>
    <row r="38" spans="1:9" s="87" customFormat="1" ht="15" customHeight="1" x14ac:dyDescent="0.25">
      <c r="A38" s="88">
        <v>26</v>
      </c>
      <c r="B38" s="88">
        <v>230897</v>
      </c>
      <c r="C38" s="88" t="s">
        <v>139</v>
      </c>
      <c r="D38" s="89" t="s">
        <v>140</v>
      </c>
      <c r="E38" s="90">
        <v>8.81</v>
      </c>
      <c r="F38" s="58">
        <v>8.8699999999999992</v>
      </c>
      <c r="G38" s="58">
        <v>7.57</v>
      </c>
      <c r="H38" s="91">
        <v>9</v>
      </c>
      <c r="I38" s="59">
        <v>8.56</v>
      </c>
    </row>
    <row r="39" spans="1:9" s="87" customFormat="1" ht="15" customHeight="1" x14ac:dyDescent="0.25">
      <c r="A39" s="88">
        <v>27</v>
      </c>
      <c r="B39" s="88">
        <v>230847</v>
      </c>
      <c r="C39" s="88" t="s">
        <v>141</v>
      </c>
      <c r="D39" s="89" t="s">
        <v>142</v>
      </c>
      <c r="E39" s="90">
        <v>9.33</v>
      </c>
      <c r="F39" s="58">
        <v>9.48</v>
      </c>
      <c r="G39" s="58">
        <v>9.48</v>
      </c>
      <c r="H39" s="91">
        <v>9.35</v>
      </c>
      <c r="I39" s="59">
        <v>9.41</v>
      </c>
    </row>
    <row r="40" spans="1:9" s="87" customFormat="1" ht="15" customHeight="1" x14ac:dyDescent="0.25">
      <c r="A40" s="88">
        <v>28</v>
      </c>
      <c r="B40" s="88">
        <v>230645</v>
      </c>
      <c r="C40" s="88" t="s">
        <v>143</v>
      </c>
      <c r="D40" s="89" t="s">
        <v>144</v>
      </c>
      <c r="E40" s="90">
        <v>6.71</v>
      </c>
      <c r="F40" s="58">
        <v>6.52</v>
      </c>
      <c r="G40" s="58">
        <v>7.22</v>
      </c>
      <c r="H40" s="91">
        <v>7.39</v>
      </c>
      <c r="I40" s="59">
        <v>6.97</v>
      </c>
    </row>
    <row r="41" spans="1:9" s="87" customFormat="1" ht="15" customHeight="1" x14ac:dyDescent="0.25">
      <c r="A41" s="88">
        <v>29</v>
      </c>
      <c r="B41" s="88">
        <v>230595</v>
      </c>
      <c r="C41" s="88" t="s">
        <v>145</v>
      </c>
      <c r="D41" s="89" t="s">
        <v>146</v>
      </c>
      <c r="E41" s="90">
        <v>8.1</v>
      </c>
      <c r="F41" s="58">
        <v>8.43</v>
      </c>
      <c r="G41" s="58">
        <v>8.9600000000000009</v>
      </c>
      <c r="H41" s="91">
        <v>9</v>
      </c>
      <c r="I41" s="59">
        <v>8.6300000000000008</v>
      </c>
    </row>
    <row r="42" spans="1:9" s="87" customFormat="1" ht="15" customHeight="1" x14ac:dyDescent="0.25">
      <c r="A42" s="88">
        <v>30</v>
      </c>
      <c r="B42" s="88">
        <v>230913</v>
      </c>
      <c r="C42" s="88" t="s">
        <v>147</v>
      </c>
      <c r="D42" s="89" t="s">
        <v>148</v>
      </c>
      <c r="E42" s="90">
        <v>7.76</v>
      </c>
      <c r="F42" s="58">
        <v>7.65</v>
      </c>
      <c r="G42" s="58">
        <v>7.74</v>
      </c>
      <c r="H42" s="91">
        <v>8.17</v>
      </c>
      <c r="I42" s="59">
        <v>7.83</v>
      </c>
    </row>
    <row r="43" spans="1:9" s="87" customFormat="1" ht="15" customHeight="1" x14ac:dyDescent="0.25">
      <c r="A43" s="88">
        <v>31</v>
      </c>
      <c r="B43" s="88">
        <v>230643</v>
      </c>
      <c r="C43" s="88" t="s">
        <v>149</v>
      </c>
      <c r="D43" s="89" t="s">
        <v>150</v>
      </c>
      <c r="E43" s="90">
        <v>8.0500000000000007</v>
      </c>
      <c r="F43" s="58">
        <v>8.57</v>
      </c>
      <c r="G43" s="58">
        <v>8.52</v>
      </c>
      <c r="H43" s="91">
        <v>8.9600000000000009</v>
      </c>
      <c r="I43" s="59">
        <v>8.5299999999999994</v>
      </c>
    </row>
    <row r="44" spans="1:9" s="87" customFormat="1" ht="15" customHeight="1" x14ac:dyDescent="0.25">
      <c r="A44" s="88">
        <v>32</v>
      </c>
      <c r="B44" s="88">
        <v>231046</v>
      </c>
      <c r="C44" s="88" t="s">
        <v>151</v>
      </c>
      <c r="D44" s="89" t="s">
        <v>152</v>
      </c>
      <c r="E44" s="90">
        <v>8.81</v>
      </c>
      <c r="F44" s="58">
        <v>9.09</v>
      </c>
      <c r="G44" s="58">
        <v>9.17</v>
      </c>
      <c r="H44" s="91">
        <v>8.6999999999999993</v>
      </c>
      <c r="I44" s="59">
        <v>8.94</v>
      </c>
    </row>
    <row r="45" spans="1:9" s="87" customFormat="1" ht="15" customHeight="1" x14ac:dyDescent="0.25">
      <c r="A45" s="88">
        <v>33</v>
      </c>
      <c r="B45" s="88">
        <v>230254</v>
      </c>
      <c r="C45" s="88" t="s">
        <v>153</v>
      </c>
      <c r="D45" s="89" t="s">
        <v>154</v>
      </c>
      <c r="E45" s="90">
        <v>6.76</v>
      </c>
      <c r="F45" s="58">
        <v>6.74</v>
      </c>
      <c r="G45" s="58">
        <v>7.61</v>
      </c>
      <c r="H45" s="91">
        <v>8.17</v>
      </c>
      <c r="I45" s="59">
        <v>7.33</v>
      </c>
    </row>
    <row r="46" spans="1:9" s="87" customFormat="1" ht="15" customHeight="1" x14ac:dyDescent="0.25">
      <c r="A46" s="88">
        <v>34</v>
      </c>
      <c r="B46" s="88">
        <v>230944</v>
      </c>
      <c r="C46" s="88" t="s">
        <v>155</v>
      </c>
      <c r="D46" s="89" t="s">
        <v>156</v>
      </c>
      <c r="E46" s="90">
        <v>7.52</v>
      </c>
      <c r="F46" s="58">
        <v>8.0399999999999991</v>
      </c>
      <c r="G46" s="58">
        <v>7.78</v>
      </c>
      <c r="H46" s="91">
        <v>8.2200000000000006</v>
      </c>
      <c r="I46" s="59">
        <v>7.9</v>
      </c>
    </row>
    <row r="47" spans="1:9" s="87" customFormat="1" ht="15" customHeight="1" x14ac:dyDescent="0.25">
      <c r="A47" s="88">
        <v>35</v>
      </c>
      <c r="B47" s="88">
        <v>230613</v>
      </c>
      <c r="C47" s="88" t="s">
        <v>157</v>
      </c>
      <c r="D47" s="89" t="s">
        <v>158</v>
      </c>
      <c r="E47" s="90">
        <v>8.0500000000000007</v>
      </c>
      <c r="F47" s="58">
        <v>8.2200000000000006</v>
      </c>
      <c r="G47" s="58">
        <v>8.39</v>
      </c>
      <c r="H47" s="91">
        <v>8.74</v>
      </c>
      <c r="I47" s="59">
        <v>8.36</v>
      </c>
    </row>
    <row r="48" spans="1:9" s="87" customFormat="1" ht="15" customHeight="1" x14ac:dyDescent="0.25">
      <c r="A48" s="88">
        <v>36</v>
      </c>
      <c r="B48" s="88">
        <v>230151</v>
      </c>
      <c r="C48" s="88" t="s">
        <v>159</v>
      </c>
      <c r="D48" s="89" t="s">
        <v>160</v>
      </c>
      <c r="E48" s="90">
        <v>4.67</v>
      </c>
      <c r="F48" s="58">
        <v>6.26</v>
      </c>
      <c r="G48" s="58">
        <v>7</v>
      </c>
      <c r="H48" s="91">
        <v>6.09</v>
      </c>
      <c r="I48" s="59">
        <v>5.77</v>
      </c>
    </row>
    <row r="49" spans="1:9" s="87" customFormat="1" ht="15" customHeight="1" x14ac:dyDescent="0.25">
      <c r="A49" s="88">
        <v>37</v>
      </c>
      <c r="B49" s="88">
        <v>230859</v>
      </c>
      <c r="C49" s="88" t="s">
        <v>161</v>
      </c>
      <c r="D49" s="89" t="s">
        <v>162</v>
      </c>
      <c r="E49" s="90">
        <v>8.33</v>
      </c>
      <c r="F49" s="58">
        <v>8.52</v>
      </c>
      <c r="G49" s="58">
        <v>8.52</v>
      </c>
      <c r="H49" s="91">
        <v>8.35</v>
      </c>
      <c r="I49" s="59">
        <v>8.4600000000000009</v>
      </c>
    </row>
    <row r="50" spans="1:9" s="87" customFormat="1" ht="15" customHeight="1" x14ac:dyDescent="0.25">
      <c r="A50" s="88">
        <v>38</v>
      </c>
      <c r="B50" s="88">
        <v>230091</v>
      </c>
      <c r="C50" s="88" t="s">
        <v>163</v>
      </c>
      <c r="D50" s="89" t="s">
        <v>164</v>
      </c>
      <c r="E50" s="90">
        <v>7.67</v>
      </c>
      <c r="F50" s="58">
        <v>7.91</v>
      </c>
      <c r="G50" s="58">
        <v>7.91</v>
      </c>
      <c r="H50" s="91">
        <v>8.1300000000000008</v>
      </c>
      <c r="I50" s="59">
        <v>7.91</v>
      </c>
    </row>
    <row r="51" spans="1:9" s="87" customFormat="1" ht="15" customHeight="1" x14ac:dyDescent="0.25">
      <c r="A51" s="88">
        <v>39</v>
      </c>
      <c r="B51" s="88">
        <v>230873</v>
      </c>
      <c r="C51" s="88" t="s">
        <v>165</v>
      </c>
      <c r="D51" s="89" t="s">
        <v>166</v>
      </c>
      <c r="E51" s="90">
        <v>8.2899999999999991</v>
      </c>
      <c r="F51" s="58">
        <v>8.91</v>
      </c>
      <c r="G51" s="58">
        <v>9.3000000000000007</v>
      </c>
      <c r="H51" s="91">
        <v>9.57</v>
      </c>
      <c r="I51" s="59">
        <v>9.0299999999999994</v>
      </c>
    </row>
    <row r="52" spans="1:9" s="87" customFormat="1" ht="15" customHeight="1" x14ac:dyDescent="0.25">
      <c r="A52" s="88">
        <v>40</v>
      </c>
      <c r="B52" s="88">
        <v>230339</v>
      </c>
      <c r="C52" s="88" t="s">
        <v>167</v>
      </c>
      <c r="D52" s="89" t="s">
        <v>168</v>
      </c>
      <c r="E52" s="90">
        <v>5.57</v>
      </c>
      <c r="F52" s="58">
        <v>5.43</v>
      </c>
      <c r="G52" s="58">
        <v>6.48</v>
      </c>
      <c r="H52" s="91">
        <v>4.78</v>
      </c>
      <c r="I52" s="59">
        <v>5.33</v>
      </c>
    </row>
    <row r="53" spans="1:9" s="87" customFormat="1" ht="15" customHeight="1" x14ac:dyDescent="0.25">
      <c r="A53" s="88">
        <v>41</v>
      </c>
      <c r="B53" s="88">
        <v>230325</v>
      </c>
      <c r="C53" s="88" t="s">
        <v>169</v>
      </c>
      <c r="D53" s="89" t="s">
        <v>170</v>
      </c>
      <c r="E53" s="90">
        <v>8.19</v>
      </c>
      <c r="F53" s="58">
        <v>8.7799999999999994</v>
      </c>
      <c r="G53" s="58">
        <v>8.6999999999999993</v>
      </c>
      <c r="H53" s="91">
        <v>9</v>
      </c>
      <c r="I53" s="59">
        <v>8.68</v>
      </c>
    </row>
    <row r="54" spans="1:9" s="87" customFormat="1" ht="15" customHeight="1" x14ac:dyDescent="0.25">
      <c r="A54" s="88">
        <v>42</v>
      </c>
      <c r="B54" s="88">
        <v>230933</v>
      </c>
      <c r="C54" s="88" t="s">
        <v>171</v>
      </c>
      <c r="D54" s="89" t="s">
        <v>172</v>
      </c>
      <c r="E54" s="90">
        <v>8.48</v>
      </c>
      <c r="F54" s="58">
        <v>8.91</v>
      </c>
      <c r="G54" s="58">
        <v>8.52</v>
      </c>
      <c r="H54" s="91">
        <v>8.9600000000000009</v>
      </c>
      <c r="I54" s="59">
        <v>8.7200000000000006</v>
      </c>
    </row>
    <row r="55" spans="1:9" s="87" customFormat="1" ht="15" customHeight="1" x14ac:dyDescent="0.25">
      <c r="A55" s="88">
        <v>43</v>
      </c>
      <c r="B55" s="88">
        <v>230923</v>
      </c>
      <c r="C55" s="88" t="s">
        <v>173</v>
      </c>
      <c r="D55" s="89" t="s">
        <v>174</v>
      </c>
      <c r="E55" s="90">
        <v>8.57</v>
      </c>
      <c r="F55" s="58">
        <v>8.91</v>
      </c>
      <c r="G55" s="58">
        <v>9.09</v>
      </c>
      <c r="H55" s="91">
        <v>9.2200000000000006</v>
      </c>
      <c r="I55" s="59">
        <v>8.9600000000000009</v>
      </c>
    </row>
    <row r="56" spans="1:9" s="87" customFormat="1" ht="15" customHeight="1" x14ac:dyDescent="0.25">
      <c r="A56" s="88">
        <v>44</v>
      </c>
      <c r="B56" s="88">
        <v>230865</v>
      </c>
      <c r="C56" s="88" t="s">
        <v>175</v>
      </c>
      <c r="D56" s="89" t="s">
        <v>176</v>
      </c>
      <c r="E56" s="90">
        <v>8.7100000000000009</v>
      </c>
      <c r="F56" s="58">
        <v>8.7799999999999994</v>
      </c>
      <c r="G56" s="58">
        <v>8.91</v>
      </c>
      <c r="H56" s="91">
        <v>9.09</v>
      </c>
      <c r="I56" s="59">
        <v>8.8800000000000008</v>
      </c>
    </row>
    <row r="57" spans="1:9" s="87" customFormat="1" ht="15" customHeight="1" x14ac:dyDescent="0.25">
      <c r="A57" s="88">
        <v>45</v>
      </c>
      <c r="B57" s="88">
        <v>230228</v>
      </c>
      <c r="C57" s="88" t="s">
        <v>177</v>
      </c>
      <c r="D57" s="89" t="s">
        <v>178</v>
      </c>
      <c r="E57" s="90">
        <v>8.0500000000000007</v>
      </c>
      <c r="F57" s="58">
        <v>8.52</v>
      </c>
      <c r="G57" s="58">
        <v>8.7799999999999994</v>
      </c>
      <c r="H57" s="91">
        <v>9.0399999999999991</v>
      </c>
      <c r="I57" s="59">
        <v>8.61</v>
      </c>
    </row>
    <row r="58" spans="1:9" s="87" customFormat="1" ht="15" customHeight="1" x14ac:dyDescent="0.25">
      <c r="A58" s="88">
        <v>46</v>
      </c>
      <c r="B58" s="88">
        <v>230609</v>
      </c>
      <c r="C58" s="88" t="s">
        <v>179</v>
      </c>
      <c r="D58" s="89" t="s">
        <v>180</v>
      </c>
      <c r="E58" s="90">
        <v>8.19</v>
      </c>
      <c r="F58" s="58">
        <v>8.26</v>
      </c>
      <c r="G58" s="58">
        <v>8.0399999999999991</v>
      </c>
      <c r="H58" s="92">
        <v>8.83</v>
      </c>
      <c r="I58" s="59">
        <v>8.33</v>
      </c>
    </row>
    <row r="59" spans="1:9" s="87" customFormat="1" ht="15" customHeight="1" x14ac:dyDescent="0.25">
      <c r="A59" s="88">
        <v>47</v>
      </c>
      <c r="B59" s="88">
        <v>231039</v>
      </c>
      <c r="C59" s="88" t="s">
        <v>181</v>
      </c>
      <c r="D59" s="89" t="s">
        <v>182</v>
      </c>
      <c r="E59" s="90">
        <v>7.86</v>
      </c>
      <c r="F59" s="58">
        <v>7.96</v>
      </c>
      <c r="G59" s="58">
        <v>7.87</v>
      </c>
      <c r="H59" s="91">
        <v>8.17</v>
      </c>
      <c r="I59" s="59">
        <v>7.97</v>
      </c>
    </row>
    <row r="60" spans="1:9" s="87" customFormat="1" ht="15" customHeight="1" x14ac:dyDescent="0.25">
      <c r="A60" s="88">
        <v>48</v>
      </c>
      <c r="B60" s="88">
        <v>230455</v>
      </c>
      <c r="C60" s="88" t="s">
        <v>183</v>
      </c>
      <c r="D60" s="89" t="s">
        <v>184</v>
      </c>
      <c r="E60" s="90">
        <v>6.81</v>
      </c>
      <c r="F60" s="58">
        <v>6.48</v>
      </c>
      <c r="G60" s="58">
        <v>8.1300000000000008</v>
      </c>
      <c r="H60" s="91">
        <v>7.65</v>
      </c>
      <c r="I60" s="59">
        <v>7.28</v>
      </c>
    </row>
    <row r="61" spans="1:9" s="87" customFormat="1" ht="15" customHeight="1" x14ac:dyDescent="0.25">
      <c r="A61" s="88">
        <v>49</v>
      </c>
      <c r="B61" s="88">
        <v>230750</v>
      </c>
      <c r="C61" s="88" t="s">
        <v>185</v>
      </c>
      <c r="D61" s="89" t="s">
        <v>186</v>
      </c>
      <c r="E61" s="90">
        <v>8</v>
      </c>
      <c r="F61" s="58">
        <v>7.52</v>
      </c>
      <c r="G61" s="58">
        <v>8.1300000000000008</v>
      </c>
      <c r="H61" s="91">
        <v>9.26</v>
      </c>
      <c r="I61" s="59">
        <v>8.23</v>
      </c>
    </row>
    <row r="62" spans="1:9" s="87" customFormat="1" ht="15" customHeight="1" x14ac:dyDescent="0.25">
      <c r="A62" s="88">
        <v>50</v>
      </c>
      <c r="B62" s="88">
        <v>230317</v>
      </c>
      <c r="C62" s="88" t="s">
        <v>187</v>
      </c>
      <c r="D62" s="89" t="s">
        <v>188</v>
      </c>
      <c r="E62" s="90">
        <v>3.52</v>
      </c>
      <c r="F62" s="58">
        <v>2.96</v>
      </c>
      <c r="G62" s="58">
        <v>4.22</v>
      </c>
      <c r="H62" s="91">
        <v>3.7</v>
      </c>
      <c r="I62" s="59">
        <v>3.43</v>
      </c>
    </row>
    <row r="63" spans="1:9" s="87" customFormat="1" ht="15" customHeight="1" x14ac:dyDescent="0.25">
      <c r="A63" s="88">
        <v>51</v>
      </c>
      <c r="B63" s="88">
        <v>231128</v>
      </c>
      <c r="C63" s="88" t="s">
        <v>189</v>
      </c>
      <c r="D63" s="89" t="s">
        <v>190</v>
      </c>
      <c r="E63" s="90">
        <v>7.43</v>
      </c>
      <c r="F63" s="58">
        <v>6.96</v>
      </c>
      <c r="G63" s="58">
        <v>7.96</v>
      </c>
      <c r="H63" s="91">
        <v>8.35</v>
      </c>
      <c r="I63" s="59">
        <v>7.68</v>
      </c>
    </row>
    <row r="64" spans="1:9" s="87" customFormat="1" ht="15" customHeight="1" x14ac:dyDescent="0.25">
      <c r="A64" s="88">
        <v>52</v>
      </c>
      <c r="B64" s="88">
        <v>230810</v>
      </c>
      <c r="C64" s="88" t="s">
        <v>191</v>
      </c>
      <c r="D64" s="89" t="s">
        <v>192</v>
      </c>
      <c r="E64" s="90">
        <v>7.9</v>
      </c>
      <c r="F64" s="58">
        <v>7.83</v>
      </c>
      <c r="G64" s="58">
        <v>8.09</v>
      </c>
      <c r="H64" s="91">
        <v>8.57</v>
      </c>
      <c r="I64" s="59">
        <v>8.1</v>
      </c>
    </row>
    <row r="65" spans="1:9" s="87" customFormat="1" ht="15" customHeight="1" x14ac:dyDescent="0.25">
      <c r="A65" s="88">
        <v>53</v>
      </c>
      <c r="B65" s="88">
        <v>231015</v>
      </c>
      <c r="C65" s="88" t="s">
        <v>193</v>
      </c>
      <c r="D65" s="89" t="s">
        <v>194</v>
      </c>
      <c r="E65" s="90">
        <v>9</v>
      </c>
      <c r="F65" s="58">
        <v>9.2200000000000006</v>
      </c>
      <c r="G65" s="58">
        <v>9.2200000000000006</v>
      </c>
      <c r="H65" s="91">
        <v>9.35</v>
      </c>
      <c r="I65" s="59">
        <v>9.1999999999999993</v>
      </c>
    </row>
    <row r="66" spans="1:9" s="87" customFormat="1" ht="15" customHeight="1" x14ac:dyDescent="0.25">
      <c r="A66" s="88">
        <v>54</v>
      </c>
      <c r="B66" s="88">
        <v>230888</v>
      </c>
      <c r="C66" s="88" t="s">
        <v>195</v>
      </c>
      <c r="D66" s="89" t="s">
        <v>194</v>
      </c>
      <c r="E66" s="90">
        <v>9.19</v>
      </c>
      <c r="F66" s="58">
        <v>9.17</v>
      </c>
      <c r="G66" s="58">
        <v>9.0399999999999991</v>
      </c>
      <c r="H66" s="91">
        <v>9.35</v>
      </c>
      <c r="I66" s="59">
        <v>9.19</v>
      </c>
    </row>
    <row r="67" spans="1:9" s="87" customFormat="1" ht="15" customHeight="1" x14ac:dyDescent="0.25">
      <c r="A67" s="88">
        <v>55</v>
      </c>
      <c r="B67" s="88">
        <v>230665</v>
      </c>
      <c r="C67" s="88" t="s">
        <v>196</v>
      </c>
      <c r="D67" s="89" t="s">
        <v>197</v>
      </c>
      <c r="E67" s="90">
        <v>7.38</v>
      </c>
      <c r="F67" s="58">
        <v>6.96</v>
      </c>
      <c r="G67" s="58">
        <v>7.43</v>
      </c>
      <c r="H67" s="91">
        <v>7.83</v>
      </c>
      <c r="I67" s="59">
        <v>7.4</v>
      </c>
    </row>
    <row r="68" spans="1:9" s="87" customFormat="1" ht="15" customHeight="1" x14ac:dyDescent="0.25">
      <c r="A68" s="88">
        <v>56</v>
      </c>
      <c r="B68" s="88">
        <v>231244</v>
      </c>
      <c r="C68" s="88" t="s">
        <v>198</v>
      </c>
      <c r="D68" s="89" t="s">
        <v>199</v>
      </c>
      <c r="E68" s="90">
        <v>7.81</v>
      </c>
      <c r="F68" s="58">
        <v>8.2200000000000006</v>
      </c>
      <c r="G68" s="58">
        <v>8.3000000000000007</v>
      </c>
      <c r="H68" s="91">
        <v>7.7</v>
      </c>
      <c r="I68" s="59">
        <v>8.01</v>
      </c>
    </row>
    <row r="69" spans="1:9" s="87" customFormat="1" ht="15" customHeight="1" x14ac:dyDescent="0.25">
      <c r="A69" s="88">
        <v>57</v>
      </c>
      <c r="B69" s="88">
        <v>231557</v>
      </c>
      <c r="C69" s="88" t="s">
        <v>200</v>
      </c>
      <c r="D69" s="89" t="s">
        <v>201</v>
      </c>
      <c r="E69" s="90">
        <v>8.19</v>
      </c>
      <c r="F69" s="58">
        <v>8.65</v>
      </c>
      <c r="G69" s="58">
        <v>9.0399999999999991</v>
      </c>
      <c r="H69" s="91">
        <v>9.3000000000000007</v>
      </c>
      <c r="I69" s="59">
        <v>8.81</v>
      </c>
    </row>
    <row r="70" spans="1:9" s="87" customFormat="1" ht="15" customHeight="1" x14ac:dyDescent="0.25">
      <c r="A70" s="88">
        <v>58</v>
      </c>
      <c r="B70" s="88">
        <v>230522</v>
      </c>
      <c r="C70" s="88" t="s">
        <v>202</v>
      </c>
      <c r="D70" s="89" t="s">
        <v>203</v>
      </c>
      <c r="E70" s="90">
        <v>9</v>
      </c>
      <c r="F70" s="58">
        <v>9.2200000000000006</v>
      </c>
      <c r="G70" s="58">
        <v>9.3000000000000007</v>
      </c>
      <c r="H70" s="91">
        <v>9.2200000000000006</v>
      </c>
      <c r="I70" s="59">
        <v>9.2100000000000009</v>
      </c>
    </row>
    <row r="71" spans="1:9" s="87" customFormat="1" ht="15" customHeight="1" x14ac:dyDescent="0.25">
      <c r="A71" s="93">
        <v>59</v>
      </c>
      <c r="B71" s="94">
        <v>241036</v>
      </c>
      <c r="C71" s="93" t="s">
        <v>204</v>
      </c>
      <c r="D71" s="95" t="s">
        <v>205</v>
      </c>
      <c r="E71" s="96"/>
      <c r="F71" s="97"/>
      <c r="G71" s="98">
        <v>1.91</v>
      </c>
      <c r="H71" s="99">
        <v>0.96</v>
      </c>
      <c r="I71" s="100">
        <v>1.24</v>
      </c>
    </row>
    <row r="72" spans="1:9" s="87" customFormat="1" ht="15" customHeight="1" x14ac:dyDescent="0.25">
      <c r="A72" s="93">
        <v>60</v>
      </c>
      <c r="B72" s="94">
        <v>241178</v>
      </c>
      <c r="C72" s="93" t="s">
        <v>206</v>
      </c>
      <c r="D72" s="95" t="s">
        <v>207</v>
      </c>
      <c r="E72" s="101"/>
      <c r="F72" s="102"/>
      <c r="G72" s="98">
        <v>7.26</v>
      </c>
      <c r="H72" s="99">
        <v>7.74</v>
      </c>
      <c r="I72" s="100">
        <v>7.5</v>
      </c>
    </row>
    <row r="73" spans="1:9" ht="14.4" x14ac:dyDescent="0.25">
      <c r="G73" s="72"/>
      <c r="I73" s="72"/>
    </row>
    <row r="80" spans="1:9" ht="15.6" x14ac:dyDescent="0.3">
      <c r="A80" s="182" t="s">
        <v>7</v>
      </c>
      <c r="B80" s="182"/>
      <c r="C80" s="182"/>
      <c r="E80" s="183" t="s">
        <v>8</v>
      </c>
      <c r="F80" s="183"/>
      <c r="H80" s="30" t="s">
        <v>9</v>
      </c>
    </row>
  </sheetData>
  <mergeCells count="6">
    <mergeCell ref="A8:L8"/>
    <mergeCell ref="A9:L9"/>
    <mergeCell ref="A10:C10"/>
    <mergeCell ref="G10:H10"/>
    <mergeCell ref="A80:C80"/>
    <mergeCell ref="E80:F80"/>
  </mergeCells>
  <pageMargins left="0.7" right="0.7" top="0.75" bottom="0.75" header="0.3" footer="0.3"/>
  <pageSetup paperSize="9" scale="85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DDCD-E43A-4198-8BCF-C74C45F13FD9}">
  <sheetPr>
    <pageSetUpPr fitToPage="1"/>
  </sheetPr>
  <dimension ref="A7:M46"/>
  <sheetViews>
    <sheetView topLeftCell="A12" workbookViewId="0"/>
  </sheetViews>
  <sheetFormatPr defaultRowHeight="13.2" x14ac:dyDescent="0.25"/>
  <cols>
    <col min="2" max="2" width="12.77734375" customWidth="1"/>
    <col min="3" max="3" width="11.21875" customWidth="1"/>
    <col min="4" max="4" width="32" customWidth="1"/>
    <col min="6" max="7" width="8.77734375" customWidth="1"/>
    <col min="8" max="8" width="9.77734375" customWidth="1"/>
  </cols>
  <sheetData>
    <row r="7" spans="1:13" ht="14.4" x14ac:dyDescent="0.3">
      <c r="A7" s="189" t="s">
        <v>4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16"/>
    </row>
    <row r="8" spans="1:13" ht="14.4" x14ac:dyDescent="0.3">
      <c r="A8" s="189" t="s">
        <v>82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16"/>
    </row>
    <row r="9" spans="1:13" ht="14.4" x14ac:dyDescent="0.3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6"/>
    </row>
    <row r="10" spans="1:13" ht="14.4" x14ac:dyDescent="0.3">
      <c r="A10" s="189" t="s">
        <v>85</v>
      </c>
      <c r="B10" s="189"/>
      <c r="C10" s="189"/>
      <c r="D10" s="189" t="s">
        <v>27</v>
      </c>
      <c r="E10" s="189"/>
      <c r="F10" s="189"/>
      <c r="G10" s="189" t="s">
        <v>5</v>
      </c>
      <c r="H10" s="189"/>
      <c r="I10" s="189"/>
      <c r="J10" s="189"/>
      <c r="K10" s="189"/>
      <c r="L10" s="189"/>
      <c r="M10" s="116"/>
    </row>
    <row r="12" spans="1:13" ht="41.4" x14ac:dyDescent="0.3">
      <c r="A12" s="122" t="s">
        <v>1</v>
      </c>
      <c r="B12" s="122" t="s">
        <v>2</v>
      </c>
      <c r="C12" s="122" t="s">
        <v>11</v>
      </c>
      <c r="D12" s="122" t="s">
        <v>3</v>
      </c>
      <c r="E12" s="123" t="s">
        <v>10</v>
      </c>
      <c r="F12" s="186" t="s">
        <v>28</v>
      </c>
      <c r="G12" s="187"/>
      <c r="H12" s="187"/>
      <c r="I12" s="187"/>
      <c r="J12" s="187"/>
      <c r="K12" s="187"/>
      <c r="L12" s="188"/>
      <c r="M12" s="116"/>
    </row>
    <row r="13" spans="1:13" ht="26.4" x14ac:dyDescent="0.3">
      <c r="A13" s="126">
        <v>1</v>
      </c>
      <c r="B13" s="132">
        <v>230595</v>
      </c>
      <c r="C13" s="133" t="s">
        <v>145</v>
      </c>
      <c r="D13" s="130" t="s">
        <v>146</v>
      </c>
      <c r="E13" s="121">
        <v>1</v>
      </c>
      <c r="F13" s="129" t="s">
        <v>51</v>
      </c>
      <c r="G13" s="129"/>
      <c r="H13" s="129"/>
      <c r="I13" s="129"/>
      <c r="J13" s="129"/>
      <c r="K13" s="129"/>
      <c r="L13" s="129"/>
      <c r="M13" s="116"/>
    </row>
    <row r="14" spans="1:13" ht="14.4" x14ac:dyDescent="0.25">
      <c r="A14" s="126">
        <v>2</v>
      </c>
      <c r="B14" s="117">
        <v>230151</v>
      </c>
      <c r="C14" s="117" t="s">
        <v>159</v>
      </c>
      <c r="D14" s="117" t="s">
        <v>160</v>
      </c>
      <c r="E14" s="121">
        <v>1</v>
      </c>
      <c r="F14" s="129" t="s">
        <v>57</v>
      </c>
      <c r="G14" s="129"/>
      <c r="H14" s="129"/>
      <c r="I14" s="129"/>
      <c r="J14" s="129"/>
      <c r="K14" s="129"/>
      <c r="L14" s="129"/>
      <c r="M14" s="120"/>
    </row>
    <row r="15" spans="1:13" ht="14.4" x14ac:dyDescent="0.3">
      <c r="A15" s="126">
        <v>3</v>
      </c>
      <c r="B15" s="117">
        <v>230339</v>
      </c>
      <c r="C15" s="117" t="s">
        <v>167</v>
      </c>
      <c r="D15" s="118" t="s">
        <v>213</v>
      </c>
      <c r="E15" s="121">
        <v>2</v>
      </c>
      <c r="F15" s="127" t="s">
        <v>57</v>
      </c>
      <c r="G15" s="128" t="s">
        <v>53</v>
      </c>
      <c r="H15" s="129"/>
      <c r="I15" s="129"/>
      <c r="J15" s="129"/>
      <c r="K15" s="129"/>
      <c r="L15" s="129"/>
      <c r="M15" s="116"/>
    </row>
    <row r="16" spans="1:13" ht="14.4" x14ac:dyDescent="0.25">
      <c r="A16" s="126">
        <v>4</v>
      </c>
      <c r="B16" s="117">
        <v>230317</v>
      </c>
      <c r="C16" s="117" t="s">
        <v>187</v>
      </c>
      <c r="D16" s="117" t="s">
        <v>188</v>
      </c>
      <c r="E16" s="121">
        <v>3</v>
      </c>
      <c r="F16" s="129" t="s">
        <v>57</v>
      </c>
      <c r="G16" s="129" t="s">
        <v>50</v>
      </c>
      <c r="H16" s="129" t="s">
        <v>49</v>
      </c>
      <c r="I16" s="129"/>
      <c r="J16" s="129"/>
      <c r="K16" s="129"/>
      <c r="L16" s="129"/>
      <c r="M16" s="120"/>
    </row>
    <row r="17" spans="1:13" ht="14.4" x14ac:dyDescent="0.3">
      <c r="A17" s="126">
        <v>5</v>
      </c>
      <c r="B17" s="117">
        <v>231291</v>
      </c>
      <c r="C17" s="117" t="s">
        <v>121</v>
      </c>
      <c r="D17" s="118" t="s">
        <v>122</v>
      </c>
      <c r="E17" s="121">
        <v>3</v>
      </c>
      <c r="F17" s="129" t="s">
        <v>58</v>
      </c>
      <c r="G17" s="129" t="s">
        <v>57</v>
      </c>
      <c r="H17" s="129" t="s">
        <v>49</v>
      </c>
      <c r="I17" s="129"/>
      <c r="J17" s="129"/>
      <c r="K17" s="129"/>
      <c r="L17" s="129"/>
      <c r="M17" s="120"/>
    </row>
    <row r="18" spans="1:13" ht="14.4" x14ac:dyDescent="0.3">
      <c r="A18" s="131">
        <v>6</v>
      </c>
      <c r="B18" s="117">
        <v>241036</v>
      </c>
      <c r="C18" s="118" t="s">
        <v>204</v>
      </c>
      <c r="D18" s="117" t="s">
        <v>214</v>
      </c>
      <c r="E18" s="125">
        <v>7</v>
      </c>
      <c r="F18" s="129" t="s">
        <v>215</v>
      </c>
      <c r="G18" s="125" t="s">
        <v>216</v>
      </c>
      <c r="H18" s="125" t="s">
        <v>57</v>
      </c>
      <c r="I18" s="125" t="s">
        <v>49</v>
      </c>
      <c r="J18" s="125" t="s">
        <v>53</v>
      </c>
      <c r="K18" s="125" t="s">
        <v>50</v>
      </c>
      <c r="L18" s="125" t="s">
        <v>51</v>
      </c>
      <c r="M18" s="120"/>
    </row>
    <row r="19" spans="1:13" ht="13.8" x14ac:dyDescent="0.25">
      <c r="A19" s="103"/>
      <c r="B19" s="104"/>
      <c r="C19" s="105"/>
      <c r="D19" s="106"/>
      <c r="E19" s="107"/>
      <c r="F19" s="110"/>
      <c r="G19" s="110"/>
      <c r="H19" s="110"/>
      <c r="I19" s="110"/>
      <c r="J19" s="109"/>
      <c r="K19" s="109"/>
    </row>
    <row r="20" spans="1:13" ht="13.8" x14ac:dyDescent="0.25">
      <c r="A20" s="103"/>
      <c r="B20" s="104"/>
      <c r="C20" s="105"/>
      <c r="D20" s="106"/>
      <c r="E20" s="111"/>
      <c r="F20" s="108"/>
      <c r="G20" s="110"/>
      <c r="H20" s="112"/>
      <c r="I20" s="112"/>
      <c r="J20" s="112"/>
      <c r="K20" s="112"/>
    </row>
    <row r="21" spans="1:13" ht="13.8" x14ac:dyDescent="0.25">
      <c r="A21" s="103"/>
      <c r="B21" s="104"/>
      <c r="C21" s="105"/>
      <c r="D21" s="106"/>
      <c r="E21" s="50"/>
      <c r="F21" s="110"/>
      <c r="G21" s="50"/>
      <c r="H21" s="50"/>
      <c r="I21" s="50"/>
      <c r="J21" s="50"/>
      <c r="K21" s="50"/>
    </row>
    <row r="22" spans="1:13" ht="13.8" x14ac:dyDescent="0.25">
      <c r="A22" s="103"/>
      <c r="B22" s="113"/>
      <c r="C22" s="114"/>
      <c r="D22" s="106"/>
      <c r="E22" s="50"/>
      <c r="F22" s="110"/>
      <c r="G22" s="110"/>
      <c r="H22" s="50"/>
      <c r="I22" s="50"/>
      <c r="J22" s="50"/>
      <c r="K22" s="50"/>
    </row>
    <row r="24" spans="1:13" ht="15.6" x14ac:dyDescent="0.25">
      <c r="A24" s="185" t="s">
        <v>7</v>
      </c>
      <c r="B24" s="185"/>
      <c r="C24" s="185"/>
      <c r="D24" s="115" t="s">
        <v>8</v>
      </c>
      <c r="E24" s="124"/>
      <c r="F24" s="124"/>
      <c r="G24" s="124" t="s">
        <v>9</v>
      </c>
      <c r="H24" s="124"/>
      <c r="I24" s="124"/>
      <c r="J24" s="120"/>
      <c r="K24" s="120"/>
      <c r="L24" s="124"/>
      <c r="M24" s="124"/>
    </row>
    <row r="25" spans="1:13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</row>
    <row r="28" spans="1:13" ht="15.6" x14ac:dyDescent="0.25">
      <c r="A28" s="182"/>
      <c r="B28" s="182"/>
      <c r="C28" s="182"/>
      <c r="D28" s="32"/>
      <c r="E28" s="30"/>
      <c r="F28" s="30"/>
      <c r="G28" s="30"/>
      <c r="H28" s="30"/>
      <c r="I28" s="30"/>
      <c r="K28" s="30"/>
      <c r="L28" s="30"/>
    </row>
    <row r="29" spans="1:13" ht="27.45" customHeight="1" x14ac:dyDescent="0.25"/>
    <row r="40" ht="41.55" customHeight="1" x14ac:dyDescent="0.25"/>
    <row r="42" ht="69.45" customHeight="1" x14ac:dyDescent="0.25"/>
    <row r="46" ht="55.5" customHeight="1" x14ac:dyDescent="0.25"/>
  </sheetData>
  <mergeCells count="8">
    <mergeCell ref="A28:C28"/>
    <mergeCell ref="A24:C24"/>
    <mergeCell ref="F12:L12"/>
    <mergeCell ref="A7:L7"/>
    <mergeCell ref="A8:L8"/>
    <mergeCell ref="A10:C10"/>
    <mergeCell ref="G10:L10"/>
    <mergeCell ref="D10:F10"/>
  </mergeCells>
  <phoneticPr fontId="19" type="noConversion"/>
  <pageMargins left="0.7" right="0.7" top="0.75" bottom="0.75" header="0.3" footer="0.3"/>
  <pageSetup paperSize="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FAF9-7FD1-41F1-B7C2-474257D5FD18}">
  <sheetPr>
    <pageSetUpPr fitToPage="1"/>
  </sheetPr>
  <dimension ref="A6:I27"/>
  <sheetViews>
    <sheetView zoomScaleNormal="100" workbookViewId="0">
      <selection activeCell="K8" sqref="K8"/>
    </sheetView>
  </sheetViews>
  <sheetFormatPr defaultRowHeight="13.2" x14ac:dyDescent="0.25"/>
  <cols>
    <col min="2" max="2" width="12.109375" customWidth="1"/>
    <col min="3" max="3" width="26.44140625" customWidth="1"/>
    <col min="4" max="4" width="14.77734375" customWidth="1"/>
    <col min="5" max="5" width="17.21875" customWidth="1"/>
    <col min="6" max="6" width="17" customWidth="1"/>
    <col min="7" max="7" width="16" customWidth="1"/>
    <col min="8" max="8" width="12.6640625" customWidth="1"/>
  </cols>
  <sheetData>
    <row r="6" spans="1:8" ht="17.399999999999999" x14ac:dyDescent="0.25">
      <c r="A6" s="191" t="s">
        <v>4</v>
      </c>
      <c r="B6" s="191"/>
      <c r="C6" s="191"/>
      <c r="D6" s="191"/>
      <c r="E6" s="191"/>
      <c r="F6" s="191"/>
      <c r="G6" s="191"/>
      <c r="H6" s="191"/>
    </row>
    <row r="7" spans="1:8" ht="17.399999999999999" x14ac:dyDescent="0.25">
      <c r="A7" s="191" t="s">
        <v>38</v>
      </c>
      <c r="B7" s="191"/>
      <c r="C7" s="191"/>
      <c r="D7" s="191"/>
      <c r="E7" s="191"/>
      <c r="F7" s="191"/>
      <c r="G7" s="191"/>
      <c r="H7" s="191"/>
    </row>
    <row r="8" spans="1:8" ht="17.399999999999999" x14ac:dyDescent="0.25">
      <c r="A8" s="191" t="s">
        <v>83</v>
      </c>
      <c r="B8" s="191"/>
      <c r="C8" s="191"/>
      <c r="D8" s="191"/>
      <c r="E8" s="191"/>
      <c r="F8" s="191"/>
      <c r="G8" s="191"/>
      <c r="H8" s="191"/>
    </row>
    <row r="9" spans="1:8" ht="17.399999999999999" x14ac:dyDescent="0.25">
      <c r="A9" s="140" t="s">
        <v>39</v>
      </c>
      <c r="B9" s="141"/>
      <c r="C9" s="141"/>
      <c r="D9" s="141"/>
      <c r="E9" s="191" t="s">
        <v>217</v>
      </c>
      <c r="F9" s="191"/>
      <c r="G9" s="191"/>
      <c r="H9" s="191"/>
    </row>
    <row r="10" spans="1:8" ht="48" customHeight="1" x14ac:dyDescent="0.25">
      <c r="A10" s="142" t="s">
        <v>1</v>
      </c>
      <c r="B10" s="142" t="s">
        <v>11</v>
      </c>
      <c r="C10" s="142" t="s">
        <v>3</v>
      </c>
      <c r="D10" s="142" t="s">
        <v>40</v>
      </c>
      <c r="E10" s="142" t="s">
        <v>41</v>
      </c>
      <c r="F10" s="142" t="s">
        <v>45</v>
      </c>
      <c r="G10" s="142" t="s">
        <v>84</v>
      </c>
      <c r="H10" s="150" t="s">
        <v>43</v>
      </c>
    </row>
    <row r="11" spans="1:8" ht="48" customHeight="1" x14ac:dyDescent="0.25">
      <c r="A11" s="143">
        <v>1</v>
      </c>
      <c r="B11" s="143" t="s">
        <v>145</v>
      </c>
      <c r="C11" s="143" t="s">
        <v>146</v>
      </c>
      <c r="D11" s="143"/>
      <c r="E11" s="143"/>
      <c r="F11" s="143"/>
      <c r="G11" s="143" t="s">
        <v>51</v>
      </c>
      <c r="H11" s="143">
        <v>1</v>
      </c>
    </row>
    <row r="12" spans="1:8" ht="48" customHeight="1" x14ac:dyDescent="0.25">
      <c r="A12" s="143">
        <v>2</v>
      </c>
      <c r="B12" s="144" t="s">
        <v>119</v>
      </c>
      <c r="C12" s="145" t="s">
        <v>120</v>
      </c>
      <c r="D12" s="145" t="s">
        <v>218</v>
      </c>
      <c r="E12" s="145"/>
      <c r="F12" s="145"/>
      <c r="G12" s="145"/>
      <c r="H12" s="145">
        <v>1</v>
      </c>
    </row>
    <row r="13" spans="1:8" ht="48" customHeight="1" x14ac:dyDescent="0.25">
      <c r="A13" s="143">
        <v>3</v>
      </c>
      <c r="B13" s="144" t="s">
        <v>159</v>
      </c>
      <c r="C13" s="144" t="s">
        <v>160</v>
      </c>
      <c r="D13" s="145" t="s">
        <v>219</v>
      </c>
      <c r="E13" s="145"/>
      <c r="F13" s="145"/>
      <c r="G13" s="145" t="s">
        <v>57</v>
      </c>
      <c r="H13" s="145">
        <v>3</v>
      </c>
    </row>
    <row r="14" spans="1:8" ht="48" customHeight="1" x14ac:dyDescent="0.25">
      <c r="A14" s="143">
        <v>4</v>
      </c>
      <c r="B14" s="144" t="s">
        <v>167</v>
      </c>
      <c r="C14" s="145" t="s">
        <v>213</v>
      </c>
      <c r="D14" s="145" t="s">
        <v>42</v>
      </c>
      <c r="E14" s="145" t="s">
        <v>29</v>
      </c>
      <c r="F14" s="145"/>
      <c r="G14" s="145" t="s">
        <v>220</v>
      </c>
      <c r="H14" s="145">
        <v>4</v>
      </c>
    </row>
    <row r="15" spans="1:8" ht="48" customHeight="1" x14ac:dyDescent="0.25">
      <c r="A15" s="143">
        <v>5</v>
      </c>
      <c r="B15" s="144" t="s">
        <v>121</v>
      </c>
      <c r="C15" s="145" t="s">
        <v>122</v>
      </c>
      <c r="D15" s="145" t="s">
        <v>219</v>
      </c>
      <c r="E15" s="145" t="s">
        <v>221</v>
      </c>
      <c r="F15" s="145" t="s">
        <v>222</v>
      </c>
      <c r="G15" s="145" t="s">
        <v>223</v>
      </c>
      <c r="H15" s="145">
        <v>7</v>
      </c>
    </row>
    <row r="16" spans="1:8" ht="48" customHeight="1" x14ac:dyDescent="0.25">
      <c r="A16" s="143">
        <v>6</v>
      </c>
      <c r="B16" s="144" t="s">
        <v>187</v>
      </c>
      <c r="C16" s="144" t="s">
        <v>188</v>
      </c>
      <c r="D16" s="145" t="s">
        <v>224</v>
      </c>
      <c r="E16" s="145" t="s">
        <v>225</v>
      </c>
      <c r="F16" s="145" t="s">
        <v>226</v>
      </c>
      <c r="G16" s="145" t="s">
        <v>227</v>
      </c>
      <c r="H16" s="145">
        <v>12</v>
      </c>
    </row>
    <row r="17" spans="1:9" ht="48" customHeight="1" x14ac:dyDescent="0.25">
      <c r="A17" s="143">
        <v>7</v>
      </c>
      <c r="B17" s="145" t="s">
        <v>204</v>
      </c>
      <c r="C17" s="144" t="s">
        <v>214</v>
      </c>
      <c r="D17" s="145"/>
      <c r="E17" s="145"/>
      <c r="F17" s="145" t="s">
        <v>228</v>
      </c>
      <c r="G17" s="145" t="s">
        <v>229</v>
      </c>
      <c r="H17" s="145">
        <v>12</v>
      </c>
    </row>
    <row r="18" spans="1:9" ht="48" customHeight="1" x14ac:dyDescent="0.25">
      <c r="A18" s="134"/>
      <c r="B18" s="135"/>
      <c r="C18" s="135"/>
      <c r="D18" s="134"/>
      <c r="E18" s="134"/>
      <c r="F18" s="134"/>
      <c r="G18" s="134"/>
      <c r="H18" s="134"/>
    </row>
    <row r="19" spans="1:9" ht="33" customHeight="1" x14ac:dyDescent="0.25">
      <c r="A19" s="134"/>
      <c r="B19" s="135"/>
      <c r="C19" s="135"/>
      <c r="D19" s="134"/>
      <c r="E19" s="134"/>
      <c r="F19" s="134"/>
      <c r="G19" s="134"/>
      <c r="H19" s="134"/>
    </row>
    <row r="20" spans="1:9" ht="37.950000000000003" customHeight="1" x14ac:dyDescent="0.25">
      <c r="A20" s="134"/>
      <c r="B20" s="137"/>
      <c r="C20" s="138"/>
      <c r="D20" s="136"/>
      <c r="E20" s="136"/>
      <c r="F20" s="139"/>
      <c r="G20" s="139"/>
      <c r="H20" s="136"/>
    </row>
    <row r="21" spans="1:9" ht="45" customHeight="1" x14ac:dyDescent="0.25">
      <c r="A21" s="193" t="s">
        <v>7</v>
      </c>
      <c r="B21" s="193"/>
      <c r="C21" s="193"/>
      <c r="D21" s="149" t="s">
        <v>8</v>
      </c>
      <c r="E21" s="149"/>
      <c r="F21" s="149" t="s">
        <v>9</v>
      </c>
      <c r="G21" s="141"/>
      <c r="H21" s="141"/>
    </row>
    <row r="22" spans="1:9" ht="14.4" x14ac:dyDescent="0.25">
      <c r="A22" s="141"/>
      <c r="B22" s="146"/>
      <c r="C22" s="146"/>
      <c r="D22" s="141"/>
      <c r="E22" s="141"/>
      <c r="F22" s="141"/>
      <c r="G22" s="141"/>
      <c r="H22" s="141"/>
    </row>
    <row r="23" spans="1:9" ht="14.4" x14ac:dyDescent="0.25">
      <c r="A23" s="141"/>
      <c r="B23" s="146"/>
      <c r="C23" s="146"/>
      <c r="D23" s="141"/>
      <c r="E23" s="141"/>
      <c r="F23" s="141"/>
      <c r="G23" s="141"/>
      <c r="H23" s="141"/>
    </row>
    <row r="24" spans="1:9" ht="14.4" x14ac:dyDescent="0.25">
      <c r="A24" s="141"/>
      <c r="B24" s="146"/>
      <c r="C24" s="146"/>
      <c r="D24" s="141"/>
      <c r="E24" s="141"/>
      <c r="F24" s="141"/>
      <c r="G24" s="141"/>
      <c r="H24" s="141"/>
    </row>
    <row r="25" spans="1:9" ht="15.6" x14ac:dyDescent="0.25">
      <c r="A25" s="141"/>
      <c r="B25" s="141"/>
      <c r="C25" s="141"/>
      <c r="D25" s="141"/>
      <c r="E25" s="141"/>
      <c r="F25" s="141"/>
      <c r="G25" s="141"/>
      <c r="H25" s="147"/>
    </row>
    <row r="26" spans="1:9" ht="15.6" x14ac:dyDescent="0.25">
      <c r="A26" s="192"/>
      <c r="B26" s="192"/>
      <c r="C26" s="192"/>
      <c r="D26" s="148"/>
      <c r="E26" s="147"/>
      <c r="F26" s="147"/>
      <c r="G26" s="147"/>
      <c r="H26" s="141"/>
      <c r="I26" s="28"/>
    </row>
    <row r="27" spans="1:9" ht="15.6" x14ac:dyDescent="0.25">
      <c r="A27" s="190"/>
      <c r="B27" s="190"/>
      <c r="C27" s="190"/>
      <c r="D27" s="27"/>
      <c r="E27" s="28"/>
      <c r="F27" s="28"/>
      <c r="G27" s="28"/>
    </row>
  </sheetData>
  <mergeCells count="7">
    <mergeCell ref="A27:C27"/>
    <mergeCell ref="A6:H6"/>
    <mergeCell ref="A7:H7"/>
    <mergeCell ref="A8:H8"/>
    <mergeCell ref="E9:H9"/>
    <mergeCell ref="A26:C26"/>
    <mergeCell ref="A21:C21"/>
  </mergeCells>
  <phoneticPr fontId="19" type="noConversion"/>
  <pageMargins left="0.7" right="0.7" top="0.3" bottom="0.32" header="0.3" footer="0.3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6290-6A53-4416-B6B1-80A4CF937B39}">
  <dimension ref="A4:H75"/>
  <sheetViews>
    <sheetView topLeftCell="A62" workbookViewId="0">
      <selection activeCell="J17" sqref="J17"/>
    </sheetView>
  </sheetViews>
  <sheetFormatPr defaultRowHeight="13.2" x14ac:dyDescent="0.25"/>
  <cols>
    <col min="2" max="2" width="18.5546875" bestFit="1" customWidth="1"/>
    <col min="3" max="3" width="9" bestFit="1" customWidth="1"/>
    <col min="4" max="4" width="24.77734375" bestFit="1" customWidth="1"/>
  </cols>
  <sheetData>
    <row r="4" spans="1:8" x14ac:dyDescent="0.25">
      <c r="E4" s="112"/>
      <c r="F4" s="112"/>
      <c r="G4" s="112"/>
    </row>
    <row r="5" spans="1:8" x14ac:dyDescent="0.25">
      <c r="A5" s="152"/>
      <c r="B5" s="152"/>
      <c r="C5" s="152"/>
      <c r="D5" s="152"/>
      <c r="E5" s="37"/>
      <c r="F5" s="37"/>
      <c r="G5" s="37"/>
    </row>
    <row r="6" spans="1:8" ht="17.399999999999999" x14ac:dyDescent="0.25">
      <c r="A6" s="195" t="s">
        <v>230</v>
      </c>
      <c r="B6" s="195"/>
      <c r="C6" s="195"/>
      <c r="D6" s="195"/>
      <c r="E6" s="195"/>
      <c r="F6" s="195"/>
      <c r="G6" s="195"/>
      <c r="H6" s="195"/>
    </row>
    <row r="7" spans="1:8" ht="17.399999999999999" x14ac:dyDescent="0.25">
      <c r="A7" s="195" t="s">
        <v>38</v>
      </c>
      <c r="B7" s="195"/>
      <c r="C7" s="195"/>
      <c r="D7" s="195"/>
      <c r="E7" s="195"/>
      <c r="F7" s="195"/>
      <c r="G7" s="195"/>
      <c r="H7" s="195"/>
    </row>
    <row r="8" spans="1:8" ht="18" x14ac:dyDescent="0.35">
      <c r="A8" s="116"/>
      <c r="B8" s="164" t="s">
        <v>82</v>
      </c>
      <c r="C8" s="165"/>
      <c r="D8" s="165"/>
      <c r="E8" s="165"/>
      <c r="F8" s="165"/>
      <c r="G8" s="116"/>
      <c r="H8" s="116"/>
    </row>
    <row r="9" spans="1:8" ht="17.399999999999999" x14ac:dyDescent="0.25">
      <c r="A9" s="140" t="s">
        <v>39</v>
      </c>
      <c r="B9" s="141"/>
      <c r="C9" s="141"/>
      <c r="D9" s="141"/>
      <c r="E9" s="191" t="s">
        <v>217</v>
      </c>
      <c r="F9" s="191"/>
      <c r="G9" s="191"/>
      <c r="H9" s="191"/>
    </row>
    <row r="10" spans="1:8" ht="15.6" x14ac:dyDescent="0.25">
      <c r="A10" s="153"/>
      <c r="B10" s="46"/>
      <c r="C10" s="45"/>
      <c r="D10" s="154"/>
    </row>
    <row r="11" spans="1:8" ht="52.8" x14ac:dyDescent="0.3">
      <c r="A11" s="157" t="s">
        <v>1</v>
      </c>
      <c r="B11" s="158" t="s">
        <v>11</v>
      </c>
      <c r="C11" s="157" t="s">
        <v>2</v>
      </c>
      <c r="D11" s="157" t="s">
        <v>3</v>
      </c>
      <c r="E11" s="157" t="s">
        <v>231</v>
      </c>
      <c r="F11" s="157" t="s">
        <v>232</v>
      </c>
      <c r="G11" s="158" t="s">
        <v>233</v>
      </c>
      <c r="H11" s="156"/>
    </row>
    <row r="12" spans="1:8" ht="14.4" x14ac:dyDescent="0.3">
      <c r="A12" s="132">
        <v>1</v>
      </c>
      <c r="B12" s="132" t="s">
        <v>89</v>
      </c>
      <c r="C12" s="132">
        <v>230130</v>
      </c>
      <c r="D12" s="159" t="s">
        <v>90</v>
      </c>
      <c r="E12" s="155"/>
      <c r="F12" s="155"/>
      <c r="G12" s="155"/>
      <c r="H12" s="116"/>
    </row>
    <row r="13" spans="1:8" ht="14.4" x14ac:dyDescent="0.3">
      <c r="A13" s="132">
        <v>2</v>
      </c>
      <c r="B13" s="132" t="s">
        <v>91</v>
      </c>
      <c r="C13" s="132">
        <v>230139</v>
      </c>
      <c r="D13" s="159" t="s">
        <v>92</v>
      </c>
      <c r="E13" s="155"/>
      <c r="F13" s="155"/>
      <c r="G13" s="155"/>
      <c r="H13" s="116"/>
    </row>
    <row r="14" spans="1:8" ht="14.4" x14ac:dyDescent="0.3">
      <c r="A14" s="132">
        <v>3</v>
      </c>
      <c r="B14" s="132" t="s">
        <v>93</v>
      </c>
      <c r="C14" s="132">
        <v>230924</v>
      </c>
      <c r="D14" s="159" t="s">
        <v>94</v>
      </c>
      <c r="E14" s="155"/>
      <c r="F14" s="155"/>
      <c r="G14" s="155"/>
      <c r="H14" s="116"/>
    </row>
    <row r="15" spans="1:8" ht="14.4" x14ac:dyDescent="0.3">
      <c r="A15" s="132">
        <v>4</v>
      </c>
      <c r="B15" s="132" t="s">
        <v>95</v>
      </c>
      <c r="C15" s="132">
        <v>230849</v>
      </c>
      <c r="D15" s="159" t="s">
        <v>96</v>
      </c>
      <c r="E15" s="155"/>
      <c r="F15" s="155"/>
      <c r="G15" s="155"/>
      <c r="H15" s="116"/>
    </row>
    <row r="16" spans="1:8" ht="14.4" x14ac:dyDescent="0.3">
      <c r="A16" s="132">
        <v>5</v>
      </c>
      <c r="B16" s="132" t="s">
        <v>97</v>
      </c>
      <c r="C16" s="132">
        <v>231209</v>
      </c>
      <c r="D16" s="159" t="s">
        <v>98</v>
      </c>
      <c r="E16" s="155"/>
      <c r="F16" s="155"/>
      <c r="G16" s="155"/>
      <c r="H16" s="116"/>
    </row>
    <row r="17" spans="1:7" ht="14.4" x14ac:dyDescent="0.3">
      <c r="A17" s="132">
        <v>6</v>
      </c>
      <c r="B17" s="132" t="s">
        <v>99</v>
      </c>
      <c r="C17" s="132">
        <v>231185</v>
      </c>
      <c r="D17" s="159" t="s">
        <v>100</v>
      </c>
      <c r="E17" s="155"/>
      <c r="F17" s="155"/>
      <c r="G17" s="155"/>
    </row>
    <row r="18" spans="1:7" ht="14.4" x14ac:dyDescent="0.3">
      <c r="A18" s="132">
        <v>7</v>
      </c>
      <c r="B18" s="132" t="s">
        <v>101</v>
      </c>
      <c r="C18" s="132">
        <v>230618</v>
      </c>
      <c r="D18" s="159" t="s">
        <v>102</v>
      </c>
      <c r="E18" s="155"/>
      <c r="F18" s="155"/>
      <c r="G18" s="155"/>
    </row>
    <row r="19" spans="1:7" ht="14.4" x14ac:dyDescent="0.3">
      <c r="A19" s="132">
        <v>8</v>
      </c>
      <c r="B19" s="132" t="s">
        <v>103</v>
      </c>
      <c r="C19" s="132">
        <v>230578</v>
      </c>
      <c r="D19" s="159" t="s">
        <v>104</v>
      </c>
      <c r="E19" s="155"/>
      <c r="F19" s="155"/>
      <c r="G19" s="155"/>
    </row>
    <row r="20" spans="1:7" ht="14.4" x14ac:dyDescent="0.3">
      <c r="A20" s="132">
        <v>9</v>
      </c>
      <c r="B20" s="132" t="s">
        <v>105</v>
      </c>
      <c r="C20" s="132">
        <v>231043</v>
      </c>
      <c r="D20" s="159" t="s">
        <v>106</v>
      </c>
      <c r="E20" s="155"/>
      <c r="F20" s="155"/>
      <c r="G20" s="155"/>
    </row>
    <row r="21" spans="1:7" ht="14.4" x14ac:dyDescent="0.25">
      <c r="A21" s="160">
        <v>10</v>
      </c>
      <c r="B21" s="160" t="s">
        <v>107</v>
      </c>
      <c r="C21" s="160">
        <v>230980</v>
      </c>
      <c r="D21" s="161" t="s">
        <v>108</v>
      </c>
      <c r="E21" s="117"/>
      <c r="F21" s="117"/>
      <c r="G21" s="117"/>
    </row>
    <row r="22" spans="1:7" ht="14.4" x14ac:dyDescent="0.3">
      <c r="A22" s="132">
        <v>11</v>
      </c>
      <c r="B22" s="132" t="s">
        <v>109</v>
      </c>
      <c r="C22" s="132">
        <v>230761</v>
      </c>
      <c r="D22" s="159" t="s">
        <v>110</v>
      </c>
      <c r="E22" s="155"/>
      <c r="F22" s="155"/>
      <c r="G22" s="155"/>
    </row>
    <row r="23" spans="1:7" ht="14.4" x14ac:dyDescent="0.3">
      <c r="A23" s="132">
        <v>12</v>
      </c>
      <c r="B23" s="132" t="s">
        <v>111</v>
      </c>
      <c r="C23" s="132">
        <v>231081</v>
      </c>
      <c r="D23" s="159" t="s">
        <v>112</v>
      </c>
      <c r="E23" s="155"/>
      <c r="F23" s="155"/>
      <c r="G23" s="155"/>
    </row>
    <row r="24" spans="1:7" ht="14.4" x14ac:dyDescent="0.3">
      <c r="A24" s="132">
        <v>13</v>
      </c>
      <c r="B24" s="132" t="s">
        <v>113</v>
      </c>
      <c r="C24" s="132">
        <v>230586</v>
      </c>
      <c r="D24" s="159" t="s">
        <v>114</v>
      </c>
      <c r="E24" s="155"/>
      <c r="F24" s="155"/>
      <c r="G24" s="155"/>
    </row>
    <row r="25" spans="1:7" ht="14.4" x14ac:dyDescent="0.3">
      <c r="A25" s="132">
        <v>14</v>
      </c>
      <c r="B25" s="132" t="s">
        <v>115</v>
      </c>
      <c r="C25" s="132">
        <v>230075</v>
      </c>
      <c r="D25" s="159" t="s">
        <v>116</v>
      </c>
      <c r="E25" s="155"/>
      <c r="F25" s="155"/>
      <c r="G25" s="155"/>
    </row>
    <row r="26" spans="1:7" ht="14.4" x14ac:dyDescent="0.3">
      <c r="A26" s="132">
        <v>15</v>
      </c>
      <c r="B26" s="132" t="s">
        <v>117</v>
      </c>
      <c r="C26" s="132">
        <v>230815</v>
      </c>
      <c r="D26" s="159" t="s">
        <v>118</v>
      </c>
      <c r="E26" s="155"/>
      <c r="F26" s="155"/>
      <c r="G26" s="155"/>
    </row>
    <row r="27" spans="1:7" ht="14.4" x14ac:dyDescent="0.25">
      <c r="A27" s="160">
        <v>16</v>
      </c>
      <c r="B27" s="160" t="s">
        <v>119</v>
      </c>
      <c r="C27" s="160">
        <v>231416</v>
      </c>
      <c r="D27" s="161" t="s">
        <v>120</v>
      </c>
      <c r="E27" s="117">
        <v>1</v>
      </c>
      <c r="F27" s="117"/>
      <c r="G27" s="117"/>
    </row>
    <row r="28" spans="1:7" ht="14.4" x14ac:dyDescent="0.3">
      <c r="A28" s="132">
        <v>17</v>
      </c>
      <c r="B28" s="132" t="s">
        <v>121</v>
      </c>
      <c r="C28" s="132">
        <v>231291</v>
      </c>
      <c r="D28" s="159" t="s">
        <v>122</v>
      </c>
      <c r="E28" s="155">
        <v>6</v>
      </c>
      <c r="F28" s="155"/>
      <c r="G28" s="155">
        <v>1</v>
      </c>
    </row>
    <row r="29" spans="1:7" ht="14.4" x14ac:dyDescent="0.3">
      <c r="A29" s="132">
        <v>18</v>
      </c>
      <c r="B29" s="132" t="s">
        <v>123</v>
      </c>
      <c r="C29" s="132">
        <v>230167</v>
      </c>
      <c r="D29" s="159" t="s">
        <v>124</v>
      </c>
      <c r="E29" s="155"/>
      <c r="F29" s="155"/>
      <c r="G29" s="155"/>
    </row>
    <row r="30" spans="1:7" ht="14.4" x14ac:dyDescent="0.3">
      <c r="A30" s="132">
        <v>19</v>
      </c>
      <c r="B30" s="132" t="s">
        <v>125</v>
      </c>
      <c r="C30" s="132">
        <v>231235</v>
      </c>
      <c r="D30" s="159" t="s">
        <v>126</v>
      </c>
      <c r="E30" s="155"/>
      <c r="F30" s="155"/>
      <c r="G30" s="155"/>
    </row>
    <row r="31" spans="1:7" ht="14.4" x14ac:dyDescent="0.3">
      <c r="A31" s="132">
        <v>20</v>
      </c>
      <c r="B31" s="132" t="s">
        <v>127</v>
      </c>
      <c r="C31" s="132">
        <v>230208</v>
      </c>
      <c r="D31" s="159" t="s">
        <v>128</v>
      </c>
      <c r="E31" s="155"/>
      <c r="F31" s="155"/>
      <c r="G31" s="155"/>
    </row>
    <row r="32" spans="1:7" ht="14.4" x14ac:dyDescent="0.3">
      <c r="A32" s="132">
        <v>21</v>
      </c>
      <c r="B32" s="132" t="s">
        <v>129</v>
      </c>
      <c r="C32" s="132">
        <v>230402</v>
      </c>
      <c r="D32" s="159" t="s">
        <v>130</v>
      </c>
      <c r="E32" s="155"/>
      <c r="F32" s="155"/>
      <c r="G32" s="155"/>
    </row>
    <row r="33" spans="1:7" ht="14.4" x14ac:dyDescent="0.3">
      <c r="A33" s="132">
        <v>22</v>
      </c>
      <c r="B33" s="132" t="s">
        <v>131</v>
      </c>
      <c r="C33" s="132">
        <v>230443</v>
      </c>
      <c r="D33" s="159" t="s">
        <v>132</v>
      </c>
      <c r="E33" s="155"/>
      <c r="F33" s="155"/>
      <c r="G33" s="155"/>
    </row>
    <row r="34" spans="1:7" ht="14.4" x14ac:dyDescent="0.3">
      <c r="A34" s="132">
        <v>23</v>
      </c>
      <c r="B34" s="132" t="s">
        <v>133</v>
      </c>
      <c r="C34" s="132">
        <v>230968</v>
      </c>
      <c r="D34" s="159" t="s">
        <v>134</v>
      </c>
      <c r="E34" s="155"/>
      <c r="F34" s="155"/>
      <c r="G34" s="155"/>
    </row>
    <row r="35" spans="1:7" ht="14.4" x14ac:dyDescent="0.3">
      <c r="A35" s="132">
        <v>24</v>
      </c>
      <c r="B35" s="132" t="s">
        <v>135</v>
      </c>
      <c r="C35" s="132">
        <v>231294</v>
      </c>
      <c r="D35" s="159" t="s">
        <v>136</v>
      </c>
      <c r="E35" s="155"/>
      <c r="F35" s="155"/>
      <c r="G35" s="155"/>
    </row>
    <row r="36" spans="1:7" ht="14.4" x14ac:dyDescent="0.3">
      <c r="A36" s="132">
        <v>25</v>
      </c>
      <c r="B36" s="132" t="s">
        <v>137</v>
      </c>
      <c r="C36" s="132">
        <v>230569</v>
      </c>
      <c r="D36" s="159" t="s">
        <v>138</v>
      </c>
      <c r="E36" s="155"/>
      <c r="F36" s="155"/>
      <c r="G36" s="155"/>
    </row>
    <row r="37" spans="1:7" ht="14.4" x14ac:dyDescent="0.3">
      <c r="A37" s="132">
        <v>26</v>
      </c>
      <c r="B37" s="132" t="s">
        <v>139</v>
      </c>
      <c r="C37" s="132">
        <v>230897</v>
      </c>
      <c r="D37" s="159" t="s">
        <v>140</v>
      </c>
      <c r="E37" s="155"/>
      <c r="F37" s="155"/>
      <c r="G37" s="155"/>
    </row>
    <row r="38" spans="1:7" ht="14.4" x14ac:dyDescent="0.3">
      <c r="A38" s="132">
        <v>27</v>
      </c>
      <c r="B38" s="132" t="s">
        <v>141</v>
      </c>
      <c r="C38" s="132">
        <v>230847</v>
      </c>
      <c r="D38" s="159" t="s">
        <v>142</v>
      </c>
      <c r="E38" s="155"/>
      <c r="F38" s="155"/>
      <c r="G38" s="155"/>
    </row>
    <row r="39" spans="1:7" ht="14.4" x14ac:dyDescent="0.3">
      <c r="A39" s="132">
        <v>28</v>
      </c>
      <c r="B39" s="132" t="s">
        <v>143</v>
      </c>
      <c r="C39" s="132">
        <v>230645</v>
      </c>
      <c r="D39" s="159" t="s">
        <v>144</v>
      </c>
      <c r="E39" s="155"/>
      <c r="F39" s="155"/>
      <c r="G39" s="155"/>
    </row>
    <row r="40" spans="1:7" ht="14.4" x14ac:dyDescent="0.3">
      <c r="A40" s="132">
        <v>29</v>
      </c>
      <c r="B40" s="132" t="s">
        <v>145</v>
      </c>
      <c r="C40" s="132">
        <v>230595</v>
      </c>
      <c r="D40" s="159" t="s">
        <v>146</v>
      </c>
      <c r="E40" s="155"/>
      <c r="F40" s="155">
        <v>1</v>
      </c>
      <c r="G40" s="155"/>
    </row>
    <row r="41" spans="1:7" ht="14.4" x14ac:dyDescent="0.3">
      <c r="A41" s="132">
        <v>30</v>
      </c>
      <c r="B41" s="132" t="s">
        <v>147</v>
      </c>
      <c r="C41" s="132">
        <v>230913</v>
      </c>
      <c r="D41" s="159" t="s">
        <v>148</v>
      </c>
      <c r="E41" s="155"/>
      <c r="F41" s="155"/>
      <c r="G41" s="155"/>
    </row>
    <row r="42" spans="1:7" ht="14.4" x14ac:dyDescent="0.3">
      <c r="A42" s="132">
        <v>31</v>
      </c>
      <c r="B42" s="132" t="s">
        <v>149</v>
      </c>
      <c r="C42" s="132">
        <v>230643</v>
      </c>
      <c r="D42" s="159" t="s">
        <v>150</v>
      </c>
      <c r="E42" s="155"/>
      <c r="F42" s="155"/>
      <c r="G42" s="155"/>
    </row>
    <row r="43" spans="1:7" ht="14.4" x14ac:dyDescent="0.3">
      <c r="A43" s="132">
        <v>32</v>
      </c>
      <c r="B43" s="132" t="s">
        <v>151</v>
      </c>
      <c r="C43" s="132">
        <v>231046</v>
      </c>
      <c r="D43" s="159" t="s">
        <v>152</v>
      </c>
      <c r="E43" s="155"/>
      <c r="F43" s="155"/>
      <c r="G43" s="155"/>
    </row>
    <row r="44" spans="1:7" ht="14.4" x14ac:dyDescent="0.3">
      <c r="A44" s="132">
        <v>33</v>
      </c>
      <c r="B44" s="132" t="s">
        <v>153</v>
      </c>
      <c r="C44" s="132">
        <v>230254</v>
      </c>
      <c r="D44" s="159" t="s">
        <v>154</v>
      </c>
      <c r="E44" s="155"/>
      <c r="F44" s="155"/>
      <c r="G44" s="155"/>
    </row>
    <row r="45" spans="1:7" ht="14.4" x14ac:dyDescent="0.25">
      <c r="A45" s="160">
        <v>34</v>
      </c>
      <c r="B45" s="160" t="s">
        <v>155</v>
      </c>
      <c r="C45" s="160">
        <v>230944</v>
      </c>
      <c r="D45" s="161" t="s">
        <v>156</v>
      </c>
      <c r="E45" s="117"/>
      <c r="F45" s="117"/>
      <c r="G45" s="117"/>
    </row>
    <row r="46" spans="1:7" ht="14.4" x14ac:dyDescent="0.3">
      <c r="A46" s="132">
        <v>35</v>
      </c>
      <c r="B46" s="132" t="s">
        <v>157</v>
      </c>
      <c r="C46" s="132">
        <v>230613</v>
      </c>
      <c r="D46" s="159" t="s">
        <v>158</v>
      </c>
      <c r="E46" s="155"/>
      <c r="F46" s="155"/>
      <c r="G46" s="155"/>
    </row>
    <row r="47" spans="1:7" ht="14.4" x14ac:dyDescent="0.3">
      <c r="A47" s="132">
        <v>36</v>
      </c>
      <c r="B47" s="132" t="s">
        <v>159</v>
      </c>
      <c r="C47" s="132">
        <v>230151</v>
      </c>
      <c r="D47" s="159" t="s">
        <v>160</v>
      </c>
      <c r="E47" s="155">
        <v>3</v>
      </c>
      <c r="F47" s="155"/>
      <c r="G47" s="155"/>
    </row>
    <row r="48" spans="1:7" ht="14.4" x14ac:dyDescent="0.3">
      <c r="A48" s="132">
        <v>37</v>
      </c>
      <c r="B48" s="132" t="s">
        <v>161</v>
      </c>
      <c r="C48" s="132">
        <v>230859</v>
      </c>
      <c r="D48" s="159" t="s">
        <v>162</v>
      </c>
      <c r="E48" s="155"/>
      <c r="F48" s="155"/>
      <c r="G48" s="155"/>
    </row>
    <row r="49" spans="1:7" ht="14.4" x14ac:dyDescent="0.25">
      <c r="A49" s="160">
        <v>38</v>
      </c>
      <c r="B49" s="160" t="s">
        <v>163</v>
      </c>
      <c r="C49" s="160">
        <v>230091</v>
      </c>
      <c r="D49" s="161" t="s">
        <v>164</v>
      </c>
      <c r="E49" s="117"/>
      <c r="F49" s="155"/>
      <c r="G49" s="155"/>
    </row>
    <row r="50" spans="1:7" ht="14.4" x14ac:dyDescent="0.3">
      <c r="A50" s="132">
        <v>39</v>
      </c>
      <c r="B50" s="132" t="s">
        <v>165</v>
      </c>
      <c r="C50" s="132">
        <v>230873</v>
      </c>
      <c r="D50" s="159" t="s">
        <v>166</v>
      </c>
      <c r="E50" s="155"/>
      <c r="F50" s="155"/>
      <c r="G50" s="155"/>
    </row>
    <row r="51" spans="1:7" ht="14.4" x14ac:dyDescent="0.3">
      <c r="A51" s="132">
        <v>40</v>
      </c>
      <c r="B51" s="132" t="s">
        <v>167</v>
      </c>
      <c r="C51" s="132">
        <v>230339</v>
      </c>
      <c r="D51" s="159" t="s">
        <v>168</v>
      </c>
      <c r="E51" s="155">
        <v>4</v>
      </c>
      <c r="F51" s="155"/>
      <c r="G51" s="155"/>
    </row>
    <row r="52" spans="1:7" ht="14.4" x14ac:dyDescent="0.3">
      <c r="A52" s="132">
        <v>41</v>
      </c>
      <c r="B52" s="132" t="s">
        <v>169</v>
      </c>
      <c r="C52" s="132">
        <v>230325</v>
      </c>
      <c r="D52" s="159" t="s">
        <v>170</v>
      </c>
      <c r="E52" s="155"/>
      <c r="F52" s="155"/>
      <c r="G52" s="155"/>
    </row>
    <row r="53" spans="1:7" ht="14.4" x14ac:dyDescent="0.3">
      <c r="A53" s="132">
        <v>42</v>
      </c>
      <c r="B53" s="132" t="s">
        <v>171</v>
      </c>
      <c r="C53" s="132">
        <v>230933</v>
      </c>
      <c r="D53" s="159" t="s">
        <v>172</v>
      </c>
      <c r="E53" s="155"/>
      <c r="F53" s="155"/>
      <c r="G53" s="155"/>
    </row>
    <row r="54" spans="1:7" ht="14.4" x14ac:dyDescent="0.3">
      <c r="A54" s="132">
        <v>43</v>
      </c>
      <c r="B54" s="132" t="s">
        <v>173</v>
      </c>
      <c r="C54" s="132">
        <v>230923</v>
      </c>
      <c r="D54" s="159" t="s">
        <v>174</v>
      </c>
      <c r="E54" s="155"/>
      <c r="F54" s="155"/>
      <c r="G54" s="155"/>
    </row>
    <row r="55" spans="1:7" ht="14.4" x14ac:dyDescent="0.3">
      <c r="A55" s="132">
        <v>44</v>
      </c>
      <c r="B55" s="132" t="s">
        <v>175</v>
      </c>
      <c r="C55" s="132">
        <v>230865</v>
      </c>
      <c r="D55" s="159" t="s">
        <v>176</v>
      </c>
      <c r="E55" s="155"/>
      <c r="F55" s="155"/>
      <c r="G55" s="155"/>
    </row>
    <row r="56" spans="1:7" ht="14.4" x14ac:dyDescent="0.3">
      <c r="A56" s="132">
        <v>45</v>
      </c>
      <c r="B56" s="132" t="s">
        <v>177</v>
      </c>
      <c r="C56" s="132">
        <v>230228</v>
      </c>
      <c r="D56" s="159" t="s">
        <v>178</v>
      </c>
      <c r="E56" s="155"/>
      <c r="F56" s="155"/>
      <c r="G56" s="155"/>
    </row>
    <row r="57" spans="1:7" ht="14.4" x14ac:dyDescent="0.3">
      <c r="A57" s="132">
        <v>46</v>
      </c>
      <c r="B57" s="132" t="s">
        <v>179</v>
      </c>
      <c r="C57" s="132">
        <v>230609</v>
      </c>
      <c r="D57" s="159" t="s">
        <v>180</v>
      </c>
      <c r="E57" s="155"/>
      <c r="F57" s="155"/>
      <c r="G57" s="155"/>
    </row>
    <row r="58" spans="1:7" ht="14.4" x14ac:dyDescent="0.3">
      <c r="A58" s="132">
        <v>47</v>
      </c>
      <c r="B58" s="132" t="s">
        <v>181</v>
      </c>
      <c r="C58" s="132">
        <v>231039</v>
      </c>
      <c r="D58" s="159" t="s">
        <v>182</v>
      </c>
      <c r="E58" s="155"/>
      <c r="F58" s="155"/>
      <c r="G58" s="155"/>
    </row>
    <row r="59" spans="1:7" ht="14.4" x14ac:dyDescent="0.3">
      <c r="A59" s="132">
        <v>48</v>
      </c>
      <c r="B59" s="132" t="s">
        <v>183</v>
      </c>
      <c r="C59" s="132">
        <v>230455</v>
      </c>
      <c r="D59" s="159" t="s">
        <v>184</v>
      </c>
      <c r="E59" s="155"/>
      <c r="F59" s="155"/>
      <c r="G59" s="155"/>
    </row>
    <row r="60" spans="1:7" ht="14.4" x14ac:dyDescent="0.3">
      <c r="A60" s="132">
        <v>49</v>
      </c>
      <c r="B60" s="132" t="s">
        <v>185</v>
      </c>
      <c r="C60" s="132">
        <v>230750</v>
      </c>
      <c r="D60" s="159" t="s">
        <v>186</v>
      </c>
      <c r="E60" s="155"/>
      <c r="F60" s="155"/>
      <c r="G60" s="155"/>
    </row>
    <row r="61" spans="1:7" ht="14.4" x14ac:dyDescent="0.3">
      <c r="A61" s="132">
        <v>50</v>
      </c>
      <c r="B61" s="132" t="s">
        <v>187</v>
      </c>
      <c r="C61" s="132">
        <v>230317</v>
      </c>
      <c r="D61" s="159" t="s">
        <v>188</v>
      </c>
      <c r="E61" s="155">
        <v>10</v>
      </c>
      <c r="F61" s="155"/>
      <c r="G61" s="155">
        <v>2</v>
      </c>
    </row>
    <row r="62" spans="1:7" ht="14.4" x14ac:dyDescent="0.3">
      <c r="A62" s="132">
        <v>51</v>
      </c>
      <c r="B62" s="132" t="s">
        <v>189</v>
      </c>
      <c r="C62" s="132">
        <v>231128</v>
      </c>
      <c r="D62" s="159" t="s">
        <v>190</v>
      </c>
      <c r="E62" s="155"/>
      <c r="F62" s="155"/>
      <c r="G62" s="155"/>
    </row>
    <row r="63" spans="1:7" ht="14.4" x14ac:dyDescent="0.25">
      <c r="A63" s="160">
        <v>52</v>
      </c>
      <c r="B63" s="160" t="s">
        <v>191</v>
      </c>
      <c r="C63" s="160">
        <v>230810</v>
      </c>
      <c r="D63" s="161" t="s">
        <v>192</v>
      </c>
      <c r="E63" s="117"/>
      <c r="F63" s="117"/>
      <c r="G63" s="117"/>
    </row>
    <row r="64" spans="1:7" ht="14.4" x14ac:dyDescent="0.3">
      <c r="A64" s="132">
        <v>53</v>
      </c>
      <c r="B64" s="132" t="s">
        <v>193</v>
      </c>
      <c r="C64" s="132">
        <v>231015</v>
      </c>
      <c r="D64" s="159" t="s">
        <v>194</v>
      </c>
      <c r="E64" s="155"/>
      <c r="F64" s="155"/>
      <c r="G64" s="155"/>
    </row>
    <row r="65" spans="1:7" ht="14.4" x14ac:dyDescent="0.3">
      <c r="A65" s="132">
        <v>54</v>
      </c>
      <c r="B65" s="132" t="s">
        <v>195</v>
      </c>
      <c r="C65" s="132">
        <v>230888</v>
      </c>
      <c r="D65" s="159" t="s">
        <v>194</v>
      </c>
      <c r="E65" s="155"/>
      <c r="F65" s="155"/>
      <c r="G65" s="155"/>
    </row>
    <row r="66" spans="1:7" ht="14.4" x14ac:dyDescent="0.3">
      <c r="A66" s="132">
        <v>55</v>
      </c>
      <c r="B66" s="132" t="s">
        <v>196</v>
      </c>
      <c r="C66" s="132">
        <v>230665</v>
      </c>
      <c r="D66" s="159" t="s">
        <v>197</v>
      </c>
      <c r="E66" s="155"/>
      <c r="F66" s="155"/>
      <c r="G66" s="155"/>
    </row>
    <row r="67" spans="1:7" ht="14.4" x14ac:dyDescent="0.3">
      <c r="A67" s="132">
        <v>56</v>
      </c>
      <c r="B67" s="132" t="s">
        <v>198</v>
      </c>
      <c r="C67" s="132">
        <v>231244</v>
      </c>
      <c r="D67" s="159" t="s">
        <v>199</v>
      </c>
      <c r="E67" s="155"/>
      <c r="F67" s="155"/>
      <c r="G67" s="155"/>
    </row>
    <row r="68" spans="1:7" ht="14.4" x14ac:dyDescent="0.3">
      <c r="A68" s="132">
        <v>57</v>
      </c>
      <c r="B68" s="132" t="s">
        <v>200</v>
      </c>
      <c r="C68" s="132">
        <v>231557</v>
      </c>
      <c r="D68" s="159" t="s">
        <v>201</v>
      </c>
      <c r="E68" s="155"/>
      <c r="F68" s="155"/>
      <c r="G68" s="155"/>
    </row>
    <row r="69" spans="1:7" ht="14.4" x14ac:dyDescent="0.3">
      <c r="A69" s="132">
        <v>58</v>
      </c>
      <c r="B69" s="132" t="s">
        <v>202</v>
      </c>
      <c r="C69" s="132">
        <v>230522</v>
      </c>
      <c r="D69" s="159" t="s">
        <v>203</v>
      </c>
      <c r="E69" s="155"/>
      <c r="F69" s="155"/>
      <c r="G69" s="155"/>
    </row>
    <row r="70" spans="1:7" ht="14.4" x14ac:dyDescent="0.3">
      <c r="A70" s="132">
        <v>59</v>
      </c>
      <c r="B70" s="132" t="s">
        <v>204</v>
      </c>
      <c r="C70" s="162">
        <v>241036</v>
      </c>
      <c r="D70" s="159" t="s">
        <v>205</v>
      </c>
      <c r="E70" s="155">
        <v>9</v>
      </c>
      <c r="F70" s="155">
        <v>1</v>
      </c>
      <c r="G70" s="155">
        <v>2</v>
      </c>
    </row>
    <row r="71" spans="1:7" ht="14.4" x14ac:dyDescent="0.3">
      <c r="A71" s="132">
        <v>60</v>
      </c>
      <c r="B71" s="132" t="s">
        <v>206</v>
      </c>
      <c r="C71" s="162">
        <v>241178</v>
      </c>
      <c r="D71" s="159" t="s">
        <v>207</v>
      </c>
      <c r="E71" s="118"/>
      <c r="F71" s="118"/>
      <c r="G71" s="118"/>
    </row>
    <row r="75" spans="1:7" ht="14.4" x14ac:dyDescent="0.3">
      <c r="A75" s="194" t="s">
        <v>7</v>
      </c>
      <c r="B75" s="194"/>
      <c r="C75" s="194"/>
      <c r="D75" s="151" t="s">
        <v>8</v>
      </c>
      <c r="E75" s="163"/>
      <c r="F75" s="163" t="s">
        <v>9</v>
      </c>
      <c r="G75" s="116"/>
    </row>
  </sheetData>
  <mergeCells count="4">
    <mergeCell ref="A75:C75"/>
    <mergeCell ref="A6:H6"/>
    <mergeCell ref="A7:H7"/>
    <mergeCell ref="E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</vt:lpstr>
      <vt:lpstr>credit-upto-IV sem</vt:lpstr>
      <vt:lpstr>RESULT ANALYSIS</vt:lpstr>
      <vt:lpstr>CGPA</vt:lpstr>
      <vt:lpstr>ARREAR LIST</vt:lpstr>
      <vt:lpstr>arrear-upto-4thsem</vt:lpstr>
      <vt:lpstr>COE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balasubramanian sivakumar</cp:lastModifiedBy>
  <cp:lastPrinted>2025-02-18T16:14:03Z</cp:lastPrinted>
  <dcterms:created xsi:type="dcterms:W3CDTF">2025-02-09T15:10:56Z</dcterms:created>
  <dcterms:modified xsi:type="dcterms:W3CDTF">2025-07-10T17:03:17Z</dcterms:modified>
</cp:coreProperties>
</file>