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 activeTab="4"/>
  </bookViews>
  <sheets>
    <sheet name="List1" sheetId="1" r:id="rId1"/>
    <sheet name="List2" sheetId="2" r:id="rId2"/>
    <sheet name="List3" sheetId="3" r:id="rId3"/>
    <sheet name="List4" sheetId="4" r:id="rId4"/>
    <sheet name="List5" sheetId="5" r:id="rId5"/>
  </sheets>
  <calcPr calcId="145621"/>
</workbook>
</file>

<file path=xl/calcChain.xml><?xml version="1.0" encoding="utf-8"?>
<calcChain xmlns="http://schemas.openxmlformats.org/spreadsheetml/2006/main">
  <c r="C14" i="3" l="1"/>
  <c r="D14" i="3"/>
  <c r="C13" i="3"/>
  <c r="D13" i="3" s="1"/>
  <c r="D9" i="3"/>
  <c r="D10" i="3"/>
  <c r="D11" i="3"/>
  <c r="D12" i="3"/>
  <c r="C9" i="3"/>
  <c r="C10" i="3"/>
  <c r="C11" i="3"/>
  <c r="C12" i="3"/>
  <c r="D4" i="3"/>
  <c r="D5" i="3"/>
  <c r="D6" i="3"/>
  <c r="D7" i="3"/>
  <c r="D3" i="3"/>
  <c r="E4" i="1"/>
  <c r="C4" i="3"/>
  <c r="C5" i="3"/>
  <c r="C6" i="3"/>
  <c r="C7" i="3"/>
  <c r="C3" i="3"/>
  <c r="C10" i="1"/>
  <c r="C9" i="1"/>
  <c r="E5" i="1"/>
  <c r="E6" i="1"/>
  <c r="E7" i="1"/>
  <c r="D7" i="1"/>
  <c r="D6" i="1"/>
  <c r="D4" i="1"/>
  <c r="D5" i="1"/>
  <c r="D3" i="1"/>
  <c r="E9" i="1" l="1"/>
</calcChain>
</file>

<file path=xl/sharedStrings.xml><?xml version="1.0" encoding="utf-8"?>
<sst xmlns="http://schemas.openxmlformats.org/spreadsheetml/2006/main" count="44" uniqueCount="28">
  <si>
    <t>perioda</t>
  </si>
  <si>
    <t>matematicke kyvadlo</t>
  </si>
  <si>
    <t>T</t>
  </si>
  <si>
    <t>m [g]</t>
  </si>
  <si>
    <t>m [g] +-0.1 mg</t>
  </si>
  <si>
    <t>20T</t>
  </si>
  <si>
    <t>l [cm]</t>
  </si>
  <si>
    <t>20T [s]</t>
  </si>
  <si>
    <t>teoreticky(2.04 s)</t>
  </si>
  <si>
    <t>g</t>
  </si>
  <si>
    <t>l [cm] +-1 cm</t>
  </si>
  <si>
    <t>D [cm]</t>
  </si>
  <si>
    <t>t</t>
  </si>
  <si>
    <t>čočka dole</t>
  </si>
  <si>
    <t>čočka hore</t>
  </si>
  <si>
    <t>ploha [cm] (0.02 mm)</t>
  </si>
  <si>
    <t>reverzné kývadlo</t>
  </si>
  <si>
    <t>matematické kývadlo</t>
  </si>
  <si>
    <t>revrzné kývadlo</t>
  </si>
  <si>
    <t>periódy</t>
  </si>
  <si>
    <t>laboratorné podmienky</t>
  </si>
  <si>
    <t>teplota</t>
  </si>
  <si>
    <t>tlak</t>
  </si>
  <si>
    <t>vlhkosť</t>
  </si>
  <si>
    <t>996.5 hPa</t>
  </si>
  <si>
    <t>21.9 °C</t>
  </si>
  <si>
    <t>Balázs Szalai</t>
  </si>
  <si>
    <t>XXI. Měření tíhového zrychlení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</si>
</sst>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3166296397322"/>
          <c:y val="3.1627123532635346E-2"/>
          <c:w val="0.75137057805196128"/>
          <c:h val="0.9137646596585279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List2!$B$4:$B$10</c:f>
              <c:numCache>
                <c:formatCode>General</c:formatCode>
                <c:ptCount val="7"/>
                <c:pt idx="0">
                  <c:v>7.37</c:v>
                </c:pt>
                <c:pt idx="1">
                  <c:v>6.64</c:v>
                </c:pt>
                <c:pt idx="2">
                  <c:v>5.8140000000000001</c:v>
                </c:pt>
                <c:pt idx="3">
                  <c:v>6.13</c:v>
                </c:pt>
                <c:pt idx="4">
                  <c:v>6.42</c:v>
                </c:pt>
                <c:pt idx="5">
                  <c:v>6.4459999999999997</c:v>
                </c:pt>
                <c:pt idx="6">
                  <c:v>6.444</c:v>
                </c:pt>
              </c:numCache>
            </c:numRef>
          </c:xVal>
          <c:yVal>
            <c:numRef>
              <c:f>List2!$C$4:$C$10</c:f>
              <c:numCache>
                <c:formatCode>General</c:formatCode>
                <c:ptCount val="7"/>
                <c:pt idx="0">
                  <c:v>40.230400000000003</c:v>
                </c:pt>
                <c:pt idx="1">
                  <c:v>40.120399999999997</c:v>
                </c:pt>
                <c:pt idx="2">
                  <c:v>39.982799999999997</c:v>
                </c:pt>
                <c:pt idx="3">
                  <c:v>40.033299999999997</c:v>
                </c:pt>
                <c:pt idx="4">
                  <c:v>40.0824</c:v>
                </c:pt>
                <c:pt idx="5">
                  <c:v>40.086599999999997</c:v>
                </c:pt>
                <c:pt idx="6">
                  <c:v>40.088799999999999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List2!$B$4:$B$10</c:f>
              <c:numCache>
                <c:formatCode>General</c:formatCode>
                <c:ptCount val="7"/>
                <c:pt idx="0">
                  <c:v>7.37</c:v>
                </c:pt>
                <c:pt idx="1">
                  <c:v>6.64</c:v>
                </c:pt>
                <c:pt idx="2">
                  <c:v>5.8140000000000001</c:v>
                </c:pt>
                <c:pt idx="3">
                  <c:v>6.13</c:v>
                </c:pt>
                <c:pt idx="4">
                  <c:v>6.42</c:v>
                </c:pt>
                <c:pt idx="5">
                  <c:v>6.4459999999999997</c:v>
                </c:pt>
                <c:pt idx="6">
                  <c:v>6.444</c:v>
                </c:pt>
              </c:numCache>
            </c:numRef>
          </c:xVal>
          <c:yVal>
            <c:numRef>
              <c:f>List2!$E$4:$E$10</c:f>
              <c:numCache>
                <c:formatCode>General</c:formatCode>
                <c:ptCount val="7"/>
                <c:pt idx="0">
                  <c:v>41.025500000000001</c:v>
                </c:pt>
                <c:pt idx="1">
                  <c:v>40.291899999999998</c:v>
                </c:pt>
                <c:pt idx="2">
                  <c:v>39.484400000000001</c:v>
                </c:pt>
                <c:pt idx="3">
                  <c:v>39.784399999999998</c:v>
                </c:pt>
                <c:pt idx="4">
                  <c:v>40.0304</c:v>
                </c:pt>
                <c:pt idx="5">
                  <c:v>40.094200000000001</c:v>
                </c:pt>
                <c:pt idx="6">
                  <c:v>40.0792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2640"/>
        <c:axId val="149791104"/>
      </c:scatterChart>
      <c:valAx>
        <c:axId val="149792640"/>
        <c:scaling>
          <c:orientation val="minMax"/>
          <c:max val="7.4"/>
          <c:min val="5.7"/>
        </c:scaling>
        <c:delete val="0"/>
        <c:axPos val="b"/>
        <c:numFmt formatCode="General" sourceLinked="1"/>
        <c:majorTickMark val="cross"/>
        <c:minorTickMark val="none"/>
        <c:tickLblPos val="nextTo"/>
        <c:crossAx val="149791104"/>
        <c:crosses val="autoZero"/>
        <c:crossBetween val="midCat"/>
        <c:majorUnit val="0.1"/>
        <c:minorUnit val="2.0000000000000005E-3"/>
      </c:valAx>
      <c:valAx>
        <c:axId val="14979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92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250656167979"/>
          <c:y val="2.8985820027314573E-2"/>
          <c:w val="0.82994206974128237"/>
          <c:h val="0.913764633810495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1234983127109112"/>
                  <c:y val="7.9326240536849377E-2"/>
                </c:manualLayout>
              </c:layout>
              <c:numFmt formatCode="General" sourceLinked="0"/>
            </c:trendlineLbl>
          </c:trendline>
          <c:xVal>
            <c:numRef>
              <c:f>List2!$B$4:$B$10</c:f>
              <c:numCache>
                <c:formatCode>General</c:formatCode>
                <c:ptCount val="7"/>
                <c:pt idx="0">
                  <c:v>7.37</c:v>
                </c:pt>
                <c:pt idx="1">
                  <c:v>6.64</c:v>
                </c:pt>
                <c:pt idx="2">
                  <c:v>5.8140000000000001</c:v>
                </c:pt>
                <c:pt idx="3">
                  <c:v>6.13</c:v>
                </c:pt>
                <c:pt idx="4">
                  <c:v>6.42</c:v>
                </c:pt>
                <c:pt idx="5">
                  <c:v>6.4459999999999997</c:v>
                </c:pt>
                <c:pt idx="6">
                  <c:v>6.444</c:v>
                </c:pt>
              </c:numCache>
            </c:numRef>
          </c:xVal>
          <c:yVal>
            <c:numRef>
              <c:f>List2!$C$4:$C$10</c:f>
              <c:numCache>
                <c:formatCode>General</c:formatCode>
                <c:ptCount val="7"/>
                <c:pt idx="0">
                  <c:v>40.230400000000003</c:v>
                </c:pt>
                <c:pt idx="1">
                  <c:v>40.120399999999997</c:v>
                </c:pt>
                <c:pt idx="2">
                  <c:v>39.982799999999997</c:v>
                </c:pt>
                <c:pt idx="3">
                  <c:v>40.033299999999997</c:v>
                </c:pt>
                <c:pt idx="4">
                  <c:v>40.0824</c:v>
                </c:pt>
                <c:pt idx="5">
                  <c:v>40.086599999999997</c:v>
                </c:pt>
                <c:pt idx="6">
                  <c:v>40.088799999999999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6159355080614922E-2"/>
                  <c:y val="4.9503223231999641E-2"/>
                </c:manualLayout>
              </c:layout>
              <c:numFmt formatCode="General" sourceLinked="0"/>
            </c:trendlineLbl>
          </c:trendline>
          <c:xVal>
            <c:numRef>
              <c:f>List2!$B$4:$B$10</c:f>
              <c:numCache>
                <c:formatCode>General</c:formatCode>
                <c:ptCount val="7"/>
                <c:pt idx="0">
                  <c:v>7.37</c:v>
                </c:pt>
                <c:pt idx="1">
                  <c:v>6.64</c:v>
                </c:pt>
                <c:pt idx="2">
                  <c:v>5.8140000000000001</c:v>
                </c:pt>
                <c:pt idx="3">
                  <c:v>6.13</c:v>
                </c:pt>
                <c:pt idx="4">
                  <c:v>6.42</c:v>
                </c:pt>
                <c:pt idx="5">
                  <c:v>6.4459999999999997</c:v>
                </c:pt>
                <c:pt idx="6">
                  <c:v>6.444</c:v>
                </c:pt>
              </c:numCache>
            </c:numRef>
          </c:xVal>
          <c:yVal>
            <c:numRef>
              <c:f>List2!$E$4:$E$10</c:f>
              <c:numCache>
                <c:formatCode>General</c:formatCode>
                <c:ptCount val="7"/>
                <c:pt idx="0">
                  <c:v>41.025500000000001</c:v>
                </c:pt>
                <c:pt idx="1">
                  <c:v>40.291899999999998</c:v>
                </c:pt>
                <c:pt idx="2">
                  <c:v>39.484400000000001</c:v>
                </c:pt>
                <c:pt idx="3">
                  <c:v>39.784399999999998</c:v>
                </c:pt>
                <c:pt idx="4">
                  <c:v>40.0304</c:v>
                </c:pt>
                <c:pt idx="5">
                  <c:v>40.094200000000001</c:v>
                </c:pt>
                <c:pt idx="6">
                  <c:v>40.0792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11616"/>
        <c:axId val="152513152"/>
      </c:scatterChart>
      <c:valAx>
        <c:axId val="152511616"/>
        <c:scaling>
          <c:orientation val="minMax"/>
          <c:max val="7.4"/>
          <c:min val="5.7"/>
        </c:scaling>
        <c:delete val="0"/>
        <c:axPos val="b"/>
        <c:numFmt formatCode="General" sourceLinked="1"/>
        <c:majorTickMark val="cross"/>
        <c:minorTickMark val="none"/>
        <c:tickLblPos val="nextTo"/>
        <c:crossAx val="152513152"/>
        <c:crosses val="autoZero"/>
        <c:crossBetween val="midCat"/>
        <c:majorUnit val="0.1"/>
        <c:minorUnit val="2.0000000000000005E-3"/>
      </c:valAx>
      <c:valAx>
        <c:axId val="1525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511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346344206974128"/>
          <c:y val="6.5550703378351796E-2"/>
          <c:w val="0.22844131983502061"/>
          <c:h val="0.2065143570115834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228599</xdr:colOff>
      <xdr:row>0</xdr:row>
      <xdr:rowOff>28575</xdr:rowOff>
    </xdr:from>
    <xdr:to>
      <xdr:col>29</xdr:col>
      <xdr:colOff>19050</xdr:colOff>
      <xdr:row>45</xdr:row>
      <xdr:rowOff>123825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26</xdr:row>
      <xdr:rowOff>66675</xdr:rowOff>
    </xdr:from>
    <xdr:to>
      <xdr:col>7</xdr:col>
      <xdr:colOff>523875</xdr:colOff>
      <xdr:row>49</xdr:row>
      <xdr:rowOff>76200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2" sqref="C2:C7"/>
    </sheetView>
  </sheetViews>
  <sheetFormatPr defaultRowHeight="15" x14ac:dyDescent="0.25"/>
  <sheetData>
    <row r="1" spans="1:5" x14ac:dyDescent="0.25">
      <c r="A1" t="s">
        <v>1</v>
      </c>
    </row>
    <row r="2" spans="1:5" x14ac:dyDescent="0.25">
      <c r="A2" t="s">
        <v>4</v>
      </c>
      <c r="B2" t="s">
        <v>10</v>
      </c>
      <c r="C2" t="s">
        <v>7</v>
      </c>
      <c r="D2" t="s">
        <v>2</v>
      </c>
      <c r="E2" t="s">
        <v>9</v>
      </c>
    </row>
    <row r="3" spans="1:5" x14ac:dyDescent="0.25">
      <c r="A3">
        <v>62.280099999999997</v>
      </c>
      <c r="B3">
        <v>103.5</v>
      </c>
      <c r="C3">
        <v>40.654200000000003</v>
      </c>
      <c r="D3">
        <f>C3/20</f>
        <v>2.0327100000000002</v>
      </c>
    </row>
    <row r="4" spans="1:5" x14ac:dyDescent="0.25">
      <c r="C4">
        <v>40.633299999999998</v>
      </c>
      <c r="D4">
        <f t="shared" ref="D4:D7" si="0">C4/20</f>
        <v>2.0316649999999998</v>
      </c>
      <c r="E4">
        <f t="shared" ref="E3:E7" si="1">4*3.141592654^2*$B$3/100/D4^2</f>
        <v>9.8991040392249161</v>
      </c>
    </row>
    <row r="5" spans="1:5" x14ac:dyDescent="0.25">
      <c r="C5">
        <v>40.636800000000001</v>
      </c>
      <c r="D5">
        <f t="shared" si="0"/>
        <v>2.0318399999999999</v>
      </c>
      <c r="E5">
        <f t="shared" si="1"/>
        <v>9.8973989161792844</v>
      </c>
    </row>
    <row r="6" spans="1:5" x14ac:dyDescent="0.25">
      <c r="C6">
        <v>40.635899999999999</v>
      </c>
      <c r="D6">
        <f t="shared" si="0"/>
        <v>2.0317949999999998</v>
      </c>
      <c r="E6">
        <f t="shared" si="1"/>
        <v>9.897837334310422</v>
      </c>
    </row>
    <row r="7" spans="1:5" x14ac:dyDescent="0.25">
      <c r="A7" t="s">
        <v>8</v>
      </c>
      <c r="C7">
        <v>40.6096</v>
      </c>
      <c r="D7">
        <f t="shared" si="0"/>
        <v>2.0304799999999998</v>
      </c>
      <c r="E7">
        <f t="shared" si="1"/>
        <v>9.9106617608106173</v>
      </c>
    </row>
    <row r="9" spans="1:5" x14ac:dyDescent="0.25">
      <c r="C9">
        <f>STDEVA(C3:C7)</f>
        <v>1.5932137333077044E-2</v>
      </c>
      <c r="E9">
        <f>AVERAGE(E3:E7)</f>
        <v>9.9012505126313108</v>
      </c>
    </row>
    <row r="10" spans="1:5" x14ac:dyDescent="0.25">
      <c r="C10">
        <f>C9/20</f>
        <v>7.9660686665385225E-4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" sqref="B1:E10"/>
    </sheetView>
  </sheetViews>
  <sheetFormatPr defaultRowHeight="15" x14ac:dyDescent="0.25"/>
  <sheetData>
    <row r="1" spans="1:6" x14ac:dyDescent="0.25">
      <c r="A1" t="s">
        <v>11</v>
      </c>
      <c r="B1" t="s">
        <v>15</v>
      </c>
      <c r="C1" t="s">
        <v>13</v>
      </c>
      <c r="E1" t="s">
        <v>14</v>
      </c>
    </row>
    <row r="2" spans="1:6" x14ac:dyDescent="0.25">
      <c r="A2">
        <v>99.5</v>
      </c>
      <c r="C2" t="s">
        <v>0</v>
      </c>
    </row>
    <row r="3" spans="1:6" x14ac:dyDescent="0.25">
      <c r="C3" t="s">
        <v>5</v>
      </c>
      <c r="D3" t="s">
        <v>2</v>
      </c>
      <c r="E3" t="s">
        <v>5</v>
      </c>
      <c r="F3" t="s">
        <v>12</v>
      </c>
    </row>
    <row r="4" spans="1:6" x14ac:dyDescent="0.25">
      <c r="B4">
        <v>7.37</v>
      </c>
      <c r="C4">
        <v>40.230400000000003</v>
      </c>
      <c r="E4">
        <v>41.025500000000001</v>
      </c>
    </row>
    <row r="5" spans="1:6" x14ac:dyDescent="0.25">
      <c r="B5">
        <v>6.64</v>
      </c>
      <c r="C5">
        <v>40.120399999999997</v>
      </c>
      <c r="E5">
        <v>40.291899999999998</v>
      </c>
    </row>
    <row r="6" spans="1:6" x14ac:dyDescent="0.25">
      <c r="B6">
        <v>5.8140000000000001</v>
      </c>
      <c r="C6">
        <v>39.982799999999997</v>
      </c>
      <c r="E6">
        <v>39.484400000000001</v>
      </c>
    </row>
    <row r="7" spans="1:6" x14ac:dyDescent="0.25">
      <c r="B7">
        <v>6.13</v>
      </c>
      <c r="C7">
        <v>40.033299999999997</v>
      </c>
      <c r="E7">
        <v>39.784399999999998</v>
      </c>
    </row>
    <row r="8" spans="1:6" x14ac:dyDescent="0.25">
      <c r="B8">
        <v>6.42</v>
      </c>
      <c r="C8">
        <v>40.0824</v>
      </c>
      <c r="E8">
        <v>40.0304</v>
      </c>
    </row>
    <row r="9" spans="1:6" x14ac:dyDescent="0.25">
      <c r="B9">
        <v>6.4459999999999997</v>
      </c>
      <c r="C9">
        <v>40.086599999999997</v>
      </c>
      <c r="E9">
        <v>40.094200000000001</v>
      </c>
    </row>
    <row r="10" spans="1:6" x14ac:dyDescent="0.25">
      <c r="B10">
        <v>6.444</v>
      </c>
      <c r="C10">
        <v>40.088799999999999</v>
      </c>
      <c r="E10">
        <v>40.0792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3" sqref="B3:B14"/>
    </sheetView>
  </sheetViews>
  <sheetFormatPr defaultRowHeight="15" x14ac:dyDescent="0.25"/>
  <sheetData>
    <row r="1" spans="1:4" x14ac:dyDescent="0.25">
      <c r="A1" t="s">
        <v>16</v>
      </c>
    </row>
    <row r="2" spans="1:4" x14ac:dyDescent="0.25">
      <c r="A2" t="s">
        <v>11</v>
      </c>
      <c r="B2" t="s">
        <v>5</v>
      </c>
      <c r="C2" t="s">
        <v>2</v>
      </c>
      <c r="D2" t="s">
        <v>9</v>
      </c>
    </row>
    <row r="3" spans="1:4" x14ac:dyDescent="0.25">
      <c r="A3">
        <v>99.5</v>
      </c>
      <c r="B3">
        <v>40.085099999999997</v>
      </c>
      <c r="C3">
        <f>B3/20</f>
        <v>2.0042549999999997</v>
      </c>
      <c r="D3">
        <f>4*PI()^2*$A$3/100/C3^2</f>
        <v>9.7786041579237626</v>
      </c>
    </row>
    <row r="4" spans="1:4" x14ac:dyDescent="0.25">
      <c r="B4">
        <v>40.085900000000002</v>
      </c>
      <c r="C4">
        <f t="shared" ref="C4:C14" si="0">B4/20</f>
        <v>2.0042949999999999</v>
      </c>
      <c r="D4">
        <f t="shared" ref="D4:D14" si="1">4*PI()^2*$A$3/100/C4^2</f>
        <v>9.77821385583424</v>
      </c>
    </row>
    <row r="5" spans="1:4" x14ac:dyDescent="0.25">
      <c r="B5">
        <v>40.0869</v>
      </c>
      <c r="C5">
        <f t="shared" si="0"/>
        <v>2.0043449999999998</v>
      </c>
      <c r="D5">
        <f t="shared" si="1"/>
        <v>9.7777260110823079</v>
      </c>
    </row>
    <row r="6" spans="1:4" x14ac:dyDescent="0.25">
      <c r="B6">
        <v>40.0884</v>
      </c>
      <c r="C6">
        <f t="shared" si="0"/>
        <v>2.0044200000000001</v>
      </c>
      <c r="D6">
        <f t="shared" si="1"/>
        <v>9.7769943124051579</v>
      </c>
    </row>
    <row r="7" spans="1:4" x14ac:dyDescent="0.25">
      <c r="B7">
        <v>40.088000000000001</v>
      </c>
      <c r="C7">
        <f t="shared" si="0"/>
        <v>2.0044</v>
      </c>
      <c r="D7">
        <f t="shared" si="1"/>
        <v>9.7771894240214063</v>
      </c>
    </row>
    <row r="9" spans="1:4" x14ac:dyDescent="0.25">
      <c r="B9">
        <v>40.085999999999999</v>
      </c>
      <c r="C9">
        <f t="shared" si="0"/>
        <v>2.0042999999999997</v>
      </c>
      <c r="D9">
        <f t="shared" si="1"/>
        <v>9.7781650697160991</v>
      </c>
    </row>
    <row r="10" spans="1:4" x14ac:dyDescent="0.25">
      <c r="B10">
        <v>40.084899999999998</v>
      </c>
      <c r="C10">
        <f t="shared" si="0"/>
        <v>2.0042450000000001</v>
      </c>
      <c r="D10">
        <f t="shared" si="1"/>
        <v>9.7787017370974887</v>
      </c>
    </row>
    <row r="11" spans="1:4" x14ac:dyDescent="0.25">
      <c r="B11">
        <v>40.082999999999998</v>
      </c>
      <c r="C11">
        <f t="shared" si="0"/>
        <v>2.0041500000000001</v>
      </c>
      <c r="D11">
        <f t="shared" si="1"/>
        <v>9.7796288120993928</v>
      </c>
    </row>
    <row r="12" spans="1:4" x14ac:dyDescent="0.25">
      <c r="B12">
        <v>40.083199999999998</v>
      </c>
      <c r="C12">
        <f t="shared" si="0"/>
        <v>2.0041599999999997</v>
      </c>
      <c r="D12">
        <f t="shared" si="1"/>
        <v>9.7795312190488044</v>
      </c>
    </row>
    <row r="13" spans="1:4" x14ac:dyDescent="0.25">
      <c r="B13">
        <v>40.0822</v>
      </c>
      <c r="C13">
        <f t="shared" si="0"/>
        <v>2.0041099999999998</v>
      </c>
      <c r="D13">
        <f t="shared" si="1"/>
        <v>9.7800191989108125</v>
      </c>
    </row>
    <row r="14" spans="1:4" x14ac:dyDescent="0.25">
      <c r="B14">
        <v>40.078000000000003</v>
      </c>
      <c r="C14">
        <f t="shared" si="0"/>
        <v>2.0039000000000002</v>
      </c>
      <c r="D14">
        <f t="shared" si="1"/>
        <v>9.7820691132245301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D12" sqref="D12"/>
    </sheetView>
  </sheetViews>
  <sheetFormatPr defaultRowHeight="15" x14ac:dyDescent="0.25"/>
  <cols>
    <col min="5" max="5" width="15.140625" bestFit="1" customWidth="1"/>
  </cols>
  <sheetData>
    <row r="1" spans="1:8" x14ac:dyDescent="0.25">
      <c r="A1" t="s">
        <v>26</v>
      </c>
      <c r="C1" t="s">
        <v>27</v>
      </c>
    </row>
    <row r="3" spans="1:8" x14ac:dyDescent="0.25">
      <c r="A3" t="s">
        <v>17</v>
      </c>
      <c r="E3" t="s">
        <v>18</v>
      </c>
      <c r="F3" t="s">
        <v>15</v>
      </c>
      <c r="G3" t="s">
        <v>13</v>
      </c>
      <c r="H3" t="s">
        <v>14</v>
      </c>
    </row>
    <row r="4" spans="1:8" x14ac:dyDescent="0.25">
      <c r="A4" t="s">
        <v>3</v>
      </c>
      <c r="B4">
        <v>62.280099999999997</v>
      </c>
      <c r="C4" t="s">
        <v>7</v>
      </c>
      <c r="E4" t="s">
        <v>11</v>
      </c>
      <c r="G4" t="s">
        <v>5</v>
      </c>
      <c r="H4" t="s">
        <v>5</v>
      </c>
    </row>
    <row r="5" spans="1:8" x14ac:dyDescent="0.25">
      <c r="A5" t="s">
        <v>6</v>
      </c>
      <c r="B5">
        <v>103.5</v>
      </c>
      <c r="C5">
        <v>40.654200000000003</v>
      </c>
      <c r="E5">
        <v>99.5</v>
      </c>
      <c r="F5">
        <v>7.37</v>
      </c>
      <c r="G5">
        <v>40.230400000000003</v>
      </c>
      <c r="H5">
        <v>41.025500000000001</v>
      </c>
    </row>
    <row r="6" spans="1:8" x14ac:dyDescent="0.25">
      <c r="C6">
        <v>40.633299999999998</v>
      </c>
      <c r="F6">
        <v>6.64</v>
      </c>
      <c r="G6">
        <v>40.120399999999997</v>
      </c>
      <c r="H6">
        <v>40.291899999999998</v>
      </c>
    </row>
    <row r="7" spans="1:8" x14ac:dyDescent="0.25">
      <c r="C7">
        <v>40.636800000000001</v>
      </c>
      <c r="F7">
        <v>5.8140000000000001</v>
      </c>
      <c r="G7">
        <v>39.982799999999997</v>
      </c>
      <c r="H7">
        <v>39.484400000000001</v>
      </c>
    </row>
    <row r="8" spans="1:8" x14ac:dyDescent="0.25">
      <c r="C8">
        <v>40.635899999999999</v>
      </c>
      <c r="F8">
        <v>6.13</v>
      </c>
      <c r="G8">
        <v>40.033299999999997</v>
      </c>
      <c r="H8">
        <v>39.784399999999998</v>
      </c>
    </row>
    <row r="9" spans="1:8" x14ac:dyDescent="0.25">
      <c r="C9">
        <v>40.6096</v>
      </c>
      <c r="F9">
        <v>6.42</v>
      </c>
      <c r="G9">
        <v>40.0824</v>
      </c>
      <c r="H9">
        <v>40.0304</v>
      </c>
    </row>
    <row r="10" spans="1:8" x14ac:dyDescent="0.25">
      <c r="F10">
        <v>6.4459999999999997</v>
      </c>
      <c r="G10">
        <v>40.086599999999997</v>
      </c>
      <c r="H10">
        <v>40.094200000000001</v>
      </c>
    </row>
    <row r="11" spans="1:8" x14ac:dyDescent="0.25">
      <c r="F11">
        <v>6.444</v>
      </c>
      <c r="G11">
        <v>40.088799999999999</v>
      </c>
      <c r="H11">
        <v>40.0792</v>
      </c>
    </row>
    <row r="12" spans="1:8" x14ac:dyDescent="0.25">
      <c r="A12" t="s">
        <v>20</v>
      </c>
    </row>
    <row r="13" spans="1:8" x14ac:dyDescent="0.25">
      <c r="A13" t="s">
        <v>21</v>
      </c>
      <c r="B13" t="s">
        <v>25</v>
      </c>
      <c r="F13" t="s">
        <v>19</v>
      </c>
    </row>
    <row r="14" spans="1:8" x14ac:dyDescent="0.25">
      <c r="A14" t="s">
        <v>22</v>
      </c>
      <c r="B14" t="s">
        <v>24</v>
      </c>
      <c r="F14" t="s">
        <v>7</v>
      </c>
    </row>
    <row r="15" spans="1:8" x14ac:dyDescent="0.25">
      <c r="A15" t="s">
        <v>23</v>
      </c>
      <c r="B15" s="1">
        <v>0.25700000000000001</v>
      </c>
      <c r="E15" t="s">
        <v>13</v>
      </c>
      <c r="F15">
        <v>40.085099999999997</v>
      </c>
    </row>
    <row r="16" spans="1:8" x14ac:dyDescent="0.25">
      <c r="F16">
        <v>40.085900000000002</v>
      </c>
    </row>
    <row r="17" spans="5:6" x14ac:dyDescent="0.25">
      <c r="F17">
        <v>40.0869</v>
      </c>
    </row>
    <row r="18" spans="5:6" x14ac:dyDescent="0.25">
      <c r="F18">
        <v>40.0884</v>
      </c>
    </row>
    <row r="19" spans="5:6" x14ac:dyDescent="0.25">
      <c r="F19">
        <v>40.088000000000001</v>
      </c>
    </row>
    <row r="21" spans="5:6" x14ac:dyDescent="0.25">
      <c r="E21" t="s">
        <v>14</v>
      </c>
      <c r="F21">
        <v>40.085999999999999</v>
      </c>
    </row>
    <row r="22" spans="5:6" x14ac:dyDescent="0.25">
      <c r="F22">
        <v>40.084899999999998</v>
      </c>
    </row>
    <row r="23" spans="5:6" x14ac:dyDescent="0.25">
      <c r="F23">
        <v>40.082999999999998</v>
      </c>
    </row>
    <row r="24" spans="5:6" x14ac:dyDescent="0.25">
      <c r="F24">
        <v>40.083199999999998</v>
      </c>
    </row>
    <row r="25" spans="5:6" x14ac:dyDescent="0.25">
      <c r="F25">
        <v>40.0822</v>
      </c>
    </row>
    <row r="26" spans="5:6" x14ac:dyDescent="0.25">
      <c r="F26">
        <v>40.078000000000003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List1</vt:lpstr>
      <vt:lpstr>List2</vt:lpstr>
      <vt:lpstr>List3</vt:lpstr>
      <vt:lpstr>List4</vt:lpstr>
      <vt:lpstr>List5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2023-04-04T13:52:25Z</cp:lastPrinted>
  <dcterms:created xsi:type="dcterms:W3CDTF">2023-04-04T11:15:09Z</dcterms:created>
  <dcterms:modified xsi:type="dcterms:W3CDTF">2023-04-04T13:58:19Z</dcterms:modified>
</cp:coreProperties>
</file>