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z\Desktop\MFF_UK\2. rocník ZS\praktikum\mer5\"/>
    </mc:Choice>
  </mc:AlternateContent>
  <xr:revisionPtr revIDLastSave="0" documentId="13_ncr:1_{60FDFA0D-9BB4-46C7-8186-D5A412D2E41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4" i="1"/>
  <c r="Q27" i="1"/>
  <c r="M27" i="1"/>
  <c r="R5" i="1"/>
  <c r="R6" i="1"/>
  <c r="R7" i="1"/>
  <c r="R10" i="1"/>
  <c r="R11" i="1"/>
  <c r="Q5" i="1"/>
  <c r="S5" i="1" s="1"/>
  <c r="Q6" i="1"/>
  <c r="S6" i="1" s="1"/>
  <c r="Q7" i="1"/>
  <c r="S7" i="1" s="1"/>
  <c r="Q8" i="1"/>
  <c r="S8" i="1" s="1"/>
  <c r="Q9" i="1"/>
  <c r="Q10" i="1"/>
  <c r="Q11" i="1"/>
  <c r="Q12" i="1"/>
  <c r="Q13" i="1"/>
  <c r="Q14" i="1"/>
  <c r="Q15" i="1"/>
  <c r="Q16" i="1"/>
  <c r="Q17" i="1"/>
  <c r="Q18" i="1"/>
  <c r="S18" i="1" s="1"/>
  <c r="Q19" i="1"/>
  <c r="Q20" i="1"/>
  <c r="S20" i="1" s="1"/>
  <c r="Q21" i="1"/>
  <c r="S21" i="1" s="1"/>
  <c r="Q22" i="1"/>
  <c r="Q23" i="1"/>
  <c r="Q24" i="1"/>
  <c r="Q25" i="1"/>
  <c r="Q26" i="1"/>
  <c r="Q28" i="1"/>
  <c r="Q29" i="1"/>
  <c r="Q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4" i="1"/>
  <c r="M5" i="1"/>
  <c r="M6" i="1"/>
  <c r="M7" i="1"/>
  <c r="M8" i="1"/>
  <c r="M9" i="1"/>
  <c r="M10" i="1"/>
  <c r="M11" i="1"/>
  <c r="M12" i="1"/>
  <c r="R12" i="1" s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8" i="1"/>
  <c r="M29" i="1"/>
  <c r="M4" i="1"/>
  <c r="J5" i="1"/>
  <c r="J6" i="1"/>
  <c r="J7" i="1"/>
  <c r="J8" i="1"/>
  <c r="R8" i="1" s="1"/>
  <c r="J9" i="1"/>
  <c r="R9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R24" i="1" s="1"/>
  <c r="J25" i="1"/>
  <c r="R25" i="1" s="1"/>
  <c r="J26" i="1"/>
  <c r="R26" i="1" s="1"/>
  <c r="J27" i="1"/>
  <c r="J28" i="1"/>
  <c r="J29" i="1"/>
  <c r="J4" i="1"/>
  <c r="S23" i="1" l="1"/>
  <c r="S16" i="1"/>
  <c r="R29" i="1"/>
  <c r="S22" i="1"/>
  <c r="S15" i="1"/>
  <c r="R28" i="1"/>
  <c r="S14" i="1"/>
  <c r="S13" i="1"/>
  <c r="S19" i="1"/>
  <c r="S12" i="1"/>
  <c r="S11" i="1"/>
  <c r="S10" i="1"/>
  <c r="S27" i="1"/>
  <c r="R27" i="1"/>
  <c r="S4" i="1"/>
  <c r="S29" i="1"/>
  <c r="S24" i="1"/>
  <c r="R4" i="1"/>
  <c r="R23" i="1"/>
  <c r="R21" i="1"/>
  <c r="R20" i="1"/>
  <c r="R18" i="1"/>
  <c r="S28" i="1"/>
  <c r="R22" i="1"/>
  <c r="S9" i="1"/>
  <c r="R19" i="1"/>
  <c r="R17" i="1"/>
  <c r="R16" i="1"/>
  <c r="R15" i="1"/>
  <c r="R14" i="1"/>
  <c r="S26" i="1"/>
  <c r="R13" i="1"/>
  <c r="S25" i="1"/>
  <c r="S17" i="1"/>
</calcChain>
</file>

<file path=xl/sharedStrings.xml><?xml version="1.0" encoding="utf-8"?>
<sst xmlns="http://schemas.openxmlformats.org/spreadsheetml/2006/main" count="28" uniqueCount="23">
  <si>
    <t>analógové prístroje</t>
  </si>
  <si>
    <t>voltmetr</t>
  </si>
  <si>
    <t>rozsah (V)</t>
  </si>
  <si>
    <t>ampermetr</t>
  </si>
  <si>
    <t>rozsah [mA]</t>
  </si>
  <si>
    <t>žiarovka</t>
  </si>
  <si>
    <t>príma</t>
  </si>
  <si>
    <t>substitučná</t>
  </si>
  <si>
    <t>R_V [kOhm]</t>
  </si>
  <si>
    <t>R_A [Ohm]</t>
  </si>
  <si>
    <t>hodnota</t>
  </si>
  <si>
    <t>rozsah merený [V]</t>
  </si>
  <si>
    <t>rozsah merený [mA]</t>
  </si>
  <si>
    <t>U_a [V]</t>
  </si>
  <si>
    <t>I_a [mA]</t>
  </si>
  <si>
    <t>U_b [V]</t>
  </si>
  <si>
    <t>I_b [mA]</t>
  </si>
  <si>
    <t>R_a_kor [Ohm]</t>
  </si>
  <si>
    <t>R_b_kor [Ohm]</t>
  </si>
  <si>
    <t>I [mA]</t>
  </si>
  <si>
    <t>R_n [Ohm]</t>
  </si>
  <si>
    <t>R_multimetr; 0 V, 0 A</t>
  </si>
  <si>
    <t>91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</si>
</sst>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R_korigovan</a:t>
            </a:r>
            <a:r>
              <a:rPr lang="sk-SK"/>
              <a:t>á</a:t>
            </a:r>
          </a:p>
        </c:rich>
      </c:tx>
      <c:layout>
        <c:manualLayout>
          <c:xMode val="edge"/>
          <c:yMode val="edge"/>
          <c:x val="0.45193816622309252"/>
          <c:y val="2.8346456692913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R_a_kor [Ohm]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Sheet1!$M$5:$M$29</c:f>
              <c:numCache>
                <c:formatCode>General</c:formatCode>
                <c:ptCount val="25"/>
                <c:pt idx="0">
                  <c:v>0.17</c:v>
                </c:pt>
                <c:pt idx="1">
                  <c:v>0.28000000000000003</c:v>
                </c:pt>
                <c:pt idx="2">
                  <c:v>0.49</c:v>
                </c:pt>
                <c:pt idx="3">
                  <c:v>0.74</c:v>
                </c:pt>
                <c:pt idx="4">
                  <c:v>0.98</c:v>
                </c:pt>
                <c:pt idx="5">
                  <c:v>1.17</c:v>
                </c:pt>
                <c:pt idx="6">
                  <c:v>1.32</c:v>
                </c:pt>
                <c:pt idx="7">
                  <c:v>1.48</c:v>
                </c:pt>
                <c:pt idx="8">
                  <c:v>1.72</c:v>
                </c:pt>
                <c:pt idx="9">
                  <c:v>2.1800000000000002</c:v>
                </c:pt>
                <c:pt idx="10">
                  <c:v>2.62</c:v>
                </c:pt>
                <c:pt idx="11">
                  <c:v>3.05</c:v>
                </c:pt>
                <c:pt idx="12">
                  <c:v>3.6</c:v>
                </c:pt>
                <c:pt idx="13">
                  <c:v>6.25</c:v>
                </c:pt>
                <c:pt idx="14">
                  <c:v>6.4</c:v>
                </c:pt>
                <c:pt idx="15">
                  <c:v>8.8000000000000007</c:v>
                </c:pt>
                <c:pt idx="16">
                  <c:v>8.8000000000000007</c:v>
                </c:pt>
                <c:pt idx="17">
                  <c:v>10.5</c:v>
                </c:pt>
                <c:pt idx="18">
                  <c:v>13.5</c:v>
                </c:pt>
                <c:pt idx="19">
                  <c:v>13.4</c:v>
                </c:pt>
                <c:pt idx="20">
                  <c:v>22</c:v>
                </c:pt>
                <c:pt idx="21">
                  <c:v>27.2</c:v>
                </c:pt>
                <c:pt idx="22">
                  <c:v>26.5</c:v>
                </c:pt>
                <c:pt idx="23">
                  <c:v>28.5</c:v>
                </c:pt>
                <c:pt idx="24">
                  <c:v>29.5</c:v>
                </c:pt>
              </c:numCache>
            </c:numRef>
          </c:xVal>
          <c:yVal>
            <c:numRef>
              <c:f>Sheet1!$R$5:$R$29</c:f>
              <c:numCache>
                <c:formatCode>General</c:formatCode>
                <c:ptCount val="25"/>
                <c:pt idx="0">
                  <c:v>125.19411764705882</c:v>
                </c:pt>
                <c:pt idx="1">
                  <c:v>104.18571428571425</c:v>
                </c:pt>
                <c:pt idx="2">
                  <c:v>93.98163265306124</c:v>
                </c:pt>
                <c:pt idx="3">
                  <c:v>106.11621621621623</c:v>
                </c:pt>
                <c:pt idx="4">
                  <c:v>93.98163265306124</c:v>
                </c:pt>
                <c:pt idx="5">
                  <c:v>95.028205128205116</c:v>
                </c:pt>
                <c:pt idx="6">
                  <c:v>94.445454545454567</c:v>
                </c:pt>
                <c:pt idx="7">
                  <c:v>99.832432432432455</c:v>
                </c:pt>
                <c:pt idx="8">
                  <c:v>103.446511627907</c:v>
                </c:pt>
                <c:pt idx="9">
                  <c:v>105.47339449541283</c:v>
                </c:pt>
                <c:pt idx="10">
                  <c:v>112.05648854961834</c:v>
                </c:pt>
                <c:pt idx="11">
                  <c:v>130.79180327868852</c:v>
                </c:pt>
                <c:pt idx="12">
                  <c:v>140.85555555555555</c:v>
                </c:pt>
                <c:pt idx="13">
                  <c:v>222.7</c:v>
                </c:pt>
                <c:pt idx="14">
                  <c:v>238.375</c:v>
                </c:pt>
                <c:pt idx="15">
                  <c:v>294.90909090909088</c:v>
                </c:pt>
                <c:pt idx="16">
                  <c:v>297.18181818181813</c:v>
                </c:pt>
                <c:pt idx="17">
                  <c:v>331.38095238095235</c:v>
                </c:pt>
                <c:pt idx="18">
                  <c:v>382.7037037037037</c:v>
                </c:pt>
                <c:pt idx="19">
                  <c:v>392.18507462686568</c:v>
                </c:pt>
                <c:pt idx="20">
                  <c:v>530.10909090909104</c:v>
                </c:pt>
                <c:pt idx="21">
                  <c:v>599.49411764705894</c:v>
                </c:pt>
                <c:pt idx="22">
                  <c:v>622.01509433962269</c:v>
                </c:pt>
                <c:pt idx="23">
                  <c:v>648.23157894736846</c:v>
                </c:pt>
                <c:pt idx="24">
                  <c:v>673.56610169491535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3-4CA4-9B94-09951A25849B}"/>
            </c:ext>
          </c:extLst>
        </c:ser>
        <c:ser>
          <c:idx val="1"/>
          <c:order val="1"/>
          <c:tx>
            <c:v>R_b_kor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Sheet1!$Q$5:$Q$29</c:f>
              <c:numCache>
                <c:formatCode>General</c:formatCode>
                <c:ptCount val="25"/>
                <c:pt idx="0">
                  <c:v>0.17</c:v>
                </c:pt>
                <c:pt idx="1">
                  <c:v>0.3</c:v>
                </c:pt>
                <c:pt idx="2">
                  <c:v>0.52</c:v>
                </c:pt>
                <c:pt idx="3">
                  <c:v>0.78</c:v>
                </c:pt>
                <c:pt idx="4">
                  <c:v>1.03</c:v>
                </c:pt>
                <c:pt idx="5">
                  <c:v>1.23</c:v>
                </c:pt>
                <c:pt idx="6">
                  <c:v>1.39</c:v>
                </c:pt>
                <c:pt idx="7">
                  <c:v>1.44</c:v>
                </c:pt>
                <c:pt idx="8">
                  <c:v>1.84</c:v>
                </c:pt>
                <c:pt idx="9">
                  <c:v>2.34</c:v>
                </c:pt>
                <c:pt idx="10">
                  <c:v>2.88</c:v>
                </c:pt>
                <c:pt idx="11">
                  <c:v>3.45</c:v>
                </c:pt>
                <c:pt idx="12">
                  <c:v>4.0999999999999996</c:v>
                </c:pt>
                <c:pt idx="13">
                  <c:v>7.1</c:v>
                </c:pt>
                <c:pt idx="14">
                  <c:v>7.4</c:v>
                </c:pt>
                <c:pt idx="15">
                  <c:v>10.4</c:v>
                </c:pt>
                <c:pt idx="16">
                  <c:v>9.5</c:v>
                </c:pt>
                <c:pt idx="17">
                  <c:v>11.4</c:v>
                </c:pt>
                <c:pt idx="18">
                  <c:v>14.8</c:v>
                </c:pt>
                <c:pt idx="19">
                  <c:v>14.8</c:v>
                </c:pt>
                <c:pt idx="20">
                  <c:v>23.6</c:v>
                </c:pt>
                <c:pt idx="21">
                  <c:v>28.6</c:v>
                </c:pt>
                <c:pt idx="22">
                  <c:v>27.5</c:v>
                </c:pt>
                <c:pt idx="23">
                  <c:v>29.5</c:v>
                </c:pt>
                <c:pt idx="24">
                  <c:v>31</c:v>
                </c:pt>
              </c:numCache>
            </c:numRef>
          </c:xVal>
          <c:yVal>
            <c:numRef>
              <c:f>Sheet1!$S$5:$S$29</c:f>
              <c:numCache>
                <c:formatCode>General</c:formatCode>
                <c:ptCount val="25"/>
                <c:pt idx="0">
                  <c:v>139.50032506733538</c:v>
                </c:pt>
                <c:pt idx="1">
                  <c:v>115.36098310291858</c:v>
                </c:pt>
                <c:pt idx="2">
                  <c:v>110.27252437448607</c:v>
                </c:pt>
                <c:pt idx="3">
                  <c:v>101.92330063205245</c:v>
                </c:pt>
                <c:pt idx="4">
                  <c:v>98.883735900399387</c:v>
                </c:pt>
                <c:pt idx="5">
                  <c:v>91.170650577252275</c:v>
                </c:pt>
                <c:pt idx="6">
                  <c:v>97.544079922934557</c:v>
                </c:pt>
                <c:pt idx="7">
                  <c:v>111.67997960571043</c:v>
                </c:pt>
                <c:pt idx="8">
                  <c:v>98.343481961631639</c:v>
                </c:pt>
                <c:pt idx="9">
                  <c:v>107.47134661167992</c:v>
                </c:pt>
                <c:pt idx="10">
                  <c:v>111.67997960571043</c:v>
                </c:pt>
                <c:pt idx="11">
                  <c:v>129.07573667428028</c:v>
                </c:pt>
                <c:pt idx="12">
                  <c:v>142.13047004750686</c:v>
                </c:pt>
                <c:pt idx="13">
                  <c:v>219.56954319088752</c:v>
                </c:pt>
                <c:pt idx="14">
                  <c:v>234.35060474217786</c:v>
                </c:pt>
                <c:pt idx="15">
                  <c:v>294.44001716422486</c:v>
                </c:pt>
                <c:pt idx="16">
                  <c:v>295.22468933993247</c:v>
                </c:pt>
                <c:pt idx="17">
                  <c:v>329.19076908988228</c:v>
                </c:pt>
                <c:pt idx="18">
                  <c:v>379.45404920777224</c:v>
                </c:pt>
                <c:pt idx="19">
                  <c:v>391.78013241871048</c:v>
                </c:pt>
                <c:pt idx="20">
                  <c:v>530.85299455535392</c:v>
                </c:pt>
                <c:pt idx="21">
                  <c:v>588.66279069767438</c:v>
                </c:pt>
                <c:pt idx="22">
                  <c:v>621.05528906841698</c:v>
                </c:pt>
                <c:pt idx="23">
                  <c:v>658.17409766454364</c:v>
                </c:pt>
                <c:pt idx="24">
                  <c:v>667.11590296495967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3-4CA4-9B94-09951A25849B}"/>
            </c:ext>
          </c:extLst>
        </c:ser>
        <c:ser>
          <c:idx val="2"/>
          <c:order val="2"/>
          <c:tx>
            <c:v>R_n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Sheet1!$W$4:$W$9</c:f>
              <c:numCache>
                <c:formatCode>General</c:formatCode>
                <c:ptCount val="6"/>
                <c:pt idx="0">
                  <c:v>1.2</c:v>
                </c:pt>
                <c:pt idx="1">
                  <c:v>2.36</c:v>
                </c:pt>
                <c:pt idx="2">
                  <c:v>6.05</c:v>
                </c:pt>
                <c:pt idx="3">
                  <c:v>12</c:v>
                </c:pt>
                <c:pt idx="4">
                  <c:v>24</c:v>
                </c:pt>
                <c:pt idx="5">
                  <c:v>30</c:v>
                </c:pt>
              </c:numCache>
            </c:numRef>
          </c:xVal>
          <c:yVal>
            <c:numRef>
              <c:f>Sheet1!$X$4:$X$9</c:f>
              <c:numCache>
                <c:formatCode>General</c:formatCode>
                <c:ptCount val="6"/>
                <c:pt idx="0">
                  <c:v>161</c:v>
                </c:pt>
                <c:pt idx="1">
                  <c:v>111</c:v>
                </c:pt>
                <c:pt idx="2">
                  <c:v>223</c:v>
                </c:pt>
                <c:pt idx="3">
                  <c:v>353</c:v>
                </c:pt>
                <c:pt idx="4">
                  <c:v>546</c:v>
                </c:pt>
                <c:pt idx="5">
                  <c:v>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33-4CA4-9B94-09951A25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37376"/>
        <c:axId val="977952352"/>
      </c:scatterChart>
      <c:valAx>
        <c:axId val="18423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52352"/>
        <c:crosses val="autoZero"/>
        <c:crossBetween val="midCat"/>
      </c:valAx>
      <c:valAx>
        <c:axId val="9779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88900</xdr:rowOff>
    </xdr:from>
    <xdr:to>
      <xdr:col>7</xdr:col>
      <xdr:colOff>152400</xdr:colOff>
      <xdr:row>28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4F506D-5170-8DEF-EBFA-DDB7DDB31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topLeftCell="C1" workbookViewId="0">
      <selection activeCell="Z4" sqref="Z4"/>
    </sheetView>
  </sheetViews>
  <sheetFormatPr defaultRowHeight="14.5" x14ac:dyDescent="0.35"/>
  <sheetData>
    <row r="1" spans="1:26" x14ac:dyDescent="0.35">
      <c r="A1" t="s">
        <v>0</v>
      </c>
      <c r="J1" t="s">
        <v>5</v>
      </c>
    </row>
    <row r="2" spans="1:26" x14ac:dyDescent="0.35">
      <c r="A2" t="s">
        <v>1</v>
      </c>
      <c r="C2" t="s">
        <v>3</v>
      </c>
      <c r="J2" t="s">
        <v>6</v>
      </c>
      <c r="W2" t="s">
        <v>7</v>
      </c>
      <c r="Z2" t="s">
        <v>21</v>
      </c>
    </row>
    <row r="3" spans="1:26" x14ac:dyDescent="0.35">
      <c r="A3" t="s">
        <v>2</v>
      </c>
      <c r="B3" t="s">
        <v>8</v>
      </c>
      <c r="C3" t="s">
        <v>4</v>
      </c>
      <c r="D3" t="s">
        <v>9</v>
      </c>
      <c r="H3" t="s">
        <v>11</v>
      </c>
      <c r="I3" t="s">
        <v>10</v>
      </c>
      <c r="J3" t="s">
        <v>13</v>
      </c>
      <c r="K3" t="s">
        <v>12</v>
      </c>
      <c r="L3" t="s">
        <v>10</v>
      </c>
      <c r="M3" t="s">
        <v>14</v>
      </c>
      <c r="N3" t="s">
        <v>10</v>
      </c>
      <c r="O3" t="s">
        <v>15</v>
      </c>
      <c r="P3" t="s">
        <v>10</v>
      </c>
      <c r="Q3" t="s">
        <v>16</v>
      </c>
      <c r="R3" t="s">
        <v>17</v>
      </c>
      <c r="S3" t="s">
        <v>18</v>
      </c>
      <c r="U3" t="s">
        <v>4</v>
      </c>
      <c r="V3" t="s">
        <v>10</v>
      </c>
      <c r="W3" t="s">
        <v>19</v>
      </c>
      <c r="X3" t="s">
        <v>20</v>
      </c>
      <c r="Z3" t="s">
        <v>22</v>
      </c>
    </row>
    <row r="4" spans="1:26" x14ac:dyDescent="0.35">
      <c r="A4">
        <v>1.5</v>
      </c>
      <c r="B4">
        <v>0.751</v>
      </c>
      <c r="C4">
        <v>1.5</v>
      </c>
      <c r="D4">
        <v>110.1</v>
      </c>
      <c r="H4">
        <v>1.5</v>
      </c>
      <c r="I4">
        <v>1</v>
      </c>
      <c r="J4">
        <f>H4*I4/150</f>
        <v>0.01</v>
      </c>
      <c r="K4">
        <v>1.5</v>
      </c>
      <c r="L4">
        <v>2</v>
      </c>
      <c r="M4">
        <f>L4*K4/150</f>
        <v>0.02</v>
      </c>
      <c r="N4">
        <v>1</v>
      </c>
      <c r="O4">
        <f>N4*H4/150</f>
        <v>0.01</v>
      </c>
      <c r="P4">
        <v>2</v>
      </c>
      <c r="Q4">
        <f>P4*K4/150</f>
        <v>0.02</v>
      </c>
      <c r="R4">
        <f>J4/(M4/1000)-$D$4</f>
        <v>389.9</v>
      </c>
      <c r="S4">
        <f>1/(((Q4/1000)/O4)-(1/($B$4*1000)))</f>
        <v>1496.0159362549803</v>
      </c>
      <c r="U4">
        <v>1.5</v>
      </c>
      <c r="V4">
        <v>120</v>
      </c>
      <c r="W4">
        <f>V4*U4/150</f>
        <v>1.2</v>
      </c>
      <c r="X4">
        <v>161</v>
      </c>
    </row>
    <row r="5" spans="1:26" x14ac:dyDescent="0.35">
      <c r="A5">
        <v>3</v>
      </c>
      <c r="B5">
        <v>1.5009999999999999</v>
      </c>
      <c r="C5">
        <v>3</v>
      </c>
      <c r="D5">
        <v>82.6</v>
      </c>
      <c r="H5">
        <v>1.5</v>
      </c>
      <c r="I5">
        <v>4</v>
      </c>
      <c r="J5">
        <f t="shared" ref="J5:J29" si="0">H5*I5/150</f>
        <v>0.04</v>
      </c>
      <c r="K5">
        <v>1.5</v>
      </c>
      <c r="L5">
        <v>17</v>
      </c>
      <c r="M5">
        <f t="shared" ref="M5:M29" si="1">L5*K5/150</f>
        <v>0.17</v>
      </c>
      <c r="N5">
        <v>2</v>
      </c>
      <c r="O5">
        <f t="shared" ref="O5:O29" si="2">N5*H5/150</f>
        <v>0.02</v>
      </c>
      <c r="P5">
        <v>17</v>
      </c>
      <c r="Q5">
        <f t="shared" ref="Q5:Q29" si="3">P5*K5/150</f>
        <v>0.17</v>
      </c>
      <c r="R5">
        <f t="shared" ref="R5:R11" si="4">J5/(M5/1000)-$D$4</f>
        <v>125.19411764705882</v>
      </c>
      <c r="S5">
        <f t="shared" ref="S5:S17" si="5">1/(((Q5/1000)/O5)-(1/($B$4*1000)))</f>
        <v>139.50032506733538</v>
      </c>
      <c r="U5">
        <v>3</v>
      </c>
      <c r="V5">
        <v>118</v>
      </c>
      <c r="W5">
        <f t="shared" ref="W5:W9" si="6">V5*U5/150</f>
        <v>2.36</v>
      </c>
      <c r="X5">
        <v>111</v>
      </c>
    </row>
    <row r="6" spans="1:26" x14ac:dyDescent="0.35">
      <c r="A6">
        <v>7.5</v>
      </c>
      <c r="B6">
        <v>3.7509999999999999</v>
      </c>
      <c r="C6">
        <v>7.5</v>
      </c>
      <c r="D6">
        <v>39.700000000000003</v>
      </c>
      <c r="H6">
        <v>1.5</v>
      </c>
      <c r="I6">
        <v>6</v>
      </c>
      <c r="J6">
        <f t="shared" si="0"/>
        <v>0.06</v>
      </c>
      <c r="K6">
        <v>1.5</v>
      </c>
      <c r="L6">
        <v>28</v>
      </c>
      <c r="M6">
        <f t="shared" si="1"/>
        <v>0.28000000000000003</v>
      </c>
      <c r="N6">
        <v>3</v>
      </c>
      <c r="O6">
        <f t="shared" si="2"/>
        <v>0.03</v>
      </c>
      <c r="P6">
        <v>30</v>
      </c>
      <c r="Q6">
        <f t="shared" si="3"/>
        <v>0.3</v>
      </c>
      <c r="R6">
        <f t="shared" si="4"/>
        <v>104.18571428571425</v>
      </c>
      <c r="S6">
        <f t="shared" si="5"/>
        <v>115.36098310291858</v>
      </c>
      <c r="U6">
        <v>7.5</v>
      </c>
      <c r="V6">
        <v>121</v>
      </c>
      <c r="W6">
        <f t="shared" si="6"/>
        <v>6.05</v>
      </c>
      <c r="X6">
        <v>223</v>
      </c>
    </row>
    <row r="7" spans="1:26" x14ac:dyDescent="0.35">
      <c r="A7">
        <v>15</v>
      </c>
      <c r="B7">
        <v>7.5</v>
      </c>
      <c r="C7">
        <v>15</v>
      </c>
      <c r="D7">
        <v>21</v>
      </c>
      <c r="H7">
        <v>1.5</v>
      </c>
      <c r="I7">
        <v>10</v>
      </c>
      <c r="J7">
        <f t="shared" si="0"/>
        <v>0.1</v>
      </c>
      <c r="K7">
        <v>1.5</v>
      </c>
      <c r="L7">
        <v>49</v>
      </c>
      <c r="M7">
        <f t="shared" si="1"/>
        <v>0.49</v>
      </c>
      <c r="N7">
        <v>5</v>
      </c>
      <c r="O7">
        <f t="shared" si="2"/>
        <v>0.05</v>
      </c>
      <c r="P7">
        <v>52</v>
      </c>
      <c r="Q7">
        <f t="shared" si="3"/>
        <v>0.52</v>
      </c>
      <c r="R7">
        <f t="shared" si="4"/>
        <v>93.98163265306124</v>
      </c>
      <c r="S7">
        <f t="shared" si="5"/>
        <v>110.27252437448607</v>
      </c>
      <c r="U7">
        <v>15</v>
      </c>
      <c r="V7">
        <v>120</v>
      </c>
      <c r="W7">
        <f t="shared" si="6"/>
        <v>12</v>
      </c>
      <c r="X7">
        <v>353</v>
      </c>
    </row>
    <row r="8" spans="1:26" x14ac:dyDescent="0.35">
      <c r="A8">
        <v>30</v>
      </c>
      <c r="B8">
        <v>15</v>
      </c>
      <c r="C8">
        <v>30</v>
      </c>
      <c r="D8">
        <v>10.8</v>
      </c>
      <c r="H8">
        <v>1.5</v>
      </c>
      <c r="I8">
        <v>16</v>
      </c>
      <c r="J8">
        <f t="shared" si="0"/>
        <v>0.16</v>
      </c>
      <c r="K8">
        <v>1.5</v>
      </c>
      <c r="L8">
        <v>74</v>
      </c>
      <c r="M8">
        <f t="shared" si="1"/>
        <v>0.74</v>
      </c>
      <c r="N8">
        <v>7</v>
      </c>
      <c r="O8">
        <f t="shared" si="2"/>
        <v>7.0000000000000007E-2</v>
      </c>
      <c r="P8">
        <v>78</v>
      </c>
      <c r="Q8">
        <f t="shared" si="3"/>
        <v>0.78</v>
      </c>
      <c r="R8">
        <f t="shared" si="4"/>
        <v>106.11621621621623</v>
      </c>
      <c r="S8">
        <f t="shared" si="5"/>
        <v>101.92330063205245</v>
      </c>
      <c r="U8">
        <v>30</v>
      </c>
      <c r="V8">
        <v>120</v>
      </c>
      <c r="W8">
        <f t="shared" si="6"/>
        <v>24</v>
      </c>
      <c r="X8">
        <v>546</v>
      </c>
    </row>
    <row r="9" spans="1:26" x14ac:dyDescent="0.35">
      <c r="A9">
        <v>75</v>
      </c>
      <c r="B9">
        <v>37.51</v>
      </c>
      <c r="C9">
        <v>75</v>
      </c>
      <c r="D9">
        <v>4.4000000000000004</v>
      </c>
      <c r="H9">
        <v>1.5</v>
      </c>
      <c r="I9">
        <v>20</v>
      </c>
      <c r="J9">
        <f t="shared" si="0"/>
        <v>0.2</v>
      </c>
      <c r="K9">
        <v>1.5</v>
      </c>
      <c r="L9">
        <v>98</v>
      </c>
      <c r="M9">
        <f t="shared" si="1"/>
        <v>0.98</v>
      </c>
      <c r="N9">
        <v>9</v>
      </c>
      <c r="O9">
        <f t="shared" si="2"/>
        <v>0.09</v>
      </c>
      <c r="P9">
        <v>103</v>
      </c>
      <c r="Q9">
        <f t="shared" si="3"/>
        <v>1.03</v>
      </c>
      <c r="R9">
        <f t="shared" si="4"/>
        <v>93.98163265306124</v>
      </c>
      <c r="S9">
        <f t="shared" si="5"/>
        <v>98.883735900399387</v>
      </c>
      <c r="U9">
        <v>75</v>
      </c>
      <c r="V9">
        <v>60</v>
      </c>
      <c r="W9">
        <f t="shared" si="6"/>
        <v>30</v>
      </c>
      <c r="X9">
        <v>637</v>
      </c>
    </row>
    <row r="10" spans="1:26" x14ac:dyDescent="0.35">
      <c r="A10">
        <v>150</v>
      </c>
      <c r="B10">
        <v>75</v>
      </c>
      <c r="H10">
        <v>1.5</v>
      </c>
      <c r="I10">
        <v>24</v>
      </c>
      <c r="J10">
        <f t="shared" si="0"/>
        <v>0.24</v>
      </c>
      <c r="K10">
        <v>1.5</v>
      </c>
      <c r="L10">
        <v>117</v>
      </c>
      <c r="M10">
        <f t="shared" si="1"/>
        <v>1.17</v>
      </c>
      <c r="N10">
        <v>10</v>
      </c>
      <c r="O10">
        <f t="shared" si="2"/>
        <v>0.1</v>
      </c>
      <c r="P10">
        <v>123</v>
      </c>
      <c r="Q10">
        <f t="shared" si="3"/>
        <v>1.23</v>
      </c>
      <c r="R10">
        <f t="shared" si="4"/>
        <v>95.028205128205116</v>
      </c>
      <c r="S10">
        <f t="shared" si="5"/>
        <v>91.170650577252275</v>
      </c>
    </row>
    <row r="11" spans="1:26" x14ac:dyDescent="0.35">
      <c r="A11">
        <v>300</v>
      </c>
      <c r="B11">
        <v>150.1</v>
      </c>
      <c r="H11">
        <v>1.5</v>
      </c>
      <c r="I11">
        <v>27</v>
      </c>
      <c r="J11">
        <f t="shared" si="0"/>
        <v>0.27</v>
      </c>
      <c r="K11">
        <v>1.5</v>
      </c>
      <c r="L11">
        <v>132</v>
      </c>
      <c r="M11">
        <f t="shared" si="1"/>
        <v>1.32</v>
      </c>
      <c r="N11">
        <v>12</v>
      </c>
      <c r="O11">
        <f t="shared" si="2"/>
        <v>0.12</v>
      </c>
      <c r="P11">
        <v>139</v>
      </c>
      <c r="Q11">
        <f t="shared" si="3"/>
        <v>1.39</v>
      </c>
      <c r="R11">
        <f t="shared" si="4"/>
        <v>94.445454545454567</v>
      </c>
      <c r="S11">
        <f t="shared" si="5"/>
        <v>97.544079922934557</v>
      </c>
    </row>
    <row r="12" spans="1:26" x14ac:dyDescent="0.35">
      <c r="A12">
        <v>750</v>
      </c>
      <c r="B12">
        <v>375.3</v>
      </c>
      <c r="H12">
        <v>1.5</v>
      </c>
      <c r="I12">
        <v>27</v>
      </c>
      <c r="J12">
        <f t="shared" si="0"/>
        <v>0.27</v>
      </c>
      <c r="K12">
        <v>3</v>
      </c>
      <c r="L12">
        <v>74</v>
      </c>
      <c r="M12">
        <f t="shared" si="1"/>
        <v>1.48</v>
      </c>
      <c r="N12">
        <v>14</v>
      </c>
      <c r="O12">
        <f t="shared" si="2"/>
        <v>0.14000000000000001</v>
      </c>
      <c r="P12">
        <v>72</v>
      </c>
      <c r="Q12">
        <f t="shared" si="3"/>
        <v>1.44</v>
      </c>
      <c r="R12">
        <f>J12/(M12/1000)-$D$5</f>
        <v>99.832432432432455</v>
      </c>
      <c r="S12">
        <f t="shared" si="5"/>
        <v>111.67997960571043</v>
      </c>
    </row>
    <row r="13" spans="1:26" x14ac:dyDescent="0.35">
      <c r="H13">
        <v>1.5</v>
      </c>
      <c r="I13">
        <v>32</v>
      </c>
      <c r="J13">
        <f t="shared" si="0"/>
        <v>0.32</v>
      </c>
      <c r="K13">
        <v>3</v>
      </c>
      <c r="L13">
        <v>86</v>
      </c>
      <c r="M13">
        <f t="shared" si="1"/>
        <v>1.72</v>
      </c>
      <c r="N13">
        <v>16</v>
      </c>
      <c r="O13">
        <f t="shared" si="2"/>
        <v>0.16</v>
      </c>
      <c r="P13">
        <v>92</v>
      </c>
      <c r="Q13">
        <f t="shared" si="3"/>
        <v>1.84</v>
      </c>
      <c r="R13">
        <f t="shared" ref="R13:R15" si="7">J13/(M13/1000)-$D$5</f>
        <v>103.446511627907</v>
      </c>
      <c r="S13">
        <f t="shared" si="5"/>
        <v>98.343481961631639</v>
      </c>
    </row>
    <row r="14" spans="1:26" x14ac:dyDescent="0.35">
      <c r="H14">
        <v>1.5</v>
      </c>
      <c r="I14">
        <v>41</v>
      </c>
      <c r="J14">
        <f t="shared" si="0"/>
        <v>0.41</v>
      </c>
      <c r="K14">
        <v>3</v>
      </c>
      <c r="L14">
        <v>109</v>
      </c>
      <c r="M14">
        <f t="shared" si="1"/>
        <v>2.1800000000000002</v>
      </c>
      <c r="N14">
        <v>22</v>
      </c>
      <c r="O14">
        <f t="shared" si="2"/>
        <v>0.22</v>
      </c>
      <c r="P14">
        <v>117</v>
      </c>
      <c r="Q14">
        <f t="shared" si="3"/>
        <v>2.34</v>
      </c>
      <c r="R14">
        <f t="shared" si="7"/>
        <v>105.47339449541283</v>
      </c>
      <c r="S14">
        <f t="shared" si="5"/>
        <v>107.47134661167992</v>
      </c>
    </row>
    <row r="15" spans="1:26" x14ac:dyDescent="0.35">
      <c r="H15">
        <v>1.5</v>
      </c>
      <c r="I15">
        <v>51</v>
      </c>
      <c r="J15">
        <f t="shared" si="0"/>
        <v>0.51</v>
      </c>
      <c r="K15">
        <v>3</v>
      </c>
      <c r="L15">
        <v>131</v>
      </c>
      <c r="M15">
        <f t="shared" si="1"/>
        <v>2.62</v>
      </c>
      <c r="N15">
        <v>28</v>
      </c>
      <c r="O15">
        <f t="shared" si="2"/>
        <v>0.28000000000000003</v>
      </c>
      <c r="P15">
        <v>144</v>
      </c>
      <c r="Q15">
        <f t="shared" si="3"/>
        <v>2.88</v>
      </c>
      <c r="R15">
        <f t="shared" si="7"/>
        <v>112.05648854961834</v>
      </c>
      <c r="S15">
        <f t="shared" si="5"/>
        <v>111.67997960571043</v>
      </c>
    </row>
    <row r="16" spans="1:26" x14ac:dyDescent="0.35">
      <c r="H16">
        <v>1.5</v>
      </c>
      <c r="I16">
        <v>52</v>
      </c>
      <c r="J16">
        <f t="shared" si="0"/>
        <v>0.52</v>
      </c>
      <c r="K16">
        <v>7.5</v>
      </c>
      <c r="L16">
        <v>61</v>
      </c>
      <c r="M16">
        <f t="shared" si="1"/>
        <v>3.05</v>
      </c>
      <c r="N16">
        <v>38</v>
      </c>
      <c r="O16">
        <f t="shared" si="2"/>
        <v>0.38</v>
      </c>
      <c r="P16">
        <v>69</v>
      </c>
      <c r="Q16">
        <f t="shared" si="3"/>
        <v>3.45</v>
      </c>
      <c r="R16">
        <f>J16/(M16/1000)-$D$6</f>
        <v>130.79180327868852</v>
      </c>
      <c r="S16">
        <f t="shared" si="5"/>
        <v>129.07573667428028</v>
      </c>
    </row>
    <row r="17" spans="8:19" x14ac:dyDescent="0.35">
      <c r="H17">
        <v>1.5</v>
      </c>
      <c r="I17">
        <v>65</v>
      </c>
      <c r="J17">
        <f t="shared" si="0"/>
        <v>0.65</v>
      </c>
      <c r="K17">
        <v>7.5</v>
      </c>
      <c r="L17">
        <v>72</v>
      </c>
      <c r="M17">
        <f t="shared" si="1"/>
        <v>3.6</v>
      </c>
      <c r="N17">
        <v>49</v>
      </c>
      <c r="O17">
        <f t="shared" si="2"/>
        <v>0.49</v>
      </c>
      <c r="P17">
        <v>82</v>
      </c>
      <c r="Q17">
        <f t="shared" si="3"/>
        <v>4.0999999999999996</v>
      </c>
      <c r="R17">
        <f t="shared" ref="R17:R18" si="8">J17/(M17/1000)-$D$6</f>
        <v>140.85555555555555</v>
      </c>
      <c r="S17">
        <f t="shared" si="5"/>
        <v>142.13047004750686</v>
      </c>
    </row>
    <row r="18" spans="8:19" x14ac:dyDescent="0.35">
      <c r="H18">
        <v>3</v>
      </c>
      <c r="I18">
        <v>82</v>
      </c>
      <c r="J18">
        <f t="shared" si="0"/>
        <v>1.64</v>
      </c>
      <c r="K18">
        <v>7.5</v>
      </c>
      <c r="L18">
        <v>125</v>
      </c>
      <c r="M18">
        <f t="shared" si="1"/>
        <v>6.25</v>
      </c>
      <c r="N18">
        <v>68</v>
      </c>
      <c r="O18">
        <f t="shared" si="2"/>
        <v>1.36</v>
      </c>
      <c r="P18">
        <v>142</v>
      </c>
      <c r="Q18">
        <f t="shared" si="3"/>
        <v>7.1</v>
      </c>
      <c r="R18">
        <f t="shared" si="8"/>
        <v>222.7</v>
      </c>
      <c r="S18">
        <f>1/(((Q18/1000)/O18)-(1/($B$5*1000)))</f>
        <v>219.56954319088752</v>
      </c>
    </row>
    <row r="19" spans="8:19" x14ac:dyDescent="0.35">
      <c r="H19">
        <v>3</v>
      </c>
      <c r="I19">
        <v>83</v>
      </c>
      <c r="J19">
        <f t="shared" si="0"/>
        <v>1.66</v>
      </c>
      <c r="K19">
        <v>15</v>
      </c>
      <c r="L19">
        <v>64</v>
      </c>
      <c r="M19">
        <f t="shared" si="1"/>
        <v>6.4</v>
      </c>
      <c r="N19">
        <v>75</v>
      </c>
      <c r="O19">
        <f t="shared" si="2"/>
        <v>1.5</v>
      </c>
      <c r="P19">
        <v>74</v>
      </c>
      <c r="Q19">
        <f t="shared" si="3"/>
        <v>7.4</v>
      </c>
      <c r="R19">
        <f>J19/(M19/1000)-$D$7</f>
        <v>238.375</v>
      </c>
      <c r="S19">
        <f t="shared" ref="S19:S20" si="9">1/(((Q19/1000)/O19)-(1/($B$5*1000)))</f>
        <v>234.35060474217786</v>
      </c>
    </row>
    <row r="20" spans="8:19" x14ac:dyDescent="0.35">
      <c r="H20">
        <v>3</v>
      </c>
      <c r="I20">
        <v>139</v>
      </c>
      <c r="J20">
        <f t="shared" si="0"/>
        <v>2.78</v>
      </c>
      <c r="K20">
        <v>15</v>
      </c>
      <c r="L20">
        <v>88</v>
      </c>
      <c r="M20">
        <f t="shared" si="1"/>
        <v>8.8000000000000007</v>
      </c>
      <c r="N20">
        <v>128</v>
      </c>
      <c r="O20">
        <f t="shared" si="2"/>
        <v>2.56</v>
      </c>
      <c r="P20">
        <v>104</v>
      </c>
      <c r="Q20">
        <f t="shared" si="3"/>
        <v>10.4</v>
      </c>
      <c r="R20">
        <f t="shared" ref="R20:R23" si="10">J20/(M20/1000)-$D$7</f>
        <v>294.90909090909088</v>
      </c>
      <c r="S20">
        <f t="shared" si="9"/>
        <v>294.44001716422486</v>
      </c>
    </row>
    <row r="21" spans="8:19" x14ac:dyDescent="0.35">
      <c r="H21">
        <v>7.5</v>
      </c>
      <c r="I21">
        <v>56</v>
      </c>
      <c r="J21">
        <f t="shared" si="0"/>
        <v>2.8</v>
      </c>
      <c r="K21">
        <v>15</v>
      </c>
      <c r="L21">
        <v>88</v>
      </c>
      <c r="M21">
        <f t="shared" si="1"/>
        <v>8.8000000000000007</v>
      </c>
      <c r="N21">
        <v>52</v>
      </c>
      <c r="O21">
        <f t="shared" si="2"/>
        <v>2.6</v>
      </c>
      <c r="P21">
        <v>95</v>
      </c>
      <c r="Q21">
        <f t="shared" si="3"/>
        <v>9.5</v>
      </c>
      <c r="R21">
        <f t="shared" si="10"/>
        <v>297.18181818181813</v>
      </c>
      <c r="S21">
        <f>1/(((Q21/1000)/O21)-(1/($B$6*1000)))</f>
        <v>295.22468933993247</v>
      </c>
    </row>
    <row r="22" spans="8:19" x14ac:dyDescent="0.35">
      <c r="H22">
        <v>7.5</v>
      </c>
      <c r="I22">
        <v>74</v>
      </c>
      <c r="J22">
        <f t="shared" si="0"/>
        <v>3.7</v>
      </c>
      <c r="K22">
        <v>15</v>
      </c>
      <c r="L22">
        <v>105</v>
      </c>
      <c r="M22">
        <f t="shared" si="1"/>
        <v>10.5</v>
      </c>
      <c r="N22">
        <v>69</v>
      </c>
      <c r="O22">
        <f t="shared" si="2"/>
        <v>3.45</v>
      </c>
      <c r="P22">
        <v>114</v>
      </c>
      <c r="Q22">
        <f t="shared" si="3"/>
        <v>11.4</v>
      </c>
      <c r="R22">
        <f t="shared" si="10"/>
        <v>331.38095238095235</v>
      </c>
      <c r="S22">
        <f>1/(((Q22/1000)/O22)-(1/($B$6*1000)))</f>
        <v>329.19076908988228</v>
      </c>
    </row>
    <row r="23" spans="8:19" x14ac:dyDescent="0.35">
      <c r="H23">
        <v>7.5</v>
      </c>
      <c r="I23">
        <v>109</v>
      </c>
      <c r="J23">
        <f t="shared" si="0"/>
        <v>5.45</v>
      </c>
      <c r="K23">
        <v>15</v>
      </c>
      <c r="L23">
        <v>135</v>
      </c>
      <c r="M23">
        <f t="shared" si="1"/>
        <v>13.5</v>
      </c>
      <c r="N23">
        <v>102</v>
      </c>
      <c r="O23">
        <f t="shared" si="2"/>
        <v>5.0999999999999996</v>
      </c>
      <c r="P23">
        <v>148</v>
      </c>
      <c r="Q23">
        <f t="shared" si="3"/>
        <v>14.8</v>
      </c>
      <c r="R23">
        <f t="shared" si="10"/>
        <v>382.7037037037037</v>
      </c>
      <c r="S23">
        <f>1/(((Q23/1000)/O23)-(1/($B$6*1000)))</f>
        <v>379.45404920777224</v>
      </c>
    </row>
    <row r="24" spans="8:19" x14ac:dyDescent="0.35">
      <c r="H24">
        <v>7.5</v>
      </c>
      <c r="I24">
        <v>108</v>
      </c>
      <c r="J24">
        <f t="shared" si="0"/>
        <v>5.4</v>
      </c>
      <c r="K24">
        <v>30</v>
      </c>
      <c r="L24">
        <v>67</v>
      </c>
      <c r="M24">
        <f t="shared" si="1"/>
        <v>13.4</v>
      </c>
      <c r="N24">
        <v>105</v>
      </c>
      <c r="O24">
        <f t="shared" si="2"/>
        <v>5.25</v>
      </c>
      <c r="P24">
        <v>74</v>
      </c>
      <c r="Q24">
        <f t="shared" si="3"/>
        <v>14.8</v>
      </c>
      <c r="R24">
        <f>J24/(M24/1000)-$D$8</f>
        <v>392.18507462686568</v>
      </c>
      <c r="S24">
        <f>1/(((Q24/1000)/O24)-(1/($B$6*1000)))</f>
        <v>391.78013241871048</v>
      </c>
    </row>
    <row r="25" spans="8:19" x14ac:dyDescent="0.35">
      <c r="H25">
        <v>15</v>
      </c>
      <c r="I25">
        <v>119</v>
      </c>
      <c r="J25">
        <f t="shared" si="0"/>
        <v>11.9</v>
      </c>
      <c r="K25">
        <v>30</v>
      </c>
      <c r="L25">
        <v>110</v>
      </c>
      <c r="M25">
        <f t="shared" si="1"/>
        <v>22</v>
      </c>
      <c r="N25">
        <v>117</v>
      </c>
      <c r="O25">
        <f t="shared" si="2"/>
        <v>11.7</v>
      </c>
      <c r="P25">
        <v>118</v>
      </c>
      <c r="Q25">
        <f t="shared" si="3"/>
        <v>23.6</v>
      </c>
      <c r="R25">
        <f t="shared" ref="R25:R26" si="11">J25/(M25/1000)-$D$8</f>
        <v>530.10909090909104</v>
      </c>
      <c r="S25">
        <f>1/(((Q25/1000)/O25)-(1/($B$7*1000)))</f>
        <v>530.85299455535392</v>
      </c>
    </row>
    <row r="26" spans="8:19" x14ac:dyDescent="0.35">
      <c r="H26">
        <v>30</v>
      </c>
      <c r="I26">
        <v>83</v>
      </c>
      <c r="J26">
        <f t="shared" si="0"/>
        <v>16.600000000000001</v>
      </c>
      <c r="K26">
        <v>30</v>
      </c>
      <c r="L26">
        <v>136</v>
      </c>
      <c r="M26">
        <f t="shared" si="1"/>
        <v>27.2</v>
      </c>
      <c r="N26">
        <v>81</v>
      </c>
      <c r="O26">
        <f t="shared" si="2"/>
        <v>16.2</v>
      </c>
      <c r="P26">
        <v>143</v>
      </c>
      <c r="Q26">
        <f t="shared" si="3"/>
        <v>28.6</v>
      </c>
      <c r="R26">
        <f t="shared" si="11"/>
        <v>599.49411764705894</v>
      </c>
      <c r="S26">
        <f>1/(((Q26/1000)/O26)-(1/($B$8*1000)))</f>
        <v>588.66279069767438</v>
      </c>
    </row>
    <row r="27" spans="8:19" x14ac:dyDescent="0.35">
      <c r="H27">
        <v>30</v>
      </c>
      <c r="I27">
        <v>83</v>
      </c>
      <c r="J27">
        <f t="shared" si="0"/>
        <v>16.600000000000001</v>
      </c>
      <c r="K27">
        <v>75</v>
      </c>
      <c r="L27">
        <v>53</v>
      </c>
      <c r="M27">
        <f>L27*K27/150</f>
        <v>26.5</v>
      </c>
      <c r="N27">
        <v>82</v>
      </c>
      <c r="O27">
        <f t="shared" si="2"/>
        <v>16.399999999999999</v>
      </c>
      <c r="P27">
        <v>55</v>
      </c>
      <c r="Q27">
        <f>P27*K27/150</f>
        <v>27.5</v>
      </c>
      <c r="R27">
        <f>J27/(M27/1000)-$D$9</f>
        <v>622.01509433962269</v>
      </c>
      <c r="S27">
        <f>1/(((Q27/1000)/O27)-(1/($B$8*1000)))</f>
        <v>621.05528906841698</v>
      </c>
    </row>
    <row r="28" spans="8:19" x14ac:dyDescent="0.35">
      <c r="H28">
        <v>30</v>
      </c>
      <c r="I28">
        <v>93</v>
      </c>
      <c r="J28">
        <f t="shared" si="0"/>
        <v>18.600000000000001</v>
      </c>
      <c r="K28">
        <v>75</v>
      </c>
      <c r="L28">
        <v>57</v>
      </c>
      <c r="M28">
        <f t="shared" si="1"/>
        <v>28.5</v>
      </c>
      <c r="N28">
        <v>93</v>
      </c>
      <c r="O28">
        <f t="shared" si="2"/>
        <v>18.600000000000001</v>
      </c>
      <c r="P28">
        <v>59</v>
      </c>
      <c r="Q28">
        <f t="shared" si="3"/>
        <v>29.5</v>
      </c>
      <c r="R28">
        <f t="shared" ref="R28:R29" si="12">J28/(M28/1000)-$D$9</f>
        <v>648.23157894736846</v>
      </c>
      <c r="S28">
        <f t="shared" ref="S28:S29" si="13">1/(((Q28/1000)/O28)-(1/($B$8*1000)))</f>
        <v>658.17409766454364</v>
      </c>
    </row>
    <row r="29" spans="8:19" x14ac:dyDescent="0.35">
      <c r="H29">
        <v>30</v>
      </c>
      <c r="I29">
        <v>100</v>
      </c>
      <c r="J29">
        <f t="shared" si="0"/>
        <v>20</v>
      </c>
      <c r="K29">
        <v>75</v>
      </c>
      <c r="L29">
        <v>59</v>
      </c>
      <c r="M29">
        <f t="shared" si="1"/>
        <v>29.5</v>
      </c>
      <c r="N29">
        <v>99</v>
      </c>
      <c r="O29">
        <f t="shared" si="2"/>
        <v>19.8</v>
      </c>
      <c r="P29">
        <v>62</v>
      </c>
      <c r="Q29">
        <f t="shared" si="3"/>
        <v>31</v>
      </c>
      <c r="R29">
        <f t="shared" si="12"/>
        <v>673.56610169491535</v>
      </c>
      <c r="S29">
        <f t="shared" si="13"/>
        <v>667.11590296495967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 szalai</dc:creator>
  <cp:lastModifiedBy>balazs szalai</cp:lastModifiedBy>
  <cp:lastPrinted>2023-10-31T10:45:11Z</cp:lastPrinted>
  <dcterms:created xsi:type="dcterms:W3CDTF">2023-10-31T08:04:52Z</dcterms:created>
  <dcterms:modified xsi:type="dcterms:W3CDTF">2023-10-31T10:56:23Z</dcterms:modified>
</cp:coreProperties>
</file>