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rembal/Desktop/"/>
    </mc:Choice>
  </mc:AlternateContent>
  <xr:revisionPtr revIDLastSave="0" documentId="13_ncr:1_{1A54923A-AC30-3A4B-BAE6-07BC33BC792D}" xr6:coauthVersionLast="47" xr6:coauthVersionMax="47" xr10:uidLastSave="{00000000-0000-0000-0000-000000000000}"/>
  <bookViews>
    <workbookView xWindow="0" yWindow="740" windowWidth="29400" windowHeight="16840" xr2:uid="{00000000-000D-0000-FFFF-FFFF00000000}"/>
  </bookViews>
  <sheets>
    <sheet name="Hesap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" i="1" l="1"/>
  <c r="F14" i="1"/>
  <c r="J6" i="1"/>
  <c r="I5" i="1"/>
  <c r="I6" i="1" s="1"/>
  <c r="I7" i="1" s="1"/>
  <c r="I8" i="1" s="1"/>
  <c r="I9" i="1" s="1"/>
  <c r="I10" i="1" s="1"/>
  <c r="H5" i="1"/>
  <c r="H6" i="1" s="1"/>
  <c r="H7" i="1" s="1"/>
  <c r="H8" i="1" s="1"/>
  <c r="H9" i="1" s="1"/>
  <c r="H10" i="1" s="1"/>
  <c r="G5" i="1"/>
  <c r="G6" i="1" s="1"/>
  <c r="G7" i="1" s="1"/>
  <c r="G8" i="1" s="1"/>
  <c r="G9" i="1" s="1"/>
  <c r="G10" i="1" s="1"/>
  <c r="F10" i="1"/>
  <c r="F5" i="1"/>
  <c r="F6" i="1" s="1"/>
  <c r="F7" i="1" s="1"/>
  <c r="F8" i="1" s="1"/>
  <c r="F9" i="1" s="1"/>
  <c r="I4" i="1"/>
  <c r="F4" i="1"/>
  <c r="G4" i="1"/>
  <c r="H4" i="1"/>
  <c r="J4" i="1"/>
  <c r="K8" i="1"/>
  <c r="N14" i="1"/>
  <c r="M15" i="1"/>
  <c r="M21" i="1"/>
  <c r="N15" i="1"/>
  <c r="N16" i="1"/>
  <c r="N17" i="1"/>
  <c r="N18" i="1"/>
  <c r="N19" i="1"/>
  <c r="N20" i="1"/>
  <c r="N21" i="1"/>
  <c r="N22" i="1"/>
  <c r="N23" i="1"/>
  <c r="N24" i="1"/>
  <c r="N25" i="1"/>
  <c r="N26" i="1"/>
  <c r="M16" i="1"/>
  <c r="M17" i="1"/>
  <c r="M18" i="1"/>
  <c r="M19" i="1"/>
  <c r="M20" i="1"/>
  <c r="M22" i="1"/>
  <c r="M23" i="1"/>
  <c r="M24" i="1"/>
  <c r="M25" i="1"/>
  <c r="M26" i="1"/>
  <c r="M14" i="1"/>
  <c r="M5" i="1"/>
  <c r="M6" i="1" s="1"/>
  <c r="M7" i="1" s="1"/>
  <c r="M8" i="1" s="1"/>
  <c r="M9" i="1" s="1"/>
  <c r="M10" i="1" s="1"/>
  <c r="N5" i="1"/>
  <c r="N6" i="1" s="1"/>
  <c r="N7" i="1" s="1"/>
  <c r="N8" i="1" s="1"/>
  <c r="N9" i="1" s="1"/>
  <c r="N10" i="1" s="1"/>
  <c r="K4" i="1"/>
  <c r="K5" i="1" s="1"/>
  <c r="K6" i="1" s="1"/>
  <c r="K7" i="1" s="1"/>
  <c r="K9" i="1" s="1"/>
  <c r="K10" i="1" s="1"/>
  <c r="L4" i="1"/>
  <c r="L5" i="1" s="1"/>
  <c r="L6" i="1" s="1"/>
  <c r="L7" i="1" s="1"/>
  <c r="L8" i="1" s="1"/>
  <c r="L9" i="1" s="1"/>
  <c r="L10" i="1" s="1"/>
  <c r="M4" i="1"/>
  <c r="N4" i="1"/>
  <c r="O4" i="1"/>
  <c r="O5" i="1" s="1"/>
  <c r="O6" i="1" s="1"/>
  <c r="O7" i="1" s="1"/>
  <c r="O8" i="1" s="1"/>
  <c r="O9" i="1" s="1"/>
  <c r="O10" i="1" s="1"/>
  <c r="P4" i="1"/>
  <c r="P5" i="1" s="1"/>
  <c r="P6" i="1" s="1"/>
  <c r="P7" i="1" s="1"/>
  <c r="P8" i="1" s="1"/>
  <c r="P9" i="1" s="1"/>
  <c r="P10" i="1" s="1"/>
  <c r="Q4" i="1"/>
  <c r="Q5" i="1" s="1"/>
  <c r="Q6" i="1" s="1"/>
  <c r="Q7" i="1" s="1"/>
  <c r="Q8" i="1" s="1"/>
  <c r="Q9" i="1" s="1"/>
  <c r="Q10" i="1" s="1"/>
  <c r="J5" i="1"/>
  <c r="J7" i="1" s="1"/>
  <c r="J8" i="1" s="1"/>
  <c r="J9" i="1" s="1"/>
  <c r="J10" i="1" s="1"/>
  <c r="Q14" i="1" l="1"/>
  <c r="E15" i="1" s="1"/>
  <c r="P14" i="1"/>
  <c r="E14" i="1" s="1"/>
  <c r="Y14" i="1" l="1"/>
  <c r="Y16" i="1"/>
  <c r="Y17" i="1"/>
  <c r="Y19" i="1"/>
  <c r="Y20" i="1"/>
  <c r="Y21" i="1"/>
  <c r="Y15" i="1"/>
  <c r="Y18" i="1"/>
</calcChain>
</file>

<file path=xl/sharedStrings.xml><?xml version="1.0" encoding="utf-8"?>
<sst xmlns="http://schemas.openxmlformats.org/spreadsheetml/2006/main" count="52" uniqueCount="48">
  <si>
    <t>Sınıf Düzeyi</t>
  </si>
  <si>
    <t>Sınıfın Ortalaması</t>
  </si>
  <si>
    <t>Bağıl Notların T notu cinsinden Sınıf Değerleri</t>
  </si>
  <si>
    <t>AA</t>
  </si>
  <si>
    <t>BA</t>
  </si>
  <si>
    <t>BB</t>
  </si>
  <si>
    <t>CB</t>
  </si>
  <si>
    <t>CC</t>
  </si>
  <si>
    <t>DC</t>
  </si>
  <si>
    <t>DD</t>
  </si>
  <si>
    <t>Üstün Başarı</t>
  </si>
  <si>
    <t>≥57</t>
  </si>
  <si>
    <t>Mükemmel</t>
  </si>
  <si>
    <t>≥59</t>
  </si>
  <si>
    <t>Çok İyi</t>
  </si>
  <si>
    <t>≥61</t>
  </si>
  <si>
    <t>İyi</t>
  </si>
  <si>
    <t>≥63</t>
  </si>
  <si>
    <t>Ortalamanın Üstü</t>
  </si>
  <si>
    <t>≥65</t>
  </si>
  <si>
    <t>Orta</t>
  </si>
  <si>
    <t>≥67</t>
  </si>
  <si>
    <t>Zayıf</t>
  </si>
  <si>
    <t>≥69</t>
  </si>
  <si>
    <t>Kötü</t>
  </si>
  <si>
    <t>&lt;42.5</t>
  </si>
  <si>
    <t>≥71</t>
  </si>
  <si>
    <t xml:space="preserve">T Scorum </t>
  </si>
  <si>
    <t>Sınıf Ortalaması</t>
  </si>
  <si>
    <t>Standart Sapma</t>
  </si>
  <si>
    <t>Notum</t>
  </si>
  <si>
    <t>BA+</t>
  </si>
  <si>
    <t>BB+</t>
  </si>
  <si>
    <t>CB+</t>
  </si>
  <si>
    <t>CC+</t>
  </si>
  <si>
    <t>DC+</t>
  </si>
  <si>
    <t>DD+</t>
  </si>
  <si>
    <t>FF</t>
  </si>
  <si>
    <t>80-100</t>
  </si>
  <si>
    <t>70-79.9</t>
  </si>
  <si>
    <t>62.5-69.9</t>
  </si>
  <si>
    <t>57.5-62.4</t>
  </si>
  <si>
    <t>52.5-57.4</t>
  </si>
  <si>
    <t>47.5-52.4</t>
  </si>
  <si>
    <t>42.5-47.4</t>
  </si>
  <si>
    <t>stdev</t>
  </si>
  <si>
    <t>avg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</si>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</sst>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6">
    <font>
      <sz val="11"/>
      <color theme="1"/>
      <name val="Calibri"/>
      <family val="2"/>
      <scheme val="minor"/>
    </font>
    <font>
      <b/>
      <sz val="12"/>
      <color theme="1"/>
      <name val="Times"/>
    </font>
    <font>
      <sz val="12"/>
      <color theme="1"/>
      <name val="Times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000000"/>
      <name val="Times"/>
    </font>
    <font>
      <sz val="11"/>
      <color rgb="FF000000"/>
      <name val="Calibri"/>
      <family val="2"/>
      <charset val="162"/>
    </font>
    <font>
      <sz val="11"/>
      <color rgb="FFFF0000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0"/>
      <name val="Calibri"/>
      <family val="2"/>
      <charset val="162"/>
    </font>
    <font>
      <sz val="12"/>
      <color rgb="FF000000"/>
      <name val="Times New Roman"/>
      <family val="1"/>
      <charset val="162"/>
    </font>
    <font>
      <sz val="12"/>
      <color rgb="FF333333"/>
      <name val="Times New Roman"/>
      <family val="1"/>
      <charset val="162"/>
    </font>
    <font>
      <sz val="11"/>
      <color theme="1"/>
      <name val="Calibri"/>
      <family val="2"/>
    </font>
    <font>
      <sz val="12"/>
      <color theme="1"/>
      <name val="Helvetica"/>
      <family val="2"/>
    </font>
    <font>
      <sz val="11"/>
      <name val="Calibri (Body)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3" fillId="0" borderId="0" xfId="0" applyFont="1"/>
    <xf numFmtId="0" fontId="0" fillId="0" borderId="1" xfId="0" applyBorder="1" applyAlignment="1">
      <alignment horizontal="center" vertical="center"/>
    </xf>
    <xf numFmtId="0" fontId="3" fillId="0" borderId="1" xfId="0" applyFont="1" applyBorder="1"/>
    <xf numFmtId="0" fontId="2" fillId="2" borderId="1" xfId="0" applyFont="1" applyFill="1" applyBorder="1" applyAlignment="1">
      <alignment horizontal="center" vertical="center"/>
    </xf>
    <xf numFmtId="0" fontId="1" fillId="2" borderId="1" xfId="0" applyFont="1" applyFill="1" applyBorder="1"/>
    <xf numFmtId="0" fontId="1" fillId="3" borderId="1" xfId="0" applyFont="1" applyFill="1" applyBorder="1"/>
    <xf numFmtId="0" fontId="2" fillId="3" borderId="1" xfId="0" applyFont="1" applyFill="1" applyBorder="1" applyAlignment="1">
      <alignment horizontal="center" vertical="center"/>
    </xf>
    <xf numFmtId="3" fontId="6" fillId="0" borderId="0" xfId="0" applyNumberFormat="1" applyFont="1" applyAlignment="1">
      <alignment wrapText="1"/>
    </xf>
    <xf numFmtId="0" fontId="6" fillId="0" borderId="1" xfId="0" applyFont="1" applyBorder="1" applyAlignment="1">
      <alignment wrapText="1"/>
    </xf>
    <xf numFmtId="0" fontId="7" fillId="0" borderId="0" xfId="0" applyFont="1"/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3" fontId="6" fillId="0" borderId="2" xfId="0" applyNumberFormat="1" applyFont="1" applyBorder="1" applyAlignment="1">
      <alignment wrapText="1"/>
    </xf>
    <xf numFmtId="0" fontId="8" fillId="0" borderId="2" xfId="0" applyFont="1" applyBorder="1"/>
    <xf numFmtId="3" fontId="9" fillId="0" borderId="1" xfId="0" applyNumberFormat="1" applyFont="1" applyBorder="1" applyAlignment="1">
      <alignment wrapText="1"/>
    </xf>
    <xf numFmtId="0" fontId="4" fillId="0" borderId="0" xfId="0" applyFont="1"/>
    <xf numFmtId="3" fontId="10" fillId="0" borderId="1" xfId="0" applyNumberFormat="1" applyFont="1" applyBorder="1"/>
    <xf numFmtId="3" fontId="11" fillId="0" borderId="0" xfId="0" applyNumberFormat="1" applyFont="1" applyAlignment="1">
      <alignment wrapText="1"/>
    </xf>
    <xf numFmtId="0" fontId="10" fillId="0" borderId="3" xfId="0" applyFont="1" applyBorder="1" applyAlignment="1">
      <alignment wrapText="1"/>
    </xf>
    <xf numFmtId="164" fontId="10" fillId="0" borderId="1" xfId="0" quotePrefix="1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3" fillId="0" borderId="0" xfId="0" applyFont="1"/>
    <xf numFmtId="0" fontId="13" fillId="0" borderId="0" xfId="0" applyFont="1"/>
    <xf numFmtId="0" fontId="2" fillId="2" borderId="3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15" fillId="0" borderId="5" xfId="0" applyFont="1" applyBorder="1" applyAlignment="1">
      <alignment horizontal="center"/>
    </xf>
    <xf numFmtId="10" fontId="14" fillId="0" borderId="5" xfId="0" applyNumberFormat="1" applyFont="1" applyBorder="1" applyAlignment="1">
      <alignment horizontal="center"/>
    </xf>
    <xf numFmtId="10" fontId="13" fillId="0" borderId="0" xfId="0" applyNumberFormat="1" applyFont="1" applyAlignment="1">
      <alignment horizontal="center"/>
    </xf>
    <xf numFmtId="10" fontId="13" fillId="0" borderId="0" xfId="0" applyNumberFormat="1" applyFont="1"/>
    <xf numFmtId="10" fontId="0" fillId="0" borderId="0" xfId="0" applyNumberFormat="1"/>
    <xf numFmtId="10" fontId="0" fillId="0" borderId="5" xfId="0" applyNumberFormat="1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10" fontId="14" fillId="0" borderId="0" xfId="0" applyNumberFormat="1" applyFont="1" applyBorder="1" applyAlignment="1">
      <alignment horizontal="center"/>
    </xf>
    <xf numFmtId="10" fontId="0" fillId="0" borderId="0" xfId="0" applyNumberFormat="1" applyFont="1" applyBorder="1" applyAlignment="1">
      <alignment horizontal="center"/>
    </xf>
    <xf numFmtId="10" fontId="13" fillId="0" borderId="0" xfId="0" applyNumberFormat="1" applyFont="1" applyBorder="1" applyAlignment="1"/>
    <xf numFmtId="0" fontId="13" fillId="0" borderId="0" xfId="0" applyFont="1" applyAlignment="1"/>
    <xf numFmtId="10" fontId="12" fillId="0" borderId="5" xfId="0" applyNumberFormat="1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12" fillId="0" borderId="5" xfId="0" applyNumberFormat="1" applyFont="1" applyBorder="1" applyAlignment="1">
      <alignment horizontal="center"/>
    </xf>
    <xf numFmtId="3" fontId="13" fillId="0" borderId="0" xfId="0" applyNumberFormat="1" applyFont="1" applyAlignment="1"/>
    <xf numFmtId="0" fontId="1" fillId="2" borderId="3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7" fillId="0" borderId="0" xfId="0" applyFont="1" applyBorder="1"/>
  </cellXfs>
  <cellStyles count="1">
    <cellStyle name="Normal" xfId="0" builtinId="0"/>
  </cellStyles>
  <dxfs count="8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41"/>
  <sheetViews>
    <sheetView tabSelected="1" zoomScale="75" zoomScaleNormal="128" workbookViewId="0">
      <selection activeCell="C1" sqref="C1:C2"/>
    </sheetView>
  </sheetViews>
  <sheetFormatPr baseColWidth="10" defaultColWidth="8.83203125" defaultRowHeight="15"/>
  <cols>
    <col min="3" max="3" width="16.33203125" customWidth="1"/>
    <col min="4" max="4" width="18.5" bestFit="1" customWidth="1"/>
    <col min="5" max="5" width="11.33203125" bestFit="1" customWidth="1"/>
    <col min="6" max="6" width="12.6640625" customWidth="1"/>
    <col min="7" max="7" width="12.1640625" customWidth="1"/>
    <col min="8" max="11" width="10" bestFit="1" customWidth="1"/>
  </cols>
  <sheetData>
    <row r="1" spans="1:25" ht="15" customHeight="1">
      <c r="C1" s="21" t="s">
        <v>0</v>
      </c>
      <c r="D1" s="43" t="s">
        <v>1</v>
      </c>
      <c r="E1" s="48" t="s">
        <v>2</v>
      </c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</row>
    <row r="2" spans="1:25" ht="15" customHeight="1">
      <c r="C2" s="22"/>
      <c r="D2" s="22"/>
      <c r="E2" s="44" t="s">
        <v>3</v>
      </c>
      <c r="F2" s="45" t="s">
        <v>31</v>
      </c>
      <c r="G2" s="45" t="s">
        <v>4</v>
      </c>
      <c r="H2" s="44" t="s">
        <v>32</v>
      </c>
      <c r="I2" s="44" t="s">
        <v>5</v>
      </c>
      <c r="J2" s="44" t="s">
        <v>33</v>
      </c>
      <c r="K2" s="44" t="s">
        <v>6</v>
      </c>
      <c r="L2" s="44" t="s">
        <v>34</v>
      </c>
      <c r="M2" s="44" t="s">
        <v>7</v>
      </c>
      <c r="N2" s="44" t="s">
        <v>35</v>
      </c>
      <c r="O2" s="44" t="s">
        <v>8</v>
      </c>
      <c r="P2" s="46" t="s">
        <v>36</v>
      </c>
      <c r="Q2" s="46" t="s">
        <v>9</v>
      </c>
      <c r="R2" s="47" t="s">
        <v>37</v>
      </c>
    </row>
    <row r="3" spans="1:25" ht="15" customHeight="1">
      <c r="C3" s="5" t="s">
        <v>10</v>
      </c>
      <c r="D3" s="4" t="s">
        <v>38</v>
      </c>
      <c r="E3" s="4" t="s">
        <v>11</v>
      </c>
      <c r="F3" s="7">
        <v>54</v>
      </c>
      <c r="G3" s="7">
        <v>52</v>
      </c>
      <c r="H3" s="4">
        <v>49</v>
      </c>
      <c r="I3" s="4">
        <v>47</v>
      </c>
      <c r="J3" s="4">
        <v>44</v>
      </c>
      <c r="K3" s="4">
        <v>42</v>
      </c>
      <c r="L3" s="4">
        <v>39</v>
      </c>
      <c r="M3" s="4">
        <v>37</v>
      </c>
      <c r="N3" s="4">
        <v>34</v>
      </c>
      <c r="O3" s="4">
        <v>32</v>
      </c>
      <c r="P3" s="25">
        <v>29</v>
      </c>
      <c r="Q3" s="25">
        <v>27</v>
      </c>
      <c r="R3" s="26">
        <v>0</v>
      </c>
    </row>
    <row r="4" spans="1:25" ht="15" customHeight="1">
      <c r="C4" s="6" t="s">
        <v>12</v>
      </c>
      <c r="D4" s="4" t="s">
        <v>39</v>
      </c>
      <c r="E4" s="7" t="s">
        <v>13</v>
      </c>
      <c r="F4" s="7">
        <f t="shared" ref="F4:I10" si="0">F3+2</f>
        <v>56</v>
      </c>
      <c r="G4" s="7">
        <f t="shared" si="0"/>
        <v>54</v>
      </c>
      <c r="H4" s="7">
        <f t="shared" si="0"/>
        <v>51</v>
      </c>
      <c r="I4" s="7">
        <f>I3+2</f>
        <v>49</v>
      </c>
      <c r="J4" s="7">
        <f>J3+2</f>
        <v>46</v>
      </c>
      <c r="K4" s="7">
        <f t="shared" ref="K4:Q4" si="1">K3+2</f>
        <v>44</v>
      </c>
      <c r="L4" s="7">
        <f t="shared" si="1"/>
        <v>41</v>
      </c>
      <c r="M4" s="7">
        <f t="shared" si="1"/>
        <v>39</v>
      </c>
      <c r="N4" s="7">
        <f t="shared" si="1"/>
        <v>36</v>
      </c>
      <c r="O4" s="7">
        <f t="shared" si="1"/>
        <v>34</v>
      </c>
      <c r="P4" s="7">
        <f t="shared" si="1"/>
        <v>31</v>
      </c>
      <c r="Q4" s="7">
        <f t="shared" si="1"/>
        <v>29</v>
      </c>
      <c r="R4" s="26">
        <v>0</v>
      </c>
    </row>
    <row r="5" spans="1:25" ht="15" customHeight="1">
      <c r="C5" s="6" t="s">
        <v>14</v>
      </c>
      <c r="D5" s="7" t="s">
        <v>40</v>
      </c>
      <c r="E5" s="7" t="s">
        <v>15</v>
      </c>
      <c r="F5" s="7">
        <f t="shared" si="0"/>
        <v>58</v>
      </c>
      <c r="G5" s="7">
        <f t="shared" si="0"/>
        <v>56</v>
      </c>
      <c r="H5" s="7">
        <f t="shared" si="0"/>
        <v>53</v>
      </c>
      <c r="I5" s="7">
        <f t="shared" ref="I5:I10" si="2">I4+2</f>
        <v>51</v>
      </c>
      <c r="J5" s="7">
        <f t="shared" ref="J5:J10" si="3">J4+2</f>
        <v>48</v>
      </c>
      <c r="K5" s="7">
        <f t="shared" ref="K5:K10" si="4">K4+2</f>
        <v>46</v>
      </c>
      <c r="L5" s="7">
        <f t="shared" ref="L5:L10" si="5">L4+2</f>
        <v>43</v>
      </c>
      <c r="M5" s="7">
        <f t="shared" ref="M5:M10" si="6">M4+2</f>
        <v>41</v>
      </c>
      <c r="N5" s="7">
        <f t="shared" ref="N5:N10" si="7">N4+2</f>
        <v>38</v>
      </c>
      <c r="O5" s="7">
        <f t="shared" ref="O5:O10" si="8">O4+2</f>
        <v>36</v>
      </c>
      <c r="P5" s="7">
        <f t="shared" ref="P5:P10" si="9">P4+2</f>
        <v>33</v>
      </c>
      <c r="Q5" s="7">
        <f t="shared" ref="Q5:Q10" si="10">Q4+2</f>
        <v>31</v>
      </c>
      <c r="R5" s="26">
        <v>0</v>
      </c>
    </row>
    <row r="6" spans="1:25" ht="16">
      <c r="C6" s="5" t="s">
        <v>16</v>
      </c>
      <c r="D6" s="27" t="s">
        <v>41</v>
      </c>
      <c r="E6" s="4" t="s">
        <v>17</v>
      </c>
      <c r="F6" s="7">
        <f t="shared" si="0"/>
        <v>60</v>
      </c>
      <c r="G6" s="7">
        <f t="shared" si="0"/>
        <v>58</v>
      </c>
      <c r="H6" s="7">
        <f t="shared" si="0"/>
        <v>55</v>
      </c>
      <c r="I6" s="7">
        <f t="shared" si="2"/>
        <v>53</v>
      </c>
      <c r="J6" s="7">
        <f>J5+2</f>
        <v>50</v>
      </c>
      <c r="K6" s="7">
        <f t="shared" si="4"/>
        <v>48</v>
      </c>
      <c r="L6" s="7">
        <f t="shared" si="5"/>
        <v>45</v>
      </c>
      <c r="M6" s="7">
        <f t="shared" si="6"/>
        <v>43</v>
      </c>
      <c r="N6" s="7">
        <f t="shared" si="7"/>
        <v>40</v>
      </c>
      <c r="O6" s="7">
        <f t="shared" si="8"/>
        <v>38</v>
      </c>
      <c r="P6" s="7">
        <f t="shared" si="9"/>
        <v>35</v>
      </c>
      <c r="Q6" s="7">
        <f t="shared" si="10"/>
        <v>33</v>
      </c>
      <c r="R6" s="26">
        <v>0</v>
      </c>
    </row>
    <row r="7" spans="1:25" ht="15" customHeight="1">
      <c r="C7" s="5" t="s">
        <v>18</v>
      </c>
      <c r="D7" s="4" t="s">
        <v>42</v>
      </c>
      <c r="E7" s="7" t="s">
        <v>19</v>
      </c>
      <c r="F7" s="7">
        <f t="shared" si="0"/>
        <v>62</v>
      </c>
      <c r="G7" s="7">
        <f t="shared" si="0"/>
        <v>60</v>
      </c>
      <c r="H7" s="7">
        <f t="shared" si="0"/>
        <v>57</v>
      </c>
      <c r="I7" s="7">
        <f t="shared" si="2"/>
        <v>55</v>
      </c>
      <c r="J7" s="7">
        <f t="shared" si="3"/>
        <v>52</v>
      </c>
      <c r="K7" s="7">
        <f t="shared" si="4"/>
        <v>50</v>
      </c>
      <c r="L7" s="7">
        <f t="shared" si="5"/>
        <v>47</v>
      </c>
      <c r="M7" s="7">
        <f t="shared" si="6"/>
        <v>45</v>
      </c>
      <c r="N7" s="7">
        <f t="shared" si="7"/>
        <v>42</v>
      </c>
      <c r="O7" s="7">
        <f t="shared" si="8"/>
        <v>40</v>
      </c>
      <c r="P7" s="7">
        <f t="shared" si="9"/>
        <v>37</v>
      </c>
      <c r="Q7" s="7">
        <f t="shared" si="10"/>
        <v>35</v>
      </c>
      <c r="R7" s="26">
        <v>0</v>
      </c>
    </row>
    <row r="8" spans="1:25" ht="16">
      <c r="C8" s="5" t="s">
        <v>20</v>
      </c>
      <c r="D8" s="4" t="s">
        <v>43</v>
      </c>
      <c r="E8" s="7" t="s">
        <v>21</v>
      </c>
      <c r="F8" s="7">
        <f t="shared" si="0"/>
        <v>64</v>
      </c>
      <c r="G8" s="7">
        <f t="shared" si="0"/>
        <v>62</v>
      </c>
      <c r="H8" s="7">
        <f t="shared" si="0"/>
        <v>59</v>
      </c>
      <c r="I8" s="7">
        <f t="shared" si="2"/>
        <v>57</v>
      </c>
      <c r="J8" s="7">
        <f t="shared" si="3"/>
        <v>54</v>
      </c>
      <c r="K8" s="7">
        <f>K7+2</f>
        <v>52</v>
      </c>
      <c r="L8" s="7">
        <f t="shared" si="5"/>
        <v>49</v>
      </c>
      <c r="M8" s="7">
        <f t="shared" si="6"/>
        <v>47</v>
      </c>
      <c r="N8" s="7">
        <f t="shared" si="7"/>
        <v>44</v>
      </c>
      <c r="O8" s="7">
        <f t="shared" si="8"/>
        <v>42</v>
      </c>
      <c r="P8" s="7">
        <f t="shared" si="9"/>
        <v>39</v>
      </c>
      <c r="Q8" s="7">
        <f t="shared" si="10"/>
        <v>37</v>
      </c>
      <c r="R8" s="26">
        <v>0</v>
      </c>
    </row>
    <row r="9" spans="1:25" ht="15" customHeight="1">
      <c r="C9" s="5" t="s">
        <v>22</v>
      </c>
      <c r="D9" s="4" t="s">
        <v>44</v>
      </c>
      <c r="E9" s="7" t="s">
        <v>23</v>
      </c>
      <c r="F9" s="7">
        <f t="shared" si="0"/>
        <v>66</v>
      </c>
      <c r="G9" s="7">
        <f t="shared" si="0"/>
        <v>64</v>
      </c>
      <c r="H9" s="7">
        <f t="shared" si="0"/>
        <v>61</v>
      </c>
      <c r="I9" s="7">
        <f t="shared" si="2"/>
        <v>59</v>
      </c>
      <c r="J9" s="7">
        <f t="shared" si="3"/>
        <v>56</v>
      </c>
      <c r="K9" s="7">
        <f t="shared" si="4"/>
        <v>54</v>
      </c>
      <c r="L9" s="7">
        <f t="shared" si="5"/>
        <v>51</v>
      </c>
      <c r="M9" s="7">
        <f t="shared" si="6"/>
        <v>49</v>
      </c>
      <c r="N9" s="7">
        <f t="shared" si="7"/>
        <v>46</v>
      </c>
      <c r="O9" s="7">
        <f t="shared" si="8"/>
        <v>44</v>
      </c>
      <c r="P9" s="7">
        <f t="shared" si="9"/>
        <v>41</v>
      </c>
      <c r="Q9" s="7">
        <f t="shared" si="10"/>
        <v>39</v>
      </c>
      <c r="R9" s="26">
        <v>0</v>
      </c>
    </row>
    <row r="10" spans="1:25" ht="16">
      <c r="C10" s="5" t="s">
        <v>24</v>
      </c>
      <c r="D10" s="7" t="s">
        <v>25</v>
      </c>
      <c r="E10" s="7" t="s">
        <v>26</v>
      </c>
      <c r="F10" s="7">
        <f t="shared" si="0"/>
        <v>68</v>
      </c>
      <c r="G10" s="7">
        <f t="shared" si="0"/>
        <v>66</v>
      </c>
      <c r="H10" s="7">
        <f t="shared" si="0"/>
        <v>63</v>
      </c>
      <c r="I10" s="7">
        <f t="shared" si="2"/>
        <v>61</v>
      </c>
      <c r="J10" s="7">
        <f t="shared" si="3"/>
        <v>58</v>
      </c>
      <c r="K10" s="7">
        <f t="shared" si="4"/>
        <v>56</v>
      </c>
      <c r="L10" s="7">
        <f t="shared" si="5"/>
        <v>53</v>
      </c>
      <c r="M10" s="7">
        <f t="shared" si="6"/>
        <v>51</v>
      </c>
      <c r="N10" s="7">
        <f t="shared" si="7"/>
        <v>48</v>
      </c>
      <c r="O10" s="7">
        <f t="shared" si="8"/>
        <v>46</v>
      </c>
      <c r="P10" s="7">
        <f t="shared" si="9"/>
        <v>43</v>
      </c>
      <c r="Q10" s="7">
        <f t="shared" si="10"/>
        <v>41</v>
      </c>
      <c r="R10" s="26">
        <v>0</v>
      </c>
    </row>
    <row r="12" spans="1:25">
      <c r="H12" s="10"/>
      <c r="I12" s="10"/>
      <c r="J12" s="10"/>
      <c r="K12" s="10"/>
      <c r="L12" s="10"/>
      <c r="M12" s="10"/>
      <c r="N12" s="10"/>
      <c r="O12" s="10"/>
      <c r="P12" s="10"/>
    </row>
    <row r="13" spans="1:25">
      <c r="G13" s="14" t="s">
        <v>27</v>
      </c>
      <c r="H13" s="10"/>
      <c r="I13" s="29" t="s">
        <v>47</v>
      </c>
      <c r="J13" s="28" t="s">
        <v>46</v>
      </c>
      <c r="K13" s="28" t="s">
        <v>45</v>
      </c>
      <c r="L13" s="35"/>
      <c r="M13" s="28" t="s">
        <v>46</v>
      </c>
      <c r="N13" s="28" t="s">
        <v>45</v>
      </c>
      <c r="O13" s="10"/>
      <c r="P13" s="28" t="s">
        <v>46</v>
      </c>
      <c r="Q13" s="28" t="s">
        <v>45</v>
      </c>
      <c r="R13" s="10"/>
      <c r="S13" s="10"/>
    </row>
    <row r="14" spans="1:25" ht="16">
      <c r="D14" s="3" t="s">
        <v>28</v>
      </c>
      <c r="E14" s="17">
        <f>P14</f>
        <v>0</v>
      </c>
      <c r="F14" s="15" t="e">
        <f>(E16-E14)/E15</f>
        <v>#DIV/0!</v>
      </c>
      <c r="G14" s="20" t="e">
        <f>(F14*10)+50</f>
        <v>#DIV/0!</v>
      </c>
      <c r="H14" s="10"/>
      <c r="I14" s="33"/>
      <c r="J14" s="34"/>
      <c r="K14" s="34"/>
      <c r="L14" s="36"/>
      <c r="M14" s="34">
        <f>I14*J14</f>
        <v>0</v>
      </c>
      <c r="N14" s="34">
        <f>SQRT((I14^2)*(K14^2))</f>
        <v>0</v>
      </c>
      <c r="O14" s="10"/>
      <c r="P14" s="34">
        <f>SUM(M14:M31)</f>
        <v>0</v>
      </c>
      <c r="Q14" s="34">
        <f>SUM(N14:N26)</f>
        <v>0</v>
      </c>
      <c r="R14" s="10"/>
      <c r="S14" s="10"/>
      <c r="Y14" s="16" t="str">
        <f>IF(AND($E$14&lt;=100,$E$14&gt;80),"1","0")</f>
        <v>0</v>
      </c>
    </row>
    <row r="15" spans="1:25" ht="16">
      <c r="D15" s="3" t="s">
        <v>29</v>
      </c>
      <c r="E15" s="18">
        <f>Q14</f>
        <v>0</v>
      </c>
      <c r="F15" s="13"/>
      <c r="G15" s="2"/>
      <c r="H15" s="10"/>
      <c r="I15" s="33"/>
      <c r="J15" s="34"/>
      <c r="K15" s="34"/>
      <c r="L15" s="36"/>
      <c r="M15" s="34">
        <f>I15*J15</f>
        <v>0</v>
      </c>
      <c r="N15" s="34">
        <f>SQRT((I15^2)*(K15)^2)</f>
        <v>0</v>
      </c>
      <c r="O15" s="49"/>
      <c r="P15" s="10"/>
      <c r="Q15" s="10"/>
      <c r="R15" s="10"/>
      <c r="S15" s="10"/>
      <c r="Y15" s="16" t="str">
        <f>IF(AND(E14&lt;=80,E14&gt;70),"1","0")</f>
        <v>0</v>
      </c>
    </row>
    <row r="16" spans="1:25" ht="16">
      <c r="A16" s="1"/>
      <c r="D16" s="3" t="s">
        <v>30</v>
      </c>
      <c r="E16" s="19">
        <v>81.75</v>
      </c>
      <c r="F16" s="9"/>
      <c r="G16" s="12"/>
      <c r="H16" s="10"/>
      <c r="I16" s="33"/>
      <c r="J16" s="34"/>
      <c r="K16" s="34"/>
      <c r="L16" s="36"/>
      <c r="M16" s="34">
        <f>I16*J16</f>
        <v>0</v>
      </c>
      <c r="N16" s="34">
        <f t="shared" ref="N16:N26" si="11">SQRT((I16^2)*(K16)^2)</f>
        <v>0</v>
      </c>
      <c r="O16" s="10"/>
      <c r="P16" s="10"/>
      <c r="Q16" s="10"/>
      <c r="R16" s="10"/>
      <c r="S16" s="10"/>
      <c r="Y16" s="16" t="str">
        <f>IF(AND(E14&lt;=70,E14&gt;62.5),"1","0")</f>
        <v>0</v>
      </c>
    </row>
    <row r="17" spans="1:25">
      <c r="A17" s="1"/>
      <c r="F17" s="11"/>
      <c r="H17" s="10"/>
      <c r="I17" s="33"/>
      <c r="J17" s="34"/>
      <c r="K17" s="34"/>
      <c r="L17" s="36"/>
      <c r="M17" s="34">
        <f t="shared" ref="M16:M26" si="12">I17*J17</f>
        <v>0</v>
      </c>
      <c r="N17" s="34">
        <f t="shared" si="11"/>
        <v>0</v>
      </c>
      <c r="O17" s="10"/>
      <c r="P17" s="10"/>
      <c r="Q17" s="10"/>
      <c r="R17" s="10"/>
      <c r="S17" s="10"/>
      <c r="Y17" s="16" t="str">
        <f>IF(AND(E14&lt;=62.5,E14&gt;57.5),"1","0")</f>
        <v>0</v>
      </c>
    </row>
    <row r="18" spans="1:25">
      <c r="C18" s="8"/>
      <c r="H18" s="10"/>
      <c r="I18" s="33"/>
      <c r="J18" s="34"/>
      <c r="K18" s="34"/>
      <c r="L18" s="36"/>
      <c r="M18" s="34">
        <f t="shared" si="12"/>
        <v>0</v>
      </c>
      <c r="N18" s="34">
        <f t="shared" si="11"/>
        <v>0</v>
      </c>
      <c r="O18" s="10"/>
      <c r="P18" s="10"/>
      <c r="Q18" s="10"/>
      <c r="R18" s="10"/>
      <c r="S18" s="10"/>
      <c r="Y18" s="16" t="str">
        <f>IF(AND(E14&lt;=57.5,E14&gt;52.5),"1","0")</f>
        <v>0</v>
      </c>
    </row>
    <row r="19" spans="1:25" ht="16">
      <c r="C19" s="23"/>
      <c r="D19" s="23"/>
      <c r="E19" s="38"/>
      <c r="F19" s="38"/>
      <c r="G19" s="38"/>
      <c r="H19" s="24"/>
      <c r="I19" s="39"/>
      <c r="J19" s="40"/>
      <c r="K19" s="40"/>
      <c r="L19" s="37"/>
      <c r="M19" s="34">
        <f t="shared" si="12"/>
        <v>0</v>
      </c>
      <c r="N19" s="34">
        <f t="shared" si="11"/>
        <v>0</v>
      </c>
      <c r="O19" s="38"/>
      <c r="P19" s="38"/>
      <c r="Q19" s="38"/>
      <c r="R19" s="38"/>
      <c r="S19" s="10"/>
      <c r="Y19" s="16" t="str">
        <f>IF(AND(E14&lt;=52.5,E14&gt;47.5),"1","0")</f>
        <v>0</v>
      </c>
    </row>
    <row r="20" spans="1:25" ht="16">
      <c r="C20" s="23"/>
      <c r="D20" s="23"/>
      <c r="E20" s="38"/>
      <c r="F20" s="38"/>
      <c r="G20" s="38"/>
      <c r="H20" s="24"/>
      <c r="I20" s="39"/>
      <c r="J20" s="41"/>
      <c r="K20" s="41"/>
      <c r="L20" s="37"/>
      <c r="M20" s="34">
        <f t="shared" si="12"/>
        <v>0</v>
      </c>
      <c r="N20" s="34">
        <f t="shared" si="11"/>
        <v>0</v>
      </c>
      <c r="O20" s="38"/>
      <c r="P20" s="38"/>
      <c r="Q20" s="38"/>
      <c r="R20" s="38"/>
      <c r="Y20" s="16" t="str">
        <f>IF(AND(E14&lt;=47.5,E14&gt;42.5),"1","0")</f>
        <v>0</v>
      </c>
    </row>
    <row r="21" spans="1:25" ht="16">
      <c r="C21" s="23"/>
      <c r="D21" s="23"/>
      <c r="E21" s="38"/>
      <c r="F21" s="23"/>
      <c r="G21" s="38"/>
      <c r="H21" s="23"/>
      <c r="I21" s="39"/>
      <c r="J21" s="39"/>
      <c r="K21" s="39"/>
      <c r="L21" s="30"/>
      <c r="M21" s="34">
        <f t="shared" si="12"/>
        <v>0</v>
      </c>
      <c r="N21" s="34">
        <f t="shared" si="11"/>
        <v>0</v>
      </c>
      <c r="O21" s="38"/>
      <c r="P21" s="42"/>
      <c r="Y21" s="16" t="str">
        <f>IF(E14&lt;42.5,"1","0")</f>
        <v>1</v>
      </c>
    </row>
    <row r="22" spans="1:25" ht="16">
      <c r="C22" s="23"/>
      <c r="D22" s="23"/>
      <c r="E22" s="38"/>
      <c r="F22" s="23"/>
      <c r="G22" s="38"/>
      <c r="H22" s="23"/>
      <c r="I22" s="39"/>
      <c r="J22" s="39"/>
      <c r="K22" s="39"/>
      <c r="L22" s="30"/>
      <c r="M22" s="34">
        <f t="shared" si="12"/>
        <v>0</v>
      </c>
      <c r="N22" s="34">
        <f t="shared" si="11"/>
        <v>0</v>
      </c>
      <c r="O22" s="38"/>
      <c r="P22" s="42"/>
      <c r="Y22" s="16"/>
    </row>
    <row r="23" spans="1:25" ht="16">
      <c r="C23" s="23"/>
      <c r="D23" s="23"/>
      <c r="E23" s="23"/>
      <c r="F23" s="23"/>
      <c r="G23" s="23"/>
      <c r="H23" s="23"/>
      <c r="I23" s="39"/>
      <c r="J23" s="39"/>
      <c r="K23" s="39"/>
      <c r="L23" s="30"/>
      <c r="M23" s="34">
        <f t="shared" si="12"/>
        <v>0</v>
      </c>
      <c r="N23" s="34">
        <f t="shared" si="11"/>
        <v>0</v>
      </c>
      <c r="O23" s="23"/>
      <c r="P23" s="23"/>
      <c r="Q23" s="23"/>
      <c r="R23" s="23"/>
    </row>
    <row r="24" spans="1:25" ht="16">
      <c r="C24" s="23"/>
      <c r="D24" s="23"/>
      <c r="E24" s="23"/>
      <c r="F24" s="23"/>
      <c r="G24" s="23"/>
      <c r="H24" s="23"/>
      <c r="I24" s="39"/>
      <c r="J24" s="39"/>
      <c r="K24" s="39"/>
      <c r="L24" s="31"/>
      <c r="M24" s="34">
        <f t="shared" si="12"/>
        <v>0</v>
      </c>
      <c r="N24" s="34">
        <f t="shared" si="11"/>
        <v>0</v>
      </c>
      <c r="O24" s="23"/>
      <c r="P24" s="23"/>
      <c r="Q24" s="23"/>
      <c r="R24" s="23"/>
    </row>
    <row r="25" spans="1:25" ht="16">
      <c r="C25" s="23"/>
      <c r="D25" s="23"/>
      <c r="E25" s="23"/>
      <c r="F25" s="23"/>
      <c r="G25" s="23"/>
      <c r="H25" s="23"/>
      <c r="I25" s="39"/>
      <c r="J25" s="39"/>
      <c r="K25" s="39"/>
      <c r="L25" s="31"/>
      <c r="M25" s="34">
        <f t="shared" si="12"/>
        <v>0</v>
      </c>
      <c r="N25" s="34">
        <f t="shared" si="11"/>
        <v>0</v>
      </c>
      <c r="O25" s="23"/>
      <c r="P25" s="23"/>
      <c r="Q25" s="23"/>
      <c r="R25" s="23"/>
    </row>
    <row r="26" spans="1:25" ht="16">
      <c r="C26" s="23"/>
      <c r="D26" s="23"/>
      <c r="E26" s="23"/>
      <c r="F26" s="23"/>
      <c r="G26" s="23"/>
      <c r="H26" s="23"/>
      <c r="I26" s="39"/>
      <c r="J26" s="39"/>
      <c r="K26" s="39"/>
      <c r="L26" s="31"/>
      <c r="M26" s="34">
        <f t="shared" si="12"/>
        <v>0</v>
      </c>
      <c r="N26" s="34">
        <f t="shared" si="11"/>
        <v>0</v>
      </c>
      <c r="O26" s="23"/>
      <c r="P26" s="23"/>
      <c r="Q26" s="23"/>
      <c r="R26" s="23"/>
    </row>
    <row r="27" spans="1:25" ht="16">
      <c r="C27" s="23"/>
      <c r="D27" s="23"/>
      <c r="E27" s="23"/>
      <c r="F27" s="23"/>
      <c r="G27" s="23"/>
      <c r="H27" s="23"/>
      <c r="I27" s="23"/>
      <c r="J27" s="23"/>
      <c r="K27" s="23"/>
      <c r="L27" s="31"/>
      <c r="M27" s="23"/>
      <c r="N27" s="23"/>
      <c r="O27" s="23"/>
      <c r="P27" s="23"/>
      <c r="Q27" s="23"/>
      <c r="R27" s="23"/>
    </row>
    <row r="28" spans="1:25" ht="16">
      <c r="C28" s="23"/>
      <c r="D28" s="23"/>
      <c r="E28" s="23"/>
      <c r="F28" s="23"/>
      <c r="G28" s="23"/>
      <c r="H28" s="23"/>
      <c r="I28" s="23"/>
      <c r="J28" s="23"/>
      <c r="K28" s="23"/>
      <c r="L28" s="31"/>
      <c r="M28" s="23"/>
      <c r="N28" s="23"/>
      <c r="O28" s="23"/>
      <c r="P28" s="23"/>
      <c r="Q28" s="23"/>
      <c r="R28" s="23"/>
    </row>
    <row r="29" spans="1:25" ht="16">
      <c r="C29" s="23"/>
      <c r="D29" s="23"/>
      <c r="E29" s="23"/>
      <c r="F29" s="23"/>
      <c r="G29" s="23"/>
      <c r="H29" s="23"/>
      <c r="I29" s="23"/>
      <c r="J29" s="23"/>
      <c r="K29" s="23"/>
      <c r="L29" s="31"/>
      <c r="M29" s="23"/>
      <c r="N29" s="23"/>
      <c r="O29" s="23"/>
      <c r="P29" s="23"/>
      <c r="Q29" s="23"/>
      <c r="R29" s="23"/>
    </row>
    <row r="30" spans="1:25" ht="16">
      <c r="C30" s="23"/>
      <c r="D30" s="23"/>
      <c r="E30" s="23"/>
      <c r="F30" s="23"/>
      <c r="G30" s="23"/>
      <c r="H30" s="23"/>
      <c r="I30" s="23"/>
      <c r="J30" s="23"/>
      <c r="K30" s="23"/>
      <c r="L30" s="31"/>
    </row>
    <row r="31" spans="1:25" ht="16">
      <c r="C31" s="23"/>
      <c r="D31" s="23"/>
      <c r="L31" s="32"/>
    </row>
    <row r="32" spans="1:25" ht="16">
      <c r="C32" s="23"/>
      <c r="D32" s="23"/>
      <c r="L32" s="32"/>
    </row>
    <row r="33" spans="3:12" ht="16">
      <c r="C33" s="23"/>
      <c r="D33" s="23"/>
      <c r="L33" s="32"/>
    </row>
    <row r="34" spans="3:12" ht="16">
      <c r="C34" s="23"/>
      <c r="D34" s="23"/>
      <c r="L34" s="32"/>
    </row>
    <row r="35" spans="3:12" ht="16">
      <c r="C35" s="23"/>
      <c r="D35" s="23"/>
      <c r="L35" s="32"/>
    </row>
    <row r="36" spans="3:12">
      <c r="L36" s="32"/>
    </row>
    <row r="37" spans="3:12">
      <c r="L37" s="32"/>
    </row>
    <row r="38" spans="3:12">
      <c r="L38" s="32"/>
    </row>
    <row r="39" spans="3:12">
      <c r="L39" s="32"/>
    </row>
    <row r="40" spans="3:12">
      <c r="L40" s="32"/>
    </row>
    <row r="41" spans="3:12">
      <c r="L41" s="32"/>
    </row>
  </sheetData>
  <mergeCells count="4">
    <mergeCell ref="C1:C2"/>
    <mergeCell ref="D1:D2"/>
    <mergeCell ref="H19:H20"/>
    <mergeCell ref="E1:R1"/>
  </mergeCells>
  <conditionalFormatting sqref="D3">
    <cfRule type="expression" dxfId="7" priority="9" stopIfTrue="1">
      <formula>Y14="1"</formula>
    </cfRule>
  </conditionalFormatting>
  <conditionalFormatting sqref="D4">
    <cfRule type="expression" dxfId="6" priority="10" stopIfTrue="1">
      <formula>$Y$15="1"</formula>
    </cfRule>
  </conditionalFormatting>
  <conditionalFormatting sqref="D5">
    <cfRule type="expression" dxfId="5" priority="11" stopIfTrue="1">
      <formula>$Y$16="1"</formula>
    </cfRule>
  </conditionalFormatting>
  <conditionalFormatting sqref="D6">
    <cfRule type="expression" dxfId="4" priority="12" stopIfTrue="1">
      <formula>$Y$17="1"</formula>
    </cfRule>
  </conditionalFormatting>
  <conditionalFormatting sqref="D7">
    <cfRule type="expression" dxfId="3" priority="13" stopIfTrue="1">
      <formula>$Y$18="1"</formula>
    </cfRule>
  </conditionalFormatting>
  <conditionalFormatting sqref="D8">
    <cfRule type="expression" dxfId="2" priority="14" stopIfTrue="1">
      <formula>$Y$19="1"</formula>
    </cfRule>
  </conditionalFormatting>
  <conditionalFormatting sqref="D9">
    <cfRule type="expression" dxfId="1" priority="15" stopIfTrue="1">
      <formula>$Y$20="1"</formula>
    </cfRule>
  </conditionalFormatting>
  <conditionalFormatting sqref="D10">
    <cfRule type="expression" dxfId="0" priority="16" stopIfTrue="1">
      <formula>$Y$21="1"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Hesap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Doğukan Ağdemir</dc:creator>
  <cp:lastModifiedBy>Kerem Bal</cp:lastModifiedBy>
  <cp:revision/>
  <dcterms:created xsi:type="dcterms:W3CDTF">2020-12-15T08:46:32Z</dcterms:created>
  <dcterms:modified xsi:type="dcterms:W3CDTF">2024-01-16T12:57:10Z</dcterms:modified>
</cp:coreProperties>
</file>