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Python Projekt\Copy Rename Project\training\"/>
    </mc:Choice>
  </mc:AlternateContent>
  <xr:revisionPtr revIDLastSave="0" documentId="13_ncr:1_{A5C3C6B5-F39B-473C-B52C-4A35A39B12B6}" xr6:coauthVersionLast="47" xr6:coauthVersionMax="47" xr10:uidLastSave="{00000000-0000-0000-0000-000000000000}"/>
  <bookViews>
    <workbookView xWindow="3525" yWindow="0" windowWidth="26880" windowHeight="15600" xr2:uid="{496D8FD3-A4F7-4582-8846-FFAC167471C8}"/>
  </bookViews>
  <sheets>
    <sheet name="NYA Artiklar" sheetId="1" r:id="rId1"/>
    <sheet name="ECO Labels" sheetId="2" r:id="rId2"/>
    <sheet name="Valid Countries" sheetId="3" r:id="rId3"/>
  </sheets>
  <definedNames>
    <definedName name="_xlnm._FilterDatabase" localSheetId="0" hidden="1">'NYA Artiklar'!$A$4:$EO$283</definedName>
    <definedName name="Kund">'NYA Artiklar'!$D:$D</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292" i="1" l="1"/>
  <c r="E292" i="1"/>
  <c r="AF285" i="1" l="1"/>
  <c r="AF286" i="1"/>
  <c r="AF287" i="1"/>
  <c r="AF288" i="1"/>
  <c r="AF289" i="1"/>
  <c r="AF290" i="1"/>
  <c r="AF291" i="1"/>
  <c r="AW284" i="1" l="1"/>
  <c r="AF284" i="1"/>
  <c r="AW280" i="1" l="1"/>
  <c r="AW281" i="1"/>
  <c r="AW282" i="1"/>
  <c r="AW283" i="1"/>
  <c r="AF268" i="1" l="1"/>
  <c r="AW268" i="1"/>
  <c r="AF269" i="1"/>
  <c r="AW269" i="1"/>
  <c r="AF270" i="1"/>
  <c r="AW270" i="1"/>
  <c r="AF271" i="1"/>
  <c r="AW271" i="1"/>
  <c r="AF272" i="1"/>
  <c r="AW272" i="1"/>
  <c r="AF273" i="1"/>
  <c r="AW273" i="1"/>
  <c r="AF274" i="1"/>
  <c r="AW274" i="1"/>
  <c r="AF275" i="1"/>
  <c r="AW275" i="1"/>
  <c r="AF276" i="1"/>
  <c r="AW276" i="1"/>
  <c r="AF277" i="1"/>
  <c r="AW277" i="1"/>
  <c r="AF278" i="1"/>
  <c r="AW278" i="1"/>
  <c r="AF279" i="1"/>
  <c r="AW279" i="1"/>
  <c r="AJ171" i="1" l="1"/>
  <c r="AJ176" i="1"/>
  <c r="AJ178" i="1"/>
  <c r="AJ179" i="1"/>
  <c r="AJ181" i="1"/>
  <c r="AJ182" i="1"/>
  <c r="AJ170" i="1"/>
  <c r="AW251" i="1" l="1"/>
  <c r="AW252" i="1"/>
  <c r="AW253" i="1"/>
  <c r="AW254" i="1"/>
  <c r="AW255" i="1"/>
  <c r="AW256" i="1"/>
  <c r="AW261" i="1"/>
  <c r="AW257" i="1"/>
  <c r="AW258" i="1"/>
  <c r="AW262" i="1"/>
  <c r="AW263" i="1"/>
  <c r="AW264" i="1"/>
  <c r="AW265" i="1"/>
  <c r="AW266" i="1"/>
  <c r="AW267" i="1"/>
  <c r="AW259" i="1"/>
  <c r="AW260" i="1"/>
  <c r="AF253" i="1"/>
  <c r="AF254" i="1"/>
  <c r="AF255" i="1"/>
  <c r="AF261" i="1"/>
  <c r="AF257" i="1"/>
  <c r="AF258" i="1"/>
  <c r="AF263" i="1"/>
  <c r="AF264" i="1"/>
  <c r="AF265" i="1"/>
  <c r="AF267" i="1"/>
  <c r="AF259" i="1"/>
  <c r="AF260" i="1"/>
  <c r="AF280" i="1"/>
  <c r="AF281" i="1"/>
  <c r="AF282" i="1"/>
  <c r="AF283" i="1"/>
  <c r="AF266" i="1" l="1"/>
  <c r="AF262" i="1"/>
  <c r="AF256" i="1"/>
  <c r="AF252" i="1"/>
  <c r="BE246" i="1"/>
  <c r="BE247" i="1"/>
  <c r="BE248" i="1"/>
  <c r="BE249" i="1"/>
  <c r="BE245" i="1"/>
  <c r="BE238" i="1"/>
  <c r="BE239" i="1"/>
  <c r="BE240" i="1"/>
  <c r="BE241" i="1"/>
  <c r="BE237" i="1"/>
  <c r="BE231" i="1"/>
  <c r="BE232" i="1"/>
  <c r="BE233" i="1"/>
  <c r="BE234" i="1"/>
  <c r="BE230" i="1"/>
  <c r="BE220" i="1"/>
  <c r="BE221" i="1"/>
  <c r="BE222" i="1"/>
  <c r="BE223" i="1"/>
  <c r="BE219" i="1"/>
  <c r="BE213" i="1"/>
  <c r="BE214" i="1"/>
  <c r="BE215" i="1"/>
  <c r="BE216" i="1"/>
  <c r="BE212" i="1"/>
  <c r="BE208" i="1"/>
  <c r="BE209" i="1"/>
  <c r="BE210" i="1"/>
  <c r="BE207" i="1"/>
  <c r="BE203" i="1"/>
  <c r="BE204" i="1"/>
  <c r="BE205" i="1"/>
  <c r="BE206" i="1"/>
  <c r="BE202" i="1"/>
  <c r="BE196" i="1"/>
  <c r="BF196" i="1" s="1"/>
  <c r="BE197" i="1"/>
  <c r="BE198" i="1"/>
  <c r="BE199" i="1"/>
  <c r="BE195" i="1"/>
  <c r="AW237" i="1"/>
  <c r="AW238" i="1"/>
  <c r="AW239" i="1"/>
  <c r="AW240" i="1"/>
  <c r="AW241" i="1"/>
  <c r="AW242" i="1"/>
  <c r="AW243" i="1"/>
  <c r="AW244" i="1"/>
  <c r="AW245" i="1"/>
  <c r="AW246" i="1"/>
  <c r="AW247" i="1"/>
  <c r="AW248" i="1"/>
  <c r="AW249" i="1"/>
  <c r="AW250" i="1"/>
  <c r="AF248" i="1"/>
  <c r="AF244" i="1"/>
  <c r="AF241" i="1"/>
  <c r="AF242" i="1"/>
  <c r="AF243" i="1"/>
  <c r="AF245" i="1"/>
  <c r="AF246" i="1"/>
  <c r="AF247" i="1"/>
  <c r="AF249" i="1"/>
  <c r="AF250" i="1"/>
  <c r="AF251" i="1"/>
  <c r="AW236" i="1"/>
  <c r="AW193" i="1"/>
  <c r="AF193" i="1"/>
  <c r="AW192" i="1"/>
  <c r="AW194" i="1"/>
  <c r="AW195" i="1"/>
  <c r="AW196" i="1"/>
  <c r="AW197" i="1"/>
  <c r="AW198" i="1"/>
  <c r="AW199" i="1"/>
  <c r="AW200" i="1"/>
  <c r="AW201" i="1"/>
  <c r="AW202" i="1"/>
  <c r="AW203" i="1"/>
  <c r="AW204" i="1"/>
  <c r="AW205" i="1"/>
  <c r="AW206" i="1"/>
  <c r="AW207" i="1"/>
  <c r="AW208" i="1"/>
  <c r="AW209" i="1"/>
  <c r="AW210" i="1"/>
  <c r="AW211" i="1"/>
  <c r="AW212" i="1"/>
  <c r="AW213" i="1"/>
  <c r="AW214" i="1"/>
  <c r="AW215" i="1"/>
  <c r="AW216" i="1"/>
  <c r="AW217" i="1"/>
  <c r="AW218" i="1"/>
  <c r="AW219" i="1"/>
  <c r="AW220" i="1"/>
  <c r="AW221" i="1"/>
  <c r="AW222" i="1"/>
  <c r="AW223" i="1"/>
  <c r="AW224" i="1"/>
  <c r="AW225" i="1"/>
  <c r="AW226" i="1"/>
  <c r="AW227" i="1"/>
  <c r="AW228" i="1"/>
  <c r="AW229" i="1"/>
  <c r="AW230" i="1"/>
  <c r="AW231" i="1"/>
  <c r="AW232" i="1"/>
  <c r="AW233" i="1"/>
  <c r="AW234" i="1"/>
  <c r="AW235" i="1"/>
  <c r="AF220" i="1"/>
  <c r="AF219" i="1"/>
  <c r="AF218" i="1"/>
  <c r="AF221" i="1"/>
  <c r="AF211" i="1"/>
  <c r="AF212" i="1"/>
  <c r="AF213" i="1"/>
  <c r="AF214" i="1"/>
  <c r="AF215" i="1"/>
  <c r="AF216" i="1"/>
  <c r="AF217" i="1"/>
  <c r="AF222" i="1"/>
  <c r="AF223" i="1"/>
  <c r="AF224" i="1"/>
  <c r="AF207" i="1" l="1"/>
  <c r="AF208" i="1"/>
  <c r="AF209" i="1"/>
  <c r="AF210" i="1"/>
  <c r="AF225" i="1"/>
  <c r="AF226" i="1"/>
  <c r="AF227" i="1"/>
  <c r="AF228" i="1"/>
  <c r="AF229" i="1"/>
  <c r="AF230" i="1"/>
  <c r="AF231" i="1"/>
  <c r="AF232" i="1"/>
  <c r="AF233" i="1"/>
  <c r="AF234" i="1"/>
  <c r="AF235" i="1"/>
  <c r="AF236" i="1"/>
  <c r="AF237" i="1"/>
  <c r="AF238" i="1"/>
  <c r="AF239" i="1"/>
  <c r="AF240" i="1"/>
  <c r="AW188" i="1" l="1"/>
  <c r="AW189" i="1"/>
  <c r="AW190" i="1"/>
  <c r="AW191" i="1"/>
  <c r="AW187" i="1"/>
  <c r="AF191" i="1"/>
  <c r="AF192" i="1"/>
  <c r="AF194" i="1"/>
  <c r="AF195" i="1"/>
  <c r="AF196" i="1"/>
  <c r="AF197" i="1"/>
  <c r="AF198" i="1"/>
  <c r="AF199" i="1"/>
  <c r="AF200" i="1"/>
  <c r="AF201" i="1"/>
  <c r="AF202" i="1"/>
  <c r="AF203" i="1"/>
  <c r="AF204" i="1"/>
  <c r="AF205" i="1"/>
  <c r="AF206" i="1"/>
  <c r="AW186" i="1" l="1"/>
  <c r="AW185" i="1"/>
  <c r="AW184" i="1"/>
  <c r="AW183" i="1"/>
  <c r="AM180" i="1" l="1"/>
  <c r="AJ180" i="1" s="1"/>
  <c r="BU171" i="1" l="1"/>
  <c r="BU172" i="1"/>
  <c r="BU173" i="1"/>
  <c r="BU174" i="1"/>
  <c r="BU175" i="1"/>
  <c r="BU176" i="1"/>
  <c r="BU177" i="1"/>
  <c r="BU179" i="1"/>
  <c r="BU180" i="1"/>
  <c r="BU182" i="1"/>
  <c r="BU170" i="1"/>
  <c r="BH171" i="1"/>
  <c r="BH172" i="1"/>
  <c r="BH173" i="1"/>
  <c r="BH174" i="1"/>
  <c r="BH175" i="1"/>
  <c r="BH176" i="1"/>
  <c r="BH177" i="1"/>
  <c r="BH179" i="1"/>
  <c r="BH180" i="1"/>
  <c r="BH182" i="1"/>
  <c r="BH170" i="1"/>
  <c r="AM175" i="1"/>
  <c r="AM174" i="1"/>
  <c r="AW182" i="1"/>
  <c r="AW18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6" i="1"/>
  <c r="AW178" i="1"/>
  <c r="AW179" i="1"/>
  <c r="AW180" i="1"/>
  <c r="AM177" i="1"/>
  <c r="AM173" i="1"/>
  <c r="AM172" i="1"/>
  <c r="AW174" i="1" l="1"/>
  <c r="AJ174" i="1"/>
  <c r="AW175" i="1"/>
  <c r="AJ175" i="1"/>
  <c r="AW172" i="1"/>
  <c r="AJ172" i="1"/>
  <c r="AW173" i="1"/>
  <c r="AJ173" i="1"/>
  <c r="AW177" i="1"/>
  <c r="AJ177"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40" i="1"/>
  <c r="AF170" i="1" l="1"/>
  <c r="AF171" i="1"/>
  <c r="AF172" i="1"/>
  <c r="AF173" i="1"/>
  <c r="AF174" i="1"/>
  <c r="AF175" i="1"/>
  <c r="AF176" i="1"/>
  <c r="AF177" i="1"/>
  <c r="AF178" i="1"/>
  <c r="AF179" i="1"/>
  <c r="AF180" i="1"/>
  <c r="AF181" i="1"/>
  <c r="AF182" i="1"/>
  <c r="AF183" i="1"/>
  <c r="AF184" i="1"/>
  <c r="AF185" i="1"/>
  <c r="AF186" i="1"/>
  <c r="AF187" i="1"/>
  <c r="AF188" i="1"/>
  <c r="AF189" i="1"/>
  <c r="AF190"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BR21" i="1" l="1"/>
  <c r="BR22" i="1"/>
  <c r="BR23" i="1"/>
  <c r="BR24" i="1"/>
  <c r="BR28" i="1"/>
  <c r="BR29" i="1"/>
  <c r="BR30" i="1"/>
  <c r="BR31" i="1"/>
  <c r="BR32" i="1"/>
  <c r="BR37" i="1"/>
  <c r="BR38" i="1"/>
  <c r="BR39" i="1"/>
  <c r="BE16" i="1"/>
  <c r="BR16" i="1" s="1"/>
  <c r="BE17" i="1"/>
  <c r="BR17" i="1" s="1"/>
  <c r="BE18" i="1"/>
  <c r="BR18" i="1" s="1"/>
  <c r="BE19" i="1"/>
  <c r="BR19" i="1" s="1"/>
  <c r="BE20" i="1"/>
  <c r="BR20" i="1" s="1"/>
  <c r="BE25" i="1"/>
  <c r="BR25" i="1" s="1"/>
  <c r="BE26" i="1"/>
  <c r="BR26" i="1" s="1"/>
  <c r="BE27" i="1"/>
  <c r="BR27" i="1" s="1"/>
  <c r="BE33" i="1"/>
  <c r="BR33" i="1" s="1"/>
  <c r="BE34" i="1"/>
  <c r="BR34" i="1" s="1"/>
  <c r="BE35" i="1"/>
  <c r="BR35" i="1" s="1"/>
  <c r="BE36" i="1"/>
  <c r="BR36" i="1" s="1"/>
  <c r="BE15" i="1"/>
  <c r="BR15" i="1" s="1"/>
  <c r="AF38" i="1"/>
  <c r="AF39" i="1"/>
  <c r="AF40" i="1"/>
  <c r="AF41" i="1"/>
  <c r="AF42" i="1"/>
  <c r="AF43" i="1"/>
  <c r="AF44" i="1"/>
  <c r="AF45" i="1"/>
  <c r="AF46" i="1"/>
  <c r="AF47" i="1"/>
  <c r="AF48" i="1"/>
  <c r="AF49" i="1"/>
  <c r="AF50" i="1"/>
  <c r="AF51" i="1"/>
  <c r="AF52" i="1"/>
  <c r="AF53" i="1"/>
  <c r="AF54" i="1"/>
  <c r="BE7" i="1"/>
  <c r="BE8" i="1"/>
  <c r="BE9" i="1"/>
  <c r="BE10" i="1"/>
  <c r="BE6" i="1"/>
  <c r="AF5" i="1" l="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B6" i="1"/>
  <c r="AB7" i="1"/>
  <c r="AB8" i="1"/>
  <c r="AB9" i="1"/>
  <c r="AB10" i="1"/>
  <c r="AB11" i="1"/>
  <c r="AB12" i="1"/>
  <c r="AB13" i="1"/>
  <c r="AB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Gunnarsson, Sandra</author>
  </authors>
  <commentList>
    <comment ref="P4" authorId="0" shapeId="0" xr:uid="{43676422-5F42-46FD-8377-EFB6F9E52CA4}">
      <text>
        <r>
          <rPr>
            <b/>
            <u/>
            <sz val="9"/>
            <color indexed="81"/>
            <rFont val="Tahoma"/>
            <family val="2"/>
          </rPr>
          <t xml:space="preserve">
Sverige – Svensk registrerad leverantör
</t>
        </r>
        <r>
          <rPr>
            <sz val="9"/>
            <color indexed="81"/>
            <rFont val="Tahoma"/>
            <family val="2"/>
          </rPr>
          <t>Pant
Elektronik – elprodukter
Batterier
Emballage och förpackningar
USB minnen, lagring
Plastpåsar</t>
        </r>
        <r>
          <rPr>
            <b/>
            <u/>
            <sz val="9"/>
            <color indexed="81"/>
            <rFont val="Tahoma"/>
            <family val="2"/>
          </rPr>
          <t xml:space="preserve">
Sverige – Import
</t>
        </r>
        <r>
          <rPr>
            <sz val="9"/>
            <color indexed="81"/>
            <rFont val="Tahoma"/>
            <family val="2"/>
          </rPr>
          <t>Pet-bottles and Alu. can
Electronic &amp; Electrical product
Battery
Packaging
Plastic bags
USB, memory storage
Toll numbers Chemical fee</t>
        </r>
        <r>
          <rPr>
            <b/>
            <u/>
            <sz val="9"/>
            <color indexed="81"/>
            <rFont val="Tahoma"/>
            <family val="2"/>
          </rPr>
          <t xml:space="preserve">
Sökväg till leverantörsmallarna:
</t>
        </r>
        <r>
          <rPr>
            <sz val="9"/>
            <color indexed="81"/>
            <rFont val="Tahoma"/>
            <family val="2"/>
          </rPr>
          <t>S:\Sweden\Merchandising\Legal\Sverige\Till leverantör</t>
        </r>
        <r>
          <rPr>
            <u/>
            <sz val="9"/>
            <color indexed="81"/>
            <rFont val="Tahoma"/>
            <family val="2"/>
          </rPr>
          <t xml:space="preserve">
</t>
        </r>
        <r>
          <rPr>
            <b/>
            <u/>
            <sz val="9"/>
            <color indexed="81"/>
            <rFont val="Tahoma"/>
            <family val="2"/>
          </rPr>
          <t xml:space="preserve">
</t>
        </r>
      </text>
    </comment>
    <comment ref="T4" authorId="0" shapeId="0" xr:uid="{3B8264E8-1939-4777-B370-5B83A9F8455B}">
      <text>
        <r>
          <rPr>
            <b/>
            <u/>
            <sz val="9"/>
            <color indexed="81"/>
            <rFont val="Tahoma"/>
            <family val="2"/>
          </rPr>
          <t xml:space="preserve">
Danmark
</t>
        </r>
        <r>
          <rPr>
            <sz val="9"/>
            <color indexed="81"/>
            <rFont val="Tahoma"/>
            <family val="2"/>
          </rPr>
          <t xml:space="preserve">Pet bottles and Alu. can
Electronical &amp; Electrical product
Battery
Disposable Dinnerware
Plastic and paper bags
Sugar, chocolate, coffee products
USB, memory storage
</t>
        </r>
        <r>
          <rPr>
            <b/>
            <u/>
            <sz val="9"/>
            <color indexed="81"/>
            <rFont val="Tahoma"/>
            <family val="2"/>
          </rPr>
          <t>Sökväg till leverantörsmallarna:</t>
        </r>
        <r>
          <rPr>
            <sz val="9"/>
            <color indexed="81"/>
            <rFont val="Tahoma"/>
            <family val="2"/>
          </rPr>
          <t xml:space="preserve">
S:\Sweden\Merchandising\Legal\Danmark\Till Leverantör</t>
        </r>
      </text>
    </comment>
    <comment ref="AN4" authorId="0" shapeId="0" xr:uid="{38277330-A51F-4B2E-82DF-CBC230A89370}">
      <text>
        <r>
          <rPr>
            <sz val="9"/>
            <color indexed="81"/>
            <rFont val="Tahoma"/>
            <family val="2"/>
          </rPr>
          <t xml:space="preserve">Exempel: 
61034200 (Långbyxor, kortbyxor av trikå av bomull) 
</t>
        </r>
      </text>
    </comment>
    <comment ref="AQ4" authorId="0" shapeId="0" xr:uid="{B76C5479-2A2C-4A14-B851-9E4BD885CD06}">
      <text>
        <r>
          <rPr>
            <b/>
            <sz val="9"/>
            <color indexed="81"/>
            <rFont val="Tahoma"/>
            <family val="2"/>
          </rPr>
          <t xml:space="preserve">Innehåller artikeln något kandidatlisteämne? Sätt isåfall ett kryss! 
Vi har skyldighet att rapportera in alla artiklar som innehåller Kandidatlisteämnen (REACH) över informationsplikten på 0,1 viktprocent till en specifik databas inom ECHA.
Denna information behöver vi därför vi på Merch och ni kan behöva be leverantören om hjälp för att få fram korrekt information.
</t>
        </r>
        <r>
          <rPr>
            <sz val="9"/>
            <color indexed="81"/>
            <rFont val="Tahoma"/>
            <family val="2"/>
          </rPr>
          <t xml:space="preserve">
- Information om vi är importörer av produkten eller om vi har en nationell leverantör.
- Vilket ämne på kandidatförteckningen som finns i varan.
- Komponent och material som ämnet finns i.
</t>
        </r>
        <r>
          <rPr>
            <b/>
            <u/>
            <sz val="9"/>
            <color indexed="81"/>
            <rFont val="Tahoma"/>
            <family val="2"/>
          </rPr>
          <t>OBS! Skicka sedan denna information i ett separat mail till produktmailen så att vi på Merch kan rapportera in detta.</t>
        </r>
        <r>
          <rPr>
            <sz val="9"/>
            <color indexed="81"/>
            <rFont val="Tahoma"/>
            <family val="2"/>
          </rPr>
          <t xml:space="preserve"> </t>
        </r>
      </text>
    </comment>
    <comment ref="AU4" authorId="0" shapeId="0" xr:uid="{78AA9307-3854-43DB-AADB-3D85CB8D028D}">
      <text>
        <r>
          <rPr>
            <b/>
            <sz val="9"/>
            <color indexed="81"/>
            <rFont val="Tahoma"/>
            <family val="2"/>
          </rPr>
          <t>OBS! Skall endast vara mellanslag mellan orden och inget annat.</t>
        </r>
        <r>
          <rPr>
            <sz val="9"/>
            <color indexed="81"/>
            <rFont val="Tahoma"/>
            <family val="2"/>
          </rPr>
          <t xml:space="preserve">
</t>
        </r>
      </text>
    </comment>
    <comment ref="BH4" authorId="0" shapeId="0" xr:uid="{E772A676-4612-48A5-AAC3-2DF5CEF6AFCC}">
      <text>
        <r>
          <rPr>
            <sz val="9"/>
            <color indexed="81"/>
            <rFont val="Tahoma"/>
            <family val="2"/>
          </rPr>
          <t xml:space="preserve">
• Ange kvantiteten som ska köpas vid första inköpet av artikeln.
• Om artikeln ska kodas som säsongvara ange antingen” ”Säsong Vinter” eller ”Säsong Sommar” beroende på vilken säsong artikeln tillhör. (Ex Vinterjacka eller Shorts).
</t>
        </r>
      </text>
    </comment>
  </commentList>
</comments>
</file>

<file path=xl/sharedStrings.xml><?xml version="1.0" encoding="utf-8"?>
<sst xmlns="http://schemas.openxmlformats.org/spreadsheetml/2006/main" count="5902" uniqueCount="1282">
  <si>
    <t>GENERELL INFO</t>
  </si>
  <si>
    <t>INFO FÖR ARTIKELKORT / SKAPA ART. I SAP</t>
  </si>
  <si>
    <t>NYHETSFLAGGOR OCH BILDINFO</t>
  </si>
  <si>
    <t>Ready for process
  &gt;Yes&lt;</t>
  </si>
  <si>
    <t>Startdatum</t>
  </si>
  <si>
    <t>Kund</t>
  </si>
  <si>
    <t>SE10</t>
  </si>
  <si>
    <t>SE30</t>
  </si>
  <si>
    <t>SE70</t>
  </si>
  <si>
    <t>DK70</t>
  </si>
  <si>
    <t>DK80</t>
  </si>
  <si>
    <t>DK81</t>
  </si>
  <si>
    <t>N010</t>
  </si>
  <si>
    <t>FI</t>
  </si>
  <si>
    <t>ZBOM</t>
  </si>
  <si>
    <t>Leverantörens namn</t>
  </si>
  <si>
    <t>Lev.nr</t>
  </si>
  <si>
    <t>Ramavtal</t>
  </si>
  <si>
    <t>Vendor item No.</t>
  </si>
  <si>
    <t xml:space="preserve">Valuta </t>
  </si>
  <si>
    <t>LEN</t>
  </si>
  <si>
    <t>Säljande text till webbutiken och katalogsidor. Svenska</t>
  </si>
  <si>
    <t>PRODUKTNAMN 
på svenska max 40 tecken</t>
  </si>
  <si>
    <t>Enhet</t>
  </si>
  <si>
    <t>Lev. enhet</t>
  </si>
  <si>
    <t>Inpris</t>
  </si>
  <si>
    <t>Ursprungsland</t>
  </si>
  <si>
    <t>Miljömärkning</t>
  </si>
  <si>
    <t>Om miljömärkt - ev. licensnummer</t>
  </si>
  <si>
    <t>Inköpsgrupp</t>
  </si>
  <si>
    <t>MRP-typ</t>
  </si>
  <si>
    <t>Key words</t>
  </si>
  <si>
    <t xml:space="preserve">
Std. kost
SEK</t>
  </si>
  <si>
    <t>YV30
SE10-netto 
SEK</t>
  </si>
  <si>
    <t>Lev. Rek. Pris SEK</t>
  </si>
  <si>
    <t>YGRU
SE-netto 
SEK</t>
  </si>
  <si>
    <t>YV30
DK80 netto 
SEK</t>
  </si>
  <si>
    <t>Lev. Rek. Pris DKK</t>
  </si>
  <si>
    <t>YGRU 
DK81
DKK</t>
  </si>
  <si>
    <t>Forecast/ år</t>
  </si>
  <si>
    <t>Forecast/ månad</t>
  </si>
  <si>
    <t>Replacing material</t>
  </si>
  <si>
    <t xml:space="preserve">Sales Status </t>
  </si>
  <si>
    <t xml:space="preserve">Cross Sales </t>
  </si>
  <si>
    <t xml:space="preserve">Active Webb </t>
  </si>
  <si>
    <t>Fliknr</t>
  </si>
  <si>
    <t>Nyhetsflagga Grundartikel</t>
  </si>
  <si>
    <t xml:space="preserve"> Bildmaterial.
 Länk till  mapp eller hemsida </t>
  </si>
  <si>
    <t>Bildnamn</t>
  </si>
  <si>
    <t>YES</t>
  </si>
  <si>
    <t>CN</t>
  </si>
  <si>
    <t>X</t>
  </si>
  <si>
    <t>Item cat.gr. Norm/ Bans</t>
  </si>
  <si>
    <t>Assortment KO/ KU</t>
  </si>
  <si>
    <t>Kodning SAP</t>
  </si>
  <si>
    <t>Avrundningsvärde</t>
  </si>
  <si>
    <t>MOQ</t>
  </si>
  <si>
    <t>Ledtid (kalenderdagar)</t>
  </si>
  <si>
    <t>SAP Art nr</t>
  </si>
  <si>
    <t>Message to  SCP 
(Första best. kvantitet, engångsköp, andra undantag)</t>
  </si>
  <si>
    <t>KO</t>
  </si>
  <si>
    <t>P88</t>
  </si>
  <si>
    <t>ZA</t>
  </si>
  <si>
    <t>Beställningspunkt (EJ AWR)</t>
  </si>
  <si>
    <t>Valid Ecolabel</t>
  </si>
  <si>
    <t>Norway</t>
  </si>
  <si>
    <t>Sweden</t>
  </si>
  <si>
    <t>Denmark</t>
  </si>
  <si>
    <t>ASTMA-ALLERGI DANMARK</t>
  </si>
  <si>
    <t>BPI</t>
  </si>
  <si>
    <t>BRA MILJÖVAL</t>
  </si>
  <si>
    <t>CE-MÄRKNING</t>
  </si>
  <si>
    <t>CRADLE2CRADLE</t>
  </si>
  <si>
    <t>DER BLAUE ENGEL</t>
  </si>
  <si>
    <t>EASY ON THE PLANET</t>
  </si>
  <si>
    <t>EASY TREE</t>
  </si>
  <si>
    <t>ECOTIPS</t>
  </si>
  <si>
    <t>EMO MILJØ</t>
  </si>
  <si>
    <t>ENERGY STAR</t>
  </si>
  <si>
    <t>EU ECOLABEL</t>
  </si>
  <si>
    <t>EU ORGANIC FARMING</t>
  </si>
  <si>
    <t>FAIRTRADE</t>
  </si>
  <si>
    <t>FSC</t>
  </si>
  <si>
    <t>GIFTFRI FÖRSKOLA</t>
  </si>
  <si>
    <t>KRAV</t>
  </si>
  <si>
    <t>LIVSMEDELSGODKÄND</t>
  </si>
  <si>
    <t>NF ENVIRONNEMENT</t>
  </si>
  <si>
    <t>OK COMPOST</t>
  </si>
  <si>
    <t>PEFC</t>
  </si>
  <si>
    <t>RAINFOREST ALLIANCE</t>
  </si>
  <si>
    <t>RETURPILARNA</t>
  </si>
  <si>
    <t>SVANEN</t>
  </si>
  <si>
    <t>SVERIGES ASTMA &amp; ALLERGIF</t>
  </si>
  <si>
    <t>TCO_03</t>
  </si>
  <si>
    <t>TCO_04</t>
  </si>
  <si>
    <t>TCO_05</t>
  </si>
  <si>
    <t>TCO_07</t>
  </si>
  <si>
    <t>TCO_99</t>
  </si>
  <si>
    <t>UTZ CERTIFIED</t>
  </si>
  <si>
    <t>VARNINGSTEXT BARN UNDER 3</t>
  </si>
  <si>
    <t>Ø-MERKE</t>
  </si>
  <si>
    <t>OEKO-TEX</t>
  </si>
  <si>
    <t>GOTS</t>
  </si>
  <si>
    <t>Code</t>
  </si>
  <si>
    <t>Country</t>
  </si>
  <si>
    <t>AD</t>
  </si>
  <si>
    <t>Andorra</t>
  </si>
  <si>
    <t>AF</t>
  </si>
  <si>
    <t>Afghanistan</t>
  </si>
  <si>
    <t>AE</t>
  </si>
  <si>
    <t>Utd.Arab.Emir.</t>
  </si>
  <si>
    <t>AL</t>
  </si>
  <si>
    <t>Albania</t>
  </si>
  <si>
    <t>DZ</t>
  </si>
  <si>
    <t>Algeria</t>
  </si>
  <si>
    <t>AG</t>
  </si>
  <si>
    <t>Antigua/Barbuda</t>
  </si>
  <si>
    <t>VI</t>
  </si>
  <si>
    <t>Amer.Virgin Is.</t>
  </si>
  <si>
    <t>AI</t>
  </si>
  <si>
    <t>Anguilla</t>
  </si>
  <si>
    <t>AO</t>
  </si>
  <si>
    <t>Angola</t>
  </si>
  <si>
    <t>AM</t>
  </si>
  <si>
    <t>Armenia</t>
  </si>
  <si>
    <t>AN</t>
  </si>
  <si>
    <t>Dutch Antilles</t>
  </si>
  <si>
    <t>AQ</t>
  </si>
  <si>
    <t>Antarctica</t>
  </si>
  <si>
    <t>AR</t>
  </si>
  <si>
    <t>Argentina</t>
  </si>
  <si>
    <t>AS</t>
  </si>
  <si>
    <t>Samoa,American</t>
  </si>
  <si>
    <t>AW</t>
  </si>
  <si>
    <t>Aruba</t>
  </si>
  <si>
    <t>AT</t>
  </si>
  <si>
    <t>Austria</t>
  </si>
  <si>
    <t>AU</t>
  </si>
  <si>
    <t>Australia</t>
  </si>
  <si>
    <t>AZ</t>
  </si>
  <si>
    <t>Azerbaijan</t>
  </si>
  <si>
    <t>BS</t>
  </si>
  <si>
    <t>Bahamas</t>
  </si>
  <si>
    <t>BA</t>
  </si>
  <si>
    <t>Bosnia-Herz.</t>
  </si>
  <si>
    <t>BH</t>
  </si>
  <si>
    <t>Bahrain</t>
  </si>
  <si>
    <t>BB</t>
  </si>
  <si>
    <t>Barbados</t>
  </si>
  <si>
    <t>BD</t>
  </si>
  <si>
    <t>Bangladesh</t>
  </si>
  <si>
    <t>BE</t>
  </si>
  <si>
    <t>Belgium</t>
  </si>
  <si>
    <t>BF</t>
  </si>
  <si>
    <t>Burkina-Faso</t>
  </si>
  <si>
    <t>BZ</t>
  </si>
  <si>
    <t>Belize</t>
  </si>
  <si>
    <t>BG</t>
  </si>
  <si>
    <t>Bulgaria</t>
  </si>
  <si>
    <t>BJ</t>
  </si>
  <si>
    <t>Benin</t>
  </si>
  <si>
    <t>BM</t>
  </si>
  <si>
    <t>Bermuda</t>
  </si>
  <si>
    <t>BI</t>
  </si>
  <si>
    <t>Burundi</t>
  </si>
  <si>
    <t>BT</t>
  </si>
  <si>
    <t>Bhutan</t>
  </si>
  <si>
    <t>BO</t>
  </si>
  <si>
    <t>Bolivia</t>
  </si>
  <si>
    <t>BN</t>
  </si>
  <si>
    <t>Brunei Dar-es-S</t>
  </si>
  <si>
    <t>BW</t>
  </si>
  <si>
    <t>Botswana</t>
  </si>
  <si>
    <t>BV</t>
  </si>
  <si>
    <t>Bouvet Island</t>
  </si>
  <si>
    <t>BR</t>
  </si>
  <si>
    <t>Brazil</t>
  </si>
  <si>
    <t>IO</t>
  </si>
  <si>
    <t>Brit.Ind.Oc.Ter</t>
  </si>
  <si>
    <t>VG</t>
  </si>
  <si>
    <t>Brit.Virgin Is.</t>
  </si>
  <si>
    <t>BY</t>
  </si>
  <si>
    <t>White Russia</t>
  </si>
  <si>
    <t>CA</t>
  </si>
  <si>
    <t>Canada</t>
  </si>
  <si>
    <t>KH</t>
  </si>
  <si>
    <t>Cambodia</t>
  </si>
  <si>
    <t>CC</t>
  </si>
  <si>
    <t>Cocos Islands</t>
  </si>
  <si>
    <t>CM</t>
  </si>
  <si>
    <t>Cameroon</t>
  </si>
  <si>
    <t>CF</t>
  </si>
  <si>
    <t>Central Afr.Rep</t>
  </si>
  <si>
    <t>CG</t>
  </si>
  <si>
    <t>Congo</t>
  </si>
  <si>
    <t>CV</t>
  </si>
  <si>
    <t>Cape Verde</t>
  </si>
  <si>
    <t>CH</t>
  </si>
  <si>
    <t>Switzerland</t>
  </si>
  <si>
    <t>KY</t>
  </si>
  <si>
    <t>Cayman Islands</t>
  </si>
  <si>
    <t>CI</t>
  </si>
  <si>
    <t>Ivory Coast</t>
  </si>
  <si>
    <t>CK</t>
  </si>
  <si>
    <t>Cook Islands</t>
  </si>
  <si>
    <t>TD</t>
  </si>
  <si>
    <t>Chad</t>
  </si>
  <si>
    <t>CL</t>
  </si>
  <si>
    <t>Chile</t>
  </si>
  <si>
    <t>China</t>
  </si>
  <si>
    <t>CX</t>
  </si>
  <si>
    <t>Christmas Islnd</t>
  </si>
  <si>
    <t>CO</t>
  </si>
  <si>
    <t>Columbia</t>
  </si>
  <si>
    <t>CR</t>
  </si>
  <si>
    <t>Costa Rica</t>
  </si>
  <si>
    <t>CU</t>
  </si>
  <si>
    <t>Cuba</t>
  </si>
  <si>
    <t>KM</t>
  </si>
  <si>
    <t>Comorin</t>
  </si>
  <si>
    <t>CY</t>
  </si>
  <si>
    <t>Cyprus</t>
  </si>
  <si>
    <t>CZ</t>
  </si>
  <si>
    <t>Czech Republic</t>
  </si>
  <si>
    <t>HR</t>
  </si>
  <si>
    <t>Croatia</t>
  </si>
  <si>
    <t>DE</t>
  </si>
  <si>
    <t>Germany</t>
  </si>
  <si>
    <t>DJ</t>
  </si>
  <si>
    <t>Djibouti</t>
  </si>
  <si>
    <t>DK</t>
  </si>
  <si>
    <t>DM</t>
  </si>
  <si>
    <t>Dominica</t>
  </si>
  <si>
    <t>DO</t>
  </si>
  <si>
    <t>Dominican Rep.</t>
  </si>
  <si>
    <t>EC</t>
  </si>
  <si>
    <t>Ecuador</t>
  </si>
  <si>
    <t>EE</t>
  </si>
  <si>
    <t>Estonia</t>
  </si>
  <si>
    <t>EG</t>
  </si>
  <si>
    <t>Egypt</t>
  </si>
  <si>
    <t>TP</t>
  </si>
  <si>
    <t>East Timor</t>
  </si>
  <si>
    <t>ER</t>
  </si>
  <si>
    <t>Eritrea</t>
  </si>
  <si>
    <t>ES</t>
  </si>
  <si>
    <t>Spain</t>
  </si>
  <si>
    <t>ET</t>
  </si>
  <si>
    <t>Ethiopia</t>
  </si>
  <si>
    <t>SV</t>
  </si>
  <si>
    <t>El Salvador</t>
  </si>
  <si>
    <t>Finland</t>
  </si>
  <si>
    <t>GQ</t>
  </si>
  <si>
    <t>Equatorial Guin</t>
  </si>
  <si>
    <t>FJ</t>
  </si>
  <si>
    <t>Fiji</t>
  </si>
  <si>
    <t>FK</t>
  </si>
  <si>
    <t>Falkland Islnds</t>
  </si>
  <si>
    <t>FM</t>
  </si>
  <si>
    <t>Micronesia</t>
  </si>
  <si>
    <t>FO</t>
  </si>
  <si>
    <t>Faeroe</t>
  </si>
  <si>
    <t>FR</t>
  </si>
  <si>
    <t>France</t>
  </si>
  <si>
    <t>GA</t>
  </si>
  <si>
    <t>Gabon</t>
  </si>
  <si>
    <t>GB</t>
  </si>
  <si>
    <t>Great Britain</t>
  </si>
  <si>
    <t>GD</t>
  </si>
  <si>
    <t>Grenada</t>
  </si>
  <si>
    <t>GE</t>
  </si>
  <si>
    <t>Georgia</t>
  </si>
  <si>
    <t>PF</t>
  </si>
  <si>
    <t>Frenc.Polynesia</t>
  </si>
  <si>
    <t>GF</t>
  </si>
  <si>
    <t>French Guinea</t>
  </si>
  <si>
    <t>GH</t>
  </si>
  <si>
    <t>Ghana</t>
  </si>
  <si>
    <t>GI</t>
  </si>
  <si>
    <t>Gibraltar</t>
  </si>
  <si>
    <t>GM</t>
  </si>
  <si>
    <t>Gambia</t>
  </si>
  <si>
    <t>GL</t>
  </si>
  <si>
    <t>Greenland</t>
  </si>
  <si>
    <t>GN</t>
  </si>
  <si>
    <t>Guinea</t>
  </si>
  <si>
    <t>GP</t>
  </si>
  <si>
    <t>Guadeloupe</t>
  </si>
  <si>
    <t>GR</t>
  </si>
  <si>
    <t>Greece</t>
  </si>
  <si>
    <t>GT</t>
  </si>
  <si>
    <t>Guatemala</t>
  </si>
  <si>
    <t>GU</t>
  </si>
  <si>
    <t>Guam</t>
  </si>
  <si>
    <t>GW</t>
  </si>
  <si>
    <t>Guinea-Bissau</t>
  </si>
  <si>
    <t>GY</t>
  </si>
  <si>
    <t>Guyana</t>
  </si>
  <si>
    <t>HK</t>
  </si>
  <si>
    <t>Hong Kong</t>
  </si>
  <si>
    <t>HM</t>
  </si>
  <si>
    <t>Heard/McDon.Isl</t>
  </si>
  <si>
    <t>HN</t>
  </si>
  <si>
    <t>Honduras</t>
  </si>
  <si>
    <t>HT</t>
  </si>
  <si>
    <t>Haiti</t>
  </si>
  <si>
    <t>HU</t>
  </si>
  <si>
    <t>Hungary</t>
  </si>
  <si>
    <t>ID</t>
  </si>
  <si>
    <t>Indonesia</t>
  </si>
  <si>
    <t>IE</t>
  </si>
  <si>
    <t>Ireland</t>
  </si>
  <si>
    <t>IL</t>
  </si>
  <si>
    <t>Israel</t>
  </si>
  <si>
    <t>IN</t>
  </si>
  <si>
    <t>India</t>
  </si>
  <si>
    <t>IS</t>
  </si>
  <si>
    <t>Iceland</t>
  </si>
  <si>
    <t>IQ</t>
  </si>
  <si>
    <t>Iraq</t>
  </si>
  <si>
    <t>IR</t>
  </si>
  <si>
    <t>Iran</t>
  </si>
  <si>
    <t>IT</t>
  </si>
  <si>
    <t>Italy</t>
  </si>
  <si>
    <t>JM</t>
  </si>
  <si>
    <t>Jamaica</t>
  </si>
  <si>
    <t>JO</t>
  </si>
  <si>
    <t>Jordan</t>
  </si>
  <si>
    <t>JP</t>
  </si>
  <si>
    <t>Japan</t>
  </si>
  <si>
    <t>KE</t>
  </si>
  <si>
    <t>Kenya</t>
  </si>
  <si>
    <t>KG</t>
  </si>
  <si>
    <t>Kirghistan</t>
  </si>
  <si>
    <t>KI</t>
  </si>
  <si>
    <t>Kiribati</t>
  </si>
  <si>
    <t>KZ</t>
  </si>
  <si>
    <t>Kazachstan</t>
  </si>
  <si>
    <t>KN</t>
  </si>
  <si>
    <t>St.Chr.,Nevis</t>
  </si>
  <si>
    <t>KP</t>
  </si>
  <si>
    <t>North Korea</t>
  </si>
  <si>
    <t>KR</t>
  </si>
  <si>
    <t>South Korea</t>
  </si>
  <si>
    <t>KW</t>
  </si>
  <si>
    <t>Kuwait</t>
  </si>
  <si>
    <t>LA</t>
  </si>
  <si>
    <t>Laos</t>
  </si>
  <si>
    <t>LV</t>
  </si>
  <si>
    <t>Latvia</t>
  </si>
  <si>
    <t>LB</t>
  </si>
  <si>
    <t>Lebanon</t>
  </si>
  <si>
    <t>LS</t>
  </si>
  <si>
    <t>Lesotho</t>
  </si>
  <si>
    <t>LR</t>
  </si>
  <si>
    <t>Liberia</t>
  </si>
  <si>
    <t>LC</t>
  </si>
  <si>
    <t>St. Lucia</t>
  </si>
  <si>
    <t>LY</t>
  </si>
  <si>
    <t>Libya</t>
  </si>
  <si>
    <t>LI</t>
  </si>
  <si>
    <t>Liechtenstein</t>
  </si>
  <si>
    <t>LK</t>
  </si>
  <si>
    <t>Sri Lanka</t>
  </si>
  <si>
    <t>LT</t>
  </si>
  <si>
    <t>Lithuania</t>
  </si>
  <si>
    <t>LU</t>
  </si>
  <si>
    <t>Luxembourg</t>
  </si>
  <si>
    <t>MO</t>
  </si>
  <si>
    <t>Macau</t>
  </si>
  <si>
    <t>MK</t>
  </si>
  <si>
    <t>Macedonia</t>
  </si>
  <si>
    <t>MG</t>
  </si>
  <si>
    <t>Madagascar</t>
  </si>
  <si>
    <t>MW</t>
  </si>
  <si>
    <t>Malawi</t>
  </si>
  <si>
    <t>MY</t>
  </si>
  <si>
    <t>Malaysia</t>
  </si>
  <si>
    <t>MA</t>
  </si>
  <si>
    <t>Morocco</t>
  </si>
  <si>
    <t>MV</t>
  </si>
  <si>
    <t>Maldives</t>
  </si>
  <si>
    <t>MC</t>
  </si>
  <si>
    <t>Monaco</t>
  </si>
  <si>
    <t>ML</t>
  </si>
  <si>
    <t>Mali</t>
  </si>
  <si>
    <t>MD</t>
  </si>
  <si>
    <t>Moldavia</t>
  </si>
  <si>
    <t>MT</t>
  </si>
  <si>
    <t>Malta</t>
  </si>
  <si>
    <t>MH</t>
  </si>
  <si>
    <t>Marshall Islnds</t>
  </si>
  <si>
    <t>MQ</t>
  </si>
  <si>
    <t>Martinique</t>
  </si>
  <si>
    <t>MR</t>
  </si>
  <si>
    <t>Mauretania</t>
  </si>
  <si>
    <t>MU</t>
  </si>
  <si>
    <t>Mauritius</t>
  </si>
  <si>
    <t>MM</t>
  </si>
  <si>
    <t>Myanmar</t>
  </si>
  <si>
    <t>YT</t>
  </si>
  <si>
    <t>Mayotte</t>
  </si>
  <si>
    <t>MN</t>
  </si>
  <si>
    <t>Mongolia</t>
  </si>
  <si>
    <t>MX</t>
  </si>
  <si>
    <t>Mexico</t>
  </si>
  <si>
    <t>MP</t>
  </si>
  <si>
    <t>N.Mariana Islnd</t>
  </si>
  <si>
    <t>UM</t>
  </si>
  <si>
    <t>Minor Outl.Isl.</t>
  </si>
  <si>
    <t>MS</t>
  </si>
  <si>
    <t>Montserrat</t>
  </si>
  <si>
    <t>MZ</t>
  </si>
  <si>
    <t>Mozambique</t>
  </si>
  <si>
    <t>NA</t>
  </si>
  <si>
    <t>Namibia</t>
  </si>
  <si>
    <t>NR</t>
  </si>
  <si>
    <t>Nauru</t>
  </si>
  <si>
    <t>NP</t>
  </si>
  <si>
    <t>Nepal</t>
  </si>
  <si>
    <t>NC</t>
  </si>
  <si>
    <t>New Caledonia</t>
  </si>
  <si>
    <t>NL</t>
  </si>
  <si>
    <t>Netherlands</t>
  </si>
  <si>
    <t>NE</t>
  </si>
  <si>
    <t>Niger</t>
  </si>
  <si>
    <t>NF</t>
  </si>
  <si>
    <t>Norfolk Island</t>
  </si>
  <si>
    <t>NZ</t>
  </si>
  <si>
    <t>New Zealand</t>
  </si>
  <si>
    <t>NG</t>
  </si>
  <si>
    <t>Nigeria</t>
  </si>
  <si>
    <t>NI</t>
  </si>
  <si>
    <t>Nicaragua</t>
  </si>
  <si>
    <t>NO</t>
  </si>
  <si>
    <t>NU</t>
  </si>
  <si>
    <t>Niue Islands</t>
  </si>
  <si>
    <t>OM</t>
  </si>
  <si>
    <t>Oman</t>
  </si>
  <si>
    <t>PK</t>
  </si>
  <si>
    <t>Pakistan</t>
  </si>
  <si>
    <t>PA</t>
  </si>
  <si>
    <t>Panama</t>
  </si>
  <si>
    <t>PW</t>
  </si>
  <si>
    <t>Palau</t>
  </si>
  <si>
    <t>PE</t>
  </si>
  <si>
    <t>Peru</t>
  </si>
  <si>
    <t>PG</t>
  </si>
  <si>
    <t>Papua Nw Guinea</t>
  </si>
  <si>
    <t>PY</t>
  </si>
  <si>
    <t>Paraguay</t>
  </si>
  <si>
    <t>PH</t>
  </si>
  <si>
    <t>Philippines</t>
  </si>
  <si>
    <t>PL</t>
  </si>
  <si>
    <t>Poland</t>
  </si>
  <si>
    <t>PN</t>
  </si>
  <si>
    <t>Pitcairn Islnds</t>
  </si>
  <si>
    <t>PM</t>
  </si>
  <si>
    <t>St.Pier,Miquel.</t>
  </si>
  <si>
    <t>PT</t>
  </si>
  <si>
    <t>Portugal</t>
  </si>
  <si>
    <t>PR</t>
  </si>
  <si>
    <t>Puerto Rico</t>
  </si>
  <si>
    <t>QA</t>
  </si>
  <si>
    <t>Qatar</t>
  </si>
  <si>
    <t>RE</t>
  </si>
  <si>
    <t>Reunion</t>
  </si>
  <si>
    <t>RO</t>
  </si>
  <si>
    <t>Rumania</t>
  </si>
  <si>
    <t>RU</t>
  </si>
  <si>
    <t>Russian Fed.</t>
  </si>
  <si>
    <t>RW</t>
  </si>
  <si>
    <t>Rwanda</t>
  </si>
  <si>
    <t>ST</t>
  </si>
  <si>
    <t>S.Tome,Principe</t>
  </si>
  <si>
    <t>SM</t>
  </si>
  <si>
    <t>San Marino</t>
  </si>
  <si>
    <t>SA</t>
  </si>
  <si>
    <t>Saudi Arabia</t>
  </si>
  <si>
    <t>SB</t>
  </si>
  <si>
    <t>Solomon Islands</t>
  </si>
  <si>
    <t>SN</t>
  </si>
  <si>
    <t>Senegal</t>
  </si>
  <si>
    <t>SC</t>
  </si>
  <si>
    <t>Seychelles</t>
  </si>
  <si>
    <t>SD</t>
  </si>
  <si>
    <t>Sudan</t>
  </si>
  <si>
    <t>SL</t>
  </si>
  <si>
    <t>Sierra Leone</t>
  </si>
  <si>
    <t>SE</t>
  </si>
  <si>
    <t>SG</t>
  </si>
  <si>
    <t>Singapore</t>
  </si>
  <si>
    <t>SK</t>
  </si>
  <si>
    <t>Slovakia</t>
  </si>
  <si>
    <t>SH</t>
  </si>
  <si>
    <t>St. Helena</t>
  </si>
  <si>
    <t>SI</t>
  </si>
  <si>
    <t>Slovenia</t>
  </si>
  <si>
    <t>SJ</t>
  </si>
  <si>
    <t>Svalbard</t>
  </si>
  <si>
    <t>SO</t>
  </si>
  <si>
    <t>Somalia</t>
  </si>
  <si>
    <t>South Africa</t>
  </si>
  <si>
    <t>SR</t>
  </si>
  <si>
    <t>Suriname</t>
  </si>
  <si>
    <t>VC</t>
  </si>
  <si>
    <t>St. Vincent</t>
  </si>
  <si>
    <t>STL</t>
  </si>
  <si>
    <t>stateless</t>
  </si>
  <si>
    <t>SY</t>
  </si>
  <si>
    <t>Syria</t>
  </si>
  <si>
    <t>SZ</t>
  </si>
  <si>
    <t>Swaziland</t>
  </si>
  <si>
    <t>TC</t>
  </si>
  <si>
    <t>Turksh Caicosin</t>
  </si>
  <si>
    <t>TG</t>
  </si>
  <si>
    <t>Togo</t>
  </si>
  <si>
    <t>TH</t>
  </si>
  <si>
    <t>Thailand</t>
  </si>
  <si>
    <t>TJ</t>
  </si>
  <si>
    <t>Tadzhikistan</t>
  </si>
  <si>
    <t>TK</t>
  </si>
  <si>
    <t>Tokelau Islands</t>
  </si>
  <si>
    <t>TM</t>
  </si>
  <si>
    <t>Turkmenistan</t>
  </si>
  <si>
    <t>TN</t>
  </si>
  <si>
    <t>Tunisia</t>
  </si>
  <si>
    <t>TW</t>
  </si>
  <si>
    <t>Taiwan</t>
  </si>
  <si>
    <t>TO</t>
  </si>
  <si>
    <t>Tonga</t>
  </si>
  <si>
    <t>TZ</t>
  </si>
  <si>
    <t>Tanzania</t>
  </si>
  <si>
    <t>TR</t>
  </si>
  <si>
    <t>Turkey</t>
  </si>
  <si>
    <t>TT</t>
  </si>
  <si>
    <t>Trinidad,Tobago</t>
  </si>
  <si>
    <t>TV</t>
  </si>
  <si>
    <t>Tuvalu</t>
  </si>
  <si>
    <t>UA</t>
  </si>
  <si>
    <t>Ukraine</t>
  </si>
  <si>
    <t>UG</t>
  </si>
  <si>
    <t>Uganda</t>
  </si>
  <si>
    <t>US</t>
  </si>
  <si>
    <t>USA</t>
  </si>
  <si>
    <t>UY</t>
  </si>
  <si>
    <t>Uruguay</t>
  </si>
  <si>
    <t>UZ</t>
  </si>
  <si>
    <t>Uzbekistan</t>
  </si>
  <si>
    <t>VA</t>
  </si>
  <si>
    <t>Vatican City</t>
  </si>
  <si>
    <t>VE</t>
  </si>
  <si>
    <t>Venezuela</t>
  </si>
  <si>
    <t>VU</t>
  </si>
  <si>
    <t>Vanuatu</t>
  </si>
  <si>
    <t>VN</t>
  </si>
  <si>
    <t>Vietnam</t>
  </si>
  <si>
    <t>WF</t>
  </si>
  <si>
    <t>Wallis,Futuna</t>
  </si>
  <si>
    <t>WS</t>
  </si>
  <si>
    <t>Western Samoa</t>
  </si>
  <si>
    <t>YE</t>
  </si>
  <si>
    <t>Yemen</t>
  </si>
  <si>
    <t>YU</t>
  </si>
  <si>
    <t>Yugoslavia</t>
  </si>
  <si>
    <t>ZM</t>
  </si>
  <si>
    <t>Zambia</t>
  </si>
  <si>
    <t>ZR</t>
  </si>
  <si>
    <t>Zaire</t>
  </si>
  <si>
    <t>ZW</t>
  </si>
  <si>
    <t>Zimbabwe</t>
  </si>
  <si>
    <t>?</t>
  </si>
  <si>
    <t>Farligt Gods (Skicka med säkerhetsdatablad)</t>
  </si>
  <si>
    <t>PRODUKTNAMN 
på engelska max 40 tecken</t>
  </si>
  <si>
    <t>Säljande text till webbutiken och katalogsidor. Engelska</t>
  </si>
  <si>
    <t>FAIRTRADE COTTON</t>
  </si>
  <si>
    <r>
      <t xml:space="preserve">SVERIGE- Skatter &amp; Avgifter? </t>
    </r>
    <r>
      <rPr>
        <b/>
        <sz val="8"/>
        <color rgb="FF9C0006"/>
        <rFont val="Calibri"/>
        <family val="2"/>
        <scheme val="minor"/>
      </rPr>
      <t xml:space="preserve">OBS! Markera med kryss om </t>
    </r>
    <r>
      <rPr>
        <b/>
        <u/>
        <sz val="8"/>
        <color rgb="FF9C0006"/>
        <rFont val="Calibri"/>
        <family val="2"/>
        <scheme val="minor"/>
      </rPr>
      <t>JA</t>
    </r>
    <r>
      <rPr>
        <b/>
        <sz val="8"/>
        <color rgb="FF9C0006"/>
        <rFont val="Calibri"/>
        <family val="2"/>
        <scheme val="minor"/>
      </rPr>
      <t xml:space="preserve"> samt bifoga Nyckel-Beräkning</t>
    </r>
  </si>
  <si>
    <r>
      <t xml:space="preserve">DANMARK- Skatter &amp; Avgifter? </t>
    </r>
    <r>
      <rPr>
        <b/>
        <sz val="8"/>
        <color rgb="FF9C0006"/>
        <rFont val="Calibri"/>
        <family val="2"/>
        <scheme val="minor"/>
      </rPr>
      <t xml:space="preserve">OBS! Markera med kryss om </t>
    </r>
    <r>
      <rPr>
        <b/>
        <u/>
        <sz val="8"/>
        <color rgb="FF9C0006"/>
        <rFont val="Calibri"/>
        <family val="2"/>
        <scheme val="minor"/>
      </rPr>
      <t>JA</t>
    </r>
    <r>
      <rPr>
        <b/>
        <sz val="8"/>
        <color rgb="FF9C0006"/>
        <rFont val="Calibri"/>
        <family val="2"/>
        <scheme val="minor"/>
      </rPr>
      <t xml:space="preserve"> samt bifoga Nyckel-Beräkning</t>
    </r>
  </si>
  <si>
    <t>Produkthierarki- Arbetskläder (AK)/ Profilkläder (PK)</t>
  </si>
  <si>
    <t>Intrastatkod</t>
  </si>
  <si>
    <t>Gruppering SAP</t>
  </si>
  <si>
    <t>Artikel
nummer</t>
  </si>
  <si>
    <t xml:space="preserve">Class- 
Storlek (100) 
 Färg (102) </t>
  </si>
  <si>
    <t>Char1- 
Moder/
Huvud
artikel</t>
  </si>
  <si>
    <t>Char3- 
Storlek/ Färg</t>
  </si>
  <si>
    <t>Char3- x vid 
moder/
huvudartikel</t>
  </si>
  <si>
    <t>XS</t>
  </si>
  <si>
    <t>Kandidat-listeämnen</t>
  </si>
  <si>
    <t>Utpris</t>
  </si>
  <si>
    <t>Margin</t>
  </si>
  <si>
    <t>Gruppering</t>
  </si>
  <si>
    <t>Bild</t>
  </si>
  <si>
    <t>Netshop</t>
  </si>
  <si>
    <t>Växjö</t>
  </si>
  <si>
    <t>Kommentar</t>
  </si>
  <si>
    <t>Storlek</t>
  </si>
  <si>
    <t>110317-940 343</t>
  </si>
  <si>
    <t>110317-940 344</t>
  </si>
  <si>
    <t>110317-940 345</t>
  </si>
  <si>
    <t>110317-940 346</t>
  </si>
  <si>
    <t>110317-940 347</t>
  </si>
  <si>
    <t>110317-940 348</t>
  </si>
  <si>
    <t>110317-940 349</t>
  </si>
  <si>
    <t>110317-940 350</t>
  </si>
  <si>
    <t>110317-940 351</t>
  </si>
  <si>
    <t>SEK</t>
  </si>
  <si>
    <t>BRAVIDA FRISTADS AB (BS)</t>
  </si>
  <si>
    <t>Hantverkarbyxa 2115 CYD Dam Svart 34</t>
  </si>
  <si>
    <t>Hantverkarbyxa 2115 CYD Dam Svart 36</t>
  </si>
  <si>
    <t>Hantverkarbyxa 2115 CYD Dam Svart 38</t>
  </si>
  <si>
    <t>Hantverkarbyxa 2115 CYD Dam Svart 40</t>
  </si>
  <si>
    <t>Hantverkarbyxa 2115 CYD Dam Svart 42</t>
  </si>
  <si>
    <t>Hantverkarbyxa 2115 CYD Dam Svart 44</t>
  </si>
  <si>
    <t>Hantverkarbyxa 2115 CYD Dam Svart 46</t>
  </si>
  <si>
    <t>Hantverkarbyxa 2115 CYD Dam Svart 48</t>
  </si>
  <si>
    <t>Hantverkarbyxa 2115 CYD Dam Svart 50</t>
  </si>
  <si>
    <t>Oeko-Tex</t>
  </si>
  <si>
    <t>NORM</t>
  </si>
  <si>
    <t>Köp 2</t>
  </si>
  <si>
    <t>Köp 3</t>
  </si>
  <si>
    <t>Köp 4</t>
  </si>
  <si>
    <t>ZZ</t>
  </si>
  <si>
    <t>Bravida</t>
  </si>
  <si>
    <t>Intern rad för Peter</t>
  </si>
  <si>
    <t>C44</t>
  </si>
  <si>
    <t>C46</t>
  </si>
  <si>
    <t>C48</t>
  </si>
  <si>
    <t>C50</t>
  </si>
  <si>
    <t>C52</t>
  </si>
  <si>
    <t>C54</t>
  </si>
  <si>
    <t>C56</t>
  </si>
  <si>
    <t>C58</t>
  </si>
  <si>
    <t>C60</t>
  </si>
  <si>
    <t>C144</t>
  </si>
  <si>
    <t>C146</t>
  </si>
  <si>
    <t>C148</t>
  </si>
  <si>
    <t>C150</t>
  </si>
  <si>
    <t>C152</t>
  </si>
  <si>
    <t>C154</t>
  </si>
  <si>
    <t>C156</t>
  </si>
  <si>
    <t>D84</t>
  </si>
  <si>
    <t>D88</t>
  </si>
  <si>
    <t>D92</t>
  </si>
  <si>
    <t>D96</t>
  </si>
  <si>
    <t>D100</t>
  </si>
  <si>
    <t>D104</t>
  </si>
  <si>
    <t>D108</t>
  </si>
  <si>
    <t>D112</t>
  </si>
  <si>
    <t>D116</t>
  </si>
  <si>
    <t>D120</t>
  </si>
  <si>
    <t>Hantverkarbyxa 255K FAS Svart C44</t>
  </si>
  <si>
    <t>Hantverkarbyxa 255K FAS Svart C46</t>
  </si>
  <si>
    <t>Hantverkarbyxa 255K FAS Svart C48</t>
  </si>
  <si>
    <t>Hantverkarbyxa 255K FAS Svart C50</t>
  </si>
  <si>
    <t>Hantverkarbyxa 255K FAS Svart C52</t>
  </si>
  <si>
    <t>Hantverkarbyxa 255K FAS Svart C54</t>
  </si>
  <si>
    <t>Hantverkarbyxa 255K FAS Svart C56</t>
  </si>
  <si>
    <t>Hantverkarbyxa 255K FAS Svart C58</t>
  </si>
  <si>
    <t>Hantverkarbyxa 255K FAS Svart C60</t>
  </si>
  <si>
    <t>Hantverkarbyxa 255K FAS Svart C144</t>
  </si>
  <si>
    <t>Hantverkarbyxa 255K FAS Svart C146</t>
  </si>
  <si>
    <t>Hantverkarbyxa 255K FAS Svart C148</t>
  </si>
  <si>
    <t>Hantverkarbyxa 255K FAS Svart C150</t>
  </si>
  <si>
    <t>Hantverkarbyxa 255K FAS Svart C152</t>
  </si>
  <si>
    <t>Hantverkarbyxa 255K FAS Svart C154</t>
  </si>
  <si>
    <t>Hantverkarbyxa 255K FAS Svart C156</t>
  </si>
  <si>
    <t>Hantverkarbyxa 255K FAS Svart D84</t>
  </si>
  <si>
    <t>Hantverkarbyxa 255K FAS Svart D88</t>
  </si>
  <si>
    <t>Hantverkarbyxa 255K FAS Svart D92</t>
  </si>
  <si>
    <t>Hantverkarbyxa 255K FAS Svart D96</t>
  </si>
  <si>
    <t>Hantverkarbyxa 255K FAS Svart D100</t>
  </si>
  <si>
    <t>Hantverkarbyxa 255K FAS Svart D104</t>
  </si>
  <si>
    <t>Hantverkarbyxa 255K FAS Svart D108</t>
  </si>
  <si>
    <t>Hantverkarbyxa 255K FAS Svart D112</t>
  </si>
  <si>
    <t>Hantverkarbyxa 255K FAS Svart D116</t>
  </si>
  <si>
    <t>Hantverkarbyxa 255K FAS Svart D120</t>
  </si>
  <si>
    <t>100282-940 125</t>
  </si>
  <si>
    <t>100282-940 126</t>
  </si>
  <si>
    <t>100282-940 127</t>
  </si>
  <si>
    <t>100282-940 128</t>
  </si>
  <si>
    <t>100282-940 129</t>
  </si>
  <si>
    <t>100282-940 130</t>
  </si>
  <si>
    <t>100282-940 131</t>
  </si>
  <si>
    <t>100282-940 133</t>
  </si>
  <si>
    <t>100282-940 134</t>
  </si>
  <si>
    <t>100282-940 169</t>
  </si>
  <si>
    <t>100282-940 170</t>
  </si>
  <si>
    <t>100282-940 171</t>
  </si>
  <si>
    <t>100282-940 172</t>
  </si>
  <si>
    <t>100282-940 173</t>
  </si>
  <si>
    <t>100282-940 174</t>
  </si>
  <si>
    <t>100282-940 175</t>
  </si>
  <si>
    <t>100282-940 299</t>
  </si>
  <si>
    <t>100282-940 300</t>
  </si>
  <si>
    <t>100282-940 301</t>
  </si>
  <si>
    <t>100282-940 302</t>
  </si>
  <si>
    <t>100282-940 303</t>
  </si>
  <si>
    <t>100282-940 304</t>
  </si>
  <si>
    <t>100282-940 305</t>
  </si>
  <si>
    <t>100282-940 306</t>
  </si>
  <si>
    <t>100282-940 308</t>
  </si>
  <si>
    <t>100282-940 309</t>
  </si>
  <si>
    <t>KÖP 1</t>
  </si>
  <si>
    <t>KÖP 3</t>
  </si>
  <si>
    <t>KÖP 4</t>
  </si>
  <si>
    <t>KÖP 2</t>
  </si>
  <si>
    <t>HVW100045003</t>
  </si>
  <si>
    <t>HVW100045004</t>
  </si>
  <si>
    <t>HVW100045005</t>
  </si>
  <si>
    <t>HVW100045006</t>
  </si>
  <si>
    <t>HVW100045007</t>
  </si>
  <si>
    <t>HVW100045008</t>
  </si>
  <si>
    <t>HVW100045009</t>
  </si>
  <si>
    <t>HVW100045010</t>
  </si>
  <si>
    <t>HVW100053003</t>
  </si>
  <si>
    <t>HVW100053004</t>
  </si>
  <si>
    <t>HVW100053005</t>
  </si>
  <si>
    <t>HVW100053006</t>
  </si>
  <si>
    <t>HVW100053007</t>
  </si>
  <si>
    <t>HVW100053008</t>
  </si>
  <si>
    <t>HVW100053009</t>
  </si>
  <si>
    <t>HVW100053010</t>
  </si>
  <si>
    <t>O900140000</t>
  </si>
  <si>
    <t>O900145100</t>
  </si>
  <si>
    <t>O833010152</t>
  </si>
  <si>
    <t>O833010153</t>
  </si>
  <si>
    <t>O833010154</t>
  </si>
  <si>
    <t>O833010155</t>
  </si>
  <si>
    <t>O833010156</t>
  </si>
  <si>
    <t>O833010157</t>
  </si>
  <si>
    <t>O633010153</t>
  </si>
  <si>
    <t>O633010154</t>
  </si>
  <si>
    <t>O633010155</t>
  </si>
  <si>
    <t>O633010156</t>
  </si>
  <si>
    <t>O633010157</t>
  </si>
  <si>
    <t>O633010158</t>
  </si>
  <si>
    <t>O600010153</t>
  </si>
  <si>
    <t>O600010154</t>
  </si>
  <si>
    <t>O600010155</t>
  </si>
  <si>
    <t>O600010156</t>
  </si>
  <si>
    <t>O600010157</t>
  </si>
  <si>
    <t>O600010158</t>
  </si>
  <si>
    <t>O800010152</t>
  </si>
  <si>
    <t>O800010153</t>
  </si>
  <si>
    <t>O800010154</t>
  </si>
  <si>
    <t>O800010155</t>
  </si>
  <si>
    <t>O800010156</t>
  </si>
  <si>
    <t>O800010157</t>
  </si>
  <si>
    <t>O229800152</t>
  </si>
  <si>
    <t>O229800153</t>
  </si>
  <si>
    <t>O229800154</t>
  </si>
  <si>
    <t>O229800155</t>
  </si>
  <si>
    <t>O229800156</t>
  </si>
  <si>
    <t>O229800157</t>
  </si>
  <si>
    <t>O200800152</t>
  </si>
  <si>
    <t>O200800153</t>
  </si>
  <si>
    <t>O200800154</t>
  </si>
  <si>
    <t>O200800155</t>
  </si>
  <si>
    <t>O200800156</t>
  </si>
  <si>
    <t>O200800157</t>
  </si>
  <si>
    <t>O200800158</t>
  </si>
  <si>
    <t>O200800159</t>
  </si>
  <si>
    <t>O200800160</t>
  </si>
  <si>
    <t>140F001002</t>
  </si>
  <si>
    <t>140F001003</t>
  </si>
  <si>
    <t>140F001004</t>
  </si>
  <si>
    <t>140F001005</t>
  </si>
  <si>
    <t>140F001006</t>
  </si>
  <si>
    <t>140F001007</t>
  </si>
  <si>
    <t>140F001008</t>
  </si>
  <si>
    <t>140F001009</t>
  </si>
  <si>
    <t>140M003002</t>
  </si>
  <si>
    <t>140M003003</t>
  </si>
  <si>
    <t>140M003004</t>
  </si>
  <si>
    <t>140M003005</t>
  </si>
  <si>
    <t>140M003006</t>
  </si>
  <si>
    <t>140M003007</t>
  </si>
  <si>
    <t>140M003008</t>
  </si>
  <si>
    <t>140M003009</t>
  </si>
  <si>
    <t>140M001002</t>
  </si>
  <si>
    <t>140M001003</t>
  </si>
  <si>
    <t>140M001004</t>
  </si>
  <si>
    <t>140M001005</t>
  </si>
  <si>
    <t>140M001006</t>
  </si>
  <si>
    <t>140M001007</t>
  </si>
  <si>
    <t>140M001008</t>
  </si>
  <si>
    <t>140M001009</t>
  </si>
  <si>
    <t>S</t>
  </si>
  <si>
    <t>M</t>
  </si>
  <si>
    <t>L</t>
  </si>
  <si>
    <t>XL</t>
  </si>
  <si>
    <t>2XL</t>
  </si>
  <si>
    <t>3XL</t>
  </si>
  <si>
    <t>4XL</t>
  </si>
  <si>
    <t>5XL</t>
  </si>
  <si>
    <t>OneSize</t>
  </si>
  <si>
    <t>Tunn miljötygkasse Natur</t>
  </si>
  <si>
    <t>Tunn miljötygkasse Royal Blå</t>
  </si>
  <si>
    <t>Zip Hoodie Dam Vit XS</t>
  </si>
  <si>
    <t>Zip Hoodie Dam Vit S</t>
  </si>
  <si>
    <t>Zip Hoodie Dam Vit M</t>
  </si>
  <si>
    <t>Zip Hoodie Dam Vit L</t>
  </si>
  <si>
    <t>Zip Hoodie Dam Vit XL</t>
  </si>
  <si>
    <t>Zip Hoodie Dam Vit 2XL</t>
  </si>
  <si>
    <t>Zip Hoodie Herr Vit S</t>
  </si>
  <si>
    <t>Zip Hoodie Herr Vit M</t>
  </si>
  <si>
    <t>Zip Hoodie Herr Vit L</t>
  </si>
  <si>
    <t>Zip Hoodie Herr Vit XL</t>
  </si>
  <si>
    <t>Zip Hoodie Herr Vit 2XL</t>
  </si>
  <si>
    <t>Zip Hoodie Herr Vit 3XL</t>
  </si>
  <si>
    <t>T-shirt Herr Vit S</t>
  </si>
  <si>
    <t>T-shirt Herr Vit M</t>
  </si>
  <si>
    <t>T-shirt Herr Vit L</t>
  </si>
  <si>
    <t>T-shirt Herr Vit XL</t>
  </si>
  <si>
    <t>T-shirt Herr Vit 2XL</t>
  </si>
  <si>
    <t>T-shirt Herr Vit 3XL</t>
  </si>
  <si>
    <t>T-shirt Dam Vit XS</t>
  </si>
  <si>
    <t>T-shirt Dam Vit S</t>
  </si>
  <si>
    <t>T-shirt Dam Vit M</t>
  </si>
  <si>
    <t>T-shirt Dam Vit L</t>
  </si>
  <si>
    <t>T-shirt Dam Vit XL</t>
  </si>
  <si>
    <t>T-shirt Dam Vit 2XL</t>
  </si>
  <si>
    <t>Piké Dam Vit XS</t>
  </si>
  <si>
    <t>Piké Dam Vit S</t>
  </si>
  <si>
    <t>Piké Dam Vit M</t>
  </si>
  <si>
    <t>Piké Dam Vit L</t>
  </si>
  <si>
    <t>Piké Dam Vit XL</t>
  </si>
  <si>
    <t>Piké Dam Vit 2XL</t>
  </si>
  <si>
    <t>Piké Herr Vit XS</t>
  </si>
  <si>
    <t>Piké Herr Vit S</t>
  </si>
  <si>
    <t>Piké Herr Vit M</t>
  </si>
  <si>
    <t>Piké Herr Vit L</t>
  </si>
  <si>
    <t>Piké Herr Vit XL</t>
  </si>
  <si>
    <t>Piké Herr Vit 2XL</t>
  </si>
  <si>
    <t>Piké Herr Vit 3XL</t>
  </si>
  <si>
    <t>Piké Herr Vit 4XL</t>
  </si>
  <si>
    <t>Piké Herr Vit 5XL</t>
  </si>
  <si>
    <t>Softshelljacka Dam Vit XS</t>
  </si>
  <si>
    <t>Softshelljacka Dam Vit S</t>
  </si>
  <si>
    <t>Softshelljacka Dam Vit M</t>
  </si>
  <si>
    <t>Softshelljacka Dam Vit L</t>
  </si>
  <si>
    <t>Softshelljacka Dam Vit XL</t>
  </si>
  <si>
    <t>Softshelljacka Dam Vit 2XL</t>
  </si>
  <si>
    <t>Softshelljacka Dam Vit 3XL</t>
  </si>
  <si>
    <t>Softshelljacka Dam Vit 4XL</t>
  </si>
  <si>
    <t>Softshelljacka Herr Marin XS</t>
  </si>
  <si>
    <t>Softshelljacka Herr Marin S</t>
  </si>
  <si>
    <t>Softshelljacka Herr Marin M</t>
  </si>
  <si>
    <t>Softshelljacka Herr Marin L</t>
  </si>
  <si>
    <t>Softshelljacka Herr Marin XL</t>
  </si>
  <si>
    <t>Softshelljacka Herr Marin 2XL</t>
  </si>
  <si>
    <t>Softshelljacka Herr Marin 3XL</t>
  </si>
  <si>
    <t>Softshelljacka Herr Marin 4XL</t>
  </si>
  <si>
    <t>Softshelljacka Herr Vit XS</t>
  </si>
  <si>
    <t>Softshelljacka Herr Vit S</t>
  </si>
  <si>
    <t>Softshelljacka Herr Vit M</t>
  </si>
  <si>
    <t>Softshelljacka Herr Vit L</t>
  </si>
  <si>
    <t>Softshelljacka Herr Vit XL</t>
  </si>
  <si>
    <t>Softshelljacka Herr Vit 2XL</t>
  </si>
  <si>
    <t>Softshelljacka Herr Vit 3XL</t>
  </si>
  <si>
    <t>Softshelljacka Herr Vit 4XL</t>
  </si>
  <si>
    <t>Reflexväst Blå S</t>
  </si>
  <si>
    <t>Reflexväst Blå M</t>
  </si>
  <si>
    <t>Reflexväst Blå L</t>
  </si>
  <si>
    <t>Reflexväst Blå XL</t>
  </si>
  <si>
    <t>Reflexväst Blå 2XL</t>
  </si>
  <si>
    <t>Reflexväst Blå 3XL</t>
  </si>
  <si>
    <t>Reflexväst Blå 4XL</t>
  </si>
  <si>
    <t>Reflexväst Blå 5XL</t>
  </si>
  <si>
    <t>Reflexväst Gul S</t>
  </si>
  <si>
    <t>Reflexväst Gul M</t>
  </si>
  <si>
    <t>Reflexväst Gul L</t>
  </si>
  <si>
    <t>Reflexväst Gul XL</t>
  </si>
  <si>
    <t>Reflexväst Gul 2XL</t>
  </si>
  <si>
    <t>Reflexväst Gul 3XL</t>
  </si>
  <si>
    <t>Reflexväst Gul 4XL</t>
  </si>
  <si>
    <t>Reflexväst Gul 5XL</t>
  </si>
  <si>
    <t>Screentryck, MOQ 100</t>
  </si>
  <si>
    <t>FP</t>
  </si>
  <si>
    <t>GI633702+LOGO FTV</t>
  </si>
  <si>
    <t>GI633723+LOGO FTV</t>
  </si>
  <si>
    <t>611011+LOGO FTV</t>
  </si>
  <si>
    <t>611010+LOGO FTV</t>
  </si>
  <si>
    <t>Jaan Ingel AB / Ingli Sweden(BS)</t>
  </si>
  <si>
    <t>10332-1E40-G+LOGO FTV</t>
  </si>
  <si>
    <t>10332-1E40-A+LOGO FTV</t>
  </si>
  <si>
    <t>ZEBRO INTERNATIONAL AB</t>
  </si>
  <si>
    <t>FTV Choklad 5g 1000/FP</t>
  </si>
  <si>
    <t>MOQ 3 FP</t>
  </si>
  <si>
    <t>3590962+LOGO Folktandvården</t>
  </si>
  <si>
    <t>Eurosweet AB</t>
  </si>
  <si>
    <t>MOQ 100</t>
  </si>
  <si>
    <t>7010-Frukttuggisar</t>
  </si>
  <si>
    <t>KARAMELLO SVERIGE AB(BS)</t>
  </si>
  <si>
    <t>Urdi - Datorväska</t>
  </si>
  <si>
    <t>Macma Nordica AB (BS)</t>
  </si>
  <si>
    <t>FTV Sadelskydd Vit</t>
  </si>
  <si>
    <t>FTV Sadelskydd Blå</t>
  </si>
  <si>
    <t>Folktandvården</t>
  </si>
  <si>
    <t>Enbart UP</t>
  </si>
  <si>
    <t>2508003+LOGO FTV</t>
  </si>
  <si>
    <t>Lagerförd</t>
  </si>
  <si>
    <t>FTV Kompaktparaply Blå</t>
  </si>
  <si>
    <t>Promotiv (Plato Group)</t>
  </si>
  <si>
    <t>O633015153</t>
  </si>
  <si>
    <t>O633015154</t>
  </si>
  <si>
    <t>O633015155</t>
  </si>
  <si>
    <t>O633015156</t>
  </si>
  <si>
    <t>O633015157</t>
  </si>
  <si>
    <t>O633015158</t>
  </si>
  <si>
    <t>O633015159</t>
  </si>
  <si>
    <t>O633015160</t>
  </si>
  <si>
    <t>O833015152</t>
  </si>
  <si>
    <t>O833015153</t>
  </si>
  <si>
    <t>O833015154</t>
  </si>
  <si>
    <t>O833015155</t>
  </si>
  <si>
    <t>O833015156</t>
  </si>
  <si>
    <t>O833015157</t>
  </si>
  <si>
    <t>Zip Hoodie Dam Royal Blå XS</t>
  </si>
  <si>
    <t>Zip Hoodie Dam Royal Blå S</t>
  </si>
  <si>
    <t>Zip Hoodie Dam Royal Blå M</t>
  </si>
  <si>
    <t>Zip Hoodie Dam Royal Blå L</t>
  </si>
  <si>
    <t>Zip Hoodie Dam Royal Blå XL</t>
  </si>
  <si>
    <t>Zip Hoodie Dam Royal Blå 2XL</t>
  </si>
  <si>
    <t>Zip Hoodie Herr Royal Blå S</t>
  </si>
  <si>
    <t>Zip Hoodie Herr Royal Blå M</t>
  </si>
  <si>
    <t>Zip Hoodie Herr Royal Blå L</t>
  </si>
  <si>
    <t>Zip Hoodie Herr Royal Blå XL</t>
  </si>
  <si>
    <t>Zip Hoodie Herr Royal Blå 2XL</t>
  </si>
  <si>
    <t>Zip Hoodie Herr Royal Blå 3XL</t>
  </si>
  <si>
    <t>Zip Hoodie Herr Royal Blå 4XL</t>
  </si>
  <si>
    <t>Zip Hoodie Herr Royal Blå 5XL</t>
  </si>
  <si>
    <t>T-shirt Herr Royal Blå S</t>
  </si>
  <si>
    <t>T-shirt Herr Royal Blå M</t>
  </si>
  <si>
    <t>T-shirt Herr Royal Blå L</t>
  </si>
  <si>
    <t>T-shirt Herr Royal Blå XL</t>
  </si>
  <si>
    <t>T-shirt Herr Royal Blå 2XL</t>
  </si>
  <si>
    <t>T-shirt Herr Royal Blå 3XL</t>
  </si>
  <si>
    <t>O600015153</t>
  </si>
  <si>
    <t>O600015154</t>
  </si>
  <si>
    <t>O600015155</t>
  </si>
  <si>
    <t>O600015156</t>
  </si>
  <si>
    <t>O600015157</t>
  </si>
  <si>
    <t>O600015158</t>
  </si>
  <si>
    <t>O800015152</t>
  </si>
  <si>
    <t>O800015153</t>
  </si>
  <si>
    <t>O800015154</t>
  </si>
  <si>
    <t>O800015155</t>
  </si>
  <si>
    <t>O800015156</t>
  </si>
  <si>
    <t>O800015157</t>
  </si>
  <si>
    <t>T-shirt Dam Royal Blå XS</t>
  </si>
  <si>
    <t>T-shirt Dam Royal Blå S</t>
  </si>
  <si>
    <t>T-shirt Dam Royal Blå M</t>
  </si>
  <si>
    <t>T-shirt Dam Royal Blå L</t>
  </si>
  <si>
    <t>T-shirt Dam Royal Blå XL</t>
  </si>
  <si>
    <t>T-shirt Dam Royal Blå 2XL</t>
  </si>
  <si>
    <t>Piké Dam Royal Blå XS</t>
  </si>
  <si>
    <t>Piké Dam Royal Blå S</t>
  </si>
  <si>
    <t>Piké Dam Royal Blå M</t>
  </si>
  <si>
    <t>Piké Dam Royal Blå L</t>
  </si>
  <si>
    <t>Piké Dam Royal Blå XL</t>
  </si>
  <si>
    <t>Piké Dam Royal Blå 2XL</t>
  </si>
  <si>
    <t>Piké Herr Royal Blå XS</t>
  </si>
  <si>
    <t>Piké Herr Royal Blå S</t>
  </si>
  <si>
    <t>Piké Herr Royal Blå M</t>
  </si>
  <si>
    <t>Piké Herr Royal Blå L</t>
  </si>
  <si>
    <t>Piké Herr Royal Blå XL</t>
  </si>
  <si>
    <t>Piké Herr Royal Blå 2XL</t>
  </si>
  <si>
    <t>Piké Herr Royal Blå 3XL</t>
  </si>
  <si>
    <t>Piké Herr Royal Blå 4XL</t>
  </si>
  <si>
    <t>Piké Herr Royal Blå 5XL</t>
  </si>
  <si>
    <t>O229805152</t>
  </si>
  <si>
    <t>O229805153</t>
  </si>
  <si>
    <t>O229805154</t>
  </si>
  <si>
    <t>O229805155</t>
  </si>
  <si>
    <t>O229805156</t>
  </si>
  <si>
    <t>O229805157</t>
  </si>
  <si>
    <t>O200805153</t>
  </si>
  <si>
    <t>O200805152</t>
  </si>
  <si>
    <t>O200805154</t>
  </si>
  <si>
    <t>O200805155</t>
  </si>
  <si>
    <t>O200805156</t>
  </si>
  <si>
    <t>O200805157</t>
  </si>
  <si>
    <t>O200805158</t>
  </si>
  <si>
    <t>O200805159</t>
  </si>
  <si>
    <t>O200805160</t>
  </si>
  <si>
    <t>140F052002</t>
  </si>
  <si>
    <t>140F052003</t>
  </si>
  <si>
    <t>140F052004</t>
  </si>
  <si>
    <t>140F052005</t>
  </si>
  <si>
    <t>140F052006</t>
  </si>
  <si>
    <t>140F052007</t>
  </si>
  <si>
    <t>140F052008</t>
  </si>
  <si>
    <t>140F052009</t>
  </si>
  <si>
    <t>Softshelljacka Dam Azure Blå XS</t>
  </si>
  <si>
    <t>Softshelljacka Dam Azure Blå S</t>
  </si>
  <si>
    <t>Softshelljacka Dam Azure Blå M</t>
  </si>
  <si>
    <t>Softshelljacka Dam Azure Blå L</t>
  </si>
  <si>
    <t>Softshelljacka Dam Azure Blå XL</t>
  </si>
  <si>
    <t>Softshelljacka Dam Azure Blå 2XL</t>
  </si>
  <si>
    <t>Softshelljacka Dam Azure Blå 3XL</t>
  </si>
  <si>
    <t>Softshelljacka Dam Azure Blå 4XL</t>
  </si>
  <si>
    <t>FTV Stiftpenna Blyerts Blå 25/FP</t>
  </si>
  <si>
    <t>FTV Stiftpenna Blyerts Vit 25/FP</t>
  </si>
  <si>
    <t>FTV Tablettask 100/FP</t>
  </si>
  <si>
    <t>12200408+LOGO FTV</t>
  </si>
  <si>
    <t>619530+LOGO FTV</t>
  </si>
  <si>
    <t>PF Concept Scandinavia AB (BS)</t>
  </si>
  <si>
    <t>FTV Plåsterask 50/FP</t>
  </si>
  <si>
    <t>FTV First Aid Kit 50/FP</t>
  </si>
  <si>
    <t>P265.310+LOGO FTV Silkscreen</t>
  </si>
  <si>
    <t>Xindao B.V (SEK) (BS)</t>
  </si>
  <si>
    <t>PTS Askeroth AB (BS)</t>
  </si>
  <si>
    <t>204084+LOGO Screentryck Front</t>
  </si>
  <si>
    <t>FTV Vattenflaska Skruvkork</t>
  </si>
  <si>
    <t>FTV Bläckpenna Blå 25/FP</t>
  </si>
  <si>
    <t>FTV Bläckpenna Vit 25/FP</t>
  </si>
  <si>
    <t>Neutral.com ApS (BS)</t>
  </si>
  <si>
    <t>Fruit Distribution i Sölvesborg AB</t>
  </si>
  <si>
    <t>Keback AB /MEC-gruppen i Halmstad AB(BS)</t>
  </si>
  <si>
    <t>MOQ 20 FP</t>
  </si>
  <si>
    <t>MOQ 5 FP</t>
  </si>
  <si>
    <t>MOQ 2 FP</t>
  </si>
  <si>
    <t>Skyddshjälm Zekler Zone Vit</t>
  </si>
  <si>
    <t>Skyddshjälm Zekler Zone Röd</t>
  </si>
  <si>
    <t>Skyddshjälm Zekler Zone Royalblå</t>
  </si>
  <si>
    <t>Skyddshjälm Zekler Zone Grön</t>
  </si>
  <si>
    <t>Skydda Sverige AB(BS)</t>
  </si>
  <si>
    <t>Köp 100st</t>
  </si>
  <si>
    <t>Bekväm, modern och lätt skyddshjälm med integrerade klickfästen för snabb montering av tillbehör. De tolv lufthålen ger en effektiv ventilation för en behaglig arbetsmiljö. Hjälmen är certifierad både för bygg/industri och som klätterhjälm så den lämpar sig både för arbete på mark och arbete på hög höjd.&lt;br&gt;&lt;br&gt;&lt;ul&gt;
&lt;li&gt;Smarta klickfästen för pannlampa, hörselskydd, visir, visirskydd och nackskydd, inga skruvar eller adaptrar behövs.&lt;/li&gt;
&lt;li&gt;Huvudband ställbart i höjdled för att bättre passa fler huvudformer, speciellt utvecklat för att fungera tillsammans med hörselskydd&lt;/li&gt;
&lt;li&gt;Rattjustering för smidig justering av storlek, passar XS-XXL (53-63cm).&lt;/li&gt;
&lt;li&gt;Levereras med två olika fyrpunkt-hakband för möjligheten att växla mellan EN 397 (bygg/industri) och EN 12492 (klätterhjälm).&lt;/li&gt;
&lt;li&gt;Tydlig färgmarkering för respektive standard (EN 397 svart spänne och etikett, EN 12492 rött spänne och etikett).&lt;/li&gt;
&lt;li&gt;Ytterskal av polypropylen för låg vikt.&lt;/li&gt;
&lt;li&gt;Innerskal av EPP för god komfort och mycket god stöttålighet.&lt;/li&gt;
&lt;li&gt;Absorberande vaddering för bästa komfort för hjässa och huvudband, tvätt- och utbytbar för att hålla hjälmen fräsch.&lt;/li&gt;
&lt;li&gt;Kan förses med anpassat reflexkit.&lt;/li&gt;
&lt;li&gt;Lamp clips som enkelt går att byta ut vid behov.&lt;/li&gt;
&lt;li&gt;Vikt 419 g.&lt;/li&gt;&lt;/ul&gt;</t>
  </si>
  <si>
    <t>Skall tillfälligt ersätta Kask</t>
  </si>
  <si>
    <t>Reflectil Sverige AB (BS)</t>
  </si>
  <si>
    <t>510-blå-S</t>
  </si>
  <si>
    <t>510-blå-M</t>
  </si>
  <si>
    <t>510-blå-L</t>
  </si>
  <si>
    <t>510-blå-XL</t>
  </si>
  <si>
    <t>510-blå-XXL</t>
  </si>
  <si>
    <t>Västtrafik</t>
  </si>
  <si>
    <t>XXL</t>
  </si>
  <si>
    <t>Krafig Markeringsväst Blå S</t>
  </si>
  <si>
    <t>Krafig Markeringsväst Blå M</t>
  </si>
  <si>
    <t>Krafig Markeringsväst Blå L</t>
  </si>
  <si>
    <t>Krafig Markeringsväst Blå XL</t>
  </si>
  <si>
    <t>Krafig Markeringsväst Blå 2XL</t>
  </si>
  <si>
    <t>P91</t>
  </si>
  <si>
    <t>V1</t>
  </si>
  <si>
    <t>Finns redan</t>
  </si>
  <si>
    <t>Hot Screen AB (BS)</t>
  </si>
  <si>
    <t>023914-55-3</t>
  </si>
  <si>
    <t>023914-55-4</t>
  </si>
  <si>
    <t>023914-55-5</t>
  </si>
  <si>
    <t>023914-55-6</t>
  </si>
  <si>
    <t>023914-55-7</t>
  </si>
  <si>
    <t>023914-55-8</t>
  </si>
  <si>
    <t>023914-55-9</t>
  </si>
  <si>
    <t>023915-55-3</t>
  </si>
  <si>
    <t>023915-55-4</t>
  </si>
  <si>
    <t>023915-55-5</t>
  </si>
  <si>
    <t>023915-55-6</t>
  </si>
  <si>
    <t>023915-55-7</t>
  </si>
  <si>
    <t>023915-55-8</t>
  </si>
  <si>
    <t>020939-55-4</t>
  </si>
  <si>
    <t>020939-55-6</t>
  </si>
  <si>
    <t>020939-55-8</t>
  </si>
  <si>
    <t>020939-55-10</t>
  </si>
  <si>
    <t>ID0898760008</t>
  </si>
  <si>
    <t>ID0898760009</t>
  </si>
  <si>
    <t>ID0898760010</t>
  </si>
  <si>
    <t>ID0898760011</t>
  </si>
  <si>
    <t>ID0898760012</t>
  </si>
  <si>
    <t>ID0898760013</t>
  </si>
  <si>
    <t>ID0854735008</t>
  </si>
  <si>
    <t>ID0854735009</t>
  </si>
  <si>
    <t>ID0854735010</t>
  </si>
  <si>
    <t>ID0854735011</t>
  </si>
  <si>
    <t>ID0854735012</t>
  </si>
  <si>
    <t>ID0854735013</t>
  </si>
  <si>
    <t>New Wave Mode AB (BS)</t>
  </si>
  <si>
    <t>ID Identity A/S (BS)</t>
  </si>
  <si>
    <t>Basic Fleece Jacket Royal XS</t>
  </si>
  <si>
    <t>Basic Fleece Jacket Royal S</t>
  </si>
  <si>
    <t>Basic Fleece Jacket Royal M</t>
  </si>
  <si>
    <t>Basic Fleece Jacket Royal L</t>
  </si>
  <si>
    <t>Basic Fleece Jacket Royal XL</t>
  </si>
  <si>
    <t>Basic Fleece Jacket Royal 2XL</t>
  </si>
  <si>
    <t>Basic Fleece Jacket Royal 3XL</t>
  </si>
  <si>
    <t>Basic Fleece Jacket Royal Ladies XS</t>
  </si>
  <si>
    <t>Basic Fleece Jacket Royal Ladies S</t>
  </si>
  <si>
    <t>Basic Fleece Jacket Royal Ladies M</t>
  </si>
  <si>
    <t>Basic Fleece Jacket Royal Ladies L</t>
  </si>
  <si>
    <t>Basic Fleece Jacket Royal Ladies XL</t>
  </si>
  <si>
    <t>Basic Fleece Jacket Royal Ladies 2XL</t>
  </si>
  <si>
    <t>Classic Rain Jacket Royal XS/S</t>
  </si>
  <si>
    <t>Classic Rain Jacket Royal M/L</t>
  </si>
  <si>
    <t>Classic Rain Jacket Royal XL/2XL</t>
  </si>
  <si>
    <t>Classic Rain Jacket Royal 3XL/4XL</t>
  </si>
  <si>
    <t>Vinter soft shell herrjacka Blå S</t>
  </si>
  <si>
    <t>Vinter soft shell herrjacka Blå M</t>
  </si>
  <si>
    <t>Vinter soft shell herrjacka Blå L</t>
  </si>
  <si>
    <t>Vinter soft shell herrjacka Blå XL</t>
  </si>
  <si>
    <t>Vinter soft shell herrjacka Blå 2XL</t>
  </si>
  <si>
    <t>Vinter soft shell herrjacka Blå 3XL</t>
  </si>
  <si>
    <t>Funktion soft shell herrjacka Blå S</t>
  </si>
  <si>
    <t>Funktion soft shell herrjacka Blå M</t>
  </si>
  <si>
    <t>Funktion soft shell herrjacka Blå L</t>
  </si>
  <si>
    <t>Funktion soft shell herrjacka Blå XL</t>
  </si>
  <si>
    <t>Funktion soft shell herrjacka Blå 2XL</t>
  </si>
  <si>
    <t>Funktion soft shell herrjacka Blå 3XL</t>
  </si>
  <si>
    <t>XS/S</t>
  </si>
  <si>
    <t>M/L</t>
  </si>
  <si>
    <t>XL/2XL</t>
  </si>
  <si>
    <t>3XL/4XL</t>
  </si>
  <si>
    <t>KU</t>
  </si>
  <si>
    <t>021035-55-3</t>
  </si>
  <si>
    <t>021035-55-4</t>
  </si>
  <si>
    <t>021035-55-5</t>
  </si>
  <si>
    <t>021035-55-6</t>
  </si>
  <si>
    <t>021035-55-7</t>
  </si>
  <si>
    <t>021035-55-8</t>
  </si>
  <si>
    <t>021034-55-3</t>
  </si>
  <si>
    <t>021034-55-4</t>
  </si>
  <si>
    <t>021034-55-5</t>
  </si>
  <si>
    <t>021034-55-6</t>
  </si>
  <si>
    <t>021034-55-7</t>
  </si>
  <si>
    <t>021034-55-8</t>
  </si>
  <si>
    <t>021034-55-9</t>
  </si>
  <si>
    <t>Basic Hoody Full Zip Royal Ladies XS</t>
  </si>
  <si>
    <t>Basic Hoody Full Zip Royal Ladies S</t>
  </si>
  <si>
    <t>Basic Hoody Full Zip Royal Ladies M</t>
  </si>
  <si>
    <t>Basic Hoody Full Zip Royal Ladies L</t>
  </si>
  <si>
    <t>Basic Hoody Full Zip Royal Ladies XL</t>
  </si>
  <si>
    <t>Basic Hoody Full Zip Royal Ladies 2XL</t>
  </si>
  <si>
    <t>Basic Hoody Full Zip Royal XS</t>
  </si>
  <si>
    <t>Basic Hoody Full Zip Royal S</t>
  </si>
  <si>
    <t>Basic Hoody Full Zip Royal M</t>
  </si>
  <si>
    <t>Basic Hoody Full Zip Royal L</t>
  </si>
  <si>
    <t>Basic Hoody Full Zip Royal XL</t>
  </si>
  <si>
    <t>Basic Hoody Full Zip Royal 2XL</t>
  </si>
  <si>
    <t>Basic Hoody Full Zip Royal 3XL</t>
  </si>
  <si>
    <t>ID0525700007</t>
  </si>
  <si>
    <t>ID0525700008</t>
  </si>
  <si>
    <t>ID0525700009</t>
  </si>
  <si>
    <t>ID0525700010</t>
  </si>
  <si>
    <t>ID0525700011</t>
  </si>
  <si>
    <t>ID0525700012</t>
  </si>
  <si>
    <t>ID0525700013</t>
  </si>
  <si>
    <t>ID0525700014</t>
  </si>
  <si>
    <t>ID0527700007</t>
  </si>
  <si>
    <t>ID0527700008</t>
  </si>
  <si>
    <t>ID0527700009</t>
  </si>
  <si>
    <t>ID0527700010</t>
  </si>
  <si>
    <t>ID0527700011</t>
  </si>
  <si>
    <t>ID0527700012</t>
  </si>
  <si>
    <t>ID0527700013</t>
  </si>
  <si>
    <t>Stretch Piké Tröja Ljusblå XS</t>
  </si>
  <si>
    <t>Stretch Piké Tröja Ljusblå S</t>
  </si>
  <si>
    <t>Stretch Piké Tröja Ljusblå M</t>
  </si>
  <si>
    <t>Stretch Piké Tröja Ljusblå L</t>
  </si>
  <si>
    <t>Stretch Piké Tröja Ljusblå XL</t>
  </si>
  <si>
    <t>Stretch Piké Tröja Ljusblå 2XL</t>
  </si>
  <si>
    <t>Stretch Piké Tröja Ljusblå 3XL</t>
  </si>
  <si>
    <t>Stretch Piké Tröja Ljusblå 4XL</t>
  </si>
  <si>
    <t>Stretch Piké Tröja Ljusblå Dam XS</t>
  </si>
  <si>
    <t>Stretch Piké Tröja Ljusblå Dam S</t>
  </si>
  <si>
    <t>Stretch Piké Tröja Ljusblå Dam M</t>
  </si>
  <si>
    <t>Stretch Piké Tröja Ljusblå Dam L</t>
  </si>
  <si>
    <t>Stretch Piké Tröja Ljusblå Dam XL</t>
  </si>
  <si>
    <t>Stretch Piké Tröja Ljusblå Dam 2XL</t>
  </si>
  <si>
    <t>Stretch Piké Tröja Ljusblå Dam 3XL</t>
  </si>
  <si>
    <t>köp 8</t>
  </si>
  <si>
    <t>köp 10</t>
  </si>
  <si>
    <t>köp 16</t>
  </si>
  <si>
    <t>köp 12</t>
  </si>
  <si>
    <t>köp 4</t>
  </si>
  <si>
    <t>köp 6</t>
  </si>
  <si>
    <t>köp 2</t>
  </si>
  <si>
    <t>köp 14</t>
  </si>
  <si>
    <t>köp 20</t>
  </si>
  <si>
    <t>köp 30</t>
  </si>
  <si>
    <t>köp 26</t>
  </si>
  <si>
    <t>682594 alt.2</t>
  </si>
  <si>
    <t>FOLKTANDVÅRDEN 9X2 CM SVART</t>
  </si>
  <si>
    <t>682595 alt.2</t>
  </si>
  <si>
    <t>FOLKTANDVÅRDEN 9X2 CM VIT</t>
  </si>
  <si>
    <t>köp 250st</t>
  </si>
  <si>
    <t>FTV Läppcerat (1-färgstryck)</t>
  </si>
  <si>
    <t>FTV Ryggsäck</t>
  </si>
  <si>
    <t>FTV Klistermärke 30 cm</t>
  </si>
  <si>
    <t>FTV Klistermärke 15 cm</t>
  </si>
  <si>
    <t>FTV Klistermärke 3x3 cm</t>
  </si>
  <si>
    <t>FTV Magnet</t>
  </si>
  <si>
    <t>FTV Reflextand</t>
  </si>
  <si>
    <t>WFT69171</t>
  </si>
  <si>
    <t>WFT3590806</t>
  </si>
  <si>
    <t>-</t>
  </si>
  <si>
    <t>WFTRS10O11-B</t>
  </si>
  <si>
    <t>WFTRS12O15-V</t>
  </si>
  <si>
    <t>WFTT16V</t>
  </si>
  <si>
    <t>WFT-FBKLISTERMARKE</t>
  </si>
  <si>
    <t>WFT1004(L)</t>
  </si>
  <si>
    <t>WFT158049-850</t>
  </si>
  <si>
    <t>WFTXX1149(L)</t>
  </si>
  <si>
    <t>WFTXX1148(L)</t>
  </si>
  <si>
    <t>WFT1155(L)</t>
  </si>
  <si>
    <t>FTV Tuggummipaket 50/FP</t>
  </si>
  <si>
    <t>FTV Ballonger Fluora &amp; Bisse 50/FP</t>
  </si>
  <si>
    <t>FTV Ballongpinne inklusive fäste 100/FP</t>
  </si>
  <si>
    <t>FTV Klistermärke F&amp;B 100/FP</t>
  </si>
  <si>
    <t>FTV Tandpetare TEPIX 250/FP</t>
  </si>
  <si>
    <t>FTV Papperskasse liten 50/FP</t>
  </si>
  <si>
    <t>FTV Papperskasse stor 50/FP</t>
  </si>
  <si>
    <t>FTV FRTV-kasse non-woven 80/FP</t>
  </si>
  <si>
    <t>FTV Klistermärke 30 cm 5/FP</t>
  </si>
  <si>
    <t>FTV Klistermärke 15 cm 5/FP</t>
  </si>
  <si>
    <t>FTV Klistermärke 3x3 cm 5/FP</t>
  </si>
  <si>
    <t>FTV Magnet 25/FP</t>
  </si>
  <si>
    <t>FTV Reflextand 50/FP</t>
  </si>
  <si>
    <t>FTV Reflex- SlapWrap 25/FP</t>
  </si>
  <si>
    <t>FTV Läppcerat 25/FP</t>
  </si>
  <si>
    <t>FTV Ballonger  50/FP</t>
  </si>
  <si>
    <t>Folktandvården Västra Götaland (BS)</t>
  </si>
  <si>
    <t>ZGRA</t>
  </si>
  <si>
    <t>Roupez Profile AB (BS)</t>
  </si>
  <si>
    <t xml:space="preserve">Engångs köp, lager överköp. </t>
  </si>
  <si>
    <t>Engångs köp, lager överköp.</t>
  </si>
  <si>
    <t>ID0899 - DAM</t>
  </si>
  <si>
    <t>ID0856 - DAM</t>
  </si>
  <si>
    <t>Funktion soft shell damjacka Blå 3XL</t>
  </si>
  <si>
    <t>ID0856735013</t>
  </si>
  <si>
    <t>Funktion soft shell damjacka Blå 2XL</t>
  </si>
  <si>
    <t>ID0856735012</t>
  </si>
  <si>
    <t>Funktion soft shell damjacka Blå XL</t>
  </si>
  <si>
    <t>ID0856735011</t>
  </si>
  <si>
    <t>Funktion soft shell damjacka Blå L</t>
  </si>
  <si>
    <t>ID0856735010</t>
  </si>
  <si>
    <t>Funktion soft shell damjacka Blå M</t>
  </si>
  <si>
    <t>ID0856735009</t>
  </si>
  <si>
    <t>Funktion soft shell damjacka Blå S</t>
  </si>
  <si>
    <t>ID0856735008</t>
  </si>
  <si>
    <t>Vinter soft shell damjacka Blå 3XL</t>
  </si>
  <si>
    <t>ID0899760013</t>
  </si>
  <si>
    <t>Vinter soft shell damjacka Blå 2XL</t>
  </si>
  <si>
    <t>ID0899760012</t>
  </si>
  <si>
    <t>Vinter soft shell damjacka Blå XL</t>
  </si>
  <si>
    <t>ID0899760011</t>
  </si>
  <si>
    <t>Vinter soft shell damjacka Blå L</t>
  </si>
  <si>
    <t>ID0899760010</t>
  </si>
  <si>
    <t>Vinter soft shell damjacka Blå M</t>
  </si>
  <si>
    <t>ID0899760009</t>
  </si>
  <si>
    <t>Vinter soft shell damjacka Blå S</t>
  </si>
  <si>
    <t>ID0899760008</t>
  </si>
  <si>
    <t>VÄSTTRAFIK 20X4,4 CM VIT</t>
  </si>
  <si>
    <t>VÄSTTRAFIK 8X1,7 CM VIT</t>
  </si>
  <si>
    <t>FRÅGA GÄRNA MIG 5,5X8,1 CM VIT</t>
  </si>
  <si>
    <t>FRÅGA GÄRNA MIG 18X26,5 CM VIT</t>
  </si>
  <si>
    <t>Plastprint i Bredaryd AB</t>
  </si>
  <si>
    <t>FTV Vit Sportvattenflaska VGR tryck</t>
  </si>
  <si>
    <t>Köp 240st</t>
  </si>
  <si>
    <t>36521+LOGO inkl mont kapsyl</t>
  </si>
  <si>
    <t>KASK PLASMA HIVIZ GUL</t>
  </si>
  <si>
    <t>KASK VISIR V2 PLUS</t>
  </si>
  <si>
    <t>HELSELE CRESTO 1115 ONE SIZE KASK</t>
  </si>
  <si>
    <t>HELSELE CRESTO 1116 ONE SIZE KASK</t>
  </si>
  <si>
    <t>KARBIN 9656 ALUMINIUM</t>
  </si>
  <si>
    <t>VERKTYGSSÄKRING CRESTO 9370</t>
  </si>
  <si>
    <t>VERKTYGSSÄKRING CRESTO 9371</t>
  </si>
  <si>
    <t>Kask Visir V2 Plus</t>
  </si>
  <si>
    <t>Helsele Cresto 1115 One Size Kask</t>
  </si>
  <si>
    <t>Helsele Cresto 1116 One Size Kask</t>
  </si>
  <si>
    <t>Karbin 9656 Aluminium</t>
  </si>
  <si>
    <t>Verktygssäkring Cresto 9370</t>
  </si>
  <si>
    <t>Verktygssäkring Cresto 9371</t>
  </si>
  <si>
    <t>Kask Plasma HiViz Gul</t>
  </si>
  <si>
    <t>Stötkeps First Base 3 Classic</t>
  </si>
  <si>
    <t xml:space="preserve">Keps med reduserad skärm 55 mm och god ventilation. Mikrofibertyg av lätt vikt reducerar fuktighet och ventilerar. Absorberande svettband av textil. Innerskal av slitstark ABS-plast. Välformad runt örat för att passa ihop med övrig skyddsutrustning. Storlekjustering 52-65 cm. Vikt 295 gram. Överensstämmer med EN 812.
</t>
  </si>
  <si>
    <t>En enkel spiral verktygsäkring tillverkad av PU belagd stålvajer. Låg vikt med stor rörlighet. Två st snäppkrokar och en nyckelring.&lt;br&gt;&lt;br&gt;
&lt;ul&gt;
&lt;li&gt;Flexibel verktygsäkring&lt;/li&gt;
&lt;li&gt;Min längd 0.5meter&lt;/li&gt;
&lt;li&gt;Max längd 1.6 meter&lt;/li&gt;
&lt;li&gt;Max rekommenderad verktygsvikt: 0,9 kg&lt;/li&gt;
&lt;li&gt;Brottstyrka 20 kg&lt;/li&gt;
&lt;li&gt;Spiral vajer 1 mm&lt;/li&gt;
&lt;li&gt;Röd PU belagd till 3 mm&lt;/li&gt;&lt;/ul&gt;</t>
  </si>
  <si>
    <t>&lt;ul&gt;&lt;li&gt;Flexibel verktygsäkring&lt;/li&gt;
&lt;li&gt;Min längd 0.9 meter&lt;/li&gt;
&lt;li&gt;Max längd 1.2 meter&lt;/li&gt;
&lt;li&gt;Max rekommenderad verktygsvikt: 1,5 kg&lt;/li&gt;
&lt;li&gt;Brottstyrka 30 kg&lt;/li&gt;
&lt;li&gt;Aluminiumkarbin&lt;/li&gt;
&lt;li&gt;Svart med grå reflextråd&lt;/li&gt;&lt;/ul&gt;</t>
  </si>
  <si>
    <t>Triangelkarbin för belastning i upp till tre riktningar. Lämplig som extra ögla mellan tyg-loopar på selens kopplingspunkter. Även lämplig för montage av stödlina i Cresto 1136 läge centrum koppling i kombination med ex. Cresto 2342 och 2343.&lt;br&gt;&lt;br&gt;
&lt;ul&gt;
&lt;li&gt;Anodiserad aluminium med trippellåsning&lt;/li&gt;
&lt;li&gt;Provbelastad, individuellt serienr&lt;/li&gt;
&lt;li&gt;Vikt 0.098 kg. Brottstyrka 20 kN&lt;/li&gt;
&lt;li&gt;108.6 x 70.1 mm, Öppning 19 mm&lt;/li&gt;&lt;/ul&gt;&lt;br&gt;&lt;br&gt;
Överenstämmer med EN362</t>
  </si>
  <si>
    <t>Worker Base+ är en sele med snabblås och med kopplingspunkter på bröst och rygg. Selen är testad och godkänd för användare upp till 140 kg och tillverkas i universal storlek. Selen är tillverkad av ett kraftfullt 45 mm polyester band som klarar 38 kN, vilket kännetecknar en Cresto sele.&lt;br&gt;&lt;br&gt;
&lt;ul&gt;
&lt;li&gt;Snabblås&lt;/li&gt;
&lt;li&gt;140 kg användarvikt.&lt;/li&gt;
&lt;li&gt;Universal storlek.&lt;/li&gt;&lt;/ul&gt;</t>
  </si>
  <si>
    <t>Worker Base är en sele med manuella spännen och med kopplingspunkter på bröst och rygg. Selen är testad och godkänd för användare upp till 140 kg och tillverkas i universal storlek. Selen är tillverkad av ett kraftfullt 45 mm polyesterband som klarar 38 kN, vilket kännetecknar en Cresto sele.&lt;br&gt;&lt;br&gt;
&lt;ul&gt;
&lt;li&gt;Manuella spännen.&lt;/li&gt;
&lt;li&gt;140 kg användarvikt.&lt;/li&gt;
&lt;li&gt;Universal storlek.&lt;/li&gt;&lt;/ul&gt;</t>
  </si>
  <si>
    <t xml:space="preserve">Polykarbonatvisir med innovativ design med skrapbeständig lackbeläggning och inre antidimbehandling.&lt;br&gt;&lt;br&gt;
&lt;ul&gt;
&lt;li&gt;Gummiprofilen på överkanten skyddar vid dropp och den klipptäta kanten garanterar maximal komfort.&lt;/li&gt;
&lt;li&gt;Den ergonomiska och panoramiska formen är kompatibel för överlappande korrigerande glasögon.&lt;/li&gt;
&lt;li&gt;Den höga kvalitetslinsen garanterar maximalt ögonskydd och tillåter dess fortsatta användning under hela arbetsdagen.&lt;/li&gt;
&lt;li&gt;Visiret inkluderar skruvsetet för hjälmfäste (finns även som reservdel).&lt;/li&gt;&lt;/ul&gt;&lt;br&gt;&lt;br&gt;
Överensstämmer med EN 166, EN 14458, ANSI Z87.1, EN170 (clear), EN172 (smoke, silver mirror).
</t>
  </si>
  <si>
    <t>Hi-Viz-versionen av Skyddshjälm Kask Plasma AQ med hög synbarhet.&lt;br&gt;&lt;br&gt;
&lt;ul&gt;
&lt;li&gt;Ytterskal av PP Polypropylen&lt;/li&gt;
&lt;li&gt;Innerskal av HD Polystyren&lt;/li&gt;
&lt;li&gt;Huvudband av mjuk PA (Nylon)&lt;/li&gt;
&lt;li&gt;Vikt 390 g (exkl. visir och hörselskydd)&lt;/li&gt;
&lt;li&gt;Justerbar storlek 51-63 cm&lt;/li&gt;
&lt;li&gt;Levereras med 4-punkts hakrem&lt;/li&gt;
&lt;li&gt;754000001, ADAPTER BAJONET WAC00003, behövs för montering av hörselkåpor&lt;/li&gt;&lt;/ul&gt;&lt;br&gt;&lt;br&gt;
Överensstämmer med EN 397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</si>
</sst>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kr&quot;_-;\-* #,##0.00\ &quot;kr&quot;_-;_-* &quot;-&quot;??\ &quot;kr&quot;_-;_-@_-"/>
    <numFmt numFmtId="43" formatCode="_-* #,##0.00_-;\-* #,##0.00_-;_-* &quot;-&quot;??_-;_-@_-"/>
    <numFmt numFmtId="164" formatCode="_-* #,##0\ _k_r_-;\-* #,##0\ _k_r_-;_-* &quot;-&quot;??\ _k_r_-;_-@_-"/>
    <numFmt numFmtId="165" formatCode="yy/mm/dd;@"/>
  </numFmts>
  <fonts count="27"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b/>
      <sz val="9"/>
      <color theme="1"/>
      <name val="Calibri"/>
      <family val="2"/>
      <scheme val="minor"/>
    </font>
    <font>
      <sz val="9"/>
      <name val="Arial Narrow"/>
      <family val="2"/>
    </font>
    <font>
      <b/>
      <sz val="9"/>
      <name val="Calibri"/>
      <family val="2"/>
      <scheme val="minor"/>
    </font>
    <font>
      <b/>
      <sz val="8"/>
      <name val="Calibri"/>
      <family val="2"/>
      <scheme val="minor"/>
    </font>
    <font>
      <b/>
      <sz val="10"/>
      <name val="Calibri"/>
      <family val="2"/>
      <scheme val="minor"/>
    </font>
    <font>
      <sz val="11"/>
      <name val="Calibri"/>
      <family val="2"/>
      <scheme val="minor"/>
    </font>
    <font>
      <sz val="10"/>
      <name val="Arial"/>
      <family val="2"/>
    </font>
    <font>
      <b/>
      <sz val="10"/>
      <name val="Arial"/>
      <family val="2"/>
    </font>
    <font>
      <sz val="9"/>
      <color indexed="81"/>
      <name val="Tahoma"/>
      <family val="2"/>
    </font>
    <font>
      <b/>
      <sz val="9"/>
      <color indexed="81"/>
      <name val="Tahoma"/>
      <family val="2"/>
    </font>
    <font>
      <sz val="8"/>
      <color rgb="FF9C0006"/>
      <name val="Calibri"/>
      <family val="2"/>
      <scheme val="minor"/>
    </font>
    <font>
      <b/>
      <u/>
      <sz val="9"/>
      <color indexed="81"/>
      <name val="Tahoma"/>
      <family val="2"/>
    </font>
    <font>
      <b/>
      <sz val="8"/>
      <color rgb="FF9C0006"/>
      <name val="Calibri"/>
      <family val="2"/>
      <scheme val="minor"/>
    </font>
    <font>
      <b/>
      <u/>
      <sz val="8"/>
      <color rgb="FF9C0006"/>
      <name val="Calibri"/>
      <family val="2"/>
      <scheme val="minor"/>
    </font>
    <font>
      <b/>
      <sz val="9"/>
      <color rgb="FF9C0006"/>
      <name val="Calibri"/>
      <family val="2"/>
      <scheme val="minor"/>
    </font>
    <font>
      <sz val="11"/>
      <color theme="0"/>
      <name val="Calibri"/>
      <family val="2"/>
      <scheme val="minor"/>
    </font>
    <font>
      <b/>
      <sz val="18"/>
      <name val="Calibri"/>
      <family val="2"/>
      <scheme val="minor"/>
    </font>
    <font>
      <u/>
      <sz val="9"/>
      <color indexed="81"/>
      <name val="Tahoma"/>
      <family val="2"/>
    </font>
    <font>
      <sz val="11"/>
      <color rgb="FF006100"/>
      <name val="Calibri"/>
      <family val="2"/>
      <scheme val="minor"/>
    </font>
    <font>
      <sz val="8"/>
      <name val="Calibri"/>
      <family val="2"/>
      <scheme val="minor"/>
    </font>
    <font>
      <sz val="11"/>
      <color rgb="FF9C5700"/>
      <name val="Calibri"/>
      <family val="2"/>
      <scheme val="minor"/>
    </font>
  </fonts>
  <fills count="20">
    <fill>
      <patternFill patternType="none"/>
    </fill>
    <fill>
      <patternFill patternType="gray125"/>
    </fill>
    <fill>
      <patternFill patternType="solid">
        <fgColor rgb="FFFFC7CE"/>
      </patternFill>
    </fill>
    <fill>
      <patternFill patternType="solid">
        <fgColor rgb="FFFFFFCC"/>
      </patternFill>
    </fill>
    <fill>
      <patternFill patternType="solid">
        <fgColor theme="8" tint="0.59999389629810485"/>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rgb="FFFFC000"/>
        <bgColor indexed="64"/>
      </patternFill>
    </fill>
    <fill>
      <patternFill patternType="solid">
        <fgColor indexed="2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indexed="40"/>
        <bgColor indexed="64"/>
      </patternFill>
    </fill>
    <fill>
      <patternFill patternType="solid">
        <fgColor theme="5" tint="0.59999389629810485"/>
        <bgColor indexed="64"/>
      </patternFill>
    </fill>
    <fill>
      <patternFill patternType="solid">
        <fgColor theme="5"/>
      </patternFill>
    </fill>
    <fill>
      <patternFill patternType="solid">
        <fgColor theme="5" tint="0.39997558519241921"/>
        <bgColor indexed="65"/>
      </patternFill>
    </fill>
    <fill>
      <patternFill patternType="solid">
        <fgColor theme="0" tint="-0.14999847407452621"/>
        <bgColor indexed="64"/>
      </patternFill>
    </fill>
    <fill>
      <patternFill patternType="solid">
        <fgColor theme="9" tint="0.39997558519241921"/>
        <bgColor indexed="64"/>
      </patternFill>
    </fill>
    <fill>
      <patternFill patternType="solid">
        <fgColor rgb="FFC6EFCE"/>
      </patternFill>
    </fill>
    <fill>
      <patternFill patternType="solid">
        <fgColor rgb="FFFFEB9C"/>
      </patternFill>
    </fill>
  </fills>
  <borders count="23">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55"/>
      </left>
      <right style="thin">
        <color indexed="55"/>
      </right>
      <top style="thin">
        <color indexed="55"/>
      </top>
      <bottom style="thin">
        <color indexed="55"/>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55"/>
      </left>
      <right style="thin">
        <color indexed="55"/>
      </right>
      <top/>
      <bottom style="thin">
        <color indexed="55"/>
      </bottom>
      <diagonal/>
    </border>
    <border>
      <left style="thin">
        <color indexed="55"/>
      </left>
      <right style="thin">
        <color indexed="55"/>
      </right>
      <top style="thin">
        <color indexed="55"/>
      </top>
      <bottom style="thin">
        <color indexed="64"/>
      </bottom>
      <diagonal/>
    </border>
    <border>
      <left style="thin">
        <color indexed="55"/>
      </left>
      <right style="thin">
        <color indexed="55"/>
      </right>
      <top style="thin">
        <color indexed="55"/>
      </top>
      <bottom/>
      <diagonal/>
    </border>
    <border>
      <left style="thin">
        <color indexed="64"/>
      </left>
      <right style="thin">
        <color indexed="64"/>
      </right>
      <top style="thin">
        <color indexed="64"/>
      </top>
      <bottom/>
      <diagonal/>
    </border>
    <border>
      <left/>
      <right/>
      <top style="thin">
        <color indexed="64"/>
      </top>
      <bottom/>
      <diagonal/>
    </border>
    <border>
      <left style="thin">
        <color indexed="55"/>
      </left>
      <right style="thin">
        <color indexed="55"/>
      </right>
      <top style="thin">
        <color indexed="64"/>
      </top>
      <bottom style="thin">
        <color indexed="55"/>
      </bottom>
      <diagonal/>
    </border>
    <border>
      <left/>
      <right/>
      <top style="thin">
        <color indexed="64"/>
      </top>
      <bottom style="thin">
        <color indexed="64"/>
      </bottom>
      <diagonal/>
    </border>
  </borders>
  <cellStyleXfs count="14">
    <xf numFmtId="0" fontId="0" fillId="0" borderId="0"/>
    <xf numFmtId="43" fontId="1" fillId="0" borderId="0" applyFont="0" applyFill="0" applyBorder="0" applyAlignment="0" applyProtection="0"/>
    <xf numFmtId="0" fontId="2" fillId="2" borderId="0" applyNumberFormat="0" applyBorder="0" applyAlignment="0" applyProtection="0"/>
    <xf numFmtId="0" fontId="1" fillId="3" borderId="1" applyNumberFormat="0" applyFont="0" applyAlignment="0" applyProtection="0"/>
    <xf numFmtId="0" fontId="7" fillId="8" borderId="7">
      <alignment horizontal="centerContinuous" shrinkToFit="1"/>
    </xf>
    <xf numFmtId="0" fontId="12" fillId="0" borderId="11">
      <alignment horizontal="left"/>
      <protection locked="0"/>
    </xf>
    <xf numFmtId="0" fontId="13" fillId="12" borderId="7">
      <alignment horizontal="centerContinuous" wrapText="1"/>
    </xf>
    <xf numFmtId="0" fontId="12" fillId="8" borderId="0">
      <alignment horizontal="left"/>
    </xf>
    <xf numFmtId="0" fontId="21" fillId="14" borderId="0" applyNumberFormat="0" applyBorder="0" applyAlignment="0" applyProtection="0"/>
    <xf numFmtId="0" fontId="1" fillId="15" borderId="0" applyNumberFormat="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24" fillId="18" borderId="0" applyNumberFormat="0" applyBorder="0" applyAlignment="0" applyProtection="0"/>
    <xf numFmtId="0" fontId="26" fillId="19" borderId="0" applyNumberFormat="0" applyBorder="0" applyAlignment="0" applyProtection="0"/>
  </cellStyleXfs>
  <cellXfs count="150">
    <xf numFmtId="0" fontId="0" fillId="0" borderId="0" xfId="0"/>
    <xf numFmtId="0" fontId="0" fillId="4" borderId="0" xfId="0" applyFill="1"/>
    <xf numFmtId="0" fontId="3" fillId="4" borderId="0" xfId="0" applyFont="1" applyFill="1" applyAlignment="1">
      <alignment horizontal="left"/>
    </xf>
    <xf numFmtId="0" fontId="0" fillId="4" borderId="0" xfId="0" applyFill="1" applyAlignment="1">
      <alignment horizontal="left"/>
    </xf>
    <xf numFmtId="0" fontId="0" fillId="0" borderId="0" xfId="0" applyAlignment="1">
      <alignment horizontal="left"/>
    </xf>
    <xf numFmtId="2" fontId="0" fillId="4" borderId="0" xfId="0" applyNumberFormat="1" applyFill="1" applyAlignment="1">
      <alignment horizontal="left"/>
    </xf>
    <xf numFmtId="0" fontId="5" fillId="4" borderId="0" xfId="0" applyFont="1" applyFill="1" applyAlignment="1">
      <alignment horizontal="left"/>
    </xf>
    <xf numFmtId="0" fontId="5" fillId="0" borderId="0" xfId="0" applyFont="1" applyAlignment="1">
      <alignment horizontal="left"/>
    </xf>
    <xf numFmtId="0" fontId="6" fillId="5" borderId="5" xfId="0" applyFont="1" applyFill="1" applyBorder="1" applyAlignment="1">
      <alignment horizontal="left" vertical="top" wrapText="1"/>
    </xf>
    <xf numFmtId="0" fontId="8" fillId="5" borderId="6" xfId="4" applyFont="1" applyFill="1" applyBorder="1" applyAlignment="1">
      <alignment horizontal="left" vertical="top" wrapText="1" shrinkToFit="1"/>
    </xf>
    <xf numFmtId="0" fontId="9" fillId="5" borderId="6" xfId="4" applyFont="1" applyFill="1" applyBorder="1" applyAlignment="1">
      <alignment horizontal="left" vertical="top" wrapText="1" shrinkToFit="1"/>
    </xf>
    <xf numFmtId="0" fontId="9" fillId="5" borderId="6" xfId="4" applyFont="1" applyFill="1" applyBorder="1" applyAlignment="1">
      <alignment horizontal="left" vertical="top" textRotation="255" wrapText="1" shrinkToFit="1"/>
    </xf>
    <xf numFmtId="0" fontId="8" fillId="6" borderId="9" xfId="4" applyFont="1" applyFill="1" applyBorder="1" applyAlignment="1">
      <alignment horizontal="left" vertical="top" wrapText="1" shrinkToFit="1"/>
    </xf>
    <xf numFmtId="0" fontId="8" fillId="6" borderId="6" xfId="4" applyFont="1" applyFill="1" applyBorder="1" applyAlignment="1">
      <alignment horizontal="left" vertical="top" wrapText="1" shrinkToFit="1"/>
    </xf>
    <xf numFmtId="0" fontId="8" fillId="9" borderId="6" xfId="4" applyFont="1" applyFill="1" applyBorder="1" applyAlignment="1">
      <alignment horizontal="left" vertical="top" textRotation="255" wrapText="1" shrinkToFit="1"/>
    </xf>
    <xf numFmtId="0" fontId="9" fillId="6" borderId="6" xfId="0" applyFont="1" applyFill="1" applyBorder="1" applyAlignment="1">
      <alignment horizontal="left" vertical="top" wrapText="1"/>
    </xf>
    <xf numFmtId="0" fontId="9" fillId="6" borderId="6" xfId="4" applyFont="1" applyFill="1" applyBorder="1" applyAlignment="1">
      <alignment horizontal="left" vertical="top" textRotation="255" wrapText="1" shrinkToFit="1"/>
    </xf>
    <xf numFmtId="43" fontId="9" fillId="6" borderId="6" xfId="1" applyFont="1" applyFill="1" applyBorder="1" applyAlignment="1">
      <alignment horizontal="left" vertical="top" wrapText="1"/>
    </xf>
    <xf numFmtId="4" fontId="10" fillId="6" borderId="6" xfId="0" applyNumberFormat="1" applyFont="1" applyFill="1" applyBorder="1" applyAlignment="1">
      <alignment horizontal="left" vertical="top" wrapText="1"/>
    </xf>
    <xf numFmtId="4" fontId="8" fillId="7" borderId="5" xfId="0" applyNumberFormat="1" applyFont="1" applyFill="1" applyBorder="1" applyAlignment="1">
      <alignment horizontal="left" vertical="top" wrapText="1"/>
    </xf>
    <xf numFmtId="43" fontId="10" fillId="7" borderId="6" xfId="1" applyFont="1" applyFill="1" applyBorder="1" applyAlignment="1">
      <alignment horizontal="left" vertical="top" wrapText="1"/>
    </xf>
    <xf numFmtId="43" fontId="9" fillId="10" borderId="6" xfId="1" applyFont="1" applyFill="1" applyBorder="1" applyAlignment="1">
      <alignment horizontal="left" vertical="top" wrapText="1"/>
    </xf>
    <xf numFmtId="43" fontId="9" fillId="11" borderId="6" xfId="1" applyFont="1" applyFill="1" applyBorder="1" applyAlignment="1">
      <alignment horizontal="left" vertical="top" wrapText="1"/>
    </xf>
    <xf numFmtId="43" fontId="9" fillId="7" borderId="6" xfId="1" applyFont="1" applyFill="1" applyBorder="1" applyAlignment="1">
      <alignment horizontal="left" vertical="top" wrapText="1"/>
    </xf>
    <xf numFmtId="164" fontId="8" fillId="7" borderId="6" xfId="1" applyNumberFormat="1" applyFont="1" applyFill="1" applyBorder="1" applyAlignment="1">
      <alignment horizontal="left" vertical="top" wrapText="1"/>
    </xf>
    <xf numFmtId="4" fontId="8" fillId="7" borderId="6" xfId="0" applyNumberFormat="1" applyFont="1" applyFill="1" applyBorder="1" applyAlignment="1">
      <alignment horizontal="left" vertical="top" wrapText="1"/>
    </xf>
    <xf numFmtId="4" fontId="8" fillId="7" borderId="8" xfId="0" applyNumberFormat="1" applyFont="1" applyFill="1" applyBorder="1" applyAlignment="1">
      <alignment horizontal="left" vertical="top" wrapText="1"/>
    </xf>
    <xf numFmtId="4" fontId="8" fillId="5" borderId="9" xfId="0" applyNumberFormat="1" applyFont="1" applyFill="1" applyBorder="1" applyAlignment="1">
      <alignment horizontal="left" vertical="top" wrapText="1"/>
    </xf>
    <xf numFmtId="4" fontId="8" fillId="5" borderId="6" xfId="0" applyNumberFormat="1" applyFont="1" applyFill="1" applyBorder="1" applyAlignment="1">
      <alignment horizontal="left" vertical="top" wrapText="1"/>
    </xf>
    <xf numFmtId="4" fontId="8" fillId="5" borderId="8" xfId="0" applyNumberFormat="1" applyFont="1" applyFill="1" applyBorder="1" applyAlignment="1">
      <alignment horizontal="left" vertical="top" wrapText="1"/>
    </xf>
    <xf numFmtId="0" fontId="0" fillId="0" borderId="0" xfId="0" applyAlignment="1">
      <alignment horizontal="left" vertical="top" wrapText="1"/>
    </xf>
    <xf numFmtId="4" fontId="8" fillId="3" borderId="1" xfId="3" applyNumberFormat="1" applyFont="1" applyAlignment="1">
      <alignment horizontal="left" vertical="top" wrapText="1"/>
    </xf>
    <xf numFmtId="0" fontId="13" fillId="12" borderId="7" xfId="6">
      <alignment horizontal="centerContinuous" wrapText="1"/>
    </xf>
    <xf numFmtId="0" fontId="12" fillId="8" borderId="0" xfId="7">
      <alignment horizontal="left"/>
    </xf>
    <xf numFmtId="0" fontId="0" fillId="8" borderId="0" xfId="7" applyFont="1">
      <alignment horizontal="left"/>
    </xf>
    <xf numFmtId="0" fontId="13" fillId="12" borderId="7" xfId="6" applyAlignment="1">
      <alignment horizontal="left" wrapText="1"/>
    </xf>
    <xf numFmtId="0" fontId="12" fillId="8" borderId="0" xfId="7" applyAlignment="1">
      <alignment horizontal="center"/>
    </xf>
    <xf numFmtId="0" fontId="9" fillId="13" borderId="6" xfId="0" applyFont="1" applyFill="1" applyBorder="1" applyAlignment="1">
      <alignment horizontal="left" vertical="top" wrapText="1"/>
    </xf>
    <xf numFmtId="0" fontId="16" fillId="2" borderId="6" xfId="2" applyFont="1" applyBorder="1" applyAlignment="1">
      <alignment horizontal="left" vertical="top" wrapText="1" shrinkToFit="1"/>
    </xf>
    <xf numFmtId="2" fontId="20" fillId="2" borderId="6" xfId="2" applyNumberFormat="1" applyFont="1" applyBorder="1" applyAlignment="1">
      <alignment horizontal="left" vertical="top" wrapText="1"/>
    </xf>
    <xf numFmtId="49" fontId="1" fillId="15" borderId="12" xfId="9" applyNumberFormat="1" applyBorder="1" applyAlignment="1">
      <alignment wrapText="1"/>
    </xf>
    <xf numFmtId="0" fontId="20" fillId="2" borderId="6" xfId="2" applyFont="1" applyBorder="1" applyAlignment="1">
      <alignment horizontal="left" vertical="top" wrapText="1" shrinkToFit="1"/>
    </xf>
    <xf numFmtId="0" fontId="8" fillId="5" borderId="13" xfId="4" applyFont="1" applyFill="1" applyBorder="1" applyAlignment="1">
      <alignment horizontal="left" vertical="top" wrapText="1" shrinkToFit="1"/>
    </xf>
    <xf numFmtId="0" fontId="0" fillId="0" borderId="10" xfId="0" applyBorder="1"/>
    <xf numFmtId="0" fontId="0" fillId="4" borderId="0" xfId="0" applyFill="1" applyAlignment="1">
      <alignment horizontal="center"/>
    </xf>
    <xf numFmtId="0" fontId="8" fillId="6" borderId="6" xfId="4" applyFont="1" applyFill="1" applyBorder="1" applyAlignment="1">
      <alignment horizontal="center" vertical="top" wrapText="1" shrinkToFit="1"/>
    </xf>
    <xf numFmtId="0" fontId="0" fillId="0" borderId="0" xfId="0" applyAlignment="1">
      <alignment horizontal="center"/>
    </xf>
    <xf numFmtId="4" fontId="8" fillId="6" borderId="6" xfId="0" applyNumberFormat="1" applyFont="1" applyFill="1" applyBorder="1" applyAlignment="1">
      <alignment horizontal="center" vertical="top" textRotation="255" wrapText="1"/>
    </xf>
    <xf numFmtId="0" fontId="11" fillId="16" borderId="10" xfId="0" applyFont="1" applyFill="1" applyBorder="1" applyAlignment="1">
      <alignment horizontal="left"/>
    </xf>
    <xf numFmtId="9" fontId="0" fillId="4" borderId="0" xfId="10" applyFont="1" applyFill="1" applyAlignment="1">
      <alignment horizontal="left"/>
    </xf>
    <xf numFmtId="9" fontId="9" fillId="11" borderId="6" xfId="10" applyFont="1" applyFill="1" applyBorder="1" applyAlignment="1">
      <alignment horizontal="left" vertical="top" wrapText="1"/>
    </xf>
    <xf numFmtId="9" fontId="0" fillId="0" borderId="0" xfId="10" applyFont="1"/>
    <xf numFmtId="0" fontId="0" fillId="0" borderId="15" xfId="0" applyBorder="1"/>
    <xf numFmtId="0" fontId="11" fillId="16" borderId="15" xfId="0" applyFont="1" applyFill="1" applyBorder="1" applyAlignment="1">
      <alignment horizontal="left"/>
    </xf>
    <xf numFmtId="0" fontId="0" fillId="0" borderId="14" xfId="0" applyBorder="1"/>
    <xf numFmtId="0" fontId="0" fillId="0" borderId="14" xfId="0" applyBorder="1" applyAlignment="1">
      <alignment horizontal="center"/>
    </xf>
    <xf numFmtId="9" fontId="0" fillId="0" borderId="14" xfId="10" applyFont="1" applyBorder="1"/>
    <xf numFmtId="0" fontId="3" fillId="4" borderId="0" xfId="0" applyFont="1" applyFill="1" applyAlignment="1">
      <alignment horizontal="center"/>
    </xf>
    <xf numFmtId="165" fontId="0" fillId="4" borderId="0" xfId="0" applyNumberFormat="1" applyFill="1" applyAlignment="1">
      <alignment horizontal="center"/>
    </xf>
    <xf numFmtId="2" fontId="0" fillId="4" borderId="0" xfId="0" applyNumberFormat="1" applyFill="1" applyAlignment="1">
      <alignment horizontal="center"/>
    </xf>
    <xf numFmtId="0" fontId="6" fillId="5" borderId="6" xfId="0" applyFont="1" applyFill="1" applyBorder="1" applyAlignment="1">
      <alignment horizontal="center" vertical="top" wrapText="1"/>
    </xf>
    <xf numFmtId="165" fontId="8" fillId="5" borderId="6" xfId="4" applyNumberFormat="1" applyFont="1" applyFill="1" applyBorder="1" applyAlignment="1">
      <alignment horizontal="center" vertical="top" wrapText="1" shrinkToFit="1"/>
    </xf>
    <xf numFmtId="0" fontId="8" fillId="5" borderId="6" xfId="4" applyFont="1" applyFill="1" applyBorder="1" applyAlignment="1">
      <alignment horizontal="center" vertical="top" wrapText="1" shrinkToFit="1"/>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Fill="1" applyBorder="1"/>
    <xf numFmtId="0" fontId="0" fillId="0" borderId="14" xfId="0" applyFill="1" applyBorder="1"/>
    <xf numFmtId="0" fontId="12" fillId="17" borderId="11" xfId="5" applyFill="1" applyAlignment="1">
      <alignment horizontal="center"/>
      <protection locked="0"/>
    </xf>
    <xf numFmtId="0" fontId="0" fillId="0" borderId="14" xfId="0" applyBorder="1" applyAlignment="1">
      <alignment horizontal="left"/>
    </xf>
    <xf numFmtId="44" fontId="0" fillId="4" borderId="0" xfId="11" applyFont="1" applyFill="1" applyAlignment="1">
      <alignment horizontal="left"/>
    </xf>
    <xf numFmtId="44" fontId="10" fillId="6" borderId="6" xfId="11" applyFont="1" applyFill="1" applyBorder="1" applyAlignment="1">
      <alignment horizontal="left" vertical="top" wrapText="1"/>
    </xf>
    <xf numFmtId="44" fontId="0" fillId="0" borderId="0" xfId="11" applyFont="1"/>
    <xf numFmtId="44" fontId="0" fillId="0" borderId="14" xfId="11" applyFont="1" applyBorder="1"/>
    <xf numFmtId="44" fontId="0" fillId="0" borderId="0" xfId="11" applyFont="1" applyFill="1" applyBorder="1"/>
    <xf numFmtId="44" fontId="0" fillId="0" borderId="14" xfId="11" applyFont="1" applyFill="1" applyBorder="1"/>
    <xf numFmtId="44" fontId="8" fillId="5" borderId="6" xfId="11" applyFont="1" applyFill="1" applyBorder="1" applyAlignment="1">
      <alignment horizontal="left" vertical="top" wrapText="1" shrinkToFit="1"/>
    </xf>
    <xf numFmtId="0" fontId="24" fillId="18" borderId="10" xfId="12" applyBorder="1"/>
    <xf numFmtId="0" fontId="24" fillId="18" borderId="15" xfId="12" applyBorder="1"/>
    <xf numFmtId="0" fontId="24" fillId="18" borderId="0" xfId="12"/>
    <xf numFmtId="0" fontId="24" fillId="18" borderId="14" xfId="12" applyBorder="1"/>
    <xf numFmtId="0" fontId="12" fillId="17" borderId="11" xfId="5" applyFont="1" applyFill="1" applyAlignment="1">
      <alignment horizontal="center"/>
      <protection locked="0"/>
    </xf>
    <xf numFmtId="0" fontId="0" fillId="10" borderId="0" xfId="0" applyFill="1"/>
    <xf numFmtId="0" fontId="0" fillId="11" borderId="0" xfId="0" applyFill="1"/>
    <xf numFmtId="44" fontId="10" fillId="7" borderId="6" xfId="11" applyFont="1" applyFill="1" applyBorder="1" applyAlignment="1">
      <alignment horizontal="left" vertical="top" wrapText="1"/>
    </xf>
    <xf numFmtId="0" fontId="12" fillId="17" borderId="16" xfId="5" applyFont="1" applyFill="1" applyBorder="1" applyAlignment="1">
      <alignment horizontal="center"/>
      <protection locked="0"/>
    </xf>
    <xf numFmtId="0" fontId="12" fillId="17" borderId="17" xfId="5" applyFont="1" applyFill="1" applyBorder="1" applyAlignment="1">
      <alignment horizontal="center"/>
      <protection locked="0"/>
    </xf>
    <xf numFmtId="0" fontId="0" fillId="10" borderId="14" xfId="0" applyFill="1" applyBorder="1"/>
    <xf numFmtId="0" fontId="12" fillId="17" borderId="17" xfId="5" applyFill="1" applyBorder="1" applyAlignment="1">
      <alignment horizontal="center"/>
      <protection locked="0"/>
    </xf>
    <xf numFmtId="0" fontId="0" fillId="0" borderId="0" xfId="0" applyBorder="1"/>
    <xf numFmtId="0" fontId="12" fillId="17" borderId="11" xfId="5" applyFont="1" applyFill="1" applyBorder="1" applyAlignment="1">
      <alignment horizontal="center"/>
      <protection locked="0"/>
    </xf>
    <xf numFmtId="165" fontId="0" fillId="0" borderId="0" xfId="0" applyNumberFormat="1" applyBorder="1" applyAlignment="1">
      <alignment horizontal="center"/>
    </xf>
    <xf numFmtId="0" fontId="0" fillId="0" borderId="0" xfId="0" applyBorder="1" applyAlignment="1">
      <alignment horizontal="center"/>
    </xf>
    <xf numFmtId="44" fontId="0" fillId="0" borderId="0" xfId="11" applyFont="1" applyBorder="1"/>
    <xf numFmtId="0" fontId="0" fillId="0" borderId="0" xfId="0" applyBorder="1" applyAlignment="1">
      <alignment horizontal="left"/>
    </xf>
    <xf numFmtId="9" fontId="0" fillId="0" borderId="0" xfId="10" applyFont="1" applyBorder="1"/>
    <xf numFmtId="0" fontId="12" fillId="17" borderId="18" xfId="5" applyFont="1" applyFill="1" applyBorder="1" applyAlignment="1">
      <alignment horizontal="center"/>
      <protection locked="0"/>
    </xf>
    <xf numFmtId="0" fontId="0" fillId="0" borderId="19" xfId="0" applyBorder="1"/>
    <xf numFmtId="0" fontId="11" fillId="16" borderId="19" xfId="0" applyFont="1" applyFill="1" applyBorder="1" applyAlignment="1">
      <alignment horizontal="left"/>
    </xf>
    <xf numFmtId="0" fontId="0" fillId="0" borderId="20" xfId="0" applyBorder="1"/>
    <xf numFmtId="0" fontId="12" fillId="17" borderId="21" xfId="5" applyFont="1" applyFill="1" applyBorder="1" applyAlignment="1">
      <alignment horizontal="center"/>
      <protection locked="0"/>
    </xf>
    <xf numFmtId="165" fontId="0" fillId="0" borderId="20" xfId="0" applyNumberFormat="1" applyBorder="1" applyAlignment="1">
      <alignment horizontal="center"/>
    </xf>
    <xf numFmtId="0" fontId="0" fillId="0" borderId="20" xfId="0" applyBorder="1" applyAlignment="1">
      <alignment horizontal="center"/>
    </xf>
    <xf numFmtId="44" fontId="0" fillId="0" borderId="20" xfId="11" applyFont="1" applyBorder="1"/>
    <xf numFmtId="0" fontId="0" fillId="0" borderId="20" xfId="0" applyFill="1" applyBorder="1"/>
    <xf numFmtId="0" fontId="0" fillId="0" borderId="20" xfId="0" applyBorder="1" applyAlignment="1">
      <alignment horizontal="left"/>
    </xf>
    <xf numFmtId="9" fontId="0" fillId="0" borderId="20" xfId="10" applyFont="1" applyBorder="1"/>
    <xf numFmtId="0" fontId="0" fillId="10" borderId="20" xfId="0" applyFill="1" applyBorder="1"/>
    <xf numFmtId="44" fontId="0" fillId="0" borderId="20" xfId="11" applyFont="1" applyFill="1" applyBorder="1"/>
    <xf numFmtId="0" fontId="26" fillId="19" borderId="15" xfId="13" applyBorder="1"/>
    <xf numFmtId="0" fontId="26" fillId="19" borderId="10" xfId="13" applyBorder="1"/>
    <xf numFmtId="44" fontId="0" fillId="0" borderId="0" xfId="0" applyNumberFormat="1"/>
    <xf numFmtId="44" fontId="0" fillId="0" borderId="14" xfId="0" applyNumberFormat="1" applyBorder="1"/>
    <xf numFmtId="0" fontId="0" fillId="10" borderId="0" xfId="0" applyFill="1" applyAlignment="1">
      <alignment horizontal="center"/>
    </xf>
    <xf numFmtId="165" fontId="0" fillId="10" borderId="0" xfId="0" applyNumberFormat="1" applyFill="1" applyAlignment="1">
      <alignment horizontal="center"/>
    </xf>
    <xf numFmtId="44" fontId="0" fillId="10" borderId="0" xfId="11" applyFont="1" applyFill="1"/>
    <xf numFmtId="0" fontId="0" fillId="10" borderId="10" xfId="0" applyFill="1" applyBorder="1"/>
    <xf numFmtId="0" fontId="0" fillId="10" borderId="0" xfId="0" applyFill="1" applyBorder="1"/>
    <xf numFmtId="0" fontId="0" fillId="10" borderId="0" xfId="0" applyFill="1" applyAlignment="1">
      <alignment horizontal="left"/>
    </xf>
    <xf numFmtId="0" fontId="11" fillId="10" borderId="15" xfId="0" applyFont="1" applyFill="1" applyBorder="1" applyAlignment="1">
      <alignment horizontal="left"/>
    </xf>
    <xf numFmtId="9" fontId="0" fillId="10" borderId="0" xfId="10" applyFont="1" applyFill="1"/>
    <xf numFmtId="0" fontId="24" fillId="18" borderId="19" xfId="12" applyBorder="1"/>
    <xf numFmtId="0" fontId="0" fillId="0" borderId="22" xfId="0" applyBorder="1"/>
    <xf numFmtId="0" fontId="0" fillId="0" borderId="22" xfId="0" applyBorder="1" applyAlignment="1">
      <alignment horizontal="center"/>
    </xf>
    <xf numFmtId="165" fontId="0" fillId="0" borderId="22" xfId="0" applyNumberFormat="1" applyBorder="1" applyAlignment="1">
      <alignment horizontal="center"/>
    </xf>
    <xf numFmtId="44" fontId="0" fillId="0" borderId="22" xfId="11" applyFont="1" applyBorder="1"/>
    <xf numFmtId="0" fontId="0" fillId="0" borderId="22" xfId="0" applyFill="1" applyBorder="1"/>
    <xf numFmtId="0" fontId="0" fillId="0" borderId="22" xfId="0" applyBorder="1" applyAlignment="1">
      <alignment horizontal="left"/>
    </xf>
    <xf numFmtId="9" fontId="0" fillId="0" borderId="22" xfId="10" applyFont="1" applyBorder="1"/>
    <xf numFmtId="0" fontId="0" fillId="0" borderId="14" xfId="0" applyBorder="1" applyAlignment="1"/>
    <xf numFmtId="0" fontId="0" fillId="0" borderId="0" xfId="0" applyBorder="1" applyAlignment="1"/>
    <xf numFmtId="0" fontId="0" fillId="0" borderId="0" xfId="0" applyAlignment="1"/>
    <xf numFmtId="0" fontId="0" fillId="17" borderId="22" xfId="0" applyFill="1" applyBorder="1" applyAlignment="1">
      <alignment horizontal="center"/>
    </xf>
    <xf numFmtId="0" fontId="0" fillId="17" borderId="0" xfId="0" applyFill="1" applyAlignment="1">
      <alignment horizontal="center"/>
    </xf>
    <xf numFmtId="0" fontId="0" fillId="17" borderId="0" xfId="0" applyFill="1" applyBorder="1" applyAlignment="1">
      <alignment horizontal="center"/>
    </xf>
    <xf numFmtId="0" fontId="0" fillId="17" borderId="14" xfId="0" applyFill="1" applyBorder="1" applyAlignment="1">
      <alignment horizontal="center"/>
    </xf>
    <xf numFmtId="0" fontId="22" fillId="14" borderId="2" xfId="8" applyFont="1" applyBorder="1" applyAlignment="1">
      <alignment horizontal="center" vertical="center" wrapText="1"/>
    </xf>
    <xf numFmtId="0" fontId="22" fillId="14" borderId="3" xfId="8" applyFont="1" applyBorder="1" applyAlignment="1">
      <alignment horizontal="center" vertical="center" wrapText="1"/>
    </xf>
    <xf numFmtId="0" fontId="22" fillId="14" borderId="9" xfId="8" applyFont="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4" fillId="5" borderId="9" xfId="0" applyFont="1" applyFill="1" applyBorder="1" applyAlignment="1">
      <alignment horizontal="center" vertical="center" wrapText="1"/>
    </xf>
    <xf numFmtId="0" fontId="4" fillId="5" borderId="2" xfId="0" applyFont="1" applyFill="1" applyBorder="1" applyAlignment="1">
      <alignment horizontal="center" vertical="top" wrapText="1"/>
    </xf>
    <xf numFmtId="0" fontId="4" fillId="5" borderId="3" xfId="0" applyFont="1" applyFill="1" applyBorder="1" applyAlignment="1">
      <alignment horizontal="center" vertical="top" wrapText="1"/>
    </xf>
    <xf numFmtId="0" fontId="4" fillId="6" borderId="3" xfId="0" applyFont="1" applyFill="1" applyBorder="1" applyAlignment="1">
      <alignment horizontal="center" vertical="center"/>
    </xf>
    <xf numFmtId="0" fontId="4" fillId="7" borderId="2" xfId="0" applyFont="1" applyFill="1" applyBorder="1" applyAlignment="1">
      <alignment horizontal="center"/>
    </xf>
    <xf numFmtId="0" fontId="4" fillId="7" borderId="3" xfId="0" applyFont="1" applyFill="1" applyBorder="1" applyAlignment="1">
      <alignment horizontal="center"/>
    </xf>
    <xf numFmtId="0" fontId="4" fillId="7" borderId="4" xfId="0" applyFont="1" applyFill="1" applyBorder="1" applyAlignment="1">
      <alignment horizontal="center"/>
    </xf>
    <xf numFmtId="0" fontId="4" fillId="5" borderId="2" xfId="0" applyFont="1" applyFill="1" applyBorder="1" applyAlignment="1">
      <alignment horizontal="center"/>
    </xf>
    <xf numFmtId="0" fontId="5" fillId="5" borderId="3" xfId="0" applyFont="1" applyFill="1" applyBorder="1" applyAlignment="1">
      <alignment horizontal="center"/>
    </xf>
    <xf numFmtId="0" fontId="5" fillId="5" borderId="4" xfId="0" applyFont="1" applyFill="1" applyBorder="1" applyAlignment="1">
      <alignment horizontal="center"/>
    </xf>
  </cellXfs>
  <cellStyles count="14">
    <cellStyle name="60 % - Dekorfärg2" xfId="9" builtinId="36"/>
    <cellStyle name="Anteckning" xfId="3" builtinId="10"/>
    <cellStyle name="Background" xfId="7" xr:uid="{0BC8D830-FDA2-4594-8E02-89AA272252C0}"/>
    <cellStyle name="Bra" xfId="12" builtinId="26"/>
    <cellStyle name="ColumnHeading" xfId="6" xr:uid="{4A0073D8-EEB8-49C9-A325-87982E9DB81D}"/>
    <cellStyle name="ColumnHeadingSpec" xfId="4" xr:uid="{3B93970F-3BBE-4101-8A7D-648DCE0F5DDA}"/>
    <cellStyle name="Dekorfärg2" xfId="8" builtinId="33"/>
    <cellStyle name="Dålig" xfId="2" builtinId="27"/>
    <cellStyle name="Input 2" xfId="5" xr:uid="{1D345E62-24E9-4CDB-A2FB-E69176B79A21}"/>
    <cellStyle name="Neutral" xfId="13" builtinId="28"/>
    <cellStyle name="Normal" xfId="0" builtinId="0"/>
    <cellStyle name="Procent" xfId="10" builtinId="5"/>
    <cellStyle name="Tusental" xfId="1" builtinId="3"/>
    <cellStyle name="Valuta" xfId="1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5DB54-418C-4594-B7C4-EF28FB036714}">
  <sheetPr>
    <tabColor rgb="FF00B0F0"/>
  </sheetPr>
  <dimension ref="A1:EO292"/>
  <sheetViews>
    <sheetView tabSelected="1" zoomScale="85" zoomScaleNormal="85" workbookViewId="0">
      <pane ySplit="4" topLeftCell="A275" activePane="bottomLeft" state="frozen"/>
      <selection pane="bottomLeft" activeCell="D1" sqref="D1:D1048576"/>
    </sheetView>
  </sheetViews>
  <sheetFormatPr defaultRowHeight="15" x14ac:dyDescent="0.25"/>
  <cols>
    <col min="2" max="2" width="9.140625" style="46"/>
    <col min="3" max="3" width="13.140625" style="63" customWidth="1"/>
    <col min="4" max="4" width="16.42578125" style="46" customWidth="1"/>
    <col min="5" max="5" width="16" style="71" customWidth="1"/>
    <col min="6" max="10" width="5.140625" customWidth="1"/>
    <col min="11" max="12" width="12.85546875" customWidth="1"/>
    <col min="13" max="15" width="9.140625" customWidth="1"/>
    <col min="16" max="16" width="15.42578125" customWidth="1"/>
    <col min="17" max="19" width="9.140625" customWidth="1"/>
    <col min="20" max="20" width="15.85546875" customWidth="1"/>
    <col min="21" max="24" width="9.140625" customWidth="1"/>
    <col min="25" max="25" width="15" customWidth="1"/>
    <col min="26" max="26" width="43.28515625" customWidth="1"/>
    <col min="27" max="27" width="30.42578125" style="4" customWidth="1"/>
    <col min="28" max="28" width="30.42578125" customWidth="1"/>
    <col min="29" max="29" width="12.7109375" style="46" customWidth="1"/>
    <col min="30" max="30" width="9.140625" style="46"/>
    <col min="31" max="31" width="40.85546875" customWidth="1"/>
    <col min="32" max="32" width="9.140625" customWidth="1"/>
    <col min="33" max="33" width="15.140625" customWidth="1"/>
    <col min="34" max="34" width="9.140625" customWidth="1"/>
    <col min="35" max="36" width="30.85546875" customWidth="1"/>
    <col min="37" max="38" width="9.140625" customWidth="1"/>
    <col min="39" max="39" width="12.42578125" style="71" customWidth="1"/>
    <col min="40" max="40" width="11" customWidth="1"/>
    <col min="41" max="46" width="9.140625" customWidth="1"/>
    <col min="47" max="47" width="13.85546875" customWidth="1"/>
    <col min="48" max="48" width="9.140625" customWidth="1"/>
    <col min="49" max="49" width="12.42578125" style="71" customWidth="1"/>
    <col min="50" max="54" width="9.140625" customWidth="1"/>
    <col min="55" max="56" width="9.140625" style="51" customWidth="1"/>
    <col min="57" max="59" width="9.140625" customWidth="1"/>
    <col min="60" max="60" width="16" customWidth="1"/>
    <col min="61" max="66" width="9.140625" customWidth="1"/>
    <col min="67" max="67" width="25.5703125" customWidth="1"/>
    <col min="68" max="68" width="9.140625" customWidth="1"/>
    <col min="69" max="69" width="10.5703125" customWidth="1"/>
    <col min="74" max="74" width="10.5703125" customWidth="1"/>
    <col min="75" max="75" width="11.5703125" customWidth="1"/>
    <col min="76" max="76" width="11.42578125" customWidth="1"/>
    <col min="77" max="77" width="10.85546875" customWidth="1"/>
    <col min="78" max="78" width="12.42578125" customWidth="1"/>
  </cols>
  <sheetData>
    <row r="1" spans="1:145" s="4" customFormat="1" ht="14.65" customHeight="1" x14ac:dyDescent="0.25">
      <c r="A1" s="1"/>
      <c r="B1" s="57"/>
      <c r="C1" s="58"/>
      <c r="D1" s="44"/>
      <c r="E1" s="69"/>
      <c r="F1" s="3"/>
      <c r="G1" s="3"/>
      <c r="H1" s="3"/>
      <c r="I1" s="3"/>
      <c r="J1" s="3"/>
      <c r="K1" s="3"/>
      <c r="L1" s="3"/>
      <c r="M1" s="3"/>
      <c r="N1" s="3"/>
      <c r="O1" s="3"/>
      <c r="P1" s="3"/>
      <c r="Q1" s="3"/>
      <c r="R1" s="3"/>
      <c r="S1" s="3"/>
      <c r="T1" s="3"/>
      <c r="U1" s="3"/>
      <c r="V1" s="3"/>
      <c r="W1" s="3"/>
      <c r="X1" s="3"/>
      <c r="Y1" s="3"/>
      <c r="Z1" s="3"/>
      <c r="AA1" s="3"/>
      <c r="AB1" s="3"/>
      <c r="AC1" s="44"/>
      <c r="AD1" s="44"/>
      <c r="AE1" s="3"/>
      <c r="AF1" s="3"/>
      <c r="AG1" s="3"/>
      <c r="AH1" s="3"/>
      <c r="AI1" s="3"/>
      <c r="AJ1" s="3"/>
      <c r="AK1" s="3"/>
      <c r="AL1" s="3"/>
      <c r="AM1" s="69"/>
      <c r="AN1" s="3"/>
      <c r="AO1" s="3"/>
      <c r="AP1" s="3"/>
      <c r="AQ1" s="3"/>
      <c r="AR1" s="3"/>
      <c r="AS1" s="3"/>
      <c r="AT1" s="3"/>
      <c r="AU1" s="3"/>
      <c r="AV1" s="3"/>
      <c r="AW1" s="69"/>
      <c r="AX1" s="3"/>
      <c r="AY1" s="3"/>
      <c r="AZ1" s="3"/>
      <c r="BA1" s="3"/>
      <c r="BB1" s="3"/>
      <c r="BC1" s="49"/>
      <c r="BD1" s="49"/>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row>
    <row r="2" spans="1:145" s="4" customFormat="1" ht="20.25" customHeight="1" thickBot="1" x14ac:dyDescent="0.3">
      <c r="A2" s="2"/>
      <c r="B2" s="57"/>
      <c r="C2" s="58"/>
      <c r="D2" s="59"/>
      <c r="E2" s="69"/>
      <c r="F2" s="5"/>
      <c r="G2" s="5"/>
      <c r="H2" s="5"/>
      <c r="I2" s="5"/>
      <c r="J2" s="5"/>
      <c r="K2" s="5"/>
      <c r="L2" s="5"/>
      <c r="M2" s="3"/>
      <c r="N2" s="3"/>
      <c r="O2" s="3"/>
      <c r="P2" s="3"/>
      <c r="Q2" s="3"/>
      <c r="R2" s="3"/>
      <c r="S2" s="3"/>
      <c r="T2" s="3"/>
      <c r="U2" s="3"/>
      <c r="V2" s="3"/>
      <c r="W2" s="3"/>
      <c r="X2" s="3"/>
      <c r="Y2" s="3"/>
      <c r="Z2" s="3"/>
      <c r="AA2" s="3"/>
      <c r="AB2" s="3"/>
      <c r="AC2" s="44"/>
      <c r="AD2" s="44"/>
      <c r="AE2" s="3"/>
      <c r="AF2" s="3"/>
      <c r="AG2" s="3"/>
      <c r="AH2" s="3"/>
      <c r="AI2" s="3"/>
      <c r="AJ2" s="3"/>
      <c r="AK2" s="3"/>
      <c r="AL2" s="3"/>
      <c r="AM2" s="69"/>
      <c r="AN2" s="3"/>
      <c r="AO2" s="3"/>
      <c r="AP2" s="3"/>
      <c r="AQ2" s="3"/>
      <c r="AR2" s="3"/>
      <c r="AS2" s="3"/>
      <c r="AT2" s="3"/>
      <c r="AU2" s="3"/>
      <c r="AV2" s="3"/>
      <c r="AW2" s="69"/>
      <c r="AX2" s="3"/>
      <c r="AY2" s="3"/>
      <c r="AZ2" s="3"/>
      <c r="BA2" s="3"/>
      <c r="BB2" s="3"/>
      <c r="BC2" s="49"/>
      <c r="BD2" s="49"/>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row>
    <row r="3" spans="1:145" s="7" customFormat="1" ht="23.25" customHeight="1" thickBot="1" x14ac:dyDescent="0.4">
      <c r="A3" s="141" t="s">
        <v>0</v>
      </c>
      <c r="B3" s="142"/>
      <c r="C3" s="142"/>
      <c r="D3" s="142"/>
      <c r="E3" s="142"/>
      <c r="F3" s="142"/>
      <c r="G3" s="142"/>
      <c r="H3" s="142"/>
      <c r="I3" s="142"/>
      <c r="J3" s="142"/>
      <c r="K3" s="142"/>
      <c r="L3" s="142"/>
      <c r="M3" s="142"/>
      <c r="N3" s="142"/>
      <c r="O3" s="142"/>
      <c r="P3" s="142"/>
      <c r="Q3" s="142"/>
      <c r="R3" s="142"/>
      <c r="S3" s="142"/>
      <c r="T3" s="142"/>
      <c r="U3" s="142"/>
      <c r="V3" s="142"/>
      <c r="W3" s="142"/>
      <c r="X3" s="143"/>
      <c r="Y3" s="143"/>
      <c r="Z3" s="143"/>
      <c r="AA3" s="143"/>
      <c r="AB3" s="143"/>
      <c r="AC3" s="143"/>
      <c r="AD3" s="143"/>
      <c r="AE3" s="143"/>
      <c r="AF3" s="143"/>
      <c r="AG3" s="143"/>
      <c r="AH3" s="143"/>
      <c r="AI3" s="143"/>
      <c r="AJ3" s="143"/>
      <c r="AK3" s="143"/>
      <c r="AL3" s="143"/>
      <c r="AM3" s="143"/>
      <c r="AN3" s="143"/>
      <c r="AO3" s="143"/>
      <c r="AP3" s="143"/>
      <c r="AQ3" s="143"/>
      <c r="AR3" s="143"/>
      <c r="AS3" s="143"/>
      <c r="AT3" s="143"/>
      <c r="AU3" s="144" t="s">
        <v>1</v>
      </c>
      <c r="AV3" s="145"/>
      <c r="AW3" s="145"/>
      <c r="AX3" s="145"/>
      <c r="AY3" s="145"/>
      <c r="AZ3" s="145"/>
      <c r="BA3" s="145"/>
      <c r="BB3" s="145"/>
      <c r="BC3" s="145"/>
      <c r="BD3" s="145"/>
      <c r="BE3" s="145"/>
      <c r="BF3" s="145"/>
      <c r="BG3" s="145"/>
      <c r="BH3" s="145"/>
      <c r="BI3" s="145"/>
      <c r="BJ3" s="145"/>
      <c r="BK3" s="145"/>
      <c r="BL3" s="145"/>
      <c r="BM3" s="146"/>
      <c r="BN3" s="147" t="s">
        <v>2</v>
      </c>
      <c r="BO3" s="148"/>
      <c r="BP3" s="149"/>
      <c r="BQ3" s="138" t="s">
        <v>54</v>
      </c>
      <c r="BR3" s="139"/>
      <c r="BS3" s="139"/>
      <c r="BT3" s="139"/>
      <c r="BU3" s="140"/>
      <c r="BV3" s="135" t="s">
        <v>580</v>
      </c>
      <c r="BW3" s="136"/>
      <c r="BX3" s="136"/>
      <c r="BY3" s="136"/>
      <c r="BZ3" s="137"/>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row>
    <row r="4" spans="1:145" s="30" customFormat="1" ht="75" customHeight="1" thickBot="1" x14ac:dyDescent="0.3">
      <c r="A4" s="8" t="s">
        <v>3</v>
      </c>
      <c r="B4" s="60" t="s">
        <v>58</v>
      </c>
      <c r="C4" s="61" t="s">
        <v>4</v>
      </c>
      <c r="D4" s="62" t="s">
        <v>5</v>
      </c>
      <c r="E4" s="75" t="s">
        <v>588</v>
      </c>
      <c r="F4" s="42" t="s">
        <v>589</v>
      </c>
      <c r="G4" s="42" t="s">
        <v>590</v>
      </c>
      <c r="H4" s="42" t="s">
        <v>591</v>
      </c>
      <c r="I4" s="42" t="s">
        <v>592</v>
      </c>
      <c r="J4" s="42" t="s">
        <v>593</v>
      </c>
      <c r="K4" s="9" t="s">
        <v>594</v>
      </c>
      <c r="L4" s="9" t="s">
        <v>578</v>
      </c>
      <c r="M4" s="10" t="s">
        <v>6</v>
      </c>
      <c r="N4" s="10" t="s">
        <v>7</v>
      </c>
      <c r="O4" s="10" t="s">
        <v>8</v>
      </c>
      <c r="P4" s="38" t="s">
        <v>576</v>
      </c>
      <c r="Q4" s="10" t="s">
        <v>9</v>
      </c>
      <c r="R4" s="10" t="s">
        <v>10</v>
      </c>
      <c r="S4" s="10" t="s">
        <v>11</v>
      </c>
      <c r="T4" s="38" t="s">
        <v>577</v>
      </c>
      <c r="U4" s="10" t="s">
        <v>12</v>
      </c>
      <c r="V4" s="10" t="s">
        <v>13</v>
      </c>
      <c r="W4" s="11" t="s">
        <v>14</v>
      </c>
      <c r="X4" s="13" t="s">
        <v>16</v>
      </c>
      <c r="Y4" s="13" t="s">
        <v>17</v>
      </c>
      <c r="Z4" s="12" t="s">
        <v>15</v>
      </c>
      <c r="AA4" s="13" t="s">
        <v>18</v>
      </c>
      <c r="AB4" s="13" t="s">
        <v>623</v>
      </c>
      <c r="AC4" s="45" t="s">
        <v>595</v>
      </c>
      <c r="AD4" s="47" t="s">
        <v>19</v>
      </c>
      <c r="AE4" s="15" t="s">
        <v>22</v>
      </c>
      <c r="AF4" s="14" t="s">
        <v>20</v>
      </c>
      <c r="AG4" s="37" t="s">
        <v>573</v>
      </c>
      <c r="AH4" s="14" t="s">
        <v>20</v>
      </c>
      <c r="AI4" s="15" t="s">
        <v>21</v>
      </c>
      <c r="AJ4" s="37" t="s">
        <v>574</v>
      </c>
      <c r="AK4" s="16" t="s">
        <v>23</v>
      </c>
      <c r="AL4" s="17" t="s">
        <v>24</v>
      </c>
      <c r="AM4" s="70" t="s">
        <v>25</v>
      </c>
      <c r="AN4" s="39" t="s">
        <v>579</v>
      </c>
      <c r="AO4" s="13" t="s">
        <v>26</v>
      </c>
      <c r="AP4" s="13" t="s">
        <v>572</v>
      </c>
      <c r="AQ4" s="41" t="s">
        <v>587</v>
      </c>
      <c r="AR4" s="13" t="s">
        <v>27</v>
      </c>
      <c r="AS4" s="13" t="s">
        <v>28</v>
      </c>
      <c r="AT4" s="18" t="s">
        <v>57</v>
      </c>
      <c r="AU4" s="19" t="s">
        <v>31</v>
      </c>
      <c r="AV4" s="20" t="s">
        <v>52</v>
      </c>
      <c r="AW4" s="83" t="s">
        <v>32</v>
      </c>
      <c r="AX4" s="21" t="s">
        <v>33</v>
      </c>
      <c r="AY4" s="21" t="s">
        <v>34</v>
      </c>
      <c r="AZ4" s="21" t="s">
        <v>35</v>
      </c>
      <c r="BA4" s="22" t="s">
        <v>36</v>
      </c>
      <c r="BB4" s="22" t="s">
        <v>37</v>
      </c>
      <c r="BC4" s="50" t="s">
        <v>38</v>
      </c>
      <c r="BD4" s="50"/>
      <c r="BE4" s="23" t="s">
        <v>39</v>
      </c>
      <c r="BF4" s="23" t="s">
        <v>40</v>
      </c>
      <c r="BG4" s="24" t="s">
        <v>41</v>
      </c>
      <c r="BH4" s="25" t="s">
        <v>59</v>
      </c>
      <c r="BI4" s="25" t="s">
        <v>42</v>
      </c>
      <c r="BJ4" s="25" t="s">
        <v>43</v>
      </c>
      <c r="BK4" s="25" t="s">
        <v>53</v>
      </c>
      <c r="BL4" s="25" t="s">
        <v>44</v>
      </c>
      <c r="BM4" s="26" t="s">
        <v>45</v>
      </c>
      <c r="BN4" s="27" t="s">
        <v>46</v>
      </c>
      <c r="BO4" s="28" t="s">
        <v>47</v>
      </c>
      <c r="BP4" s="29" t="s">
        <v>48</v>
      </c>
      <c r="BQ4" s="31" t="s">
        <v>29</v>
      </c>
      <c r="BR4" s="31" t="s">
        <v>30</v>
      </c>
      <c r="BS4" s="31" t="s">
        <v>63</v>
      </c>
      <c r="BT4" s="31" t="s">
        <v>55</v>
      </c>
      <c r="BU4" s="31" t="s">
        <v>56</v>
      </c>
      <c r="BV4" s="40" t="s">
        <v>581</v>
      </c>
      <c r="BW4" s="40" t="s">
        <v>582</v>
      </c>
      <c r="BX4" s="40" t="s">
        <v>583</v>
      </c>
      <c r="BY4" s="40" t="s">
        <v>584</v>
      </c>
      <c r="BZ4" s="40" t="s">
        <v>585</v>
      </c>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row>
    <row r="5" spans="1:145" x14ac:dyDescent="0.25">
      <c r="A5" t="s">
        <v>49</v>
      </c>
      <c r="B5" s="67">
        <v>244267</v>
      </c>
      <c r="C5" s="63">
        <v>44348</v>
      </c>
      <c r="D5" s="46" t="s">
        <v>622</v>
      </c>
      <c r="F5" s="76"/>
      <c r="G5" s="76"/>
      <c r="H5" s="76"/>
      <c r="I5" s="76"/>
      <c r="J5" s="76"/>
      <c r="M5" t="s">
        <v>51</v>
      </c>
      <c r="W5" s="78" t="s">
        <v>51</v>
      </c>
      <c r="X5">
        <v>28145</v>
      </c>
      <c r="Y5">
        <v>4600006076</v>
      </c>
      <c r="Z5" t="s">
        <v>606</v>
      </c>
      <c r="AA5" s="4" t="s">
        <v>596</v>
      </c>
      <c r="AB5" t="str">
        <f>CONCATENATE(AE5&amp;" "&amp;AC5)</f>
        <v>Hantverkarbyxa 2115 CYD Dam Svart 34 34</v>
      </c>
      <c r="AC5" s="46">
        <v>34</v>
      </c>
      <c r="AD5" s="46" t="s">
        <v>605</v>
      </c>
      <c r="AE5" t="s">
        <v>607</v>
      </c>
      <c r="AF5" s="48">
        <f t="shared" ref="AF5:AF52" si="0">LEN(AE5)</f>
        <v>36</v>
      </c>
      <c r="AK5" t="s">
        <v>473</v>
      </c>
      <c r="AL5">
        <v>1</v>
      </c>
      <c r="AM5" s="71">
        <v>355</v>
      </c>
      <c r="AO5" t="s">
        <v>539</v>
      </c>
      <c r="AR5" t="s">
        <v>616</v>
      </c>
      <c r="AT5">
        <v>4</v>
      </c>
      <c r="AV5" t="s">
        <v>617</v>
      </c>
      <c r="AW5" s="71">
        <v>355</v>
      </c>
      <c r="AX5">
        <v>10000</v>
      </c>
      <c r="BK5" t="s">
        <v>60</v>
      </c>
      <c r="BL5" t="s">
        <v>51</v>
      </c>
      <c r="BM5">
        <v>393</v>
      </c>
      <c r="BQ5" t="s">
        <v>61</v>
      </c>
      <c r="BR5" t="s">
        <v>621</v>
      </c>
      <c r="BT5">
        <v>1</v>
      </c>
      <c r="BU5">
        <v>1</v>
      </c>
    </row>
    <row r="6" spans="1:145" x14ac:dyDescent="0.25">
      <c r="A6" t="s">
        <v>49</v>
      </c>
      <c r="B6" s="67">
        <v>244268</v>
      </c>
      <c r="C6" s="63">
        <v>44348</v>
      </c>
      <c r="D6" s="46" t="s">
        <v>622</v>
      </c>
      <c r="F6" s="76"/>
      <c r="G6" s="76"/>
      <c r="H6" s="76"/>
      <c r="I6" s="76"/>
      <c r="J6" s="76"/>
      <c r="M6" t="s">
        <v>51</v>
      </c>
      <c r="W6" s="78" t="s">
        <v>51</v>
      </c>
      <c r="X6">
        <v>28145</v>
      </c>
      <c r="Y6">
        <v>4600006076</v>
      </c>
      <c r="Z6" t="s">
        <v>606</v>
      </c>
      <c r="AA6" s="4" t="s">
        <v>597</v>
      </c>
      <c r="AB6" t="str">
        <f t="shared" ref="AB6:AB13" si="1">CONCATENATE(AE6&amp;" "&amp;AC6)</f>
        <v>Hantverkarbyxa 2115 CYD Dam Svart 36 36</v>
      </c>
      <c r="AC6" s="46">
        <v>36</v>
      </c>
      <c r="AD6" s="46" t="s">
        <v>605</v>
      </c>
      <c r="AE6" t="s">
        <v>608</v>
      </c>
      <c r="AF6" s="48">
        <f t="shared" si="0"/>
        <v>36</v>
      </c>
      <c r="AK6" t="s">
        <v>473</v>
      </c>
      <c r="AL6">
        <v>1</v>
      </c>
      <c r="AM6" s="71">
        <v>355</v>
      </c>
      <c r="AO6" t="s">
        <v>539</v>
      </c>
      <c r="AR6" t="s">
        <v>616</v>
      </c>
      <c r="AT6">
        <v>4</v>
      </c>
      <c r="AV6" t="s">
        <v>617</v>
      </c>
      <c r="AW6" s="71">
        <v>355</v>
      </c>
      <c r="AX6">
        <v>10000</v>
      </c>
      <c r="BC6" s="51">
        <v>0.1</v>
      </c>
      <c r="BE6">
        <f>100*BC6</f>
        <v>10</v>
      </c>
      <c r="BF6">
        <v>1</v>
      </c>
      <c r="BH6" t="s">
        <v>618</v>
      </c>
      <c r="BK6" t="s">
        <v>60</v>
      </c>
      <c r="BL6" t="s">
        <v>51</v>
      </c>
      <c r="BM6">
        <v>393</v>
      </c>
      <c r="BQ6" t="s">
        <v>61</v>
      </c>
      <c r="BR6" t="s">
        <v>62</v>
      </c>
      <c r="BS6">
        <v>1</v>
      </c>
      <c r="BT6">
        <v>1</v>
      </c>
      <c r="BU6">
        <v>1</v>
      </c>
    </row>
    <row r="7" spans="1:145" x14ac:dyDescent="0.25">
      <c r="A7" t="s">
        <v>49</v>
      </c>
      <c r="B7" s="67">
        <v>244269</v>
      </c>
      <c r="C7" s="63">
        <v>44348</v>
      </c>
      <c r="D7" s="46" t="s">
        <v>622</v>
      </c>
      <c r="F7" s="76"/>
      <c r="G7" s="76"/>
      <c r="H7" s="76"/>
      <c r="I7" s="76"/>
      <c r="J7" s="76"/>
      <c r="M7" t="s">
        <v>51</v>
      </c>
      <c r="W7" s="78" t="s">
        <v>51</v>
      </c>
      <c r="X7">
        <v>28145</v>
      </c>
      <c r="Y7">
        <v>4600006076</v>
      </c>
      <c r="Z7" t="s">
        <v>606</v>
      </c>
      <c r="AA7" s="4" t="s">
        <v>598</v>
      </c>
      <c r="AB7" t="str">
        <f t="shared" si="1"/>
        <v>Hantverkarbyxa 2115 CYD Dam Svart 38 38</v>
      </c>
      <c r="AC7" s="46">
        <v>38</v>
      </c>
      <c r="AD7" s="46" t="s">
        <v>605</v>
      </c>
      <c r="AE7" t="s">
        <v>609</v>
      </c>
      <c r="AF7" s="48">
        <f t="shared" si="0"/>
        <v>36</v>
      </c>
      <c r="AK7" t="s">
        <v>473</v>
      </c>
      <c r="AL7">
        <v>1</v>
      </c>
      <c r="AM7" s="71">
        <v>355</v>
      </c>
      <c r="AO7" t="s">
        <v>539</v>
      </c>
      <c r="AR7" t="s">
        <v>616</v>
      </c>
      <c r="AT7">
        <v>4</v>
      </c>
      <c r="AV7" t="s">
        <v>617</v>
      </c>
      <c r="AW7" s="71">
        <v>355</v>
      </c>
      <c r="AX7">
        <v>10000</v>
      </c>
      <c r="BC7" s="51">
        <v>0.25</v>
      </c>
      <c r="BE7">
        <f t="shared" ref="BE7:BE10" si="2">100*BC7</f>
        <v>25</v>
      </c>
      <c r="BF7">
        <v>2</v>
      </c>
      <c r="BH7" t="s">
        <v>619</v>
      </c>
      <c r="BK7" t="s">
        <v>60</v>
      </c>
      <c r="BL7" t="s">
        <v>51</v>
      </c>
      <c r="BM7">
        <v>393</v>
      </c>
      <c r="BQ7" t="s">
        <v>61</v>
      </c>
      <c r="BR7" t="s">
        <v>62</v>
      </c>
      <c r="BS7">
        <v>1</v>
      </c>
      <c r="BT7">
        <v>1</v>
      </c>
      <c r="BU7">
        <v>1</v>
      </c>
    </row>
    <row r="8" spans="1:145" x14ac:dyDescent="0.25">
      <c r="A8" t="s">
        <v>49</v>
      </c>
      <c r="B8" s="67">
        <v>244270</v>
      </c>
      <c r="C8" s="63">
        <v>44348</v>
      </c>
      <c r="D8" s="46" t="s">
        <v>622</v>
      </c>
      <c r="F8" s="76"/>
      <c r="G8" s="76"/>
      <c r="H8" s="76"/>
      <c r="I8" s="76"/>
      <c r="J8" s="76"/>
      <c r="M8" t="s">
        <v>51</v>
      </c>
      <c r="W8" s="78" t="s">
        <v>51</v>
      </c>
      <c r="X8">
        <v>28145</v>
      </c>
      <c r="Y8">
        <v>4600006076</v>
      </c>
      <c r="Z8" t="s">
        <v>606</v>
      </c>
      <c r="AA8" s="4" t="s">
        <v>599</v>
      </c>
      <c r="AB8" t="str">
        <f t="shared" si="1"/>
        <v>Hantverkarbyxa 2115 CYD Dam Svart 40 40</v>
      </c>
      <c r="AC8" s="46">
        <v>40</v>
      </c>
      <c r="AD8" s="46" t="s">
        <v>605</v>
      </c>
      <c r="AE8" t="s">
        <v>610</v>
      </c>
      <c r="AF8" s="48">
        <f t="shared" si="0"/>
        <v>36</v>
      </c>
      <c r="AK8" t="s">
        <v>473</v>
      </c>
      <c r="AL8">
        <v>1</v>
      </c>
      <c r="AM8" s="71">
        <v>355</v>
      </c>
      <c r="AO8" t="s">
        <v>539</v>
      </c>
      <c r="AR8" t="s">
        <v>616</v>
      </c>
      <c r="AT8">
        <v>4</v>
      </c>
      <c r="AV8" t="s">
        <v>617</v>
      </c>
      <c r="AW8" s="71">
        <v>355</v>
      </c>
      <c r="AX8">
        <v>10000</v>
      </c>
      <c r="BC8" s="51">
        <v>0.3</v>
      </c>
      <c r="BE8">
        <f t="shared" si="2"/>
        <v>30</v>
      </c>
      <c r="BF8">
        <v>3</v>
      </c>
      <c r="BH8" t="s">
        <v>620</v>
      </c>
      <c r="BK8" t="s">
        <v>60</v>
      </c>
      <c r="BL8" t="s">
        <v>51</v>
      </c>
      <c r="BM8">
        <v>393</v>
      </c>
      <c r="BQ8" t="s">
        <v>61</v>
      </c>
      <c r="BR8" t="s">
        <v>62</v>
      </c>
      <c r="BS8">
        <v>1</v>
      </c>
      <c r="BT8">
        <v>1</v>
      </c>
      <c r="BU8">
        <v>1</v>
      </c>
    </row>
    <row r="9" spans="1:145" x14ac:dyDescent="0.25">
      <c r="A9" t="s">
        <v>49</v>
      </c>
      <c r="B9" s="67">
        <v>244271</v>
      </c>
      <c r="C9" s="63">
        <v>44348</v>
      </c>
      <c r="D9" s="46" t="s">
        <v>622</v>
      </c>
      <c r="F9" s="76"/>
      <c r="G9" s="76"/>
      <c r="H9" s="76"/>
      <c r="I9" s="76"/>
      <c r="J9" s="76"/>
      <c r="M9" t="s">
        <v>51</v>
      </c>
      <c r="W9" s="78" t="s">
        <v>51</v>
      </c>
      <c r="X9">
        <v>28145</v>
      </c>
      <c r="Y9">
        <v>4600006076</v>
      </c>
      <c r="Z9" t="s">
        <v>606</v>
      </c>
      <c r="AA9" s="4" t="s">
        <v>600</v>
      </c>
      <c r="AB9" t="str">
        <f t="shared" si="1"/>
        <v>Hantverkarbyxa 2115 CYD Dam Svart 42 42</v>
      </c>
      <c r="AC9" s="46">
        <v>42</v>
      </c>
      <c r="AD9" s="46" t="s">
        <v>605</v>
      </c>
      <c r="AE9" t="s">
        <v>611</v>
      </c>
      <c r="AF9" s="48">
        <f t="shared" si="0"/>
        <v>36</v>
      </c>
      <c r="AK9" t="s">
        <v>473</v>
      </c>
      <c r="AL9">
        <v>1</v>
      </c>
      <c r="AM9" s="71">
        <v>355</v>
      </c>
      <c r="AO9" t="s">
        <v>539</v>
      </c>
      <c r="AR9" t="s">
        <v>616</v>
      </c>
      <c r="AT9">
        <v>4</v>
      </c>
      <c r="AV9" t="s">
        <v>617</v>
      </c>
      <c r="AW9" s="71">
        <v>355</v>
      </c>
      <c r="AX9">
        <v>10000</v>
      </c>
      <c r="BC9" s="51">
        <v>0.25</v>
      </c>
      <c r="BE9">
        <f t="shared" si="2"/>
        <v>25</v>
      </c>
      <c r="BF9">
        <v>2</v>
      </c>
      <c r="BH9" t="s">
        <v>619</v>
      </c>
      <c r="BK9" t="s">
        <v>60</v>
      </c>
      <c r="BL9" t="s">
        <v>51</v>
      </c>
      <c r="BM9">
        <v>393</v>
      </c>
      <c r="BQ9" t="s">
        <v>61</v>
      </c>
      <c r="BR9" t="s">
        <v>62</v>
      </c>
      <c r="BS9">
        <v>1</v>
      </c>
      <c r="BT9">
        <v>1</v>
      </c>
      <c r="BU9">
        <v>1</v>
      </c>
    </row>
    <row r="10" spans="1:145" x14ac:dyDescent="0.25">
      <c r="A10" t="s">
        <v>49</v>
      </c>
      <c r="B10" s="67">
        <v>244272</v>
      </c>
      <c r="C10" s="63">
        <v>44348</v>
      </c>
      <c r="D10" s="46" t="s">
        <v>622</v>
      </c>
      <c r="F10" s="76"/>
      <c r="G10" s="76"/>
      <c r="H10" s="76"/>
      <c r="I10" s="76"/>
      <c r="J10" s="76"/>
      <c r="M10" t="s">
        <v>51</v>
      </c>
      <c r="W10" s="78" t="s">
        <v>51</v>
      </c>
      <c r="X10">
        <v>28145</v>
      </c>
      <c r="Y10">
        <v>4600006076</v>
      </c>
      <c r="Z10" t="s">
        <v>606</v>
      </c>
      <c r="AA10" s="4" t="s">
        <v>601</v>
      </c>
      <c r="AB10" t="str">
        <f t="shared" si="1"/>
        <v>Hantverkarbyxa 2115 CYD Dam Svart 44 44</v>
      </c>
      <c r="AC10" s="46">
        <v>44</v>
      </c>
      <c r="AD10" s="46" t="s">
        <v>605</v>
      </c>
      <c r="AE10" t="s">
        <v>612</v>
      </c>
      <c r="AF10" s="48">
        <f t="shared" si="0"/>
        <v>36</v>
      </c>
      <c r="AK10" t="s">
        <v>473</v>
      </c>
      <c r="AL10">
        <v>1</v>
      </c>
      <c r="AM10" s="71">
        <v>355</v>
      </c>
      <c r="AO10" t="s">
        <v>539</v>
      </c>
      <c r="AR10" t="s">
        <v>616</v>
      </c>
      <c r="AT10">
        <v>4</v>
      </c>
      <c r="AV10" t="s">
        <v>617</v>
      </c>
      <c r="AW10" s="71">
        <v>355</v>
      </c>
      <c r="AX10">
        <v>10000</v>
      </c>
      <c r="BC10" s="51">
        <v>0.1</v>
      </c>
      <c r="BE10">
        <f t="shared" si="2"/>
        <v>10</v>
      </c>
      <c r="BF10">
        <v>1</v>
      </c>
      <c r="BH10" t="s">
        <v>618</v>
      </c>
      <c r="BK10" t="s">
        <v>60</v>
      </c>
      <c r="BL10" t="s">
        <v>51</v>
      </c>
      <c r="BM10">
        <v>393</v>
      </c>
      <c r="BQ10" t="s">
        <v>61</v>
      </c>
      <c r="BR10" t="s">
        <v>62</v>
      </c>
      <c r="BS10">
        <v>1</v>
      </c>
      <c r="BT10">
        <v>1</v>
      </c>
      <c r="BU10">
        <v>1</v>
      </c>
    </row>
    <row r="11" spans="1:145" x14ac:dyDescent="0.25">
      <c r="A11" t="s">
        <v>49</v>
      </c>
      <c r="B11" s="67">
        <v>244273</v>
      </c>
      <c r="C11" s="63">
        <v>44348</v>
      </c>
      <c r="D11" s="46" t="s">
        <v>622</v>
      </c>
      <c r="F11" s="76"/>
      <c r="G11" s="76"/>
      <c r="H11" s="76"/>
      <c r="I11" s="76"/>
      <c r="J11" s="76"/>
      <c r="M11" t="s">
        <v>51</v>
      </c>
      <c r="W11" s="78" t="s">
        <v>51</v>
      </c>
      <c r="X11">
        <v>28145</v>
      </c>
      <c r="Y11">
        <v>4600006076</v>
      </c>
      <c r="Z11" t="s">
        <v>606</v>
      </c>
      <c r="AA11" s="4" t="s">
        <v>602</v>
      </c>
      <c r="AB11" t="str">
        <f t="shared" si="1"/>
        <v>Hantverkarbyxa 2115 CYD Dam Svart 46 46</v>
      </c>
      <c r="AC11" s="46">
        <v>46</v>
      </c>
      <c r="AD11" s="46" t="s">
        <v>605</v>
      </c>
      <c r="AE11" t="s">
        <v>613</v>
      </c>
      <c r="AF11" s="48">
        <f t="shared" si="0"/>
        <v>36</v>
      </c>
      <c r="AK11" t="s">
        <v>473</v>
      </c>
      <c r="AL11">
        <v>1</v>
      </c>
      <c r="AM11" s="71">
        <v>355</v>
      </c>
      <c r="AO11" t="s">
        <v>539</v>
      </c>
      <c r="AR11" t="s">
        <v>616</v>
      </c>
      <c r="AT11">
        <v>4</v>
      </c>
      <c r="AV11" t="s">
        <v>617</v>
      </c>
      <c r="AW11" s="71">
        <v>355</v>
      </c>
      <c r="AX11">
        <v>10000</v>
      </c>
      <c r="BK11" t="s">
        <v>60</v>
      </c>
      <c r="BL11" t="s">
        <v>51</v>
      </c>
      <c r="BM11">
        <v>393</v>
      </c>
      <c r="BQ11" t="s">
        <v>61</v>
      </c>
      <c r="BR11" t="s">
        <v>621</v>
      </c>
      <c r="BT11">
        <v>1</v>
      </c>
      <c r="BU11">
        <v>1</v>
      </c>
    </row>
    <row r="12" spans="1:145" x14ac:dyDescent="0.25">
      <c r="A12" t="s">
        <v>49</v>
      </c>
      <c r="B12" s="67">
        <v>244274</v>
      </c>
      <c r="C12" s="63">
        <v>44348</v>
      </c>
      <c r="D12" s="46" t="s">
        <v>622</v>
      </c>
      <c r="F12" s="76"/>
      <c r="G12" s="76"/>
      <c r="H12" s="76"/>
      <c r="I12" s="76"/>
      <c r="J12" s="76"/>
      <c r="M12" t="s">
        <v>51</v>
      </c>
      <c r="W12" s="78" t="s">
        <v>51</v>
      </c>
      <c r="X12">
        <v>28145</v>
      </c>
      <c r="Y12">
        <v>4600006076</v>
      </c>
      <c r="Z12" t="s">
        <v>606</v>
      </c>
      <c r="AA12" s="4" t="s">
        <v>603</v>
      </c>
      <c r="AB12" t="str">
        <f t="shared" si="1"/>
        <v>Hantverkarbyxa 2115 CYD Dam Svart 48 48</v>
      </c>
      <c r="AC12" s="46">
        <v>48</v>
      </c>
      <c r="AD12" s="46" t="s">
        <v>605</v>
      </c>
      <c r="AE12" t="s">
        <v>614</v>
      </c>
      <c r="AF12" s="48">
        <f t="shared" si="0"/>
        <v>36</v>
      </c>
      <c r="AK12" t="s">
        <v>473</v>
      </c>
      <c r="AL12">
        <v>1</v>
      </c>
      <c r="AM12" s="71">
        <v>355</v>
      </c>
      <c r="AO12" t="s">
        <v>539</v>
      </c>
      <c r="AR12" t="s">
        <v>616</v>
      </c>
      <c r="AT12">
        <v>4</v>
      </c>
      <c r="AV12" t="s">
        <v>617</v>
      </c>
      <c r="AW12" s="71">
        <v>355</v>
      </c>
      <c r="AX12">
        <v>10000</v>
      </c>
      <c r="BK12" t="s">
        <v>60</v>
      </c>
      <c r="BL12" t="s">
        <v>51</v>
      </c>
      <c r="BM12">
        <v>393</v>
      </c>
      <c r="BQ12" t="s">
        <v>61</v>
      </c>
      <c r="BR12" t="s">
        <v>621</v>
      </c>
      <c r="BT12">
        <v>1</v>
      </c>
      <c r="BU12">
        <v>1</v>
      </c>
    </row>
    <row r="13" spans="1:145" s="54" customFormat="1" x14ac:dyDescent="0.25">
      <c r="A13" s="54" t="s">
        <v>49</v>
      </c>
      <c r="B13" s="67">
        <v>244275</v>
      </c>
      <c r="C13" s="64">
        <v>44348</v>
      </c>
      <c r="D13" s="55" t="s">
        <v>622</v>
      </c>
      <c r="E13" s="72"/>
      <c r="F13" s="76"/>
      <c r="G13" s="76"/>
      <c r="H13" s="76"/>
      <c r="I13" s="76"/>
      <c r="J13" s="76"/>
      <c r="M13" s="54" t="s">
        <v>51</v>
      </c>
      <c r="W13" s="79" t="s">
        <v>51</v>
      </c>
      <c r="X13" s="54">
        <v>28145</v>
      </c>
      <c r="Y13" s="54">
        <v>4600006076</v>
      </c>
      <c r="Z13" s="54" t="s">
        <v>606</v>
      </c>
      <c r="AA13" s="68" t="s">
        <v>604</v>
      </c>
      <c r="AB13" s="54" t="str">
        <f t="shared" si="1"/>
        <v>Hantverkarbyxa 2115 CYD Dam Svart 50 50</v>
      </c>
      <c r="AC13" s="55">
        <v>50</v>
      </c>
      <c r="AD13" s="55" t="s">
        <v>605</v>
      </c>
      <c r="AE13" s="54" t="s">
        <v>615</v>
      </c>
      <c r="AF13" s="48">
        <f t="shared" si="0"/>
        <v>36</v>
      </c>
      <c r="AK13" s="54" t="s">
        <v>473</v>
      </c>
      <c r="AL13" s="54">
        <v>1</v>
      </c>
      <c r="AM13" s="72">
        <v>355</v>
      </c>
      <c r="AO13" s="54" t="s">
        <v>539</v>
      </c>
      <c r="AR13" s="54" t="s">
        <v>616</v>
      </c>
      <c r="AT13" s="54">
        <v>4</v>
      </c>
      <c r="AV13" s="54" t="s">
        <v>617</v>
      </c>
      <c r="AW13" s="72">
        <v>355</v>
      </c>
      <c r="AX13" s="54">
        <v>10000</v>
      </c>
      <c r="BC13" s="56"/>
      <c r="BD13" s="56"/>
      <c r="BK13" s="54" t="s">
        <v>60</v>
      </c>
      <c r="BL13" s="54" t="s">
        <v>51</v>
      </c>
      <c r="BM13" s="54">
        <v>393</v>
      </c>
      <c r="BQ13" s="54" t="s">
        <v>61</v>
      </c>
      <c r="BR13" s="54" t="s">
        <v>621</v>
      </c>
      <c r="BT13" s="54">
        <v>1</v>
      </c>
      <c r="BU13" s="54">
        <v>1</v>
      </c>
    </row>
    <row r="14" spans="1:145" x14ac:dyDescent="0.25">
      <c r="A14" t="s">
        <v>49</v>
      </c>
      <c r="B14" s="67">
        <v>244276</v>
      </c>
      <c r="C14" s="63">
        <v>44348</v>
      </c>
      <c r="D14" s="46" t="s">
        <v>622</v>
      </c>
      <c r="F14" s="77"/>
      <c r="G14" s="77"/>
      <c r="H14" s="77"/>
      <c r="I14" s="77"/>
      <c r="J14" s="77"/>
      <c r="M14" t="s">
        <v>51</v>
      </c>
      <c r="W14" s="78" t="s">
        <v>51</v>
      </c>
      <c r="X14">
        <v>28145</v>
      </c>
      <c r="Y14">
        <v>4600006076</v>
      </c>
      <c r="Z14" t="s">
        <v>606</v>
      </c>
      <c r="AA14" s="4" t="s">
        <v>676</v>
      </c>
      <c r="AB14">
        <v>125</v>
      </c>
      <c r="AC14" s="46" t="s">
        <v>624</v>
      </c>
      <c r="AD14" s="46" t="s">
        <v>605</v>
      </c>
      <c r="AE14" t="s">
        <v>650</v>
      </c>
      <c r="AF14" s="53">
        <f t="shared" si="0"/>
        <v>33</v>
      </c>
      <c r="AK14" s="65" t="s">
        <v>473</v>
      </c>
      <c r="AL14" s="65">
        <v>1</v>
      </c>
      <c r="AM14" s="73">
        <v>285</v>
      </c>
      <c r="AO14" s="65" t="s">
        <v>346</v>
      </c>
      <c r="AR14" t="s">
        <v>616</v>
      </c>
      <c r="AT14">
        <v>4</v>
      </c>
      <c r="AV14" t="s">
        <v>617</v>
      </c>
      <c r="AW14" s="73">
        <v>285</v>
      </c>
      <c r="AX14" s="65">
        <v>10000</v>
      </c>
      <c r="BK14" t="s">
        <v>60</v>
      </c>
      <c r="BL14" t="s">
        <v>51</v>
      </c>
      <c r="BM14">
        <v>393</v>
      </c>
      <c r="BQ14" s="65" t="s">
        <v>61</v>
      </c>
      <c r="BR14" s="65" t="s">
        <v>621</v>
      </c>
      <c r="BT14" s="65">
        <v>1</v>
      </c>
      <c r="BU14" s="65">
        <v>1</v>
      </c>
    </row>
    <row r="15" spans="1:145" x14ac:dyDescent="0.25">
      <c r="A15" t="s">
        <v>49</v>
      </c>
      <c r="B15" s="67">
        <v>244277</v>
      </c>
      <c r="C15" s="63">
        <v>44348</v>
      </c>
      <c r="D15" s="46" t="s">
        <v>622</v>
      </c>
      <c r="F15" s="76"/>
      <c r="G15" s="76"/>
      <c r="H15" s="76"/>
      <c r="I15" s="76"/>
      <c r="J15" s="76"/>
      <c r="M15" t="s">
        <v>51</v>
      </c>
      <c r="W15" s="78" t="s">
        <v>51</v>
      </c>
      <c r="X15">
        <v>28145</v>
      </c>
      <c r="Y15">
        <v>4600006076</v>
      </c>
      <c r="Z15" t="s">
        <v>606</v>
      </c>
      <c r="AA15" s="4" t="s">
        <v>677</v>
      </c>
      <c r="AB15">
        <v>126</v>
      </c>
      <c r="AC15" s="46" t="s">
        <v>625</v>
      </c>
      <c r="AD15" s="46" t="s">
        <v>605</v>
      </c>
      <c r="AE15" t="s">
        <v>651</v>
      </c>
      <c r="AF15" s="48">
        <f t="shared" si="0"/>
        <v>33</v>
      </c>
      <c r="AK15" s="65" t="s">
        <v>473</v>
      </c>
      <c r="AL15" s="65">
        <v>1</v>
      </c>
      <c r="AM15" s="73">
        <v>285</v>
      </c>
      <c r="AO15" s="65" t="s">
        <v>346</v>
      </c>
      <c r="AR15" t="s">
        <v>616</v>
      </c>
      <c r="AT15">
        <v>4</v>
      </c>
      <c r="AV15" t="s">
        <v>617</v>
      </c>
      <c r="AW15" s="73">
        <v>285</v>
      </c>
      <c r="AX15" s="65">
        <v>10000</v>
      </c>
      <c r="BC15" s="51">
        <v>0.05</v>
      </c>
      <c r="BE15">
        <f>300*BC15</f>
        <v>15</v>
      </c>
      <c r="BF15">
        <v>1</v>
      </c>
      <c r="BH15" t="s">
        <v>702</v>
      </c>
      <c r="BK15" t="s">
        <v>60</v>
      </c>
      <c r="BL15" t="s">
        <v>51</v>
      </c>
      <c r="BM15">
        <v>393</v>
      </c>
      <c r="BQ15" s="65" t="s">
        <v>61</v>
      </c>
      <c r="BR15" t="str">
        <f>IF(BE15="","ZZ","ZA")</f>
        <v>ZA</v>
      </c>
      <c r="BS15">
        <v>1</v>
      </c>
      <c r="BT15" s="65">
        <v>1</v>
      </c>
      <c r="BU15" s="65">
        <v>1</v>
      </c>
    </row>
    <row r="16" spans="1:145" x14ac:dyDescent="0.25">
      <c r="A16" t="s">
        <v>49</v>
      </c>
      <c r="B16" s="67">
        <v>244278</v>
      </c>
      <c r="C16" s="63">
        <v>44348</v>
      </c>
      <c r="D16" s="46" t="s">
        <v>622</v>
      </c>
      <c r="F16" s="76"/>
      <c r="G16" s="76"/>
      <c r="H16" s="76"/>
      <c r="I16" s="76"/>
      <c r="J16" s="76"/>
      <c r="M16" t="s">
        <v>51</v>
      </c>
      <c r="W16" s="78" t="s">
        <v>51</v>
      </c>
      <c r="X16">
        <v>28145</v>
      </c>
      <c r="Y16">
        <v>4600006076</v>
      </c>
      <c r="Z16" t="s">
        <v>606</v>
      </c>
      <c r="AA16" s="4" t="s">
        <v>678</v>
      </c>
      <c r="AB16">
        <v>127</v>
      </c>
      <c r="AC16" s="46" t="s">
        <v>626</v>
      </c>
      <c r="AD16" s="46" t="s">
        <v>605</v>
      </c>
      <c r="AE16" t="s">
        <v>652</v>
      </c>
      <c r="AF16" s="48">
        <f t="shared" si="0"/>
        <v>33</v>
      </c>
      <c r="AK16" s="65" t="s">
        <v>473</v>
      </c>
      <c r="AL16" s="65">
        <v>1</v>
      </c>
      <c r="AM16" s="73">
        <v>285</v>
      </c>
      <c r="AO16" s="65" t="s">
        <v>346</v>
      </c>
      <c r="AR16" t="s">
        <v>616</v>
      </c>
      <c r="AT16">
        <v>4</v>
      </c>
      <c r="AV16" t="s">
        <v>617</v>
      </c>
      <c r="AW16" s="73">
        <v>285</v>
      </c>
      <c r="AX16" s="65">
        <v>10000</v>
      </c>
      <c r="BC16" s="51">
        <v>0.1</v>
      </c>
      <c r="BE16">
        <f t="shared" ref="BE16:BE36" si="3">300*BC16</f>
        <v>30</v>
      </c>
      <c r="BF16">
        <v>3</v>
      </c>
      <c r="BH16" t="s">
        <v>703</v>
      </c>
      <c r="BK16" t="s">
        <v>60</v>
      </c>
      <c r="BL16" t="s">
        <v>51</v>
      </c>
      <c r="BM16">
        <v>393</v>
      </c>
      <c r="BQ16" s="65" t="s">
        <v>61</v>
      </c>
      <c r="BR16" t="str">
        <f t="shared" ref="BR16:BR39" si="4">IF(BE16="","ZZ","ZA")</f>
        <v>ZA</v>
      </c>
      <c r="BS16">
        <v>2</v>
      </c>
      <c r="BT16" s="65">
        <v>1</v>
      </c>
      <c r="BU16" s="65">
        <v>1</v>
      </c>
    </row>
    <row r="17" spans="1:73" x14ac:dyDescent="0.25">
      <c r="A17" t="s">
        <v>49</v>
      </c>
      <c r="B17" s="67">
        <v>244279</v>
      </c>
      <c r="C17" s="63">
        <v>44348</v>
      </c>
      <c r="D17" s="46" t="s">
        <v>622</v>
      </c>
      <c r="F17" s="76"/>
      <c r="G17" s="76"/>
      <c r="H17" s="76"/>
      <c r="I17" s="76"/>
      <c r="J17" s="76"/>
      <c r="M17" t="s">
        <v>51</v>
      </c>
      <c r="W17" s="78" t="s">
        <v>51</v>
      </c>
      <c r="X17">
        <v>28145</v>
      </c>
      <c r="Y17">
        <v>4600006076</v>
      </c>
      <c r="Z17" t="s">
        <v>606</v>
      </c>
      <c r="AA17" s="4" t="s">
        <v>679</v>
      </c>
      <c r="AB17">
        <v>128</v>
      </c>
      <c r="AC17" s="46" t="s">
        <v>627</v>
      </c>
      <c r="AD17" s="46" t="s">
        <v>605</v>
      </c>
      <c r="AE17" t="s">
        <v>653</v>
      </c>
      <c r="AF17" s="48">
        <f t="shared" si="0"/>
        <v>33</v>
      </c>
      <c r="AK17" s="65" t="s">
        <v>473</v>
      </c>
      <c r="AL17" s="65">
        <v>1</v>
      </c>
      <c r="AM17" s="73">
        <v>285</v>
      </c>
      <c r="AO17" s="65" t="s">
        <v>346</v>
      </c>
      <c r="AR17" t="s">
        <v>616</v>
      </c>
      <c r="AT17">
        <v>4</v>
      </c>
      <c r="AV17" t="s">
        <v>617</v>
      </c>
      <c r="AW17" s="73">
        <v>285</v>
      </c>
      <c r="AX17" s="65">
        <v>10000</v>
      </c>
      <c r="BC17" s="51">
        <v>0.15</v>
      </c>
      <c r="BE17">
        <f t="shared" si="3"/>
        <v>45</v>
      </c>
      <c r="BF17">
        <v>4</v>
      </c>
      <c r="BH17" t="s">
        <v>704</v>
      </c>
      <c r="BK17" t="s">
        <v>60</v>
      </c>
      <c r="BL17" t="s">
        <v>51</v>
      </c>
      <c r="BM17">
        <v>393</v>
      </c>
      <c r="BQ17" s="65" t="s">
        <v>61</v>
      </c>
      <c r="BR17" t="str">
        <f t="shared" si="4"/>
        <v>ZA</v>
      </c>
      <c r="BS17">
        <v>2</v>
      </c>
      <c r="BT17" s="65">
        <v>1</v>
      </c>
      <c r="BU17" s="65">
        <v>1</v>
      </c>
    </row>
    <row r="18" spans="1:73" x14ac:dyDescent="0.25">
      <c r="A18" t="s">
        <v>49</v>
      </c>
      <c r="B18" s="67">
        <v>244280</v>
      </c>
      <c r="C18" s="63">
        <v>44348</v>
      </c>
      <c r="D18" s="46" t="s">
        <v>622</v>
      </c>
      <c r="F18" s="76"/>
      <c r="G18" s="76"/>
      <c r="H18" s="76"/>
      <c r="I18" s="76"/>
      <c r="J18" s="76"/>
      <c r="M18" t="s">
        <v>51</v>
      </c>
      <c r="W18" s="78" t="s">
        <v>51</v>
      </c>
      <c r="X18">
        <v>28145</v>
      </c>
      <c r="Y18">
        <v>4600006076</v>
      </c>
      <c r="Z18" t="s">
        <v>606</v>
      </c>
      <c r="AA18" s="4" t="s">
        <v>680</v>
      </c>
      <c r="AB18">
        <v>129</v>
      </c>
      <c r="AC18" s="46" t="s">
        <v>628</v>
      </c>
      <c r="AD18" s="46" t="s">
        <v>605</v>
      </c>
      <c r="AE18" t="s">
        <v>654</v>
      </c>
      <c r="AF18" s="48">
        <f t="shared" si="0"/>
        <v>33</v>
      </c>
      <c r="AK18" s="65" t="s">
        <v>473</v>
      </c>
      <c r="AL18" s="65">
        <v>1</v>
      </c>
      <c r="AM18" s="73">
        <v>285</v>
      </c>
      <c r="AO18" s="65" t="s">
        <v>346</v>
      </c>
      <c r="AR18" t="s">
        <v>616</v>
      </c>
      <c r="AT18">
        <v>4</v>
      </c>
      <c r="AV18" t="s">
        <v>617</v>
      </c>
      <c r="AW18" s="73">
        <v>285</v>
      </c>
      <c r="AX18" s="65">
        <v>10000</v>
      </c>
      <c r="BC18" s="51">
        <v>0.15</v>
      </c>
      <c r="BE18">
        <f t="shared" si="3"/>
        <v>45</v>
      </c>
      <c r="BF18">
        <v>4</v>
      </c>
      <c r="BH18" t="s">
        <v>704</v>
      </c>
      <c r="BK18" t="s">
        <v>60</v>
      </c>
      <c r="BL18" t="s">
        <v>51</v>
      </c>
      <c r="BM18">
        <v>393</v>
      </c>
      <c r="BQ18" s="65" t="s">
        <v>61</v>
      </c>
      <c r="BR18" t="str">
        <f t="shared" si="4"/>
        <v>ZA</v>
      </c>
      <c r="BS18">
        <v>2</v>
      </c>
      <c r="BT18" s="65">
        <v>1</v>
      </c>
      <c r="BU18" s="65">
        <v>1</v>
      </c>
    </row>
    <row r="19" spans="1:73" x14ac:dyDescent="0.25">
      <c r="A19" t="s">
        <v>49</v>
      </c>
      <c r="B19" s="67">
        <v>244283</v>
      </c>
      <c r="C19" s="63">
        <v>44348</v>
      </c>
      <c r="D19" s="46" t="s">
        <v>622</v>
      </c>
      <c r="F19" s="76"/>
      <c r="G19" s="76"/>
      <c r="H19" s="76"/>
      <c r="I19" s="76"/>
      <c r="J19" s="76"/>
      <c r="M19" t="s">
        <v>51</v>
      </c>
      <c r="W19" s="78" t="s">
        <v>51</v>
      </c>
      <c r="X19">
        <v>28145</v>
      </c>
      <c r="Y19">
        <v>4600006076</v>
      </c>
      <c r="Z19" t="s">
        <v>606</v>
      </c>
      <c r="AA19" s="4" t="s">
        <v>681</v>
      </c>
      <c r="AB19">
        <v>130</v>
      </c>
      <c r="AC19" s="46" t="s">
        <v>629</v>
      </c>
      <c r="AD19" s="46" t="s">
        <v>605</v>
      </c>
      <c r="AE19" t="s">
        <v>655</v>
      </c>
      <c r="AF19" s="48">
        <f t="shared" si="0"/>
        <v>33</v>
      </c>
      <c r="AK19" s="65" t="s">
        <v>473</v>
      </c>
      <c r="AL19" s="65">
        <v>1</v>
      </c>
      <c r="AM19" s="73">
        <v>285</v>
      </c>
      <c r="AO19" s="65" t="s">
        <v>346</v>
      </c>
      <c r="AR19" t="s">
        <v>616</v>
      </c>
      <c r="AT19">
        <v>4</v>
      </c>
      <c r="AV19" t="s">
        <v>617</v>
      </c>
      <c r="AW19" s="73">
        <v>285</v>
      </c>
      <c r="AX19" s="65">
        <v>10000</v>
      </c>
      <c r="BC19" s="51">
        <v>0.15</v>
      </c>
      <c r="BE19">
        <f t="shared" si="3"/>
        <v>45</v>
      </c>
      <c r="BF19">
        <v>4</v>
      </c>
      <c r="BH19" t="s">
        <v>704</v>
      </c>
      <c r="BK19" t="s">
        <v>60</v>
      </c>
      <c r="BL19" t="s">
        <v>51</v>
      </c>
      <c r="BM19">
        <v>393</v>
      </c>
      <c r="BQ19" s="65" t="s">
        <v>61</v>
      </c>
      <c r="BR19" t="str">
        <f t="shared" si="4"/>
        <v>ZA</v>
      </c>
      <c r="BS19">
        <v>2</v>
      </c>
      <c r="BT19" s="65">
        <v>1</v>
      </c>
      <c r="BU19" s="65">
        <v>1</v>
      </c>
    </row>
    <row r="20" spans="1:73" x14ac:dyDescent="0.25">
      <c r="A20" t="s">
        <v>49</v>
      </c>
      <c r="B20" s="67">
        <v>244284</v>
      </c>
      <c r="C20" s="63">
        <v>44348</v>
      </c>
      <c r="D20" s="46" t="s">
        <v>622</v>
      </c>
      <c r="F20" s="76"/>
      <c r="G20" s="76"/>
      <c r="H20" s="76"/>
      <c r="I20" s="76"/>
      <c r="J20" s="76"/>
      <c r="M20" t="s">
        <v>51</v>
      </c>
      <c r="W20" s="78" t="s">
        <v>51</v>
      </c>
      <c r="X20">
        <v>28145</v>
      </c>
      <c r="Y20">
        <v>4600006076</v>
      </c>
      <c r="Z20" t="s">
        <v>606</v>
      </c>
      <c r="AA20" s="4" t="s">
        <v>682</v>
      </c>
      <c r="AB20">
        <v>131</v>
      </c>
      <c r="AC20" s="46" t="s">
        <v>630</v>
      </c>
      <c r="AD20" s="46" t="s">
        <v>605</v>
      </c>
      <c r="AE20" t="s">
        <v>656</v>
      </c>
      <c r="AF20" s="48">
        <f t="shared" si="0"/>
        <v>33</v>
      </c>
      <c r="AK20" s="65" t="s">
        <v>473</v>
      </c>
      <c r="AL20" s="65">
        <v>1</v>
      </c>
      <c r="AM20" s="73">
        <v>285</v>
      </c>
      <c r="AO20" s="65" t="s">
        <v>346</v>
      </c>
      <c r="AR20" t="s">
        <v>616</v>
      </c>
      <c r="AT20">
        <v>4</v>
      </c>
      <c r="AV20" t="s">
        <v>617</v>
      </c>
      <c r="AW20" s="73">
        <v>285</v>
      </c>
      <c r="AX20" s="65">
        <v>10000</v>
      </c>
      <c r="BC20" s="51">
        <v>0.05</v>
      </c>
      <c r="BE20">
        <f t="shared" si="3"/>
        <v>15</v>
      </c>
      <c r="BF20">
        <v>2</v>
      </c>
      <c r="BH20" t="s">
        <v>705</v>
      </c>
      <c r="BK20" t="s">
        <v>60</v>
      </c>
      <c r="BL20" t="s">
        <v>51</v>
      </c>
      <c r="BM20">
        <v>393</v>
      </c>
      <c r="BQ20" s="65" t="s">
        <v>61</v>
      </c>
      <c r="BR20" t="str">
        <f t="shared" si="4"/>
        <v>ZA</v>
      </c>
      <c r="BS20">
        <v>1</v>
      </c>
      <c r="BT20" s="65">
        <v>1</v>
      </c>
      <c r="BU20" s="65">
        <v>1</v>
      </c>
    </row>
    <row r="21" spans="1:73" x14ac:dyDescent="0.25">
      <c r="A21" t="s">
        <v>49</v>
      </c>
      <c r="B21" s="67">
        <v>244285</v>
      </c>
      <c r="C21" s="63">
        <v>44348</v>
      </c>
      <c r="D21" s="46" t="s">
        <v>622</v>
      </c>
      <c r="F21" s="76"/>
      <c r="G21" s="76"/>
      <c r="H21" s="76"/>
      <c r="I21" s="76"/>
      <c r="J21" s="76"/>
      <c r="M21" t="s">
        <v>51</v>
      </c>
      <c r="W21" s="78" t="s">
        <v>51</v>
      </c>
      <c r="X21">
        <v>28145</v>
      </c>
      <c r="Y21">
        <v>4600006076</v>
      </c>
      <c r="Z21" t="s">
        <v>606</v>
      </c>
      <c r="AA21" s="4" t="s">
        <v>683</v>
      </c>
      <c r="AB21">
        <v>133</v>
      </c>
      <c r="AC21" s="46" t="s">
        <v>631</v>
      </c>
      <c r="AD21" s="46" t="s">
        <v>605</v>
      </c>
      <c r="AE21" t="s">
        <v>657</v>
      </c>
      <c r="AF21" s="48">
        <f t="shared" si="0"/>
        <v>33</v>
      </c>
      <c r="AK21" s="65" t="s">
        <v>473</v>
      </c>
      <c r="AL21" s="65">
        <v>1</v>
      </c>
      <c r="AM21" s="73">
        <v>285</v>
      </c>
      <c r="AO21" s="65" t="s">
        <v>346</v>
      </c>
      <c r="AR21" t="s">
        <v>616</v>
      </c>
      <c r="AT21">
        <v>4</v>
      </c>
      <c r="AV21" t="s">
        <v>617</v>
      </c>
      <c r="AW21" s="73">
        <v>285</v>
      </c>
      <c r="AX21" s="65">
        <v>10000</v>
      </c>
      <c r="BK21" t="s">
        <v>60</v>
      </c>
      <c r="BL21" t="s">
        <v>51</v>
      </c>
      <c r="BM21">
        <v>393</v>
      </c>
      <c r="BQ21" s="65" t="s">
        <v>61</v>
      </c>
      <c r="BR21" t="str">
        <f t="shared" si="4"/>
        <v>ZZ</v>
      </c>
      <c r="BT21" s="65">
        <v>1</v>
      </c>
      <c r="BU21" s="65">
        <v>1</v>
      </c>
    </row>
    <row r="22" spans="1:73" x14ac:dyDescent="0.25">
      <c r="A22" t="s">
        <v>49</v>
      </c>
      <c r="B22" s="67">
        <v>244288</v>
      </c>
      <c r="C22" s="63">
        <v>44348</v>
      </c>
      <c r="D22" s="46" t="s">
        <v>622</v>
      </c>
      <c r="F22" s="76"/>
      <c r="G22" s="76"/>
      <c r="H22" s="76"/>
      <c r="I22" s="76"/>
      <c r="J22" s="76"/>
      <c r="M22" t="s">
        <v>51</v>
      </c>
      <c r="W22" s="78" t="s">
        <v>51</v>
      </c>
      <c r="X22">
        <v>28145</v>
      </c>
      <c r="Y22">
        <v>4600006076</v>
      </c>
      <c r="Z22" t="s">
        <v>606</v>
      </c>
      <c r="AA22" s="4" t="s">
        <v>684</v>
      </c>
      <c r="AB22">
        <v>134</v>
      </c>
      <c r="AC22" s="46" t="s">
        <v>632</v>
      </c>
      <c r="AD22" s="46" t="s">
        <v>605</v>
      </c>
      <c r="AE22" t="s">
        <v>658</v>
      </c>
      <c r="AF22" s="48">
        <f t="shared" si="0"/>
        <v>33</v>
      </c>
      <c r="AK22" s="65" t="s">
        <v>473</v>
      </c>
      <c r="AL22" s="65">
        <v>1</v>
      </c>
      <c r="AM22" s="73">
        <v>285</v>
      </c>
      <c r="AO22" s="65" t="s">
        <v>346</v>
      </c>
      <c r="AR22" t="s">
        <v>616</v>
      </c>
      <c r="AT22">
        <v>4</v>
      </c>
      <c r="AV22" t="s">
        <v>617</v>
      </c>
      <c r="AW22" s="73">
        <v>285</v>
      </c>
      <c r="AX22" s="65">
        <v>10000</v>
      </c>
      <c r="BK22" t="s">
        <v>60</v>
      </c>
      <c r="BL22" t="s">
        <v>51</v>
      </c>
      <c r="BM22">
        <v>393</v>
      </c>
      <c r="BQ22" s="65" t="s">
        <v>61</v>
      </c>
      <c r="BR22" t="str">
        <f t="shared" si="4"/>
        <v>ZZ</v>
      </c>
      <c r="BT22" s="65">
        <v>1</v>
      </c>
      <c r="BU22" s="65">
        <v>1</v>
      </c>
    </row>
    <row r="23" spans="1:73" x14ac:dyDescent="0.25">
      <c r="A23" t="s">
        <v>49</v>
      </c>
      <c r="B23" s="67">
        <v>244290</v>
      </c>
      <c r="C23" s="63">
        <v>44348</v>
      </c>
      <c r="D23" s="46" t="s">
        <v>622</v>
      </c>
      <c r="F23" s="76"/>
      <c r="G23" s="76"/>
      <c r="H23" s="76"/>
      <c r="I23" s="76"/>
      <c r="J23" s="76"/>
      <c r="M23" t="s">
        <v>51</v>
      </c>
      <c r="W23" s="78" t="s">
        <v>51</v>
      </c>
      <c r="X23">
        <v>28145</v>
      </c>
      <c r="Y23">
        <v>4600006076</v>
      </c>
      <c r="Z23" t="s">
        <v>606</v>
      </c>
      <c r="AA23" s="4" t="s">
        <v>685</v>
      </c>
      <c r="AB23">
        <v>169</v>
      </c>
      <c r="AC23" s="46" t="s">
        <v>633</v>
      </c>
      <c r="AD23" s="46" t="s">
        <v>605</v>
      </c>
      <c r="AE23" t="s">
        <v>659</v>
      </c>
      <c r="AF23" s="48">
        <f t="shared" si="0"/>
        <v>34</v>
      </c>
      <c r="AK23" s="65" t="s">
        <v>473</v>
      </c>
      <c r="AL23" s="65">
        <v>1</v>
      </c>
      <c r="AM23" s="73">
        <v>285</v>
      </c>
      <c r="AO23" s="65" t="s">
        <v>346</v>
      </c>
      <c r="AR23" t="s">
        <v>616</v>
      </c>
      <c r="AT23">
        <v>4</v>
      </c>
      <c r="AV23" t="s">
        <v>617</v>
      </c>
      <c r="AW23" s="73">
        <v>285</v>
      </c>
      <c r="AX23" s="65">
        <v>10000</v>
      </c>
      <c r="BK23" t="s">
        <v>60</v>
      </c>
      <c r="BL23" t="s">
        <v>51</v>
      </c>
      <c r="BM23">
        <v>393</v>
      </c>
      <c r="BQ23" s="65" t="s">
        <v>61</v>
      </c>
      <c r="BR23" t="str">
        <f t="shared" si="4"/>
        <v>ZZ</v>
      </c>
      <c r="BT23" s="65">
        <v>1</v>
      </c>
      <c r="BU23" s="65">
        <v>1</v>
      </c>
    </row>
    <row r="24" spans="1:73" x14ac:dyDescent="0.25">
      <c r="A24" t="s">
        <v>49</v>
      </c>
      <c r="B24" s="67">
        <v>244457</v>
      </c>
      <c r="C24" s="63">
        <v>44348</v>
      </c>
      <c r="D24" s="46" t="s">
        <v>622</v>
      </c>
      <c r="F24" s="76"/>
      <c r="G24" s="76"/>
      <c r="H24" s="76"/>
      <c r="I24" s="76"/>
      <c r="J24" s="76"/>
      <c r="M24" t="s">
        <v>51</v>
      </c>
      <c r="W24" s="78" t="s">
        <v>51</v>
      </c>
      <c r="X24">
        <v>28145</v>
      </c>
      <c r="Y24">
        <v>4600006076</v>
      </c>
      <c r="Z24" t="s">
        <v>606</v>
      </c>
      <c r="AA24" s="4" t="s">
        <v>686</v>
      </c>
      <c r="AB24">
        <v>170</v>
      </c>
      <c r="AC24" s="46" t="s">
        <v>634</v>
      </c>
      <c r="AD24" s="46" t="s">
        <v>605</v>
      </c>
      <c r="AE24" t="s">
        <v>660</v>
      </c>
      <c r="AF24" s="48">
        <f t="shared" si="0"/>
        <v>34</v>
      </c>
      <c r="AK24" s="65" t="s">
        <v>473</v>
      </c>
      <c r="AL24" s="65">
        <v>1</v>
      </c>
      <c r="AM24" s="73">
        <v>285</v>
      </c>
      <c r="AO24" s="65" t="s">
        <v>346</v>
      </c>
      <c r="AR24" t="s">
        <v>616</v>
      </c>
      <c r="AT24">
        <v>4</v>
      </c>
      <c r="AV24" t="s">
        <v>617</v>
      </c>
      <c r="AW24" s="73">
        <v>285</v>
      </c>
      <c r="AX24" s="65">
        <v>10000</v>
      </c>
      <c r="BK24" t="s">
        <v>60</v>
      </c>
      <c r="BL24" t="s">
        <v>51</v>
      </c>
      <c r="BM24">
        <v>393</v>
      </c>
      <c r="BQ24" s="65" t="s">
        <v>61</v>
      </c>
      <c r="BR24" t="str">
        <f t="shared" si="4"/>
        <v>ZZ</v>
      </c>
      <c r="BT24" s="65">
        <v>1</v>
      </c>
      <c r="BU24" s="65">
        <v>1</v>
      </c>
    </row>
    <row r="25" spans="1:73" x14ac:dyDescent="0.25">
      <c r="A25" t="s">
        <v>49</v>
      </c>
      <c r="B25" s="67">
        <v>244458</v>
      </c>
      <c r="C25" s="63">
        <v>44348</v>
      </c>
      <c r="D25" s="46" t="s">
        <v>622</v>
      </c>
      <c r="F25" s="76"/>
      <c r="G25" s="76"/>
      <c r="H25" s="76"/>
      <c r="I25" s="76"/>
      <c r="J25" s="76"/>
      <c r="M25" t="s">
        <v>51</v>
      </c>
      <c r="W25" s="78" t="s">
        <v>51</v>
      </c>
      <c r="X25">
        <v>28145</v>
      </c>
      <c r="Y25">
        <v>4600006076</v>
      </c>
      <c r="Z25" t="s">
        <v>606</v>
      </c>
      <c r="AA25" s="4" t="s">
        <v>687</v>
      </c>
      <c r="AB25">
        <v>171</v>
      </c>
      <c r="AC25" s="46" t="s">
        <v>635</v>
      </c>
      <c r="AD25" s="46" t="s">
        <v>605</v>
      </c>
      <c r="AE25" t="s">
        <v>661</v>
      </c>
      <c r="AF25" s="48">
        <f t="shared" si="0"/>
        <v>34</v>
      </c>
      <c r="AK25" s="65" t="s">
        <v>473</v>
      </c>
      <c r="AL25" s="65">
        <v>1</v>
      </c>
      <c r="AM25" s="73">
        <v>285</v>
      </c>
      <c r="AO25" s="65" t="s">
        <v>346</v>
      </c>
      <c r="AR25" t="s">
        <v>616</v>
      </c>
      <c r="AT25">
        <v>4</v>
      </c>
      <c r="AV25" t="s">
        <v>617</v>
      </c>
      <c r="AW25" s="73">
        <v>285</v>
      </c>
      <c r="AX25" s="65">
        <v>10000</v>
      </c>
      <c r="BC25" s="51">
        <v>0.05</v>
      </c>
      <c r="BE25">
        <f t="shared" si="3"/>
        <v>15</v>
      </c>
      <c r="BF25">
        <v>1</v>
      </c>
      <c r="BH25" t="s">
        <v>702</v>
      </c>
      <c r="BK25" t="s">
        <v>60</v>
      </c>
      <c r="BL25" t="s">
        <v>51</v>
      </c>
      <c r="BM25">
        <v>393</v>
      </c>
      <c r="BQ25" s="65" t="s">
        <v>61</v>
      </c>
      <c r="BR25" t="str">
        <f t="shared" si="4"/>
        <v>ZA</v>
      </c>
      <c r="BS25">
        <v>1</v>
      </c>
      <c r="BT25" s="65">
        <v>1</v>
      </c>
      <c r="BU25" s="65">
        <v>1</v>
      </c>
    </row>
    <row r="26" spans="1:73" x14ac:dyDescent="0.25">
      <c r="A26" t="s">
        <v>49</v>
      </c>
      <c r="B26" s="67">
        <v>244459</v>
      </c>
      <c r="C26" s="63">
        <v>44348</v>
      </c>
      <c r="D26" s="46" t="s">
        <v>622</v>
      </c>
      <c r="F26" s="76"/>
      <c r="G26" s="76"/>
      <c r="H26" s="76"/>
      <c r="I26" s="76"/>
      <c r="J26" s="76"/>
      <c r="M26" t="s">
        <v>51</v>
      </c>
      <c r="W26" s="78" t="s">
        <v>51</v>
      </c>
      <c r="X26">
        <v>28145</v>
      </c>
      <c r="Y26">
        <v>4600006076</v>
      </c>
      <c r="Z26" t="s">
        <v>606</v>
      </c>
      <c r="AA26" s="4" t="s">
        <v>688</v>
      </c>
      <c r="AB26">
        <v>172</v>
      </c>
      <c r="AC26" s="46" t="s">
        <v>636</v>
      </c>
      <c r="AD26" s="46" t="s">
        <v>605</v>
      </c>
      <c r="AE26" t="s">
        <v>662</v>
      </c>
      <c r="AF26" s="48">
        <f t="shared" si="0"/>
        <v>34</v>
      </c>
      <c r="AK26" s="65" t="s">
        <v>473</v>
      </c>
      <c r="AL26" s="65">
        <v>1</v>
      </c>
      <c r="AM26" s="73">
        <v>285</v>
      </c>
      <c r="AO26" s="65" t="s">
        <v>346</v>
      </c>
      <c r="AR26" t="s">
        <v>616</v>
      </c>
      <c r="AT26">
        <v>4</v>
      </c>
      <c r="AV26" t="s">
        <v>617</v>
      </c>
      <c r="AW26" s="73">
        <v>285</v>
      </c>
      <c r="AX26" s="65">
        <v>10000</v>
      </c>
      <c r="BC26" s="51">
        <v>0.05</v>
      </c>
      <c r="BE26">
        <f t="shared" si="3"/>
        <v>15</v>
      </c>
      <c r="BF26">
        <v>1</v>
      </c>
      <c r="BH26" t="s">
        <v>702</v>
      </c>
      <c r="BK26" t="s">
        <v>60</v>
      </c>
      <c r="BL26" t="s">
        <v>51</v>
      </c>
      <c r="BM26">
        <v>393</v>
      </c>
      <c r="BQ26" s="65" t="s">
        <v>61</v>
      </c>
      <c r="BR26" t="str">
        <f t="shared" si="4"/>
        <v>ZA</v>
      </c>
      <c r="BS26">
        <v>1</v>
      </c>
      <c r="BT26" s="65">
        <v>1</v>
      </c>
      <c r="BU26" s="65">
        <v>1</v>
      </c>
    </row>
    <row r="27" spans="1:73" x14ac:dyDescent="0.25">
      <c r="A27" t="s">
        <v>49</v>
      </c>
      <c r="B27" s="67">
        <v>244460</v>
      </c>
      <c r="C27" s="63">
        <v>44348</v>
      </c>
      <c r="D27" s="46" t="s">
        <v>622</v>
      </c>
      <c r="F27" s="76"/>
      <c r="G27" s="76"/>
      <c r="H27" s="76"/>
      <c r="I27" s="76"/>
      <c r="J27" s="76"/>
      <c r="M27" t="s">
        <v>51</v>
      </c>
      <c r="W27" s="78" t="s">
        <v>51</v>
      </c>
      <c r="X27">
        <v>28145</v>
      </c>
      <c r="Y27">
        <v>4600006076</v>
      </c>
      <c r="Z27" t="s">
        <v>606</v>
      </c>
      <c r="AA27" s="4" t="s">
        <v>689</v>
      </c>
      <c r="AB27">
        <v>173</v>
      </c>
      <c r="AC27" s="46" t="s">
        <v>637</v>
      </c>
      <c r="AD27" s="46" t="s">
        <v>605</v>
      </c>
      <c r="AE27" t="s">
        <v>663</v>
      </c>
      <c r="AF27" s="48">
        <f t="shared" si="0"/>
        <v>34</v>
      </c>
      <c r="AK27" s="65" t="s">
        <v>473</v>
      </c>
      <c r="AL27" s="65">
        <v>1</v>
      </c>
      <c r="AM27" s="73">
        <v>285</v>
      </c>
      <c r="AO27" s="65" t="s">
        <v>346</v>
      </c>
      <c r="AR27" t="s">
        <v>616</v>
      </c>
      <c r="AT27">
        <v>4</v>
      </c>
      <c r="AV27" t="s">
        <v>617</v>
      </c>
      <c r="AW27" s="73">
        <v>285</v>
      </c>
      <c r="AX27" s="65">
        <v>10000</v>
      </c>
      <c r="BC27" s="51">
        <v>0.05</v>
      </c>
      <c r="BE27">
        <f t="shared" si="3"/>
        <v>15</v>
      </c>
      <c r="BF27">
        <v>1</v>
      </c>
      <c r="BH27" t="s">
        <v>702</v>
      </c>
      <c r="BK27" t="s">
        <v>60</v>
      </c>
      <c r="BL27" t="s">
        <v>51</v>
      </c>
      <c r="BM27">
        <v>393</v>
      </c>
      <c r="BQ27" s="65" t="s">
        <v>61</v>
      </c>
      <c r="BR27" t="str">
        <f t="shared" si="4"/>
        <v>ZA</v>
      </c>
      <c r="BS27">
        <v>1</v>
      </c>
      <c r="BT27" s="65">
        <v>1</v>
      </c>
      <c r="BU27" s="65">
        <v>1</v>
      </c>
    </row>
    <row r="28" spans="1:73" x14ac:dyDescent="0.25">
      <c r="A28" t="s">
        <v>49</v>
      </c>
      <c r="B28" s="67">
        <v>244461</v>
      </c>
      <c r="C28" s="63">
        <v>44348</v>
      </c>
      <c r="D28" s="46" t="s">
        <v>622</v>
      </c>
      <c r="F28" s="76"/>
      <c r="G28" s="76"/>
      <c r="H28" s="76"/>
      <c r="I28" s="76"/>
      <c r="J28" s="76"/>
      <c r="M28" t="s">
        <v>51</v>
      </c>
      <c r="W28" s="78" t="s">
        <v>51</v>
      </c>
      <c r="X28">
        <v>28145</v>
      </c>
      <c r="Y28">
        <v>4600006076</v>
      </c>
      <c r="Z28" t="s">
        <v>606</v>
      </c>
      <c r="AA28" s="4" t="s">
        <v>690</v>
      </c>
      <c r="AB28">
        <v>174</v>
      </c>
      <c r="AC28" s="46" t="s">
        <v>638</v>
      </c>
      <c r="AD28" s="46" t="s">
        <v>605</v>
      </c>
      <c r="AE28" t="s">
        <v>664</v>
      </c>
      <c r="AF28" s="48">
        <f t="shared" si="0"/>
        <v>34</v>
      </c>
      <c r="AK28" s="65" t="s">
        <v>473</v>
      </c>
      <c r="AL28" s="65">
        <v>1</v>
      </c>
      <c r="AM28" s="73">
        <v>285</v>
      </c>
      <c r="AO28" s="65" t="s">
        <v>346</v>
      </c>
      <c r="AR28" t="s">
        <v>616</v>
      </c>
      <c r="AT28">
        <v>4</v>
      </c>
      <c r="AV28" t="s">
        <v>617</v>
      </c>
      <c r="AW28" s="73">
        <v>285</v>
      </c>
      <c r="AX28" s="65">
        <v>10000</v>
      </c>
      <c r="BK28" t="s">
        <v>60</v>
      </c>
      <c r="BL28" t="s">
        <v>51</v>
      </c>
      <c r="BM28">
        <v>393</v>
      </c>
      <c r="BQ28" s="65" t="s">
        <v>61</v>
      </c>
      <c r="BR28" t="str">
        <f t="shared" si="4"/>
        <v>ZZ</v>
      </c>
      <c r="BT28" s="65">
        <v>1</v>
      </c>
      <c r="BU28" s="65">
        <v>1</v>
      </c>
    </row>
    <row r="29" spans="1:73" x14ac:dyDescent="0.25">
      <c r="A29" t="s">
        <v>49</v>
      </c>
      <c r="B29" s="67">
        <v>244462</v>
      </c>
      <c r="C29" s="63">
        <v>44348</v>
      </c>
      <c r="D29" s="46" t="s">
        <v>622</v>
      </c>
      <c r="F29" s="76"/>
      <c r="G29" s="76"/>
      <c r="H29" s="76"/>
      <c r="I29" s="76"/>
      <c r="J29" s="76"/>
      <c r="M29" t="s">
        <v>51</v>
      </c>
      <c r="W29" s="78" t="s">
        <v>51</v>
      </c>
      <c r="X29">
        <v>28145</v>
      </c>
      <c r="Y29">
        <v>4600006076</v>
      </c>
      <c r="Z29" t="s">
        <v>606</v>
      </c>
      <c r="AA29" s="4" t="s">
        <v>691</v>
      </c>
      <c r="AB29">
        <v>175</v>
      </c>
      <c r="AC29" s="46" t="s">
        <v>639</v>
      </c>
      <c r="AD29" s="46" t="s">
        <v>605</v>
      </c>
      <c r="AE29" t="s">
        <v>665</v>
      </c>
      <c r="AF29" s="48">
        <f t="shared" si="0"/>
        <v>34</v>
      </c>
      <c r="AK29" s="65" t="s">
        <v>473</v>
      </c>
      <c r="AL29" s="65">
        <v>1</v>
      </c>
      <c r="AM29" s="73">
        <v>285</v>
      </c>
      <c r="AO29" s="65" t="s">
        <v>346</v>
      </c>
      <c r="AR29" t="s">
        <v>616</v>
      </c>
      <c r="AT29">
        <v>4</v>
      </c>
      <c r="AV29" t="s">
        <v>617</v>
      </c>
      <c r="AW29" s="73">
        <v>285</v>
      </c>
      <c r="AX29" s="65">
        <v>10000</v>
      </c>
      <c r="BK29" t="s">
        <v>60</v>
      </c>
      <c r="BL29" t="s">
        <v>51</v>
      </c>
      <c r="BM29">
        <v>393</v>
      </c>
      <c r="BQ29" s="65" t="s">
        <v>61</v>
      </c>
      <c r="BR29" t="str">
        <f t="shared" si="4"/>
        <v>ZZ</v>
      </c>
      <c r="BT29" s="65">
        <v>1</v>
      </c>
      <c r="BU29" s="65">
        <v>1</v>
      </c>
    </row>
    <row r="30" spans="1:73" x14ac:dyDescent="0.25">
      <c r="A30" t="s">
        <v>49</v>
      </c>
      <c r="B30" s="67">
        <v>244463</v>
      </c>
      <c r="C30" s="63">
        <v>44348</v>
      </c>
      <c r="D30" s="46" t="s">
        <v>622</v>
      </c>
      <c r="F30" s="76"/>
      <c r="G30" s="76"/>
      <c r="H30" s="76"/>
      <c r="I30" s="76"/>
      <c r="J30" s="76"/>
      <c r="M30" t="s">
        <v>51</v>
      </c>
      <c r="W30" s="78" t="s">
        <v>51</v>
      </c>
      <c r="X30">
        <v>28145</v>
      </c>
      <c r="Y30">
        <v>4600006076</v>
      </c>
      <c r="Z30" t="s">
        <v>606</v>
      </c>
      <c r="AA30" s="4" t="s">
        <v>692</v>
      </c>
      <c r="AB30">
        <v>299</v>
      </c>
      <c r="AC30" s="46" t="s">
        <v>640</v>
      </c>
      <c r="AD30" s="46" t="s">
        <v>605</v>
      </c>
      <c r="AE30" t="s">
        <v>666</v>
      </c>
      <c r="AF30" s="48">
        <f t="shared" si="0"/>
        <v>33</v>
      </c>
      <c r="AK30" s="65" t="s">
        <v>473</v>
      </c>
      <c r="AL30" s="65">
        <v>1</v>
      </c>
      <c r="AM30" s="73">
        <v>285</v>
      </c>
      <c r="AO30" s="65" t="s">
        <v>346</v>
      </c>
      <c r="AR30" t="s">
        <v>616</v>
      </c>
      <c r="AT30">
        <v>4</v>
      </c>
      <c r="AV30" t="s">
        <v>617</v>
      </c>
      <c r="AW30" s="73">
        <v>285</v>
      </c>
      <c r="AX30" s="65">
        <v>10000</v>
      </c>
      <c r="BK30" t="s">
        <v>60</v>
      </c>
      <c r="BL30" t="s">
        <v>51</v>
      </c>
      <c r="BM30">
        <v>393</v>
      </c>
      <c r="BQ30" s="65" t="s">
        <v>61</v>
      </c>
      <c r="BR30" t="str">
        <f t="shared" si="4"/>
        <v>ZZ</v>
      </c>
      <c r="BT30" s="65">
        <v>1</v>
      </c>
      <c r="BU30" s="65">
        <v>1</v>
      </c>
    </row>
    <row r="31" spans="1:73" x14ac:dyDescent="0.25">
      <c r="A31" t="s">
        <v>49</v>
      </c>
      <c r="B31" s="67">
        <v>244464</v>
      </c>
      <c r="C31" s="63">
        <v>44348</v>
      </c>
      <c r="D31" s="46" t="s">
        <v>622</v>
      </c>
      <c r="F31" s="76"/>
      <c r="G31" s="76"/>
      <c r="H31" s="76"/>
      <c r="I31" s="76"/>
      <c r="J31" s="76"/>
      <c r="M31" t="s">
        <v>51</v>
      </c>
      <c r="W31" s="78" t="s">
        <v>51</v>
      </c>
      <c r="X31">
        <v>28145</v>
      </c>
      <c r="Y31">
        <v>4600006076</v>
      </c>
      <c r="Z31" t="s">
        <v>606</v>
      </c>
      <c r="AA31" s="4" t="s">
        <v>693</v>
      </c>
      <c r="AB31">
        <v>300</v>
      </c>
      <c r="AC31" s="46" t="s">
        <v>641</v>
      </c>
      <c r="AD31" s="46" t="s">
        <v>605</v>
      </c>
      <c r="AE31" t="s">
        <v>667</v>
      </c>
      <c r="AF31" s="48">
        <f t="shared" si="0"/>
        <v>33</v>
      </c>
      <c r="AK31" s="65" t="s">
        <v>473</v>
      </c>
      <c r="AL31" s="65">
        <v>1</v>
      </c>
      <c r="AM31" s="73">
        <v>285</v>
      </c>
      <c r="AO31" s="65" t="s">
        <v>346</v>
      </c>
      <c r="AR31" t="s">
        <v>616</v>
      </c>
      <c r="AT31">
        <v>4</v>
      </c>
      <c r="AV31" t="s">
        <v>617</v>
      </c>
      <c r="AW31" s="73">
        <v>285</v>
      </c>
      <c r="AX31" s="65">
        <v>10000</v>
      </c>
      <c r="BK31" t="s">
        <v>60</v>
      </c>
      <c r="BL31" t="s">
        <v>51</v>
      </c>
      <c r="BM31">
        <v>393</v>
      </c>
      <c r="BQ31" s="65" t="s">
        <v>61</v>
      </c>
      <c r="BR31" t="str">
        <f t="shared" si="4"/>
        <v>ZZ</v>
      </c>
      <c r="BT31" s="65">
        <v>1</v>
      </c>
      <c r="BU31" s="65">
        <v>1</v>
      </c>
    </row>
    <row r="32" spans="1:73" x14ac:dyDescent="0.25">
      <c r="A32" t="s">
        <v>49</v>
      </c>
      <c r="B32" s="67">
        <v>244465</v>
      </c>
      <c r="C32" s="63">
        <v>44348</v>
      </c>
      <c r="D32" s="46" t="s">
        <v>622</v>
      </c>
      <c r="F32" s="76"/>
      <c r="G32" s="76"/>
      <c r="H32" s="76"/>
      <c r="I32" s="76"/>
      <c r="J32" s="76"/>
      <c r="M32" t="s">
        <v>51</v>
      </c>
      <c r="W32" s="78" t="s">
        <v>51</v>
      </c>
      <c r="X32">
        <v>28145</v>
      </c>
      <c r="Y32">
        <v>4600006076</v>
      </c>
      <c r="Z32" t="s">
        <v>606</v>
      </c>
      <c r="AA32" s="4" t="s">
        <v>694</v>
      </c>
      <c r="AB32">
        <v>301</v>
      </c>
      <c r="AC32" s="46" t="s">
        <v>642</v>
      </c>
      <c r="AD32" s="46" t="s">
        <v>605</v>
      </c>
      <c r="AE32" t="s">
        <v>668</v>
      </c>
      <c r="AF32" s="48">
        <f t="shared" si="0"/>
        <v>33</v>
      </c>
      <c r="AK32" s="65" t="s">
        <v>473</v>
      </c>
      <c r="AL32" s="65">
        <v>1</v>
      </c>
      <c r="AM32" s="73">
        <v>285</v>
      </c>
      <c r="AO32" s="65" t="s">
        <v>346</v>
      </c>
      <c r="AR32" t="s">
        <v>616</v>
      </c>
      <c r="AT32">
        <v>4</v>
      </c>
      <c r="AV32" t="s">
        <v>617</v>
      </c>
      <c r="AW32" s="73">
        <v>285</v>
      </c>
      <c r="AX32" s="65">
        <v>10000</v>
      </c>
      <c r="BK32" t="s">
        <v>60</v>
      </c>
      <c r="BL32" t="s">
        <v>51</v>
      </c>
      <c r="BM32">
        <v>393</v>
      </c>
      <c r="BQ32" s="65" t="s">
        <v>61</v>
      </c>
      <c r="BR32" t="str">
        <f t="shared" si="4"/>
        <v>ZZ</v>
      </c>
      <c r="BT32" s="65">
        <v>1</v>
      </c>
      <c r="BU32" s="65">
        <v>1</v>
      </c>
    </row>
    <row r="33" spans="1:73" x14ac:dyDescent="0.25">
      <c r="A33" t="s">
        <v>49</v>
      </c>
      <c r="B33" s="67">
        <v>244466</v>
      </c>
      <c r="C33" s="63">
        <v>44348</v>
      </c>
      <c r="D33" s="46" t="s">
        <v>622</v>
      </c>
      <c r="F33" s="76"/>
      <c r="G33" s="76"/>
      <c r="H33" s="76"/>
      <c r="I33" s="76"/>
      <c r="J33" s="76"/>
      <c r="M33" t="s">
        <v>51</v>
      </c>
      <c r="W33" s="78" t="s">
        <v>51</v>
      </c>
      <c r="X33">
        <v>28145</v>
      </c>
      <c r="Y33">
        <v>4600006076</v>
      </c>
      <c r="Z33" t="s">
        <v>606</v>
      </c>
      <c r="AA33" s="4" t="s">
        <v>695</v>
      </c>
      <c r="AB33">
        <v>302</v>
      </c>
      <c r="AC33" s="46" t="s">
        <v>643</v>
      </c>
      <c r="AD33" s="46" t="s">
        <v>605</v>
      </c>
      <c r="AE33" t="s">
        <v>669</v>
      </c>
      <c r="AF33" s="48">
        <f t="shared" si="0"/>
        <v>33</v>
      </c>
      <c r="AK33" s="65" t="s">
        <v>473</v>
      </c>
      <c r="AL33" s="65">
        <v>1</v>
      </c>
      <c r="AM33" s="73">
        <v>285</v>
      </c>
      <c r="AO33" s="65" t="s">
        <v>346</v>
      </c>
      <c r="AR33" t="s">
        <v>616</v>
      </c>
      <c r="AT33">
        <v>4</v>
      </c>
      <c r="AV33" t="s">
        <v>617</v>
      </c>
      <c r="AW33" s="73">
        <v>285</v>
      </c>
      <c r="AX33" s="65">
        <v>10000</v>
      </c>
      <c r="BC33" s="51">
        <v>0.05</v>
      </c>
      <c r="BE33">
        <f t="shared" si="3"/>
        <v>15</v>
      </c>
      <c r="BF33">
        <v>1</v>
      </c>
      <c r="BH33" t="s">
        <v>702</v>
      </c>
      <c r="BK33" t="s">
        <v>60</v>
      </c>
      <c r="BL33" t="s">
        <v>51</v>
      </c>
      <c r="BM33">
        <v>393</v>
      </c>
      <c r="BQ33" s="65" t="s">
        <v>61</v>
      </c>
      <c r="BR33" t="str">
        <f t="shared" si="4"/>
        <v>ZA</v>
      </c>
      <c r="BS33">
        <v>1</v>
      </c>
      <c r="BT33" s="65">
        <v>1</v>
      </c>
      <c r="BU33" s="65">
        <v>1</v>
      </c>
    </row>
    <row r="34" spans="1:73" x14ac:dyDescent="0.25">
      <c r="A34" t="s">
        <v>49</v>
      </c>
      <c r="B34" s="67">
        <v>244467</v>
      </c>
      <c r="C34" s="63">
        <v>44348</v>
      </c>
      <c r="D34" s="46" t="s">
        <v>622</v>
      </c>
      <c r="F34" s="76"/>
      <c r="G34" s="76"/>
      <c r="H34" s="76"/>
      <c r="I34" s="76"/>
      <c r="J34" s="76"/>
      <c r="M34" t="s">
        <v>51</v>
      </c>
      <c r="W34" s="78" t="s">
        <v>51</v>
      </c>
      <c r="X34">
        <v>28145</v>
      </c>
      <c r="Y34">
        <v>4600006076</v>
      </c>
      <c r="Z34" t="s">
        <v>606</v>
      </c>
      <c r="AA34" s="4" t="s">
        <v>696</v>
      </c>
      <c r="AB34">
        <v>303</v>
      </c>
      <c r="AC34" s="46" t="s">
        <v>644</v>
      </c>
      <c r="AD34" s="46" t="s">
        <v>605</v>
      </c>
      <c r="AE34" t="s">
        <v>670</v>
      </c>
      <c r="AF34" s="48">
        <f t="shared" si="0"/>
        <v>34</v>
      </c>
      <c r="AK34" s="65" t="s">
        <v>473</v>
      </c>
      <c r="AL34" s="65">
        <v>1</v>
      </c>
      <c r="AM34" s="73">
        <v>285</v>
      </c>
      <c r="AO34" s="65" t="s">
        <v>346</v>
      </c>
      <c r="AR34" t="s">
        <v>616</v>
      </c>
      <c r="AT34">
        <v>4</v>
      </c>
      <c r="AV34" t="s">
        <v>617</v>
      </c>
      <c r="AW34" s="73">
        <v>285</v>
      </c>
      <c r="AX34" s="65">
        <v>10000</v>
      </c>
      <c r="BC34" s="51">
        <v>0.05</v>
      </c>
      <c r="BE34">
        <f t="shared" si="3"/>
        <v>15</v>
      </c>
      <c r="BF34">
        <v>1</v>
      </c>
      <c r="BH34" t="s">
        <v>702</v>
      </c>
      <c r="BK34" t="s">
        <v>60</v>
      </c>
      <c r="BL34" t="s">
        <v>51</v>
      </c>
      <c r="BM34">
        <v>393</v>
      </c>
      <c r="BQ34" s="65" t="s">
        <v>61</v>
      </c>
      <c r="BR34" t="str">
        <f t="shared" si="4"/>
        <v>ZA</v>
      </c>
      <c r="BS34">
        <v>1</v>
      </c>
      <c r="BT34" s="65">
        <v>1</v>
      </c>
      <c r="BU34" s="65">
        <v>1</v>
      </c>
    </row>
    <row r="35" spans="1:73" x14ac:dyDescent="0.25">
      <c r="A35" t="s">
        <v>49</v>
      </c>
      <c r="B35" s="67">
        <v>244468</v>
      </c>
      <c r="C35" s="63">
        <v>44348</v>
      </c>
      <c r="D35" s="46" t="s">
        <v>622</v>
      </c>
      <c r="F35" s="76"/>
      <c r="G35" s="76"/>
      <c r="H35" s="76"/>
      <c r="I35" s="76"/>
      <c r="J35" s="76"/>
      <c r="M35" t="s">
        <v>51</v>
      </c>
      <c r="W35" s="78" t="s">
        <v>51</v>
      </c>
      <c r="X35">
        <v>28145</v>
      </c>
      <c r="Y35">
        <v>4600006076</v>
      </c>
      <c r="Z35" t="s">
        <v>606</v>
      </c>
      <c r="AA35" s="4" t="s">
        <v>697</v>
      </c>
      <c r="AB35">
        <v>304</v>
      </c>
      <c r="AC35" s="46" t="s">
        <v>645</v>
      </c>
      <c r="AD35" s="46" t="s">
        <v>605</v>
      </c>
      <c r="AE35" t="s">
        <v>671</v>
      </c>
      <c r="AF35" s="48">
        <f t="shared" si="0"/>
        <v>34</v>
      </c>
      <c r="AK35" s="65" t="s">
        <v>473</v>
      </c>
      <c r="AL35" s="65">
        <v>1</v>
      </c>
      <c r="AM35" s="73">
        <v>285</v>
      </c>
      <c r="AO35" s="65" t="s">
        <v>346</v>
      </c>
      <c r="AR35" t="s">
        <v>616</v>
      </c>
      <c r="AT35">
        <v>4</v>
      </c>
      <c r="AV35" t="s">
        <v>617</v>
      </c>
      <c r="AW35" s="73">
        <v>285</v>
      </c>
      <c r="AX35" s="65">
        <v>10000</v>
      </c>
      <c r="BC35" s="51">
        <v>0.05</v>
      </c>
      <c r="BE35">
        <f t="shared" si="3"/>
        <v>15</v>
      </c>
      <c r="BF35">
        <v>1</v>
      </c>
      <c r="BH35" t="s">
        <v>702</v>
      </c>
      <c r="BK35" t="s">
        <v>60</v>
      </c>
      <c r="BL35" t="s">
        <v>51</v>
      </c>
      <c r="BM35">
        <v>393</v>
      </c>
      <c r="BQ35" s="65" t="s">
        <v>61</v>
      </c>
      <c r="BR35" t="str">
        <f t="shared" si="4"/>
        <v>ZA</v>
      </c>
      <c r="BS35">
        <v>1</v>
      </c>
      <c r="BT35" s="65">
        <v>1</v>
      </c>
      <c r="BU35" s="65">
        <v>1</v>
      </c>
    </row>
    <row r="36" spans="1:73" x14ac:dyDescent="0.25">
      <c r="A36" t="s">
        <v>49</v>
      </c>
      <c r="B36" s="67">
        <v>244469</v>
      </c>
      <c r="C36" s="63">
        <v>44348</v>
      </c>
      <c r="D36" s="46" t="s">
        <v>622</v>
      </c>
      <c r="F36" s="76"/>
      <c r="G36" s="76"/>
      <c r="H36" s="76"/>
      <c r="I36" s="76"/>
      <c r="J36" s="76"/>
      <c r="M36" t="s">
        <v>51</v>
      </c>
      <c r="W36" s="78" t="s">
        <v>51</v>
      </c>
      <c r="X36">
        <v>28145</v>
      </c>
      <c r="Y36">
        <v>4600006076</v>
      </c>
      <c r="Z36" t="s">
        <v>606</v>
      </c>
      <c r="AA36" s="4" t="s">
        <v>698</v>
      </c>
      <c r="AB36">
        <v>305</v>
      </c>
      <c r="AC36" s="46" t="s">
        <v>646</v>
      </c>
      <c r="AD36" s="46" t="s">
        <v>605</v>
      </c>
      <c r="AE36" t="s">
        <v>672</v>
      </c>
      <c r="AF36" s="48">
        <f t="shared" si="0"/>
        <v>34</v>
      </c>
      <c r="AK36" s="65" t="s">
        <v>473</v>
      </c>
      <c r="AL36" s="65">
        <v>1</v>
      </c>
      <c r="AM36" s="73">
        <v>285</v>
      </c>
      <c r="AO36" s="65" t="s">
        <v>346</v>
      </c>
      <c r="AR36" t="s">
        <v>616</v>
      </c>
      <c r="AT36">
        <v>4</v>
      </c>
      <c r="AV36" t="s">
        <v>617</v>
      </c>
      <c r="AW36" s="73">
        <v>285</v>
      </c>
      <c r="AX36" s="65">
        <v>10000</v>
      </c>
      <c r="BC36" s="51">
        <v>0.05</v>
      </c>
      <c r="BE36">
        <f t="shared" si="3"/>
        <v>15</v>
      </c>
      <c r="BF36">
        <v>1</v>
      </c>
      <c r="BH36" t="s">
        <v>702</v>
      </c>
      <c r="BK36" t="s">
        <v>60</v>
      </c>
      <c r="BL36" t="s">
        <v>51</v>
      </c>
      <c r="BM36">
        <v>393</v>
      </c>
      <c r="BQ36" s="65" t="s">
        <v>61</v>
      </c>
      <c r="BR36" t="str">
        <f t="shared" si="4"/>
        <v>ZA</v>
      </c>
      <c r="BS36">
        <v>1</v>
      </c>
      <c r="BT36" s="65">
        <v>1</v>
      </c>
      <c r="BU36" s="65">
        <v>1</v>
      </c>
    </row>
    <row r="37" spans="1:73" x14ac:dyDescent="0.25">
      <c r="A37" t="s">
        <v>49</v>
      </c>
      <c r="B37" s="67">
        <v>244470</v>
      </c>
      <c r="C37" s="63">
        <v>44348</v>
      </c>
      <c r="D37" s="46" t="s">
        <v>622</v>
      </c>
      <c r="F37" s="76"/>
      <c r="G37" s="76"/>
      <c r="H37" s="76"/>
      <c r="I37" s="76"/>
      <c r="J37" s="76"/>
      <c r="M37" t="s">
        <v>51</v>
      </c>
      <c r="W37" s="78" t="s">
        <v>51</v>
      </c>
      <c r="X37">
        <v>28145</v>
      </c>
      <c r="Y37">
        <v>4600006076</v>
      </c>
      <c r="Z37" t="s">
        <v>606</v>
      </c>
      <c r="AA37" s="4" t="s">
        <v>699</v>
      </c>
      <c r="AB37">
        <v>306</v>
      </c>
      <c r="AC37" s="46" t="s">
        <v>647</v>
      </c>
      <c r="AD37" s="46" t="s">
        <v>605</v>
      </c>
      <c r="AE37" t="s">
        <v>673</v>
      </c>
      <c r="AF37" s="48">
        <f t="shared" si="0"/>
        <v>34</v>
      </c>
      <c r="AK37" s="65" t="s">
        <v>473</v>
      </c>
      <c r="AL37" s="65">
        <v>1</v>
      </c>
      <c r="AM37" s="73">
        <v>285</v>
      </c>
      <c r="AO37" s="65" t="s">
        <v>346</v>
      </c>
      <c r="AR37" t="s">
        <v>616</v>
      </c>
      <c r="AT37">
        <v>4</v>
      </c>
      <c r="AV37" t="s">
        <v>617</v>
      </c>
      <c r="AW37" s="73">
        <v>285</v>
      </c>
      <c r="AX37" s="65">
        <v>10000</v>
      </c>
      <c r="BK37" t="s">
        <v>60</v>
      </c>
      <c r="BL37" t="s">
        <v>51</v>
      </c>
      <c r="BM37">
        <v>393</v>
      </c>
      <c r="BQ37" s="65" t="s">
        <v>61</v>
      </c>
      <c r="BR37" t="str">
        <f t="shared" si="4"/>
        <v>ZZ</v>
      </c>
      <c r="BT37" s="65">
        <v>1</v>
      </c>
      <c r="BU37" s="65">
        <v>1</v>
      </c>
    </row>
    <row r="38" spans="1:73" x14ac:dyDescent="0.25">
      <c r="A38" t="s">
        <v>49</v>
      </c>
      <c r="B38" s="67">
        <v>244471</v>
      </c>
      <c r="C38" s="63">
        <v>44348</v>
      </c>
      <c r="D38" s="46" t="s">
        <v>622</v>
      </c>
      <c r="F38" s="76"/>
      <c r="G38" s="76"/>
      <c r="H38" s="76"/>
      <c r="I38" s="76"/>
      <c r="J38" s="76"/>
      <c r="M38" t="s">
        <v>51</v>
      </c>
      <c r="W38" s="78" t="s">
        <v>51</v>
      </c>
      <c r="X38">
        <v>28145</v>
      </c>
      <c r="Y38">
        <v>4600006076</v>
      </c>
      <c r="Z38" t="s">
        <v>606</v>
      </c>
      <c r="AA38" s="4" t="s">
        <v>700</v>
      </c>
      <c r="AB38">
        <v>308</v>
      </c>
      <c r="AC38" s="46" t="s">
        <v>648</v>
      </c>
      <c r="AD38" s="46" t="s">
        <v>605</v>
      </c>
      <c r="AE38" t="s">
        <v>674</v>
      </c>
      <c r="AF38" s="48">
        <f t="shared" si="0"/>
        <v>34</v>
      </c>
      <c r="AK38" s="65" t="s">
        <v>473</v>
      </c>
      <c r="AL38" s="65">
        <v>1</v>
      </c>
      <c r="AM38" s="73">
        <v>285</v>
      </c>
      <c r="AO38" s="65" t="s">
        <v>346</v>
      </c>
      <c r="AR38" t="s">
        <v>616</v>
      </c>
      <c r="AT38">
        <v>4</v>
      </c>
      <c r="AV38" t="s">
        <v>617</v>
      </c>
      <c r="AW38" s="73">
        <v>285</v>
      </c>
      <c r="AX38" s="65">
        <v>10000</v>
      </c>
      <c r="BK38" t="s">
        <v>60</v>
      </c>
      <c r="BL38" t="s">
        <v>51</v>
      </c>
      <c r="BM38">
        <v>393</v>
      </c>
      <c r="BQ38" s="65" t="s">
        <v>61</v>
      </c>
      <c r="BR38" t="str">
        <f t="shared" si="4"/>
        <v>ZZ</v>
      </c>
      <c r="BT38" s="65">
        <v>1</v>
      </c>
      <c r="BU38" s="65">
        <v>1</v>
      </c>
    </row>
    <row r="39" spans="1:73" s="54" customFormat="1" x14ac:dyDescent="0.25">
      <c r="A39" s="54" t="s">
        <v>49</v>
      </c>
      <c r="B39" s="67">
        <v>244472</v>
      </c>
      <c r="C39" s="64">
        <v>44348</v>
      </c>
      <c r="D39" s="55" t="s">
        <v>622</v>
      </c>
      <c r="E39" s="72"/>
      <c r="F39" s="76"/>
      <c r="G39" s="76"/>
      <c r="H39" s="76"/>
      <c r="I39" s="76"/>
      <c r="J39" s="76"/>
      <c r="M39" s="54" t="s">
        <v>51</v>
      </c>
      <c r="W39" s="79" t="s">
        <v>51</v>
      </c>
      <c r="X39" s="54">
        <v>28145</v>
      </c>
      <c r="Y39" s="54">
        <v>4600006076</v>
      </c>
      <c r="Z39" s="54" t="s">
        <v>606</v>
      </c>
      <c r="AA39" s="68" t="s">
        <v>701</v>
      </c>
      <c r="AB39" s="54">
        <v>309</v>
      </c>
      <c r="AC39" s="55" t="s">
        <v>649</v>
      </c>
      <c r="AD39" s="55" t="s">
        <v>605</v>
      </c>
      <c r="AE39" s="54" t="s">
        <v>675</v>
      </c>
      <c r="AF39" s="48">
        <f t="shared" si="0"/>
        <v>34</v>
      </c>
      <c r="AK39" s="66" t="s">
        <v>473</v>
      </c>
      <c r="AL39" s="66">
        <v>1</v>
      </c>
      <c r="AM39" s="74">
        <v>285</v>
      </c>
      <c r="AO39" s="66" t="s">
        <v>346</v>
      </c>
      <c r="AR39" s="54" t="s">
        <v>616</v>
      </c>
      <c r="AT39" s="54">
        <v>30</v>
      </c>
      <c r="AV39" s="54" t="s">
        <v>617</v>
      </c>
      <c r="AW39" s="74">
        <v>285</v>
      </c>
      <c r="AX39" s="66">
        <v>10000</v>
      </c>
      <c r="BC39" s="56"/>
      <c r="BD39" s="56"/>
      <c r="BK39" s="54" t="s">
        <v>60</v>
      </c>
      <c r="BL39" s="54" t="s">
        <v>51</v>
      </c>
      <c r="BM39" s="54">
        <v>393</v>
      </c>
      <c r="BQ39" s="66" t="s">
        <v>61</v>
      </c>
      <c r="BR39" s="54" t="str">
        <f t="shared" si="4"/>
        <v>ZZ</v>
      </c>
      <c r="BT39" s="66">
        <v>1</v>
      </c>
      <c r="BU39" s="66">
        <v>1</v>
      </c>
    </row>
    <row r="40" spans="1:73" x14ac:dyDescent="0.25">
      <c r="A40" t="s">
        <v>49</v>
      </c>
      <c r="B40" s="67">
        <v>244941</v>
      </c>
      <c r="C40" s="63">
        <v>44356</v>
      </c>
      <c r="D40" s="46" t="s">
        <v>898</v>
      </c>
      <c r="F40" s="43"/>
      <c r="G40" s="43"/>
      <c r="H40" s="43"/>
      <c r="I40" s="43"/>
      <c r="J40" s="76"/>
      <c r="K40" t="s">
        <v>899</v>
      </c>
      <c r="M40" s="65" t="s">
        <v>51</v>
      </c>
      <c r="W40" t="s">
        <v>51</v>
      </c>
      <c r="X40">
        <v>27376</v>
      </c>
      <c r="Y40">
        <v>4600005728</v>
      </c>
      <c r="Z40" t="s">
        <v>1017</v>
      </c>
      <c r="AA40" s="4" t="s">
        <v>722</v>
      </c>
      <c r="AC40" s="46" t="s">
        <v>795</v>
      </c>
      <c r="AD40" s="46" t="s">
        <v>605</v>
      </c>
      <c r="AE40" t="s">
        <v>796</v>
      </c>
      <c r="AF40" s="48">
        <f t="shared" si="0"/>
        <v>24</v>
      </c>
      <c r="AK40" s="65" t="s">
        <v>473</v>
      </c>
      <c r="AL40" s="65">
        <v>1</v>
      </c>
      <c r="AM40" s="71">
        <v>16.91</v>
      </c>
      <c r="AO40" s="65" t="s">
        <v>314</v>
      </c>
      <c r="AT40" s="65">
        <v>5</v>
      </c>
      <c r="AV40" s="65" t="s">
        <v>617</v>
      </c>
      <c r="AW40" s="71">
        <f>AM40</f>
        <v>16.91</v>
      </c>
      <c r="AX40" s="65">
        <v>10000</v>
      </c>
      <c r="BK40" t="s">
        <v>60</v>
      </c>
      <c r="BL40" s="82" t="s">
        <v>51</v>
      </c>
      <c r="BM40" s="65">
        <v>386</v>
      </c>
      <c r="BQ40" s="65" t="s">
        <v>61</v>
      </c>
      <c r="BR40" t="s">
        <v>621</v>
      </c>
      <c r="BT40">
        <v>1</v>
      </c>
      <c r="BU40">
        <v>1</v>
      </c>
    </row>
    <row r="41" spans="1:73" x14ac:dyDescent="0.25">
      <c r="A41" t="s">
        <v>49</v>
      </c>
      <c r="B41" s="67">
        <v>244942</v>
      </c>
      <c r="C41" s="63">
        <v>44356</v>
      </c>
      <c r="D41" s="46" t="s">
        <v>898</v>
      </c>
      <c r="F41" s="43"/>
      <c r="G41" s="43"/>
      <c r="H41" s="43"/>
      <c r="I41" s="43"/>
      <c r="J41" s="76"/>
      <c r="K41" t="s">
        <v>899</v>
      </c>
      <c r="M41" s="65" t="s">
        <v>51</v>
      </c>
      <c r="W41" t="s">
        <v>51</v>
      </c>
      <c r="X41">
        <v>27376</v>
      </c>
      <c r="Y41">
        <v>4600005728</v>
      </c>
      <c r="Z41" t="s">
        <v>1017</v>
      </c>
      <c r="AA41" s="4" t="s">
        <v>723</v>
      </c>
      <c r="AC41" s="46" t="s">
        <v>795</v>
      </c>
      <c r="AD41" s="46" t="s">
        <v>605</v>
      </c>
      <c r="AE41" t="s">
        <v>797</v>
      </c>
      <c r="AF41" s="48">
        <f t="shared" si="0"/>
        <v>28</v>
      </c>
      <c r="AK41" s="65" t="s">
        <v>473</v>
      </c>
      <c r="AL41" s="65">
        <v>1</v>
      </c>
      <c r="AM41" s="71">
        <v>25.73</v>
      </c>
      <c r="AO41" s="65" t="s">
        <v>314</v>
      </c>
      <c r="AT41" s="65">
        <v>5</v>
      </c>
      <c r="AV41" s="65" t="s">
        <v>617</v>
      </c>
      <c r="AW41" s="71">
        <f t="shared" ref="AW41:AW104" si="5">AM41</f>
        <v>25.73</v>
      </c>
      <c r="AX41" s="65">
        <v>10000</v>
      </c>
      <c r="BK41" t="s">
        <v>60</v>
      </c>
      <c r="BL41" s="82" t="s">
        <v>51</v>
      </c>
      <c r="BM41" s="65">
        <v>386</v>
      </c>
      <c r="BQ41" s="65" t="s">
        <v>61</v>
      </c>
      <c r="BR41" t="s">
        <v>621</v>
      </c>
      <c r="BT41">
        <v>1</v>
      </c>
      <c r="BU41">
        <v>1</v>
      </c>
    </row>
    <row r="42" spans="1:73" x14ac:dyDescent="0.25">
      <c r="A42" t="s">
        <v>49</v>
      </c>
      <c r="B42" s="67">
        <v>244943</v>
      </c>
      <c r="C42" s="63">
        <v>44356</v>
      </c>
      <c r="D42" s="46" t="s">
        <v>898</v>
      </c>
      <c r="F42" s="43"/>
      <c r="G42" s="43"/>
      <c r="H42" s="43"/>
      <c r="I42" s="43"/>
      <c r="J42" s="76"/>
      <c r="K42" t="s">
        <v>899</v>
      </c>
      <c r="M42" s="65" t="s">
        <v>51</v>
      </c>
      <c r="W42" t="s">
        <v>51</v>
      </c>
      <c r="X42">
        <v>27376</v>
      </c>
      <c r="Y42">
        <v>4600005728</v>
      </c>
      <c r="Z42" t="s">
        <v>1017</v>
      </c>
      <c r="AA42" s="4" t="s">
        <v>724</v>
      </c>
      <c r="AC42" s="46" t="s">
        <v>586</v>
      </c>
      <c r="AD42" s="46" t="s">
        <v>605</v>
      </c>
      <c r="AE42" t="s">
        <v>798</v>
      </c>
      <c r="AF42" s="48">
        <f t="shared" si="0"/>
        <v>21</v>
      </c>
      <c r="AK42" s="65" t="s">
        <v>473</v>
      </c>
      <c r="AL42" s="65">
        <v>1</v>
      </c>
      <c r="AM42" s="71">
        <v>192.62</v>
      </c>
      <c r="AO42" s="65" t="s">
        <v>314</v>
      </c>
      <c r="AT42" s="65">
        <v>5</v>
      </c>
      <c r="AV42" s="65" t="s">
        <v>617</v>
      </c>
      <c r="AW42" s="71">
        <f t="shared" si="5"/>
        <v>192.62</v>
      </c>
      <c r="AX42" s="65">
        <v>10000</v>
      </c>
      <c r="BK42" t="s">
        <v>60</v>
      </c>
      <c r="BL42" s="82" t="s">
        <v>51</v>
      </c>
      <c r="BM42" s="65">
        <v>386</v>
      </c>
      <c r="BQ42" s="65" t="s">
        <v>61</v>
      </c>
      <c r="BR42" t="s">
        <v>621</v>
      </c>
      <c r="BT42">
        <v>1</v>
      </c>
      <c r="BU42">
        <v>1</v>
      </c>
    </row>
    <row r="43" spans="1:73" x14ac:dyDescent="0.25">
      <c r="A43" t="s">
        <v>49</v>
      </c>
      <c r="B43" s="67">
        <v>244944</v>
      </c>
      <c r="C43" s="63">
        <v>44356</v>
      </c>
      <c r="D43" s="46" t="s">
        <v>898</v>
      </c>
      <c r="F43" s="43"/>
      <c r="G43" s="43"/>
      <c r="H43" s="43"/>
      <c r="I43" s="43"/>
      <c r="J43" s="76"/>
      <c r="K43" t="s">
        <v>899</v>
      </c>
      <c r="M43" s="65" t="s">
        <v>51</v>
      </c>
      <c r="W43" t="s">
        <v>51</v>
      </c>
      <c r="X43">
        <v>27376</v>
      </c>
      <c r="Y43">
        <v>4600005728</v>
      </c>
      <c r="Z43" t="s">
        <v>1017</v>
      </c>
      <c r="AA43" s="4" t="s">
        <v>725</v>
      </c>
      <c r="AC43" s="46" t="s">
        <v>787</v>
      </c>
      <c r="AD43" s="46" t="s">
        <v>605</v>
      </c>
      <c r="AE43" t="s">
        <v>799</v>
      </c>
      <c r="AF43" s="48">
        <f t="shared" si="0"/>
        <v>20</v>
      </c>
      <c r="AK43" s="65" t="s">
        <v>473</v>
      </c>
      <c r="AL43" s="65">
        <v>1</v>
      </c>
      <c r="AM43" s="71">
        <v>192.62</v>
      </c>
      <c r="AO43" s="65" t="s">
        <v>314</v>
      </c>
      <c r="AT43" s="65">
        <v>5</v>
      </c>
      <c r="AV43" s="65" t="s">
        <v>617</v>
      </c>
      <c r="AW43" s="71">
        <f t="shared" si="5"/>
        <v>192.62</v>
      </c>
      <c r="AX43" s="65">
        <v>10000</v>
      </c>
      <c r="BK43" t="s">
        <v>60</v>
      </c>
      <c r="BL43" s="82" t="s">
        <v>51</v>
      </c>
      <c r="BM43" s="65">
        <v>386</v>
      </c>
      <c r="BQ43" s="65" t="s">
        <v>61</v>
      </c>
      <c r="BR43" t="s">
        <v>621</v>
      </c>
      <c r="BT43">
        <v>1</v>
      </c>
      <c r="BU43">
        <v>1</v>
      </c>
    </row>
    <row r="44" spans="1:73" x14ac:dyDescent="0.25">
      <c r="A44" t="s">
        <v>49</v>
      </c>
      <c r="B44" s="67">
        <v>244945</v>
      </c>
      <c r="C44" s="63">
        <v>44356</v>
      </c>
      <c r="D44" s="46" t="s">
        <v>898</v>
      </c>
      <c r="F44" s="43"/>
      <c r="G44" s="43"/>
      <c r="H44" s="43"/>
      <c r="I44" s="43"/>
      <c r="J44" s="76"/>
      <c r="K44" t="s">
        <v>899</v>
      </c>
      <c r="M44" s="65" t="s">
        <v>51</v>
      </c>
      <c r="W44" t="s">
        <v>51</v>
      </c>
      <c r="X44">
        <v>27376</v>
      </c>
      <c r="Y44">
        <v>4600005728</v>
      </c>
      <c r="Z44" t="s">
        <v>1017</v>
      </c>
      <c r="AA44" s="4" t="s">
        <v>726</v>
      </c>
      <c r="AC44" s="46" t="s">
        <v>788</v>
      </c>
      <c r="AD44" s="46" t="s">
        <v>605</v>
      </c>
      <c r="AE44" t="s">
        <v>800</v>
      </c>
      <c r="AF44" s="48">
        <f t="shared" si="0"/>
        <v>20</v>
      </c>
      <c r="AK44" s="65" t="s">
        <v>473</v>
      </c>
      <c r="AL44" s="65">
        <v>1</v>
      </c>
      <c r="AM44" s="71">
        <v>192.62</v>
      </c>
      <c r="AO44" s="65" t="s">
        <v>314</v>
      </c>
      <c r="AT44" s="65">
        <v>5</v>
      </c>
      <c r="AV44" s="65" t="s">
        <v>617</v>
      </c>
      <c r="AW44" s="71">
        <f t="shared" si="5"/>
        <v>192.62</v>
      </c>
      <c r="AX44" s="65">
        <v>10000</v>
      </c>
      <c r="BK44" t="s">
        <v>60</v>
      </c>
      <c r="BL44" s="82" t="s">
        <v>51</v>
      </c>
      <c r="BM44" s="65">
        <v>386</v>
      </c>
      <c r="BQ44" s="65" t="s">
        <v>61</v>
      </c>
      <c r="BR44" t="s">
        <v>621</v>
      </c>
      <c r="BT44">
        <v>1</v>
      </c>
      <c r="BU44">
        <v>1</v>
      </c>
    </row>
    <row r="45" spans="1:73" x14ac:dyDescent="0.25">
      <c r="A45" t="s">
        <v>49</v>
      </c>
      <c r="B45" s="67">
        <v>244946</v>
      </c>
      <c r="C45" s="63">
        <v>44356</v>
      </c>
      <c r="D45" s="46" t="s">
        <v>898</v>
      </c>
      <c r="F45" s="43"/>
      <c r="G45" s="43"/>
      <c r="H45" s="43"/>
      <c r="I45" s="43"/>
      <c r="J45" s="76"/>
      <c r="K45" t="s">
        <v>899</v>
      </c>
      <c r="M45" s="65" t="s">
        <v>51</v>
      </c>
      <c r="W45" t="s">
        <v>51</v>
      </c>
      <c r="X45">
        <v>27376</v>
      </c>
      <c r="Y45">
        <v>4600005728</v>
      </c>
      <c r="Z45" t="s">
        <v>1017</v>
      </c>
      <c r="AA45" s="4" t="s">
        <v>727</v>
      </c>
      <c r="AC45" s="46" t="s">
        <v>789</v>
      </c>
      <c r="AD45" s="46" t="s">
        <v>605</v>
      </c>
      <c r="AE45" t="s">
        <v>801</v>
      </c>
      <c r="AF45" s="48">
        <f t="shared" si="0"/>
        <v>20</v>
      </c>
      <c r="AK45" s="65" t="s">
        <v>473</v>
      </c>
      <c r="AL45" s="65">
        <v>1</v>
      </c>
      <c r="AM45" s="71">
        <v>192.62</v>
      </c>
      <c r="AO45" s="65" t="s">
        <v>314</v>
      </c>
      <c r="AT45" s="65">
        <v>5</v>
      </c>
      <c r="AV45" s="65" t="s">
        <v>617</v>
      </c>
      <c r="AW45" s="71">
        <f t="shared" si="5"/>
        <v>192.62</v>
      </c>
      <c r="AX45" s="65">
        <v>10000</v>
      </c>
      <c r="BK45" t="s">
        <v>60</v>
      </c>
      <c r="BL45" s="82" t="s">
        <v>51</v>
      </c>
      <c r="BM45" s="65">
        <v>386</v>
      </c>
      <c r="BQ45" s="65" t="s">
        <v>61</v>
      </c>
      <c r="BR45" t="s">
        <v>621</v>
      </c>
      <c r="BT45">
        <v>1</v>
      </c>
      <c r="BU45">
        <v>1</v>
      </c>
    </row>
    <row r="46" spans="1:73" x14ac:dyDescent="0.25">
      <c r="A46" t="s">
        <v>49</v>
      </c>
      <c r="B46" s="67">
        <v>244947</v>
      </c>
      <c r="C46" s="63">
        <v>44356</v>
      </c>
      <c r="D46" s="46" t="s">
        <v>898</v>
      </c>
      <c r="F46" s="43"/>
      <c r="G46" s="43"/>
      <c r="H46" s="43"/>
      <c r="I46" s="43"/>
      <c r="J46" s="76"/>
      <c r="K46" t="s">
        <v>899</v>
      </c>
      <c r="M46" s="65" t="s">
        <v>51</v>
      </c>
      <c r="W46" t="s">
        <v>51</v>
      </c>
      <c r="X46">
        <v>27376</v>
      </c>
      <c r="Y46">
        <v>4600005728</v>
      </c>
      <c r="Z46" t="s">
        <v>1017</v>
      </c>
      <c r="AA46" s="4" t="s">
        <v>728</v>
      </c>
      <c r="AC46" s="46" t="s">
        <v>790</v>
      </c>
      <c r="AD46" s="46" t="s">
        <v>605</v>
      </c>
      <c r="AE46" t="s">
        <v>802</v>
      </c>
      <c r="AF46" s="48">
        <f t="shared" si="0"/>
        <v>21</v>
      </c>
      <c r="AK46" s="65" t="s">
        <v>473</v>
      </c>
      <c r="AL46" s="65">
        <v>1</v>
      </c>
      <c r="AM46" s="71">
        <v>192.62</v>
      </c>
      <c r="AO46" s="65" t="s">
        <v>314</v>
      </c>
      <c r="AT46" s="65">
        <v>5</v>
      </c>
      <c r="AV46" s="65" t="s">
        <v>617</v>
      </c>
      <c r="AW46" s="71">
        <f t="shared" si="5"/>
        <v>192.62</v>
      </c>
      <c r="AX46" s="65">
        <v>10000</v>
      </c>
      <c r="BK46" t="s">
        <v>60</v>
      </c>
      <c r="BL46" s="82" t="s">
        <v>51</v>
      </c>
      <c r="BM46" s="65">
        <v>386</v>
      </c>
      <c r="BQ46" s="65" t="s">
        <v>61</v>
      </c>
      <c r="BR46" t="s">
        <v>621</v>
      </c>
      <c r="BT46">
        <v>1</v>
      </c>
      <c r="BU46">
        <v>1</v>
      </c>
    </row>
    <row r="47" spans="1:73" x14ac:dyDescent="0.25">
      <c r="A47" t="s">
        <v>49</v>
      </c>
      <c r="B47" s="67">
        <v>244948</v>
      </c>
      <c r="C47" s="63">
        <v>44356</v>
      </c>
      <c r="D47" s="46" t="s">
        <v>898</v>
      </c>
      <c r="F47" s="43"/>
      <c r="G47" s="43"/>
      <c r="H47" s="43"/>
      <c r="I47" s="43"/>
      <c r="J47" s="76"/>
      <c r="K47" t="s">
        <v>899</v>
      </c>
      <c r="M47" s="65" t="s">
        <v>51</v>
      </c>
      <c r="W47" t="s">
        <v>51</v>
      </c>
      <c r="X47">
        <v>27376</v>
      </c>
      <c r="Y47">
        <v>4600005728</v>
      </c>
      <c r="Z47" t="s">
        <v>1017</v>
      </c>
      <c r="AA47" s="4" t="s">
        <v>729</v>
      </c>
      <c r="AC47" s="46" t="s">
        <v>791</v>
      </c>
      <c r="AD47" s="46" t="s">
        <v>605</v>
      </c>
      <c r="AE47" t="s">
        <v>803</v>
      </c>
      <c r="AF47" s="48">
        <f t="shared" si="0"/>
        <v>22</v>
      </c>
      <c r="AK47" s="65" t="s">
        <v>473</v>
      </c>
      <c r="AL47" s="65">
        <v>1</v>
      </c>
      <c r="AM47" s="71">
        <v>192.62</v>
      </c>
      <c r="AO47" s="65" t="s">
        <v>314</v>
      </c>
      <c r="AT47" s="65">
        <v>5</v>
      </c>
      <c r="AV47" s="65" t="s">
        <v>617</v>
      </c>
      <c r="AW47" s="71">
        <f t="shared" si="5"/>
        <v>192.62</v>
      </c>
      <c r="AX47" s="65">
        <v>10000</v>
      </c>
      <c r="BK47" t="s">
        <v>60</v>
      </c>
      <c r="BL47" s="82" t="s">
        <v>51</v>
      </c>
      <c r="BM47" s="65">
        <v>386</v>
      </c>
      <c r="BQ47" s="65" t="s">
        <v>61</v>
      </c>
      <c r="BR47" t="s">
        <v>621</v>
      </c>
      <c r="BT47">
        <v>1</v>
      </c>
      <c r="BU47">
        <v>1</v>
      </c>
    </row>
    <row r="48" spans="1:73" x14ac:dyDescent="0.25">
      <c r="A48" t="s">
        <v>49</v>
      </c>
      <c r="B48" s="67">
        <v>244949</v>
      </c>
      <c r="C48" s="63">
        <v>44356</v>
      </c>
      <c r="D48" s="46" t="s">
        <v>898</v>
      </c>
      <c r="F48" s="43"/>
      <c r="G48" s="43"/>
      <c r="H48" s="43"/>
      <c r="I48" s="43"/>
      <c r="J48" s="76"/>
      <c r="K48" t="s">
        <v>899</v>
      </c>
      <c r="M48" s="65" t="s">
        <v>51</v>
      </c>
      <c r="W48" t="s">
        <v>51</v>
      </c>
      <c r="X48">
        <v>27376</v>
      </c>
      <c r="Y48">
        <v>4600005728</v>
      </c>
      <c r="Z48" t="s">
        <v>1017</v>
      </c>
      <c r="AA48" s="4" t="s">
        <v>912</v>
      </c>
      <c r="AC48" s="46" t="s">
        <v>586</v>
      </c>
      <c r="AD48" s="46" t="s">
        <v>605</v>
      </c>
      <c r="AE48" t="s">
        <v>918</v>
      </c>
      <c r="AF48" s="48">
        <f t="shared" si="0"/>
        <v>27</v>
      </c>
      <c r="AK48" s="65" t="s">
        <v>473</v>
      </c>
      <c r="AL48" s="65">
        <v>1</v>
      </c>
      <c r="AM48" s="71">
        <v>192.62</v>
      </c>
      <c r="AO48" s="65" t="s">
        <v>314</v>
      </c>
      <c r="AT48" s="65">
        <v>5</v>
      </c>
      <c r="AV48" s="65" t="s">
        <v>617</v>
      </c>
      <c r="AW48" s="71">
        <f t="shared" si="5"/>
        <v>192.62</v>
      </c>
      <c r="AX48" s="65">
        <v>10000</v>
      </c>
      <c r="BK48" t="s">
        <v>60</v>
      </c>
      <c r="BL48" s="82" t="s">
        <v>51</v>
      </c>
      <c r="BM48" s="65">
        <v>386</v>
      </c>
      <c r="BQ48" s="65" t="s">
        <v>61</v>
      </c>
      <c r="BR48" t="s">
        <v>621</v>
      </c>
      <c r="BT48">
        <v>1</v>
      </c>
      <c r="BU48">
        <v>1</v>
      </c>
    </row>
    <row r="49" spans="1:73" x14ac:dyDescent="0.25">
      <c r="A49" t="s">
        <v>49</v>
      </c>
      <c r="B49" s="67">
        <v>244950</v>
      </c>
      <c r="C49" s="63">
        <v>44356</v>
      </c>
      <c r="D49" s="46" t="s">
        <v>898</v>
      </c>
      <c r="F49" s="43"/>
      <c r="G49" s="43"/>
      <c r="H49" s="43"/>
      <c r="I49" s="43"/>
      <c r="J49" s="76"/>
      <c r="K49" t="s">
        <v>899</v>
      </c>
      <c r="M49" s="65" t="s">
        <v>51</v>
      </c>
      <c r="W49" t="s">
        <v>51</v>
      </c>
      <c r="X49">
        <v>27376</v>
      </c>
      <c r="Y49">
        <v>4600005728</v>
      </c>
      <c r="Z49" t="s">
        <v>1017</v>
      </c>
      <c r="AA49" s="4" t="s">
        <v>913</v>
      </c>
      <c r="AC49" s="46" t="s">
        <v>787</v>
      </c>
      <c r="AD49" s="46" t="s">
        <v>605</v>
      </c>
      <c r="AE49" t="s">
        <v>919</v>
      </c>
      <c r="AF49" s="48">
        <f t="shared" si="0"/>
        <v>26</v>
      </c>
      <c r="AK49" s="65" t="s">
        <v>473</v>
      </c>
      <c r="AL49" s="65">
        <v>1</v>
      </c>
      <c r="AM49" s="71">
        <v>192.62</v>
      </c>
      <c r="AO49" s="65" t="s">
        <v>314</v>
      </c>
      <c r="AT49" s="65">
        <v>5</v>
      </c>
      <c r="AV49" s="65" t="s">
        <v>617</v>
      </c>
      <c r="AW49" s="71">
        <f t="shared" si="5"/>
        <v>192.62</v>
      </c>
      <c r="AX49" s="65">
        <v>10000</v>
      </c>
      <c r="BK49" t="s">
        <v>60</v>
      </c>
      <c r="BL49" s="82" t="s">
        <v>51</v>
      </c>
      <c r="BM49" s="65">
        <v>386</v>
      </c>
      <c r="BQ49" s="65" t="s">
        <v>61</v>
      </c>
      <c r="BR49" t="s">
        <v>621</v>
      </c>
      <c r="BT49">
        <v>1</v>
      </c>
      <c r="BU49">
        <v>1</v>
      </c>
    </row>
    <row r="50" spans="1:73" x14ac:dyDescent="0.25">
      <c r="A50" t="s">
        <v>49</v>
      </c>
      <c r="B50" s="67">
        <v>244951</v>
      </c>
      <c r="C50" s="63">
        <v>44356</v>
      </c>
      <c r="D50" s="46" t="s">
        <v>898</v>
      </c>
      <c r="F50" s="43"/>
      <c r="G50" s="43"/>
      <c r="H50" s="43"/>
      <c r="I50" s="43"/>
      <c r="J50" s="76"/>
      <c r="K50" t="s">
        <v>899</v>
      </c>
      <c r="M50" s="65" t="s">
        <v>51</v>
      </c>
      <c r="W50" t="s">
        <v>51</v>
      </c>
      <c r="X50">
        <v>27376</v>
      </c>
      <c r="Y50">
        <v>4600005728</v>
      </c>
      <c r="Z50" t="s">
        <v>1017</v>
      </c>
      <c r="AA50" s="4" t="s">
        <v>914</v>
      </c>
      <c r="AC50" s="46" t="s">
        <v>788</v>
      </c>
      <c r="AD50" s="46" t="s">
        <v>605</v>
      </c>
      <c r="AE50" t="s">
        <v>920</v>
      </c>
      <c r="AF50" s="48">
        <f t="shared" si="0"/>
        <v>26</v>
      </c>
      <c r="AK50" s="65" t="s">
        <v>473</v>
      </c>
      <c r="AL50" s="65">
        <v>1</v>
      </c>
      <c r="AM50" s="71">
        <v>192.62</v>
      </c>
      <c r="AO50" s="65" t="s">
        <v>314</v>
      </c>
      <c r="AT50" s="65">
        <v>5</v>
      </c>
      <c r="AV50" s="65" t="s">
        <v>617</v>
      </c>
      <c r="AW50" s="71">
        <f t="shared" si="5"/>
        <v>192.62</v>
      </c>
      <c r="AX50" s="65">
        <v>10000</v>
      </c>
      <c r="BK50" t="s">
        <v>60</v>
      </c>
      <c r="BL50" s="82" t="s">
        <v>51</v>
      </c>
      <c r="BM50" s="65">
        <v>386</v>
      </c>
      <c r="BQ50" s="65" t="s">
        <v>61</v>
      </c>
      <c r="BR50" t="s">
        <v>621</v>
      </c>
      <c r="BT50">
        <v>1</v>
      </c>
      <c r="BU50">
        <v>1</v>
      </c>
    </row>
    <row r="51" spans="1:73" x14ac:dyDescent="0.25">
      <c r="A51" t="s">
        <v>49</v>
      </c>
      <c r="B51" s="67">
        <v>244952</v>
      </c>
      <c r="C51" s="63">
        <v>44356</v>
      </c>
      <c r="D51" s="46" t="s">
        <v>898</v>
      </c>
      <c r="F51" s="43"/>
      <c r="G51" s="43"/>
      <c r="H51" s="43"/>
      <c r="I51" s="43"/>
      <c r="J51" s="76"/>
      <c r="K51" t="s">
        <v>899</v>
      </c>
      <c r="M51" s="65" t="s">
        <v>51</v>
      </c>
      <c r="W51" t="s">
        <v>51</v>
      </c>
      <c r="X51">
        <v>27376</v>
      </c>
      <c r="Y51">
        <v>4600005728</v>
      </c>
      <c r="Z51" t="s">
        <v>1017</v>
      </c>
      <c r="AA51" s="4" t="s">
        <v>915</v>
      </c>
      <c r="AC51" s="46" t="s">
        <v>789</v>
      </c>
      <c r="AD51" s="46" t="s">
        <v>605</v>
      </c>
      <c r="AE51" t="s">
        <v>921</v>
      </c>
      <c r="AF51" s="48">
        <f t="shared" si="0"/>
        <v>26</v>
      </c>
      <c r="AK51" s="65" t="s">
        <v>473</v>
      </c>
      <c r="AL51" s="65">
        <v>1</v>
      </c>
      <c r="AM51" s="71">
        <v>192.62</v>
      </c>
      <c r="AO51" s="65" t="s">
        <v>314</v>
      </c>
      <c r="AT51" s="65">
        <v>5</v>
      </c>
      <c r="AV51" s="65" t="s">
        <v>617</v>
      </c>
      <c r="AW51" s="71">
        <f t="shared" si="5"/>
        <v>192.62</v>
      </c>
      <c r="AX51" s="65">
        <v>10000</v>
      </c>
      <c r="BK51" t="s">
        <v>60</v>
      </c>
      <c r="BL51" s="82" t="s">
        <v>51</v>
      </c>
      <c r="BM51" s="65">
        <v>386</v>
      </c>
      <c r="BQ51" s="65" t="s">
        <v>61</v>
      </c>
      <c r="BR51" t="s">
        <v>621</v>
      </c>
      <c r="BT51">
        <v>1</v>
      </c>
      <c r="BU51">
        <v>1</v>
      </c>
    </row>
    <row r="52" spans="1:73" x14ac:dyDescent="0.25">
      <c r="A52" t="s">
        <v>49</v>
      </c>
      <c r="B52" s="67">
        <v>244953</v>
      </c>
      <c r="C52" s="63">
        <v>44356</v>
      </c>
      <c r="D52" s="46" t="s">
        <v>898</v>
      </c>
      <c r="F52" s="43"/>
      <c r="G52" s="43"/>
      <c r="H52" s="43"/>
      <c r="I52" s="43"/>
      <c r="J52" s="76"/>
      <c r="K52" t="s">
        <v>899</v>
      </c>
      <c r="M52" s="65" t="s">
        <v>51</v>
      </c>
      <c r="W52" t="s">
        <v>51</v>
      </c>
      <c r="X52">
        <v>27376</v>
      </c>
      <c r="Y52">
        <v>4600005728</v>
      </c>
      <c r="Z52" t="s">
        <v>1017</v>
      </c>
      <c r="AA52" s="4" t="s">
        <v>916</v>
      </c>
      <c r="AC52" s="46" t="s">
        <v>790</v>
      </c>
      <c r="AD52" s="46" t="s">
        <v>605</v>
      </c>
      <c r="AE52" t="s">
        <v>922</v>
      </c>
      <c r="AF52" s="48">
        <f t="shared" si="0"/>
        <v>27</v>
      </c>
      <c r="AK52" s="65" t="s">
        <v>473</v>
      </c>
      <c r="AL52" s="65">
        <v>1</v>
      </c>
      <c r="AM52" s="71">
        <v>192.62</v>
      </c>
      <c r="AO52" s="65" t="s">
        <v>314</v>
      </c>
      <c r="AT52" s="65">
        <v>5</v>
      </c>
      <c r="AV52" s="65" t="s">
        <v>617</v>
      </c>
      <c r="AW52" s="71">
        <f t="shared" si="5"/>
        <v>192.62</v>
      </c>
      <c r="AX52" s="65">
        <v>10000</v>
      </c>
      <c r="BK52" t="s">
        <v>60</v>
      </c>
      <c r="BL52" s="82" t="s">
        <v>51</v>
      </c>
      <c r="BM52" s="65">
        <v>386</v>
      </c>
      <c r="BQ52" s="65" t="s">
        <v>61</v>
      </c>
      <c r="BR52" t="s">
        <v>621</v>
      </c>
      <c r="BT52">
        <v>1</v>
      </c>
      <c r="BU52">
        <v>1</v>
      </c>
    </row>
    <row r="53" spans="1:73" x14ac:dyDescent="0.25">
      <c r="A53" t="s">
        <v>49</v>
      </c>
      <c r="B53" s="67">
        <v>244954</v>
      </c>
      <c r="C53" s="63">
        <v>44356</v>
      </c>
      <c r="D53" s="46" t="s">
        <v>898</v>
      </c>
      <c r="F53" s="43"/>
      <c r="G53" s="43"/>
      <c r="H53" s="43"/>
      <c r="I53" s="43"/>
      <c r="J53" s="76"/>
      <c r="K53" t="s">
        <v>899</v>
      </c>
      <c r="M53" s="65" t="s">
        <v>51</v>
      </c>
      <c r="W53" t="s">
        <v>51</v>
      </c>
      <c r="X53">
        <v>27376</v>
      </c>
      <c r="Y53">
        <v>4600005728</v>
      </c>
      <c r="Z53" t="s">
        <v>1017</v>
      </c>
      <c r="AA53" s="4" t="s">
        <v>917</v>
      </c>
      <c r="AC53" s="46" t="s">
        <v>791</v>
      </c>
      <c r="AD53" s="46" t="s">
        <v>605</v>
      </c>
      <c r="AE53" t="s">
        <v>923</v>
      </c>
      <c r="AF53" s="48">
        <f t="shared" ref="AF53:AF116" si="6">LEN(AE53)</f>
        <v>28</v>
      </c>
      <c r="AK53" s="65" t="s">
        <v>473</v>
      </c>
      <c r="AL53" s="65">
        <v>1</v>
      </c>
      <c r="AM53" s="71">
        <v>192.62</v>
      </c>
      <c r="AO53" s="65" t="s">
        <v>314</v>
      </c>
      <c r="AT53" s="65">
        <v>5</v>
      </c>
      <c r="AV53" s="65" t="s">
        <v>617</v>
      </c>
      <c r="AW53" s="71">
        <f t="shared" si="5"/>
        <v>192.62</v>
      </c>
      <c r="AX53" s="65">
        <v>10000</v>
      </c>
      <c r="BK53" t="s">
        <v>60</v>
      </c>
      <c r="BL53" s="82" t="s">
        <v>51</v>
      </c>
      <c r="BM53" s="65">
        <v>386</v>
      </c>
      <c r="BQ53" s="65" t="s">
        <v>61</v>
      </c>
      <c r="BR53" t="s">
        <v>621</v>
      </c>
      <c r="BT53">
        <v>1</v>
      </c>
      <c r="BU53">
        <v>1</v>
      </c>
    </row>
    <row r="54" spans="1:73" x14ac:dyDescent="0.25">
      <c r="A54" t="s">
        <v>49</v>
      </c>
      <c r="B54" s="67">
        <v>244955</v>
      </c>
      <c r="C54" s="63">
        <v>44356</v>
      </c>
      <c r="D54" s="46" t="s">
        <v>898</v>
      </c>
      <c r="F54" s="43"/>
      <c r="G54" s="43"/>
      <c r="H54" s="43"/>
      <c r="I54" s="43"/>
      <c r="J54" s="76"/>
      <c r="K54" t="s">
        <v>899</v>
      </c>
      <c r="M54" s="65" t="s">
        <v>51</v>
      </c>
      <c r="W54" t="s">
        <v>51</v>
      </c>
      <c r="X54">
        <v>27376</v>
      </c>
      <c r="Y54">
        <v>4600005728</v>
      </c>
      <c r="Z54" t="s">
        <v>1017</v>
      </c>
      <c r="AA54" s="4" t="s">
        <v>730</v>
      </c>
      <c r="AC54" s="46" t="s">
        <v>787</v>
      </c>
      <c r="AD54" s="46" t="s">
        <v>605</v>
      </c>
      <c r="AE54" t="s">
        <v>804</v>
      </c>
      <c r="AF54" s="48">
        <f t="shared" si="6"/>
        <v>21</v>
      </c>
      <c r="AK54" s="65" t="s">
        <v>473</v>
      </c>
      <c r="AL54" s="65">
        <v>1</v>
      </c>
      <c r="AM54" s="71">
        <v>192.62</v>
      </c>
      <c r="AO54" s="65" t="s">
        <v>314</v>
      </c>
      <c r="AT54" s="65">
        <v>5</v>
      </c>
      <c r="AV54" s="65" t="s">
        <v>617</v>
      </c>
      <c r="AW54" s="71">
        <f t="shared" si="5"/>
        <v>192.62</v>
      </c>
      <c r="AX54" s="65">
        <v>10000</v>
      </c>
      <c r="BK54" t="s">
        <v>60</v>
      </c>
      <c r="BL54" s="82" t="s">
        <v>51</v>
      </c>
      <c r="BM54" s="65">
        <v>386</v>
      </c>
      <c r="BQ54" s="65" t="s">
        <v>61</v>
      </c>
      <c r="BR54" t="s">
        <v>621</v>
      </c>
      <c r="BT54">
        <v>1</v>
      </c>
      <c r="BU54">
        <v>1</v>
      </c>
    </row>
    <row r="55" spans="1:73" x14ac:dyDescent="0.25">
      <c r="A55" t="s">
        <v>49</v>
      </c>
      <c r="B55" s="67">
        <v>244956</v>
      </c>
      <c r="C55" s="63">
        <v>44356</v>
      </c>
      <c r="D55" s="46" t="s">
        <v>898</v>
      </c>
      <c r="F55" s="43"/>
      <c r="G55" s="43"/>
      <c r="H55" s="43"/>
      <c r="I55" s="43"/>
      <c r="J55" s="76"/>
      <c r="K55" t="s">
        <v>899</v>
      </c>
      <c r="M55" s="65" t="s">
        <v>51</v>
      </c>
      <c r="W55" t="s">
        <v>51</v>
      </c>
      <c r="X55">
        <v>27376</v>
      </c>
      <c r="Y55">
        <v>4600005728</v>
      </c>
      <c r="Z55" t="s">
        <v>1017</v>
      </c>
      <c r="AA55" s="4" t="s">
        <v>731</v>
      </c>
      <c r="AC55" s="46" t="s">
        <v>788</v>
      </c>
      <c r="AD55" s="46" t="s">
        <v>605</v>
      </c>
      <c r="AE55" t="s">
        <v>805</v>
      </c>
      <c r="AF55" s="48">
        <f t="shared" si="6"/>
        <v>21</v>
      </c>
      <c r="AK55" s="65" t="s">
        <v>473</v>
      </c>
      <c r="AL55" s="65">
        <v>1</v>
      </c>
      <c r="AM55" s="71">
        <v>192.62</v>
      </c>
      <c r="AO55" s="65" t="s">
        <v>314</v>
      </c>
      <c r="AT55" s="65">
        <v>5</v>
      </c>
      <c r="AV55" s="65" t="s">
        <v>617</v>
      </c>
      <c r="AW55" s="71">
        <f t="shared" si="5"/>
        <v>192.62</v>
      </c>
      <c r="AX55" s="65">
        <v>10000</v>
      </c>
      <c r="BK55" t="s">
        <v>60</v>
      </c>
      <c r="BL55" s="82" t="s">
        <v>51</v>
      </c>
      <c r="BM55" s="65">
        <v>386</v>
      </c>
      <c r="BQ55" s="65" t="s">
        <v>61</v>
      </c>
      <c r="BR55" t="s">
        <v>621</v>
      </c>
      <c r="BT55">
        <v>1</v>
      </c>
      <c r="BU55">
        <v>1</v>
      </c>
    </row>
    <row r="56" spans="1:73" x14ac:dyDescent="0.25">
      <c r="A56" t="s">
        <v>49</v>
      </c>
      <c r="B56" s="67">
        <v>244957</v>
      </c>
      <c r="C56" s="63">
        <v>44356</v>
      </c>
      <c r="D56" s="46" t="s">
        <v>898</v>
      </c>
      <c r="F56" s="43"/>
      <c r="G56" s="43"/>
      <c r="H56" s="43"/>
      <c r="I56" s="43"/>
      <c r="J56" s="76"/>
      <c r="K56" t="s">
        <v>899</v>
      </c>
      <c r="M56" s="65" t="s">
        <v>51</v>
      </c>
      <c r="W56" t="s">
        <v>51</v>
      </c>
      <c r="X56">
        <v>27376</v>
      </c>
      <c r="Y56">
        <v>4600005728</v>
      </c>
      <c r="Z56" t="s">
        <v>1017</v>
      </c>
      <c r="AA56" s="4" t="s">
        <v>732</v>
      </c>
      <c r="AC56" s="46" t="s">
        <v>789</v>
      </c>
      <c r="AD56" s="46" t="s">
        <v>605</v>
      </c>
      <c r="AE56" t="s">
        <v>806</v>
      </c>
      <c r="AF56" s="48">
        <f t="shared" si="6"/>
        <v>21</v>
      </c>
      <c r="AK56" s="65" t="s">
        <v>473</v>
      </c>
      <c r="AL56" s="65">
        <v>1</v>
      </c>
      <c r="AM56" s="71">
        <v>192.62</v>
      </c>
      <c r="AO56" s="65" t="s">
        <v>314</v>
      </c>
      <c r="AT56" s="65">
        <v>5</v>
      </c>
      <c r="AV56" s="65" t="s">
        <v>617</v>
      </c>
      <c r="AW56" s="71">
        <f t="shared" si="5"/>
        <v>192.62</v>
      </c>
      <c r="AX56" s="65">
        <v>10000</v>
      </c>
      <c r="BK56" t="s">
        <v>60</v>
      </c>
      <c r="BL56" s="82" t="s">
        <v>51</v>
      </c>
      <c r="BM56" s="65">
        <v>386</v>
      </c>
      <c r="BQ56" s="65" t="s">
        <v>61</v>
      </c>
      <c r="BR56" t="s">
        <v>621</v>
      </c>
      <c r="BT56">
        <v>1</v>
      </c>
      <c r="BU56">
        <v>1</v>
      </c>
    </row>
    <row r="57" spans="1:73" x14ac:dyDescent="0.25">
      <c r="A57" t="s">
        <v>49</v>
      </c>
      <c r="B57" s="67">
        <v>244958</v>
      </c>
      <c r="C57" s="63">
        <v>44356</v>
      </c>
      <c r="D57" s="46" t="s">
        <v>898</v>
      </c>
      <c r="F57" s="43"/>
      <c r="G57" s="43"/>
      <c r="H57" s="43"/>
      <c r="I57" s="43"/>
      <c r="J57" s="76"/>
      <c r="K57" t="s">
        <v>899</v>
      </c>
      <c r="M57" s="65" t="s">
        <v>51</v>
      </c>
      <c r="W57" t="s">
        <v>51</v>
      </c>
      <c r="X57">
        <v>27376</v>
      </c>
      <c r="Y57">
        <v>4600005728</v>
      </c>
      <c r="Z57" t="s">
        <v>1017</v>
      </c>
      <c r="AA57" s="4" t="s">
        <v>733</v>
      </c>
      <c r="AC57" s="46" t="s">
        <v>790</v>
      </c>
      <c r="AD57" s="46" t="s">
        <v>605</v>
      </c>
      <c r="AE57" t="s">
        <v>807</v>
      </c>
      <c r="AF57" s="48">
        <f t="shared" si="6"/>
        <v>22</v>
      </c>
      <c r="AK57" s="65" t="s">
        <v>473</v>
      </c>
      <c r="AL57" s="65">
        <v>1</v>
      </c>
      <c r="AM57" s="71">
        <v>192.62</v>
      </c>
      <c r="AO57" s="65" t="s">
        <v>314</v>
      </c>
      <c r="AT57" s="65">
        <v>5</v>
      </c>
      <c r="AV57" s="65" t="s">
        <v>617</v>
      </c>
      <c r="AW57" s="71">
        <f t="shared" si="5"/>
        <v>192.62</v>
      </c>
      <c r="AX57" s="65">
        <v>10000</v>
      </c>
      <c r="BK57" t="s">
        <v>60</v>
      </c>
      <c r="BL57" s="82" t="s">
        <v>51</v>
      </c>
      <c r="BM57" s="65">
        <v>386</v>
      </c>
      <c r="BQ57" s="65" t="s">
        <v>61</v>
      </c>
      <c r="BR57" t="s">
        <v>621</v>
      </c>
      <c r="BT57">
        <v>1</v>
      </c>
      <c r="BU57">
        <v>1</v>
      </c>
    </row>
    <row r="58" spans="1:73" x14ac:dyDescent="0.25">
      <c r="A58" t="s">
        <v>49</v>
      </c>
      <c r="B58" s="67">
        <v>244959</v>
      </c>
      <c r="C58" s="63">
        <v>44356</v>
      </c>
      <c r="D58" s="46" t="s">
        <v>898</v>
      </c>
      <c r="F58" s="43"/>
      <c r="G58" s="43"/>
      <c r="H58" s="43"/>
      <c r="I58" s="43"/>
      <c r="J58" s="76"/>
      <c r="K58" t="s">
        <v>899</v>
      </c>
      <c r="M58" s="65" t="s">
        <v>51</v>
      </c>
      <c r="W58" t="s">
        <v>51</v>
      </c>
      <c r="X58">
        <v>27376</v>
      </c>
      <c r="Y58">
        <v>4600005728</v>
      </c>
      <c r="Z58" t="s">
        <v>1017</v>
      </c>
      <c r="AA58" s="4" t="s">
        <v>734</v>
      </c>
      <c r="AC58" s="46" t="s">
        <v>791</v>
      </c>
      <c r="AD58" s="46" t="s">
        <v>605</v>
      </c>
      <c r="AE58" t="s">
        <v>808</v>
      </c>
      <c r="AF58" s="48">
        <f t="shared" si="6"/>
        <v>23</v>
      </c>
      <c r="AK58" s="65" t="s">
        <v>473</v>
      </c>
      <c r="AL58" s="65">
        <v>1</v>
      </c>
      <c r="AM58" s="71">
        <v>192.62</v>
      </c>
      <c r="AO58" s="65" t="s">
        <v>314</v>
      </c>
      <c r="AT58" s="65">
        <v>5</v>
      </c>
      <c r="AV58" s="65" t="s">
        <v>617</v>
      </c>
      <c r="AW58" s="71">
        <f t="shared" si="5"/>
        <v>192.62</v>
      </c>
      <c r="AX58" s="65">
        <v>10000</v>
      </c>
      <c r="BK58" t="s">
        <v>60</v>
      </c>
      <c r="BL58" s="82" t="s">
        <v>51</v>
      </c>
      <c r="BM58" s="65">
        <v>386</v>
      </c>
      <c r="BQ58" s="65" t="s">
        <v>61</v>
      </c>
      <c r="BR58" t="s">
        <v>621</v>
      </c>
      <c r="BT58">
        <v>1</v>
      </c>
      <c r="BU58">
        <v>1</v>
      </c>
    </row>
    <row r="59" spans="1:73" x14ac:dyDescent="0.25">
      <c r="A59" t="s">
        <v>49</v>
      </c>
      <c r="B59" s="67">
        <v>244960</v>
      </c>
      <c r="C59" s="63">
        <v>44356</v>
      </c>
      <c r="D59" s="46" t="s">
        <v>898</v>
      </c>
      <c r="F59" s="43"/>
      <c r="G59" s="43"/>
      <c r="H59" s="43"/>
      <c r="I59" s="43"/>
      <c r="J59" s="76"/>
      <c r="K59" t="s">
        <v>899</v>
      </c>
      <c r="M59" s="65" t="s">
        <v>51</v>
      </c>
      <c r="W59" t="s">
        <v>51</v>
      </c>
      <c r="X59">
        <v>27376</v>
      </c>
      <c r="Y59">
        <v>4600005728</v>
      </c>
      <c r="Z59" t="s">
        <v>1017</v>
      </c>
      <c r="AA59" s="4" t="s">
        <v>735</v>
      </c>
      <c r="AC59" s="46" t="s">
        <v>792</v>
      </c>
      <c r="AD59" s="46" t="s">
        <v>605</v>
      </c>
      <c r="AE59" t="s">
        <v>809</v>
      </c>
      <c r="AF59" s="48">
        <f t="shared" si="6"/>
        <v>23</v>
      </c>
      <c r="AK59" s="65" t="s">
        <v>473</v>
      </c>
      <c r="AL59" s="65">
        <v>1</v>
      </c>
      <c r="AM59" s="71">
        <v>192.62</v>
      </c>
      <c r="AO59" s="65" t="s">
        <v>314</v>
      </c>
      <c r="AT59" s="65">
        <v>5</v>
      </c>
      <c r="AV59" s="65" t="s">
        <v>617</v>
      </c>
      <c r="AW59" s="71">
        <f t="shared" si="5"/>
        <v>192.62</v>
      </c>
      <c r="AX59" s="65">
        <v>10000</v>
      </c>
      <c r="BK59" t="s">
        <v>60</v>
      </c>
      <c r="BL59" s="82" t="s">
        <v>51</v>
      </c>
      <c r="BM59" s="65">
        <v>386</v>
      </c>
      <c r="BQ59" s="65" t="s">
        <v>61</v>
      </c>
      <c r="BR59" t="s">
        <v>621</v>
      </c>
      <c r="BT59">
        <v>1</v>
      </c>
      <c r="BU59">
        <v>1</v>
      </c>
    </row>
    <row r="60" spans="1:73" x14ac:dyDescent="0.25">
      <c r="A60" t="s">
        <v>49</v>
      </c>
      <c r="B60" s="67">
        <v>244961</v>
      </c>
      <c r="C60" s="63">
        <v>44356</v>
      </c>
      <c r="D60" s="46" t="s">
        <v>898</v>
      </c>
      <c r="F60" s="43"/>
      <c r="G60" s="43"/>
      <c r="H60" s="43"/>
      <c r="I60" s="43"/>
      <c r="J60" s="76"/>
      <c r="K60" t="s">
        <v>899</v>
      </c>
      <c r="M60" s="65" t="s">
        <v>51</v>
      </c>
      <c r="W60" t="s">
        <v>51</v>
      </c>
      <c r="X60">
        <v>27376</v>
      </c>
      <c r="Y60">
        <v>4600005728</v>
      </c>
      <c r="Z60" t="s">
        <v>1017</v>
      </c>
      <c r="AA60" s="4" t="s">
        <v>904</v>
      </c>
      <c r="AC60" s="46" t="s">
        <v>787</v>
      </c>
      <c r="AD60" s="46" t="s">
        <v>605</v>
      </c>
      <c r="AE60" t="s">
        <v>924</v>
      </c>
      <c r="AF60" s="48">
        <f t="shared" si="6"/>
        <v>27</v>
      </c>
      <c r="AK60" s="65" t="s">
        <v>473</v>
      </c>
      <c r="AL60" s="65">
        <v>1</v>
      </c>
      <c r="AM60" s="71">
        <v>192.62</v>
      </c>
      <c r="AO60" s="65" t="s">
        <v>314</v>
      </c>
      <c r="AT60" s="65">
        <v>5</v>
      </c>
      <c r="AV60" s="65" t="s">
        <v>617</v>
      </c>
      <c r="AW60" s="71">
        <f t="shared" si="5"/>
        <v>192.62</v>
      </c>
      <c r="AX60" s="65">
        <v>10000</v>
      </c>
      <c r="BK60" t="s">
        <v>60</v>
      </c>
      <c r="BL60" s="82" t="s">
        <v>51</v>
      </c>
      <c r="BM60" s="65">
        <v>386</v>
      </c>
      <c r="BQ60" s="65" t="s">
        <v>61</v>
      </c>
      <c r="BR60" t="s">
        <v>621</v>
      </c>
      <c r="BT60">
        <v>1</v>
      </c>
      <c r="BU60">
        <v>1</v>
      </c>
    </row>
    <row r="61" spans="1:73" x14ac:dyDescent="0.25">
      <c r="A61" t="s">
        <v>49</v>
      </c>
      <c r="B61" s="67">
        <v>244962</v>
      </c>
      <c r="C61" s="63">
        <v>44356</v>
      </c>
      <c r="D61" s="46" t="s">
        <v>898</v>
      </c>
      <c r="F61" s="43"/>
      <c r="G61" s="43"/>
      <c r="H61" s="43"/>
      <c r="I61" s="43"/>
      <c r="J61" s="76"/>
      <c r="K61" t="s">
        <v>899</v>
      </c>
      <c r="M61" s="65" t="s">
        <v>51</v>
      </c>
      <c r="W61" t="s">
        <v>51</v>
      </c>
      <c r="X61">
        <v>27376</v>
      </c>
      <c r="Y61">
        <v>4600005728</v>
      </c>
      <c r="Z61" t="s">
        <v>1017</v>
      </c>
      <c r="AA61" s="4" t="s">
        <v>905</v>
      </c>
      <c r="AC61" s="46" t="s">
        <v>788</v>
      </c>
      <c r="AD61" s="46" t="s">
        <v>605</v>
      </c>
      <c r="AE61" t="s">
        <v>925</v>
      </c>
      <c r="AF61" s="48">
        <f t="shared" si="6"/>
        <v>27</v>
      </c>
      <c r="AK61" s="65" t="s">
        <v>473</v>
      </c>
      <c r="AL61" s="65">
        <v>1</v>
      </c>
      <c r="AM61" s="71">
        <v>192.62</v>
      </c>
      <c r="AO61" s="65" t="s">
        <v>314</v>
      </c>
      <c r="AT61" s="65">
        <v>5</v>
      </c>
      <c r="AV61" s="65" t="s">
        <v>617</v>
      </c>
      <c r="AW61" s="71">
        <f t="shared" si="5"/>
        <v>192.62</v>
      </c>
      <c r="AX61" s="65">
        <v>10000</v>
      </c>
      <c r="BK61" t="s">
        <v>60</v>
      </c>
      <c r="BL61" s="82" t="s">
        <v>51</v>
      </c>
      <c r="BM61" s="65">
        <v>386</v>
      </c>
      <c r="BQ61" s="65" t="s">
        <v>61</v>
      </c>
      <c r="BR61" t="s">
        <v>621</v>
      </c>
      <c r="BT61">
        <v>1</v>
      </c>
      <c r="BU61">
        <v>1</v>
      </c>
    </row>
    <row r="62" spans="1:73" x14ac:dyDescent="0.25">
      <c r="A62" t="s">
        <v>49</v>
      </c>
      <c r="B62" s="67">
        <v>244963</v>
      </c>
      <c r="C62" s="63">
        <v>44356</v>
      </c>
      <c r="D62" s="46" t="s">
        <v>898</v>
      </c>
      <c r="F62" s="43"/>
      <c r="G62" s="43"/>
      <c r="H62" s="43"/>
      <c r="I62" s="43"/>
      <c r="J62" s="76"/>
      <c r="K62" t="s">
        <v>899</v>
      </c>
      <c r="M62" s="65" t="s">
        <v>51</v>
      </c>
      <c r="W62" t="s">
        <v>51</v>
      </c>
      <c r="X62">
        <v>27376</v>
      </c>
      <c r="Y62">
        <v>4600005728</v>
      </c>
      <c r="Z62" t="s">
        <v>1017</v>
      </c>
      <c r="AA62" s="4" t="s">
        <v>906</v>
      </c>
      <c r="AC62" s="46" t="s">
        <v>789</v>
      </c>
      <c r="AD62" s="46" t="s">
        <v>605</v>
      </c>
      <c r="AE62" t="s">
        <v>926</v>
      </c>
      <c r="AF62" s="48">
        <f t="shared" si="6"/>
        <v>27</v>
      </c>
      <c r="AK62" s="65" t="s">
        <v>473</v>
      </c>
      <c r="AL62" s="65">
        <v>1</v>
      </c>
      <c r="AM62" s="71">
        <v>192.62</v>
      </c>
      <c r="AO62" s="65" t="s">
        <v>314</v>
      </c>
      <c r="AT62" s="65">
        <v>5</v>
      </c>
      <c r="AV62" s="65" t="s">
        <v>617</v>
      </c>
      <c r="AW62" s="71">
        <f t="shared" si="5"/>
        <v>192.62</v>
      </c>
      <c r="AX62" s="65">
        <v>10000</v>
      </c>
      <c r="BK62" t="s">
        <v>60</v>
      </c>
      <c r="BL62" s="82" t="s">
        <v>51</v>
      </c>
      <c r="BM62" s="65">
        <v>386</v>
      </c>
      <c r="BQ62" s="65" t="s">
        <v>61</v>
      </c>
      <c r="BR62" t="s">
        <v>621</v>
      </c>
      <c r="BT62">
        <v>1</v>
      </c>
      <c r="BU62">
        <v>1</v>
      </c>
    </row>
    <row r="63" spans="1:73" x14ac:dyDescent="0.25">
      <c r="A63" t="s">
        <v>49</v>
      </c>
      <c r="B63" s="67">
        <v>244964</v>
      </c>
      <c r="C63" s="63">
        <v>44356</v>
      </c>
      <c r="D63" s="46" t="s">
        <v>898</v>
      </c>
      <c r="F63" s="43"/>
      <c r="G63" s="43"/>
      <c r="H63" s="43"/>
      <c r="I63" s="43"/>
      <c r="J63" s="76"/>
      <c r="K63" t="s">
        <v>899</v>
      </c>
      <c r="M63" s="65" t="s">
        <v>51</v>
      </c>
      <c r="W63" t="s">
        <v>51</v>
      </c>
      <c r="X63">
        <v>27376</v>
      </c>
      <c r="Y63">
        <v>4600005728</v>
      </c>
      <c r="Z63" t="s">
        <v>1017</v>
      </c>
      <c r="AA63" s="4" t="s">
        <v>907</v>
      </c>
      <c r="AC63" s="46" t="s">
        <v>790</v>
      </c>
      <c r="AD63" s="46" t="s">
        <v>605</v>
      </c>
      <c r="AE63" t="s">
        <v>927</v>
      </c>
      <c r="AF63" s="48">
        <f t="shared" si="6"/>
        <v>28</v>
      </c>
      <c r="AK63" s="65" t="s">
        <v>473</v>
      </c>
      <c r="AL63" s="65">
        <v>1</v>
      </c>
      <c r="AM63" s="71">
        <v>192.62</v>
      </c>
      <c r="AO63" s="65" t="s">
        <v>314</v>
      </c>
      <c r="AT63" s="65">
        <v>5</v>
      </c>
      <c r="AV63" s="65" t="s">
        <v>617</v>
      </c>
      <c r="AW63" s="71">
        <f t="shared" si="5"/>
        <v>192.62</v>
      </c>
      <c r="AX63" s="65">
        <v>10000</v>
      </c>
      <c r="BK63" t="s">
        <v>60</v>
      </c>
      <c r="BL63" s="82" t="s">
        <v>51</v>
      </c>
      <c r="BM63" s="65">
        <v>386</v>
      </c>
      <c r="BQ63" s="65" t="s">
        <v>61</v>
      </c>
      <c r="BR63" t="s">
        <v>621</v>
      </c>
      <c r="BT63">
        <v>1</v>
      </c>
      <c r="BU63">
        <v>1</v>
      </c>
    </row>
    <row r="64" spans="1:73" x14ac:dyDescent="0.25">
      <c r="A64" t="s">
        <v>49</v>
      </c>
      <c r="B64" s="67">
        <v>244965</v>
      </c>
      <c r="C64" s="63">
        <v>44356</v>
      </c>
      <c r="D64" s="46" t="s">
        <v>898</v>
      </c>
      <c r="F64" s="43"/>
      <c r="G64" s="43"/>
      <c r="H64" s="43"/>
      <c r="I64" s="43"/>
      <c r="J64" s="76"/>
      <c r="K64" t="s">
        <v>899</v>
      </c>
      <c r="M64" s="65" t="s">
        <v>51</v>
      </c>
      <c r="W64" t="s">
        <v>51</v>
      </c>
      <c r="X64">
        <v>27376</v>
      </c>
      <c r="Y64">
        <v>4600005728</v>
      </c>
      <c r="Z64" t="s">
        <v>1017</v>
      </c>
      <c r="AA64" s="4" t="s">
        <v>908</v>
      </c>
      <c r="AC64" s="46" t="s">
        <v>791</v>
      </c>
      <c r="AD64" s="46" t="s">
        <v>605</v>
      </c>
      <c r="AE64" t="s">
        <v>928</v>
      </c>
      <c r="AF64" s="48">
        <f t="shared" si="6"/>
        <v>29</v>
      </c>
      <c r="AK64" s="65" t="s">
        <v>473</v>
      </c>
      <c r="AL64" s="65">
        <v>1</v>
      </c>
      <c r="AM64" s="71">
        <v>192.62</v>
      </c>
      <c r="AO64" s="65" t="s">
        <v>314</v>
      </c>
      <c r="AT64" s="65">
        <v>5</v>
      </c>
      <c r="AV64" s="65" t="s">
        <v>617</v>
      </c>
      <c r="AW64" s="71">
        <f t="shared" si="5"/>
        <v>192.62</v>
      </c>
      <c r="AX64" s="65">
        <v>10000</v>
      </c>
      <c r="BK64" t="s">
        <v>60</v>
      </c>
      <c r="BL64" s="82" t="s">
        <v>51</v>
      </c>
      <c r="BM64" s="65">
        <v>386</v>
      </c>
      <c r="BQ64" s="65" t="s">
        <v>61</v>
      </c>
      <c r="BR64" t="s">
        <v>621</v>
      </c>
      <c r="BT64">
        <v>1</v>
      </c>
      <c r="BU64">
        <v>1</v>
      </c>
    </row>
    <row r="65" spans="1:73" x14ac:dyDescent="0.25">
      <c r="A65" t="s">
        <v>49</v>
      </c>
      <c r="B65" s="67">
        <v>244966</v>
      </c>
      <c r="C65" s="63">
        <v>44356</v>
      </c>
      <c r="D65" s="46" t="s">
        <v>898</v>
      </c>
      <c r="F65" s="43"/>
      <c r="G65" s="43"/>
      <c r="H65" s="43"/>
      <c r="I65" s="43"/>
      <c r="J65" s="76"/>
      <c r="K65" t="s">
        <v>899</v>
      </c>
      <c r="M65" s="65" t="s">
        <v>51</v>
      </c>
      <c r="W65" t="s">
        <v>51</v>
      </c>
      <c r="X65">
        <v>27376</v>
      </c>
      <c r="Y65">
        <v>4600005728</v>
      </c>
      <c r="Z65" t="s">
        <v>1017</v>
      </c>
      <c r="AA65" s="4" t="s">
        <v>909</v>
      </c>
      <c r="AC65" s="46" t="s">
        <v>792</v>
      </c>
      <c r="AD65" s="46" t="s">
        <v>605</v>
      </c>
      <c r="AE65" t="s">
        <v>929</v>
      </c>
      <c r="AF65" s="48">
        <f t="shared" si="6"/>
        <v>29</v>
      </c>
      <c r="AK65" s="65" t="s">
        <v>473</v>
      </c>
      <c r="AL65" s="65">
        <v>1</v>
      </c>
      <c r="AM65" s="71">
        <v>192.62</v>
      </c>
      <c r="AO65" s="65" t="s">
        <v>314</v>
      </c>
      <c r="AT65" s="65">
        <v>5</v>
      </c>
      <c r="AV65" s="65" t="s">
        <v>617</v>
      </c>
      <c r="AW65" s="71">
        <f t="shared" si="5"/>
        <v>192.62</v>
      </c>
      <c r="AX65" s="65">
        <v>10000</v>
      </c>
      <c r="BK65" t="s">
        <v>60</v>
      </c>
      <c r="BL65" s="82" t="s">
        <v>51</v>
      </c>
      <c r="BM65" s="65">
        <v>386</v>
      </c>
      <c r="BQ65" s="65" t="s">
        <v>61</v>
      </c>
      <c r="BR65" t="s">
        <v>621</v>
      </c>
      <c r="BT65">
        <v>1</v>
      </c>
      <c r="BU65">
        <v>1</v>
      </c>
    </row>
    <row r="66" spans="1:73" x14ac:dyDescent="0.25">
      <c r="A66" t="s">
        <v>49</v>
      </c>
      <c r="B66" s="67">
        <v>244967</v>
      </c>
      <c r="C66" s="63">
        <v>44356</v>
      </c>
      <c r="D66" s="46" t="s">
        <v>898</v>
      </c>
      <c r="F66" s="43"/>
      <c r="G66" s="43"/>
      <c r="H66" s="43"/>
      <c r="I66" s="43"/>
      <c r="J66" s="76"/>
      <c r="K66" t="s">
        <v>899</v>
      </c>
      <c r="M66" s="65" t="s">
        <v>51</v>
      </c>
      <c r="W66" t="s">
        <v>51</v>
      </c>
      <c r="X66">
        <v>27376</v>
      </c>
      <c r="Y66">
        <v>4600005728</v>
      </c>
      <c r="Z66" t="s">
        <v>1017</v>
      </c>
      <c r="AA66" s="4" t="s">
        <v>910</v>
      </c>
      <c r="AC66" s="46" t="s">
        <v>793</v>
      </c>
      <c r="AD66" s="46" t="s">
        <v>605</v>
      </c>
      <c r="AE66" t="s">
        <v>930</v>
      </c>
      <c r="AF66" s="48">
        <f t="shared" si="6"/>
        <v>29</v>
      </c>
      <c r="AK66" s="65" t="s">
        <v>473</v>
      </c>
      <c r="AL66" s="65">
        <v>1</v>
      </c>
      <c r="AM66" s="71">
        <v>192.62</v>
      </c>
      <c r="AO66" s="65" t="s">
        <v>314</v>
      </c>
      <c r="AT66" s="65">
        <v>5</v>
      </c>
      <c r="AV66" s="65" t="s">
        <v>617</v>
      </c>
      <c r="AW66" s="71">
        <f t="shared" si="5"/>
        <v>192.62</v>
      </c>
      <c r="AX66" s="65">
        <v>10000</v>
      </c>
      <c r="BK66" t="s">
        <v>60</v>
      </c>
      <c r="BL66" s="82" t="s">
        <v>51</v>
      </c>
      <c r="BM66" s="65">
        <v>386</v>
      </c>
      <c r="BQ66" s="65" t="s">
        <v>61</v>
      </c>
      <c r="BR66" t="s">
        <v>621</v>
      </c>
      <c r="BT66">
        <v>1</v>
      </c>
      <c r="BU66">
        <v>1</v>
      </c>
    </row>
    <row r="67" spans="1:73" x14ac:dyDescent="0.25">
      <c r="A67" t="s">
        <v>49</v>
      </c>
      <c r="B67" s="67">
        <v>244968</v>
      </c>
      <c r="C67" s="63">
        <v>44356</v>
      </c>
      <c r="D67" s="46" t="s">
        <v>898</v>
      </c>
      <c r="F67" s="43"/>
      <c r="G67" s="43"/>
      <c r="H67" s="43"/>
      <c r="I67" s="43"/>
      <c r="J67" s="76"/>
      <c r="K67" t="s">
        <v>899</v>
      </c>
      <c r="M67" s="65" t="s">
        <v>51</v>
      </c>
      <c r="W67" t="s">
        <v>51</v>
      </c>
      <c r="X67">
        <v>27376</v>
      </c>
      <c r="Y67">
        <v>4600005728</v>
      </c>
      <c r="Z67" t="s">
        <v>1017</v>
      </c>
      <c r="AA67" s="4" t="s">
        <v>911</v>
      </c>
      <c r="AC67" s="46" t="s">
        <v>794</v>
      </c>
      <c r="AD67" s="46" t="s">
        <v>605</v>
      </c>
      <c r="AE67" t="s">
        <v>931</v>
      </c>
      <c r="AF67" s="48">
        <f t="shared" si="6"/>
        <v>29</v>
      </c>
      <c r="AK67" s="65" t="s">
        <v>473</v>
      </c>
      <c r="AL67" s="65">
        <v>1</v>
      </c>
      <c r="AM67" s="71">
        <v>192.62</v>
      </c>
      <c r="AO67" s="65" t="s">
        <v>314</v>
      </c>
      <c r="AT67" s="65">
        <v>5</v>
      </c>
      <c r="AV67" s="65" t="s">
        <v>617</v>
      </c>
      <c r="AW67" s="71">
        <f t="shared" si="5"/>
        <v>192.62</v>
      </c>
      <c r="AX67" s="65">
        <v>10000</v>
      </c>
      <c r="BK67" t="s">
        <v>60</v>
      </c>
      <c r="BL67" s="82" t="s">
        <v>51</v>
      </c>
      <c r="BM67" s="65">
        <v>386</v>
      </c>
      <c r="BQ67" s="65" t="s">
        <v>61</v>
      </c>
      <c r="BR67" t="s">
        <v>621</v>
      </c>
      <c r="BT67">
        <v>1</v>
      </c>
      <c r="BU67">
        <v>1</v>
      </c>
    </row>
    <row r="68" spans="1:73" x14ac:dyDescent="0.25">
      <c r="A68" t="s">
        <v>49</v>
      </c>
      <c r="B68" s="67">
        <v>244969</v>
      </c>
      <c r="C68" s="63">
        <v>44356</v>
      </c>
      <c r="D68" s="46" t="s">
        <v>898</v>
      </c>
      <c r="F68" s="43"/>
      <c r="G68" s="43"/>
      <c r="H68" s="43"/>
      <c r="I68" s="43"/>
      <c r="J68" s="76"/>
      <c r="K68" t="s">
        <v>899</v>
      </c>
      <c r="M68" s="65" t="s">
        <v>51</v>
      </c>
      <c r="W68" t="s">
        <v>51</v>
      </c>
      <c r="X68">
        <v>27376</v>
      </c>
      <c r="Y68">
        <v>4600005728</v>
      </c>
      <c r="Z68" t="s">
        <v>1017</v>
      </c>
      <c r="AA68" s="4" t="s">
        <v>938</v>
      </c>
      <c r="AC68" s="46" t="s">
        <v>787</v>
      </c>
      <c r="AD68" s="46" t="s">
        <v>605</v>
      </c>
      <c r="AE68" t="s">
        <v>932</v>
      </c>
      <c r="AF68" s="48">
        <f t="shared" si="6"/>
        <v>24</v>
      </c>
      <c r="AK68" s="65" t="s">
        <v>473</v>
      </c>
      <c r="AL68" s="65">
        <v>1</v>
      </c>
      <c r="AM68" s="71">
        <v>53.53</v>
      </c>
      <c r="AO68" s="65" t="s">
        <v>314</v>
      </c>
      <c r="AT68" s="65">
        <v>5</v>
      </c>
      <c r="AV68" s="65" t="s">
        <v>617</v>
      </c>
      <c r="AW68" s="71">
        <f t="shared" si="5"/>
        <v>53.53</v>
      </c>
      <c r="AX68" s="65">
        <v>10000</v>
      </c>
      <c r="BK68" t="s">
        <v>60</v>
      </c>
      <c r="BL68" s="82" t="s">
        <v>51</v>
      </c>
      <c r="BM68" s="65">
        <v>386</v>
      </c>
      <c r="BQ68" s="65" t="s">
        <v>61</v>
      </c>
      <c r="BR68" t="s">
        <v>621</v>
      </c>
      <c r="BT68">
        <v>1</v>
      </c>
      <c r="BU68">
        <v>1</v>
      </c>
    </row>
    <row r="69" spans="1:73" x14ac:dyDescent="0.25">
      <c r="A69" t="s">
        <v>49</v>
      </c>
      <c r="B69" s="67">
        <v>244970</v>
      </c>
      <c r="C69" s="63">
        <v>44356</v>
      </c>
      <c r="D69" s="46" t="s">
        <v>898</v>
      </c>
      <c r="F69" s="43"/>
      <c r="G69" s="43"/>
      <c r="H69" s="43"/>
      <c r="I69" s="43"/>
      <c r="J69" s="76"/>
      <c r="K69" t="s">
        <v>899</v>
      </c>
      <c r="M69" s="65" t="s">
        <v>51</v>
      </c>
      <c r="W69" t="s">
        <v>51</v>
      </c>
      <c r="X69">
        <v>27376</v>
      </c>
      <c r="Y69">
        <v>4600005728</v>
      </c>
      <c r="Z69" t="s">
        <v>1017</v>
      </c>
      <c r="AA69" s="4" t="s">
        <v>939</v>
      </c>
      <c r="AC69" s="46" t="s">
        <v>788</v>
      </c>
      <c r="AD69" s="46" t="s">
        <v>605</v>
      </c>
      <c r="AE69" t="s">
        <v>933</v>
      </c>
      <c r="AF69" s="48">
        <f t="shared" si="6"/>
        <v>24</v>
      </c>
      <c r="AK69" s="65" t="s">
        <v>473</v>
      </c>
      <c r="AL69" s="65">
        <v>1</v>
      </c>
      <c r="AM69" s="71">
        <v>53.53</v>
      </c>
      <c r="AO69" s="65" t="s">
        <v>314</v>
      </c>
      <c r="AT69" s="65">
        <v>5</v>
      </c>
      <c r="AV69" s="65" t="s">
        <v>617</v>
      </c>
      <c r="AW69" s="71">
        <f t="shared" si="5"/>
        <v>53.53</v>
      </c>
      <c r="AX69" s="65">
        <v>10000</v>
      </c>
      <c r="BK69" t="s">
        <v>60</v>
      </c>
      <c r="BL69" s="82" t="s">
        <v>51</v>
      </c>
      <c r="BM69" s="65">
        <v>386</v>
      </c>
      <c r="BQ69" s="65" t="s">
        <v>61</v>
      </c>
      <c r="BR69" t="s">
        <v>621</v>
      </c>
      <c r="BT69">
        <v>1</v>
      </c>
      <c r="BU69">
        <v>1</v>
      </c>
    </row>
    <row r="70" spans="1:73" x14ac:dyDescent="0.25">
      <c r="A70" t="s">
        <v>49</v>
      </c>
      <c r="B70" s="67">
        <v>244971</v>
      </c>
      <c r="C70" s="63">
        <v>44356</v>
      </c>
      <c r="D70" s="46" t="s">
        <v>898</v>
      </c>
      <c r="F70" s="43"/>
      <c r="G70" s="43"/>
      <c r="H70" s="43"/>
      <c r="I70" s="43"/>
      <c r="J70" s="76"/>
      <c r="K70" t="s">
        <v>899</v>
      </c>
      <c r="M70" s="65" t="s">
        <v>51</v>
      </c>
      <c r="W70" t="s">
        <v>51</v>
      </c>
      <c r="X70">
        <v>27376</v>
      </c>
      <c r="Y70">
        <v>4600005728</v>
      </c>
      <c r="Z70" t="s">
        <v>1017</v>
      </c>
      <c r="AA70" s="4" t="s">
        <v>940</v>
      </c>
      <c r="AC70" s="46" t="s">
        <v>789</v>
      </c>
      <c r="AD70" s="46" t="s">
        <v>605</v>
      </c>
      <c r="AE70" t="s">
        <v>934</v>
      </c>
      <c r="AF70" s="48">
        <f t="shared" si="6"/>
        <v>24</v>
      </c>
      <c r="AK70" s="65" t="s">
        <v>473</v>
      </c>
      <c r="AL70" s="65">
        <v>1</v>
      </c>
      <c r="AM70" s="71">
        <v>53.53</v>
      </c>
      <c r="AO70" s="65" t="s">
        <v>314</v>
      </c>
      <c r="AT70" s="65">
        <v>5</v>
      </c>
      <c r="AV70" s="65" t="s">
        <v>617</v>
      </c>
      <c r="AW70" s="71">
        <f t="shared" si="5"/>
        <v>53.53</v>
      </c>
      <c r="AX70" s="65">
        <v>10000</v>
      </c>
      <c r="BK70" t="s">
        <v>60</v>
      </c>
      <c r="BL70" s="82" t="s">
        <v>51</v>
      </c>
      <c r="BM70" s="65">
        <v>386</v>
      </c>
      <c r="BQ70" s="65" t="s">
        <v>61</v>
      </c>
      <c r="BR70" t="s">
        <v>621</v>
      </c>
      <c r="BT70">
        <v>1</v>
      </c>
      <c r="BU70">
        <v>1</v>
      </c>
    </row>
    <row r="71" spans="1:73" x14ac:dyDescent="0.25">
      <c r="A71" t="s">
        <v>49</v>
      </c>
      <c r="B71" s="67">
        <v>244972</v>
      </c>
      <c r="C71" s="63">
        <v>44356</v>
      </c>
      <c r="D71" s="46" t="s">
        <v>898</v>
      </c>
      <c r="F71" s="43"/>
      <c r="G71" s="43"/>
      <c r="H71" s="43"/>
      <c r="I71" s="43"/>
      <c r="J71" s="76"/>
      <c r="K71" t="s">
        <v>899</v>
      </c>
      <c r="M71" s="65" t="s">
        <v>51</v>
      </c>
      <c r="W71" t="s">
        <v>51</v>
      </c>
      <c r="X71">
        <v>27376</v>
      </c>
      <c r="Y71">
        <v>4600005728</v>
      </c>
      <c r="Z71" t="s">
        <v>1017</v>
      </c>
      <c r="AA71" s="4" t="s">
        <v>941</v>
      </c>
      <c r="AC71" s="46" t="s">
        <v>790</v>
      </c>
      <c r="AD71" s="46" t="s">
        <v>605</v>
      </c>
      <c r="AE71" t="s">
        <v>935</v>
      </c>
      <c r="AF71" s="48">
        <f t="shared" si="6"/>
        <v>25</v>
      </c>
      <c r="AK71" s="65" t="s">
        <v>473</v>
      </c>
      <c r="AL71" s="65">
        <v>1</v>
      </c>
      <c r="AM71" s="71">
        <v>53.53</v>
      </c>
      <c r="AO71" s="65" t="s">
        <v>314</v>
      </c>
      <c r="AT71" s="65">
        <v>5</v>
      </c>
      <c r="AV71" s="65" t="s">
        <v>617</v>
      </c>
      <c r="AW71" s="71">
        <f t="shared" si="5"/>
        <v>53.53</v>
      </c>
      <c r="AX71" s="65">
        <v>10000</v>
      </c>
      <c r="BK71" t="s">
        <v>60</v>
      </c>
      <c r="BL71" s="82" t="s">
        <v>51</v>
      </c>
      <c r="BM71" s="65">
        <v>386</v>
      </c>
      <c r="BQ71" s="65" t="s">
        <v>61</v>
      </c>
      <c r="BR71" t="s">
        <v>621</v>
      </c>
      <c r="BT71">
        <v>1</v>
      </c>
      <c r="BU71">
        <v>1</v>
      </c>
    </row>
    <row r="72" spans="1:73" x14ac:dyDescent="0.25">
      <c r="A72" t="s">
        <v>49</v>
      </c>
      <c r="B72" s="67">
        <v>244973</v>
      </c>
      <c r="C72" s="63">
        <v>44356</v>
      </c>
      <c r="D72" s="46" t="s">
        <v>898</v>
      </c>
      <c r="F72" s="43"/>
      <c r="G72" s="43"/>
      <c r="H72" s="43"/>
      <c r="I72" s="43"/>
      <c r="J72" s="76"/>
      <c r="K72" t="s">
        <v>899</v>
      </c>
      <c r="M72" s="65" t="s">
        <v>51</v>
      </c>
      <c r="W72" t="s">
        <v>51</v>
      </c>
      <c r="X72">
        <v>27376</v>
      </c>
      <c r="Y72">
        <v>4600005728</v>
      </c>
      <c r="Z72" t="s">
        <v>1017</v>
      </c>
      <c r="AA72" s="4" t="s">
        <v>942</v>
      </c>
      <c r="AC72" s="46" t="s">
        <v>791</v>
      </c>
      <c r="AD72" s="46" t="s">
        <v>605</v>
      </c>
      <c r="AE72" t="s">
        <v>936</v>
      </c>
      <c r="AF72" s="48">
        <f t="shared" si="6"/>
        <v>26</v>
      </c>
      <c r="AK72" s="65" t="s">
        <v>473</v>
      </c>
      <c r="AL72" s="65">
        <v>1</v>
      </c>
      <c r="AM72" s="71">
        <v>53.53</v>
      </c>
      <c r="AO72" s="65" t="s">
        <v>314</v>
      </c>
      <c r="AT72" s="65">
        <v>5</v>
      </c>
      <c r="AV72" s="65" t="s">
        <v>617</v>
      </c>
      <c r="AW72" s="71">
        <f t="shared" si="5"/>
        <v>53.53</v>
      </c>
      <c r="AX72" s="65">
        <v>10000</v>
      </c>
      <c r="BK72" t="s">
        <v>60</v>
      </c>
      <c r="BL72" s="82" t="s">
        <v>51</v>
      </c>
      <c r="BM72" s="65">
        <v>386</v>
      </c>
      <c r="BQ72" s="65" t="s">
        <v>61</v>
      </c>
      <c r="BR72" t="s">
        <v>621</v>
      </c>
      <c r="BT72">
        <v>1</v>
      </c>
      <c r="BU72">
        <v>1</v>
      </c>
    </row>
    <row r="73" spans="1:73" x14ac:dyDescent="0.25">
      <c r="A73" t="s">
        <v>49</v>
      </c>
      <c r="B73" s="67">
        <v>244974</v>
      </c>
      <c r="C73" s="63">
        <v>44356</v>
      </c>
      <c r="D73" s="46" t="s">
        <v>898</v>
      </c>
      <c r="F73" s="43"/>
      <c r="G73" s="43"/>
      <c r="H73" s="43"/>
      <c r="I73" s="43"/>
      <c r="J73" s="76"/>
      <c r="K73" t="s">
        <v>899</v>
      </c>
      <c r="M73" s="65" t="s">
        <v>51</v>
      </c>
      <c r="W73" t="s">
        <v>51</v>
      </c>
      <c r="X73">
        <v>27376</v>
      </c>
      <c r="Y73">
        <v>4600005728</v>
      </c>
      <c r="Z73" t="s">
        <v>1017</v>
      </c>
      <c r="AA73" s="4" t="s">
        <v>943</v>
      </c>
      <c r="AC73" s="46" t="s">
        <v>792</v>
      </c>
      <c r="AD73" s="46" t="s">
        <v>605</v>
      </c>
      <c r="AE73" t="s">
        <v>937</v>
      </c>
      <c r="AF73" s="48">
        <f t="shared" si="6"/>
        <v>26</v>
      </c>
      <c r="AK73" s="65" t="s">
        <v>473</v>
      </c>
      <c r="AL73" s="65">
        <v>1</v>
      </c>
      <c r="AM73" s="71">
        <v>53.53</v>
      </c>
      <c r="AO73" s="65" t="s">
        <v>314</v>
      </c>
      <c r="AT73" s="65">
        <v>5</v>
      </c>
      <c r="AV73" s="65" t="s">
        <v>617</v>
      </c>
      <c r="AW73" s="71">
        <f t="shared" si="5"/>
        <v>53.53</v>
      </c>
      <c r="AX73" s="65">
        <v>10000</v>
      </c>
      <c r="BK73" t="s">
        <v>60</v>
      </c>
      <c r="BL73" s="82" t="s">
        <v>51</v>
      </c>
      <c r="BM73" s="65">
        <v>386</v>
      </c>
      <c r="BQ73" s="65" t="s">
        <v>61</v>
      </c>
      <c r="BR73" t="s">
        <v>621</v>
      </c>
      <c r="BT73">
        <v>1</v>
      </c>
      <c r="BU73">
        <v>1</v>
      </c>
    </row>
    <row r="74" spans="1:73" x14ac:dyDescent="0.25">
      <c r="A74" t="s">
        <v>49</v>
      </c>
      <c r="B74" s="67">
        <v>244975</v>
      </c>
      <c r="C74" s="63">
        <v>44356</v>
      </c>
      <c r="D74" s="46" t="s">
        <v>898</v>
      </c>
      <c r="F74" s="43"/>
      <c r="G74" s="43"/>
      <c r="H74" s="43"/>
      <c r="I74" s="43"/>
      <c r="J74" s="76"/>
      <c r="K74" t="s">
        <v>899</v>
      </c>
      <c r="M74" s="65" t="s">
        <v>51</v>
      </c>
      <c r="W74" t="s">
        <v>51</v>
      </c>
      <c r="X74">
        <v>27376</v>
      </c>
      <c r="Y74">
        <v>4600005728</v>
      </c>
      <c r="Z74" t="s">
        <v>1017</v>
      </c>
      <c r="AA74" s="4" t="s">
        <v>736</v>
      </c>
      <c r="AC74" s="46" t="s">
        <v>787</v>
      </c>
      <c r="AD74" s="46" t="s">
        <v>605</v>
      </c>
      <c r="AE74" t="s">
        <v>810</v>
      </c>
      <c r="AF74" s="48">
        <f t="shared" si="6"/>
        <v>18</v>
      </c>
      <c r="AK74" s="65" t="s">
        <v>473</v>
      </c>
      <c r="AL74" s="65">
        <v>1</v>
      </c>
      <c r="AM74" s="71">
        <v>53.53</v>
      </c>
      <c r="AO74" s="65" t="s">
        <v>314</v>
      </c>
      <c r="AT74" s="65">
        <v>5</v>
      </c>
      <c r="AV74" s="65" t="s">
        <v>617</v>
      </c>
      <c r="AW74" s="71">
        <f t="shared" si="5"/>
        <v>53.53</v>
      </c>
      <c r="AX74" s="65">
        <v>10000</v>
      </c>
      <c r="BK74" t="s">
        <v>60</v>
      </c>
      <c r="BL74" s="82" t="s">
        <v>51</v>
      </c>
      <c r="BM74" s="65">
        <v>386</v>
      </c>
      <c r="BQ74" s="65" t="s">
        <v>61</v>
      </c>
      <c r="BR74" t="s">
        <v>621</v>
      </c>
      <c r="BT74">
        <v>1</v>
      </c>
      <c r="BU74">
        <v>1</v>
      </c>
    </row>
    <row r="75" spans="1:73" x14ac:dyDescent="0.25">
      <c r="A75" t="s">
        <v>49</v>
      </c>
      <c r="B75" s="67">
        <v>244976</v>
      </c>
      <c r="C75" s="63">
        <v>44356</v>
      </c>
      <c r="D75" s="46" t="s">
        <v>898</v>
      </c>
      <c r="F75" s="43"/>
      <c r="G75" s="43"/>
      <c r="H75" s="43"/>
      <c r="I75" s="43"/>
      <c r="J75" s="76"/>
      <c r="K75" t="s">
        <v>899</v>
      </c>
      <c r="M75" s="65" t="s">
        <v>51</v>
      </c>
      <c r="W75" t="s">
        <v>51</v>
      </c>
      <c r="X75">
        <v>27376</v>
      </c>
      <c r="Y75">
        <v>4600005728</v>
      </c>
      <c r="Z75" t="s">
        <v>1017</v>
      </c>
      <c r="AA75" s="4" t="s">
        <v>737</v>
      </c>
      <c r="AC75" s="46" t="s">
        <v>788</v>
      </c>
      <c r="AD75" s="46" t="s">
        <v>605</v>
      </c>
      <c r="AE75" t="s">
        <v>811</v>
      </c>
      <c r="AF75" s="48">
        <f t="shared" si="6"/>
        <v>18</v>
      </c>
      <c r="AK75" s="65" t="s">
        <v>473</v>
      </c>
      <c r="AL75" s="65">
        <v>1</v>
      </c>
      <c r="AM75" s="71">
        <v>53.53</v>
      </c>
      <c r="AO75" s="65" t="s">
        <v>314</v>
      </c>
      <c r="AT75" s="65">
        <v>5</v>
      </c>
      <c r="AV75" s="65" t="s">
        <v>617</v>
      </c>
      <c r="AW75" s="71">
        <f t="shared" si="5"/>
        <v>53.53</v>
      </c>
      <c r="AX75" s="65">
        <v>10000</v>
      </c>
      <c r="BK75" t="s">
        <v>60</v>
      </c>
      <c r="BL75" s="82" t="s">
        <v>51</v>
      </c>
      <c r="BM75" s="65">
        <v>386</v>
      </c>
      <c r="BQ75" s="65" t="s">
        <v>61</v>
      </c>
      <c r="BR75" t="s">
        <v>621</v>
      </c>
      <c r="BT75">
        <v>1</v>
      </c>
      <c r="BU75">
        <v>1</v>
      </c>
    </row>
    <row r="76" spans="1:73" x14ac:dyDescent="0.25">
      <c r="A76" t="s">
        <v>49</v>
      </c>
      <c r="B76" s="67">
        <v>244977</v>
      </c>
      <c r="C76" s="63">
        <v>44356</v>
      </c>
      <c r="D76" s="46" t="s">
        <v>898</v>
      </c>
      <c r="F76" s="43"/>
      <c r="G76" s="43"/>
      <c r="H76" s="43"/>
      <c r="I76" s="43"/>
      <c r="J76" s="76"/>
      <c r="K76" t="s">
        <v>899</v>
      </c>
      <c r="M76" s="65" t="s">
        <v>51</v>
      </c>
      <c r="W76" t="s">
        <v>51</v>
      </c>
      <c r="X76">
        <v>27376</v>
      </c>
      <c r="Y76">
        <v>4600005728</v>
      </c>
      <c r="Z76" t="s">
        <v>1017</v>
      </c>
      <c r="AA76" s="4" t="s">
        <v>738</v>
      </c>
      <c r="AC76" s="46" t="s">
        <v>789</v>
      </c>
      <c r="AD76" s="46" t="s">
        <v>605</v>
      </c>
      <c r="AE76" t="s">
        <v>812</v>
      </c>
      <c r="AF76" s="48">
        <f t="shared" si="6"/>
        <v>18</v>
      </c>
      <c r="AK76" s="65" t="s">
        <v>473</v>
      </c>
      <c r="AL76" s="65">
        <v>1</v>
      </c>
      <c r="AM76" s="71">
        <v>53.53</v>
      </c>
      <c r="AO76" s="65" t="s">
        <v>314</v>
      </c>
      <c r="AT76" s="65">
        <v>5</v>
      </c>
      <c r="AV76" s="65" t="s">
        <v>617</v>
      </c>
      <c r="AW76" s="71">
        <f t="shared" si="5"/>
        <v>53.53</v>
      </c>
      <c r="AX76" s="65">
        <v>10000</v>
      </c>
      <c r="BK76" t="s">
        <v>60</v>
      </c>
      <c r="BL76" s="82" t="s">
        <v>51</v>
      </c>
      <c r="BM76" s="65">
        <v>386</v>
      </c>
      <c r="BQ76" s="65" t="s">
        <v>61</v>
      </c>
      <c r="BR76" t="s">
        <v>621</v>
      </c>
      <c r="BT76">
        <v>1</v>
      </c>
      <c r="BU76">
        <v>1</v>
      </c>
    </row>
    <row r="77" spans="1:73" x14ac:dyDescent="0.25">
      <c r="A77" t="s">
        <v>49</v>
      </c>
      <c r="B77" s="67">
        <v>244978</v>
      </c>
      <c r="C77" s="63">
        <v>44356</v>
      </c>
      <c r="D77" s="46" t="s">
        <v>898</v>
      </c>
      <c r="F77" s="43"/>
      <c r="G77" s="43"/>
      <c r="H77" s="43"/>
      <c r="I77" s="43"/>
      <c r="J77" s="76"/>
      <c r="K77" t="s">
        <v>899</v>
      </c>
      <c r="M77" s="65" t="s">
        <v>51</v>
      </c>
      <c r="W77" t="s">
        <v>51</v>
      </c>
      <c r="X77">
        <v>27376</v>
      </c>
      <c r="Y77">
        <v>4600005728</v>
      </c>
      <c r="Z77" t="s">
        <v>1017</v>
      </c>
      <c r="AA77" s="4" t="s">
        <v>739</v>
      </c>
      <c r="AC77" s="46" t="s">
        <v>790</v>
      </c>
      <c r="AD77" s="46" t="s">
        <v>605</v>
      </c>
      <c r="AE77" t="s">
        <v>813</v>
      </c>
      <c r="AF77" s="48">
        <f t="shared" si="6"/>
        <v>19</v>
      </c>
      <c r="AK77" s="65" t="s">
        <v>473</v>
      </c>
      <c r="AL77" s="65">
        <v>1</v>
      </c>
      <c r="AM77" s="71">
        <v>53.53</v>
      </c>
      <c r="AO77" s="65" t="s">
        <v>314</v>
      </c>
      <c r="AT77" s="65">
        <v>5</v>
      </c>
      <c r="AV77" s="65" t="s">
        <v>617</v>
      </c>
      <c r="AW77" s="71">
        <f t="shared" si="5"/>
        <v>53.53</v>
      </c>
      <c r="AX77" s="65">
        <v>10000</v>
      </c>
      <c r="BK77" t="s">
        <v>60</v>
      </c>
      <c r="BL77" s="82" t="s">
        <v>51</v>
      </c>
      <c r="BM77" s="65">
        <v>386</v>
      </c>
      <c r="BQ77" s="65" t="s">
        <v>61</v>
      </c>
      <c r="BR77" t="s">
        <v>621</v>
      </c>
      <c r="BT77">
        <v>1</v>
      </c>
      <c r="BU77">
        <v>1</v>
      </c>
    </row>
    <row r="78" spans="1:73" x14ac:dyDescent="0.25">
      <c r="A78" t="s">
        <v>49</v>
      </c>
      <c r="B78" s="67">
        <v>244979</v>
      </c>
      <c r="C78" s="63">
        <v>44356</v>
      </c>
      <c r="D78" s="46" t="s">
        <v>898</v>
      </c>
      <c r="F78" s="43"/>
      <c r="G78" s="43"/>
      <c r="H78" s="43"/>
      <c r="I78" s="43"/>
      <c r="J78" s="76"/>
      <c r="K78" t="s">
        <v>899</v>
      </c>
      <c r="M78" s="65" t="s">
        <v>51</v>
      </c>
      <c r="W78" t="s">
        <v>51</v>
      </c>
      <c r="X78">
        <v>27376</v>
      </c>
      <c r="Y78">
        <v>4600005728</v>
      </c>
      <c r="Z78" t="s">
        <v>1017</v>
      </c>
      <c r="AA78" s="4" t="s">
        <v>740</v>
      </c>
      <c r="AC78" s="46" t="s">
        <v>791</v>
      </c>
      <c r="AD78" s="46" t="s">
        <v>605</v>
      </c>
      <c r="AE78" t="s">
        <v>814</v>
      </c>
      <c r="AF78" s="48">
        <f t="shared" si="6"/>
        <v>20</v>
      </c>
      <c r="AK78" s="65" t="s">
        <v>473</v>
      </c>
      <c r="AL78" s="65">
        <v>1</v>
      </c>
      <c r="AM78" s="71">
        <v>53.53</v>
      </c>
      <c r="AO78" s="65" t="s">
        <v>314</v>
      </c>
      <c r="AT78" s="65">
        <v>5</v>
      </c>
      <c r="AV78" s="65" t="s">
        <v>617</v>
      </c>
      <c r="AW78" s="71">
        <f t="shared" si="5"/>
        <v>53.53</v>
      </c>
      <c r="AX78" s="65">
        <v>10000</v>
      </c>
      <c r="BK78" t="s">
        <v>60</v>
      </c>
      <c r="BL78" s="82" t="s">
        <v>51</v>
      </c>
      <c r="BM78" s="65">
        <v>386</v>
      </c>
      <c r="BQ78" s="65" t="s">
        <v>61</v>
      </c>
      <c r="BR78" t="s">
        <v>621</v>
      </c>
      <c r="BT78">
        <v>1</v>
      </c>
      <c r="BU78">
        <v>1</v>
      </c>
    </row>
    <row r="79" spans="1:73" x14ac:dyDescent="0.25">
      <c r="A79" t="s">
        <v>49</v>
      </c>
      <c r="B79" s="67">
        <v>244980</v>
      </c>
      <c r="C79" s="63">
        <v>44356</v>
      </c>
      <c r="D79" s="46" t="s">
        <v>898</v>
      </c>
      <c r="F79" s="43"/>
      <c r="G79" s="43"/>
      <c r="H79" s="43"/>
      <c r="I79" s="43"/>
      <c r="J79" s="76"/>
      <c r="K79" t="s">
        <v>899</v>
      </c>
      <c r="M79" s="65" t="s">
        <v>51</v>
      </c>
      <c r="W79" t="s">
        <v>51</v>
      </c>
      <c r="X79">
        <v>27376</v>
      </c>
      <c r="Y79">
        <v>4600005728</v>
      </c>
      <c r="Z79" t="s">
        <v>1017</v>
      </c>
      <c r="AA79" s="4" t="s">
        <v>741</v>
      </c>
      <c r="AC79" s="46" t="s">
        <v>792</v>
      </c>
      <c r="AD79" s="46" t="s">
        <v>605</v>
      </c>
      <c r="AE79" t="s">
        <v>815</v>
      </c>
      <c r="AF79" s="48">
        <f t="shared" si="6"/>
        <v>20</v>
      </c>
      <c r="AK79" s="65" t="s">
        <v>473</v>
      </c>
      <c r="AL79" s="65">
        <v>1</v>
      </c>
      <c r="AM79" s="71">
        <v>53.53</v>
      </c>
      <c r="AO79" s="65" t="s">
        <v>314</v>
      </c>
      <c r="AT79" s="65">
        <v>5</v>
      </c>
      <c r="AV79" s="65" t="s">
        <v>617</v>
      </c>
      <c r="AW79" s="71">
        <f t="shared" si="5"/>
        <v>53.53</v>
      </c>
      <c r="AX79" s="65">
        <v>10000</v>
      </c>
      <c r="BK79" t="s">
        <v>60</v>
      </c>
      <c r="BL79" s="82" t="s">
        <v>51</v>
      </c>
      <c r="BM79" s="65">
        <v>386</v>
      </c>
      <c r="BQ79" s="65" t="s">
        <v>61</v>
      </c>
      <c r="BR79" t="s">
        <v>621</v>
      </c>
      <c r="BT79">
        <v>1</v>
      </c>
      <c r="BU79">
        <v>1</v>
      </c>
    </row>
    <row r="80" spans="1:73" x14ac:dyDescent="0.25">
      <c r="A80" t="s">
        <v>49</v>
      </c>
      <c r="B80" s="67">
        <v>244981</v>
      </c>
      <c r="C80" s="63">
        <v>44356</v>
      </c>
      <c r="D80" s="46" t="s">
        <v>898</v>
      </c>
      <c r="F80" s="43"/>
      <c r="G80" s="43"/>
      <c r="H80" s="43"/>
      <c r="I80" s="43"/>
      <c r="J80" s="76"/>
      <c r="K80" t="s">
        <v>899</v>
      </c>
      <c r="M80" s="65" t="s">
        <v>51</v>
      </c>
      <c r="W80" t="s">
        <v>51</v>
      </c>
      <c r="X80">
        <v>27376</v>
      </c>
      <c r="Y80">
        <v>4600005728</v>
      </c>
      <c r="Z80" t="s">
        <v>1017</v>
      </c>
      <c r="AA80" s="4" t="s">
        <v>944</v>
      </c>
      <c r="AC80" s="46" t="s">
        <v>586</v>
      </c>
      <c r="AD80" s="46" t="s">
        <v>605</v>
      </c>
      <c r="AE80" t="s">
        <v>950</v>
      </c>
      <c r="AF80" s="48">
        <f t="shared" si="6"/>
        <v>24</v>
      </c>
      <c r="AK80" s="65" t="s">
        <v>473</v>
      </c>
      <c r="AL80" s="65">
        <v>1</v>
      </c>
      <c r="AM80" s="71">
        <v>53.53</v>
      </c>
      <c r="AO80" s="65" t="s">
        <v>314</v>
      </c>
      <c r="AT80" s="65">
        <v>5</v>
      </c>
      <c r="AV80" s="65" t="s">
        <v>617</v>
      </c>
      <c r="AW80" s="71">
        <f t="shared" si="5"/>
        <v>53.53</v>
      </c>
      <c r="AX80" s="65">
        <v>10000</v>
      </c>
      <c r="BK80" t="s">
        <v>60</v>
      </c>
      <c r="BL80" s="82" t="s">
        <v>51</v>
      </c>
      <c r="BM80" s="65">
        <v>386</v>
      </c>
      <c r="BQ80" s="65" t="s">
        <v>61</v>
      </c>
      <c r="BR80" t="s">
        <v>621</v>
      </c>
      <c r="BT80">
        <v>1</v>
      </c>
      <c r="BU80">
        <v>1</v>
      </c>
    </row>
    <row r="81" spans="1:73" x14ac:dyDescent="0.25">
      <c r="A81" t="s">
        <v>49</v>
      </c>
      <c r="B81" s="67">
        <v>244982</v>
      </c>
      <c r="C81" s="63">
        <v>44356</v>
      </c>
      <c r="D81" s="46" t="s">
        <v>898</v>
      </c>
      <c r="F81" s="43"/>
      <c r="G81" s="43"/>
      <c r="H81" s="43"/>
      <c r="I81" s="43"/>
      <c r="J81" s="76"/>
      <c r="K81" t="s">
        <v>899</v>
      </c>
      <c r="M81" s="65" t="s">
        <v>51</v>
      </c>
      <c r="W81" t="s">
        <v>51</v>
      </c>
      <c r="X81">
        <v>27376</v>
      </c>
      <c r="Y81">
        <v>4600005728</v>
      </c>
      <c r="Z81" t="s">
        <v>1017</v>
      </c>
      <c r="AA81" s="4" t="s">
        <v>945</v>
      </c>
      <c r="AC81" s="46" t="s">
        <v>787</v>
      </c>
      <c r="AD81" s="46" t="s">
        <v>605</v>
      </c>
      <c r="AE81" t="s">
        <v>951</v>
      </c>
      <c r="AF81" s="48">
        <f t="shared" si="6"/>
        <v>23</v>
      </c>
      <c r="AK81" s="65" t="s">
        <v>473</v>
      </c>
      <c r="AL81" s="65">
        <v>1</v>
      </c>
      <c r="AM81" s="71">
        <v>53.53</v>
      </c>
      <c r="AO81" s="65" t="s">
        <v>314</v>
      </c>
      <c r="AT81" s="65">
        <v>5</v>
      </c>
      <c r="AV81" s="65" t="s">
        <v>617</v>
      </c>
      <c r="AW81" s="71">
        <f t="shared" si="5"/>
        <v>53.53</v>
      </c>
      <c r="AX81" s="65">
        <v>10000</v>
      </c>
      <c r="BK81" t="s">
        <v>60</v>
      </c>
      <c r="BL81" s="82" t="s">
        <v>51</v>
      </c>
      <c r="BM81" s="65">
        <v>386</v>
      </c>
      <c r="BQ81" s="65" t="s">
        <v>61</v>
      </c>
      <c r="BR81" t="s">
        <v>621</v>
      </c>
      <c r="BT81">
        <v>1</v>
      </c>
      <c r="BU81">
        <v>1</v>
      </c>
    </row>
    <row r="82" spans="1:73" x14ac:dyDescent="0.25">
      <c r="A82" t="s">
        <v>49</v>
      </c>
      <c r="B82" s="67">
        <v>244983</v>
      </c>
      <c r="C82" s="63">
        <v>44356</v>
      </c>
      <c r="D82" s="46" t="s">
        <v>898</v>
      </c>
      <c r="F82" s="43"/>
      <c r="G82" s="43"/>
      <c r="H82" s="43"/>
      <c r="I82" s="43"/>
      <c r="J82" s="76"/>
      <c r="K82" t="s">
        <v>899</v>
      </c>
      <c r="M82" s="65" t="s">
        <v>51</v>
      </c>
      <c r="W82" t="s">
        <v>51</v>
      </c>
      <c r="X82">
        <v>27376</v>
      </c>
      <c r="Y82">
        <v>4600005728</v>
      </c>
      <c r="Z82" t="s">
        <v>1017</v>
      </c>
      <c r="AA82" s="4" t="s">
        <v>946</v>
      </c>
      <c r="AC82" s="46" t="s">
        <v>788</v>
      </c>
      <c r="AD82" s="46" t="s">
        <v>605</v>
      </c>
      <c r="AE82" t="s">
        <v>952</v>
      </c>
      <c r="AF82" s="48">
        <f t="shared" si="6"/>
        <v>23</v>
      </c>
      <c r="AK82" s="65" t="s">
        <v>473</v>
      </c>
      <c r="AL82" s="65">
        <v>1</v>
      </c>
      <c r="AM82" s="71">
        <v>53.53</v>
      </c>
      <c r="AO82" s="65" t="s">
        <v>314</v>
      </c>
      <c r="AT82" s="65">
        <v>5</v>
      </c>
      <c r="AV82" s="65" t="s">
        <v>617</v>
      </c>
      <c r="AW82" s="71">
        <f t="shared" si="5"/>
        <v>53.53</v>
      </c>
      <c r="AX82" s="65">
        <v>10000</v>
      </c>
      <c r="BK82" t="s">
        <v>60</v>
      </c>
      <c r="BL82" s="82" t="s">
        <v>51</v>
      </c>
      <c r="BM82" s="65">
        <v>386</v>
      </c>
      <c r="BQ82" s="65" t="s">
        <v>61</v>
      </c>
      <c r="BR82" t="s">
        <v>621</v>
      </c>
      <c r="BT82">
        <v>1</v>
      </c>
      <c r="BU82">
        <v>1</v>
      </c>
    </row>
    <row r="83" spans="1:73" x14ac:dyDescent="0.25">
      <c r="A83" t="s">
        <v>49</v>
      </c>
      <c r="B83" s="67">
        <v>244984</v>
      </c>
      <c r="C83" s="63">
        <v>44356</v>
      </c>
      <c r="D83" s="46" t="s">
        <v>898</v>
      </c>
      <c r="F83" s="43"/>
      <c r="G83" s="43"/>
      <c r="H83" s="43"/>
      <c r="I83" s="43"/>
      <c r="J83" s="76"/>
      <c r="K83" t="s">
        <v>899</v>
      </c>
      <c r="M83" s="65" t="s">
        <v>51</v>
      </c>
      <c r="W83" t="s">
        <v>51</v>
      </c>
      <c r="X83">
        <v>27376</v>
      </c>
      <c r="Y83">
        <v>4600005728</v>
      </c>
      <c r="Z83" t="s">
        <v>1017</v>
      </c>
      <c r="AA83" s="4" t="s">
        <v>947</v>
      </c>
      <c r="AC83" s="46" t="s">
        <v>789</v>
      </c>
      <c r="AD83" s="46" t="s">
        <v>605</v>
      </c>
      <c r="AE83" t="s">
        <v>953</v>
      </c>
      <c r="AF83" s="48">
        <f t="shared" si="6"/>
        <v>23</v>
      </c>
      <c r="AK83" s="65" t="s">
        <v>473</v>
      </c>
      <c r="AL83" s="65">
        <v>1</v>
      </c>
      <c r="AM83" s="71">
        <v>53.53</v>
      </c>
      <c r="AO83" s="65" t="s">
        <v>314</v>
      </c>
      <c r="AT83" s="65">
        <v>5</v>
      </c>
      <c r="AV83" s="65" t="s">
        <v>617</v>
      </c>
      <c r="AW83" s="71">
        <f t="shared" si="5"/>
        <v>53.53</v>
      </c>
      <c r="AX83" s="65">
        <v>10000</v>
      </c>
      <c r="BK83" t="s">
        <v>60</v>
      </c>
      <c r="BL83" s="82" t="s">
        <v>51</v>
      </c>
      <c r="BM83" s="65">
        <v>386</v>
      </c>
      <c r="BQ83" s="65" t="s">
        <v>61</v>
      </c>
      <c r="BR83" t="s">
        <v>621</v>
      </c>
      <c r="BT83">
        <v>1</v>
      </c>
      <c r="BU83">
        <v>1</v>
      </c>
    </row>
    <row r="84" spans="1:73" x14ac:dyDescent="0.25">
      <c r="A84" t="s">
        <v>49</v>
      </c>
      <c r="B84" s="67">
        <v>244985</v>
      </c>
      <c r="C84" s="63">
        <v>44356</v>
      </c>
      <c r="D84" s="46" t="s">
        <v>898</v>
      </c>
      <c r="F84" s="43"/>
      <c r="G84" s="43"/>
      <c r="H84" s="43"/>
      <c r="I84" s="43"/>
      <c r="J84" s="76"/>
      <c r="K84" t="s">
        <v>899</v>
      </c>
      <c r="M84" s="65" t="s">
        <v>51</v>
      </c>
      <c r="W84" t="s">
        <v>51</v>
      </c>
      <c r="X84">
        <v>27376</v>
      </c>
      <c r="Y84">
        <v>4600005728</v>
      </c>
      <c r="Z84" t="s">
        <v>1017</v>
      </c>
      <c r="AA84" s="4" t="s">
        <v>948</v>
      </c>
      <c r="AC84" s="46" t="s">
        <v>790</v>
      </c>
      <c r="AD84" s="46" t="s">
        <v>605</v>
      </c>
      <c r="AE84" t="s">
        <v>954</v>
      </c>
      <c r="AF84" s="48">
        <f t="shared" si="6"/>
        <v>24</v>
      </c>
      <c r="AK84" s="65" t="s">
        <v>473</v>
      </c>
      <c r="AL84" s="65">
        <v>1</v>
      </c>
      <c r="AM84" s="71">
        <v>53.53</v>
      </c>
      <c r="AO84" s="65" t="s">
        <v>314</v>
      </c>
      <c r="AT84" s="65">
        <v>5</v>
      </c>
      <c r="AV84" s="65" t="s">
        <v>617</v>
      </c>
      <c r="AW84" s="71">
        <f t="shared" si="5"/>
        <v>53.53</v>
      </c>
      <c r="AX84" s="65">
        <v>10000</v>
      </c>
      <c r="BK84" t="s">
        <v>60</v>
      </c>
      <c r="BL84" s="82" t="s">
        <v>51</v>
      </c>
      <c r="BM84" s="65">
        <v>386</v>
      </c>
      <c r="BQ84" s="65" t="s">
        <v>61</v>
      </c>
      <c r="BR84" t="s">
        <v>621</v>
      </c>
      <c r="BT84">
        <v>1</v>
      </c>
      <c r="BU84">
        <v>1</v>
      </c>
    </row>
    <row r="85" spans="1:73" x14ac:dyDescent="0.25">
      <c r="A85" t="s">
        <v>49</v>
      </c>
      <c r="B85" s="67">
        <v>244986</v>
      </c>
      <c r="C85" s="63">
        <v>44356</v>
      </c>
      <c r="D85" s="46" t="s">
        <v>898</v>
      </c>
      <c r="F85" s="43"/>
      <c r="G85" s="43"/>
      <c r="H85" s="43"/>
      <c r="I85" s="43"/>
      <c r="J85" s="76"/>
      <c r="K85" t="s">
        <v>899</v>
      </c>
      <c r="M85" s="65" t="s">
        <v>51</v>
      </c>
      <c r="W85" t="s">
        <v>51</v>
      </c>
      <c r="X85">
        <v>27376</v>
      </c>
      <c r="Y85">
        <v>4600005728</v>
      </c>
      <c r="Z85" t="s">
        <v>1017</v>
      </c>
      <c r="AA85" s="4" t="s">
        <v>949</v>
      </c>
      <c r="AC85" s="46" t="s">
        <v>791</v>
      </c>
      <c r="AD85" s="46" t="s">
        <v>605</v>
      </c>
      <c r="AE85" t="s">
        <v>955</v>
      </c>
      <c r="AF85" s="48">
        <f t="shared" si="6"/>
        <v>25</v>
      </c>
      <c r="AK85" s="65" t="s">
        <v>473</v>
      </c>
      <c r="AL85" s="65">
        <v>1</v>
      </c>
      <c r="AM85" s="71">
        <v>53.53</v>
      </c>
      <c r="AO85" s="65" t="s">
        <v>314</v>
      </c>
      <c r="AT85" s="65">
        <v>5</v>
      </c>
      <c r="AV85" s="65" t="s">
        <v>617</v>
      </c>
      <c r="AW85" s="71">
        <f t="shared" si="5"/>
        <v>53.53</v>
      </c>
      <c r="AX85" s="65">
        <v>10000</v>
      </c>
      <c r="BK85" t="s">
        <v>60</v>
      </c>
      <c r="BL85" s="82" t="s">
        <v>51</v>
      </c>
      <c r="BM85" s="65">
        <v>386</v>
      </c>
      <c r="BQ85" s="65" t="s">
        <v>61</v>
      </c>
      <c r="BR85" t="s">
        <v>621</v>
      </c>
      <c r="BT85">
        <v>1</v>
      </c>
      <c r="BU85">
        <v>1</v>
      </c>
    </row>
    <row r="86" spans="1:73" x14ac:dyDescent="0.25">
      <c r="A86" t="s">
        <v>49</v>
      </c>
      <c r="B86" s="67">
        <v>244987</v>
      </c>
      <c r="C86" s="63">
        <v>44356</v>
      </c>
      <c r="D86" s="46" t="s">
        <v>898</v>
      </c>
      <c r="F86" s="43"/>
      <c r="G86" s="43"/>
      <c r="H86" s="43"/>
      <c r="I86" s="43"/>
      <c r="J86" s="76"/>
      <c r="K86" t="s">
        <v>899</v>
      </c>
      <c r="M86" s="65" t="s">
        <v>51</v>
      </c>
      <c r="W86" t="s">
        <v>51</v>
      </c>
      <c r="X86">
        <v>27376</v>
      </c>
      <c r="Y86">
        <v>4600005728</v>
      </c>
      <c r="Z86" t="s">
        <v>1017</v>
      </c>
      <c r="AA86" s="4" t="s">
        <v>742</v>
      </c>
      <c r="AC86" s="46" t="s">
        <v>586</v>
      </c>
      <c r="AD86" s="46" t="s">
        <v>605</v>
      </c>
      <c r="AE86" t="s">
        <v>816</v>
      </c>
      <c r="AF86" s="48">
        <f t="shared" si="6"/>
        <v>18</v>
      </c>
      <c r="AK86" s="65" t="s">
        <v>473</v>
      </c>
      <c r="AL86" s="65">
        <v>1</v>
      </c>
      <c r="AM86" s="71">
        <v>53.53</v>
      </c>
      <c r="AO86" s="65" t="s">
        <v>314</v>
      </c>
      <c r="AT86" s="65">
        <v>5</v>
      </c>
      <c r="AV86" s="65" t="s">
        <v>617</v>
      </c>
      <c r="AW86" s="71">
        <f t="shared" si="5"/>
        <v>53.53</v>
      </c>
      <c r="AX86" s="65">
        <v>10000</v>
      </c>
      <c r="BK86" t="s">
        <v>60</v>
      </c>
      <c r="BL86" s="82" t="s">
        <v>51</v>
      </c>
      <c r="BM86" s="65">
        <v>386</v>
      </c>
      <c r="BQ86" s="65" t="s">
        <v>61</v>
      </c>
      <c r="BR86" t="s">
        <v>621</v>
      </c>
      <c r="BT86">
        <v>1</v>
      </c>
      <c r="BU86">
        <v>1</v>
      </c>
    </row>
    <row r="87" spans="1:73" x14ac:dyDescent="0.25">
      <c r="A87" t="s">
        <v>49</v>
      </c>
      <c r="B87" s="67">
        <v>244988</v>
      </c>
      <c r="C87" s="63">
        <v>44356</v>
      </c>
      <c r="D87" s="46" t="s">
        <v>898</v>
      </c>
      <c r="F87" s="43"/>
      <c r="G87" s="43"/>
      <c r="H87" s="43"/>
      <c r="I87" s="43"/>
      <c r="J87" s="76"/>
      <c r="K87" t="s">
        <v>899</v>
      </c>
      <c r="M87" s="65" t="s">
        <v>51</v>
      </c>
      <c r="W87" t="s">
        <v>51</v>
      </c>
      <c r="X87">
        <v>27376</v>
      </c>
      <c r="Y87">
        <v>4600005728</v>
      </c>
      <c r="Z87" t="s">
        <v>1017</v>
      </c>
      <c r="AA87" s="4" t="s">
        <v>743</v>
      </c>
      <c r="AC87" s="46" t="s">
        <v>787</v>
      </c>
      <c r="AD87" s="46" t="s">
        <v>605</v>
      </c>
      <c r="AE87" t="s">
        <v>817</v>
      </c>
      <c r="AF87" s="48">
        <f t="shared" si="6"/>
        <v>17</v>
      </c>
      <c r="AK87" s="65" t="s">
        <v>473</v>
      </c>
      <c r="AL87" s="65">
        <v>1</v>
      </c>
      <c r="AM87" s="71">
        <v>53.53</v>
      </c>
      <c r="AO87" s="65" t="s">
        <v>314</v>
      </c>
      <c r="AT87" s="65">
        <v>5</v>
      </c>
      <c r="AV87" s="65" t="s">
        <v>617</v>
      </c>
      <c r="AW87" s="71">
        <f t="shared" si="5"/>
        <v>53.53</v>
      </c>
      <c r="AX87" s="65">
        <v>10000</v>
      </c>
      <c r="BK87" t="s">
        <v>60</v>
      </c>
      <c r="BL87" s="82" t="s">
        <v>51</v>
      </c>
      <c r="BM87" s="65">
        <v>386</v>
      </c>
      <c r="BQ87" s="65" t="s">
        <v>61</v>
      </c>
      <c r="BR87" t="s">
        <v>621</v>
      </c>
      <c r="BT87">
        <v>1</v>
      </c>
      <c r="BU87">
        <v>1</v>
      </c>
    </row>
    <row r="88" spans="1:73" x14ac:dyDescent="0.25">
      <c r="A88" t="s">
        <v>49</v>
      </c>
      <c r="B88" s="67">
        <v>244989</v>
      </c>
      <c r="C88" s="63">
        <v>44356</v>
      </c>
      <c r="D88" s="46" t="s">
        <v>898</v>
      </c>
      <c r="F88" s="43"/>
      <c r="G88" s="43"/>
      <c r="H88" s="43"/>
      <c r="I88" s="43"/>
      <c r="J88" s="76"/>
      <c r="K88" t="s">
        <v>899</v>
      </c>
      <c r="M88" s="65" t="s">
        <v>51</v>
      </c>
      <c r="W88" t="s">
        <v>51</v>
      </c>
      <c r="X88">
        <v>27376</v>
      </c>
      <c r="Y88">
        <v>4600005728</v>
      </c>
      <c r="Z88" t="s">
        <v>1017</v>
      </c>
      <c r="AA88" s="4" t="s">
        <v>744</v>
      </c>
      <c r="AC88" s="46" t="s">
        <v>788</v>
      </c>
      <c r="AD88" s="46" t="s">
        <v>605</v>
      </c>
      <c r="AE88" t="s">
        <v>818</v>
      </c>
      <c r="AF88" s="48">
        <f t="shared" si="6"/>
        <v>17</v>
      </c>
      <c r="AK88" s="65" t="s">
        <v>473</v>
      </c>
      <c r="AL88" s="65">
        <v>1</v>
      </c>
      <c r="AM88" s="71">
        <v>53.53</v>
      </c>
      <c r="AO88" s="65" t="s">
        <v>314</v>
      </c>
      <c r="AT88" s="65">
        <v>5</v>
      </c>
      <c r="AV88" s="65" t="s">
        <v>617</v>
      </c>
      <c r="AW88" s="71">
        <f t="shared" si="5"/>
        <v>53.53</v>
      </c>
      <c r="AX88" s="65">
        <v>10000</v>
      </c>
      <c r="BK88" t="s">
        <v>60</v>
      </c>
      <c r="BL88" s="82" t="s">
        <v>51</v>
      </c>
      <c r="BM88" s="65">
        <v>386</v>
      </c>
      <c r="BQ88" s="65" t="s">
        <v>61</v>
      </c>
      <c r="BR88" t="s">
        <v>621</v>
      </c>
      <c r="BT88">
        <v>1</v>
      </c>
      <c r="BU88">
        <v>1</v>
      </c>
    </row>
    <row r="89" spans="1:73" x14ac:dyDescent="0.25">
      <c r="A89" t="s">
        <v>49</v>
      </c>
      <c r="B89" s="67">
        <v>244990</v>
      </c>
      <c r="C89" s="63">
        <v>44356</v>
      </c>
      <c r="D89" s="46" t="s">
        <v>898</v>
      </c>
      <c r="F89" s="43"/>
      <c r="G89" s="43"/>
      <c r="H89" s="43"/>
      <c r="I89" s="43"/>
      <c r="J89" s="76"/>
      <c r="K89" t="s">
        <v>899</v>
      </c>
      <c r="M89" s="65" t="s">
        <v>51</v>
      </c>
      <c r="W89" t="s">
        <v>51</v>
      </c>
      <c r="X89">
        <v>27376</v>
      </c>
      <c r="Y89">
        <v>4600005728</v>
      </c>
      <c r="Z89" t="s">
        <v>1017</v>
      </c>
      <c r="AA89" s="4" t="s">
        <v>745</v>
      </c>
      <c r="AC89" s="46" t="s">
        <v>789</v>
      </c>
      <c r="AD89" s="46" t="s">
        <v>605</v>
      </c>
      <c r="AE89" t="s">
        <v>819</v>
      </c>
      <c r="AF89" s="48">
        <f t="shared" si="6"/>
        <v>17</v>
      </c>
      <c r="AK89" s="65" t="s">
        <v>473</v>
      </c>
      <c r="AL89" s="65">
        <v>1</v>
      </c>
      <c r="AM89" s="71">
        <v>53.53</v>
      </c>
      <c r="AO89" s="65" t="s">
        <v>314</v>
      </c>
      <c r="AT89" s="65">
        <v>5</v>
      </c>
      <c r="AV89" s="65" t="s">
        <v>617</v>
      </c>
      <c r="AW89" s="71">
        <f t="shared" si="5"/>
        <v>53.53</v>
      </c>
      <c r="AX89" s="65">
        <v>10000</v>
      </c>
      <c r="BK89" t="s">
        <v>60</v>
      </c>
      <c r="BL89" s="82" t="s">
        <v>51</v>
      </c>
      <c r="BM89" s="65">
        <v>386</v>
      </c>
      <c r="BQ89" s="65" t="s">
        <v>61</v>
      </c>
      <c r="BR89" t="s">
        <v>621</v>
      </c>
      <c r="BT89">
        <v>1</v>
      </c>
      <c r="BU89">
        <v>1</v>
      </c>
    </row>
    <row r="90" spans="1:73" x14ac:dyDescent="0.25">
      <c r="A90" t="s">
        <v>49</v>
      </c>
      <c r="B90" s="67">
        <v>244991</v>
      </c>
      <c r="C90" s="63">
        <v>44356</v>
      </c>
      <c r="D90" s="46" t="s">
        <v>898</v>
      </c>
      <c r="F90" s="43"/>
      <c r="G90" s="43"/>
      <c r="H90" s="43"/>
      <c r="I90" s="43"/>
      <c r="J90" s="76"/>
      <c r="K90" t="s">
        <v>899</v>
      </c>
      <c r="M90" s="65" t="s">
        <v>51</v>
      </c>
      <c r="W90" t="s">
        <v>51</v>
      </c>
      <c r="X90">
        <v>27376</v>
      </c>
      <c r="Y90">
        <v>4600005728</v>
      </c>
      <c r="Z90" t="s">
        <v>1017</v>
      </c>
      <c r="AA90" s="4" t="s">
        <v>746</v>
      </c>
      <c r="AC90" s="46" t="s">
        <v>790</v>
      </c>
      <c r="AD90" s="46" t="s">
        <v>605</v>
      </c>
      <c r="AE90" t="s">
        <v>820</v>
      </c>
      <c r="AF90" s="48">
        <f t="shared" si="6"/>
        <v>18</v>
      </c>
      <c r="AK90" s="65" t="s">
        <v>473</v>
      </c>
      <c r="AL90" s="65">
        <v>1</v>
      </c>
      <c r="AM90" s="71">
        <v>53.53</v>
      </c>
      <c r="AO90" s="65" t="s">
        <v>314</v>
      </c>
      <c r="AT90" s="65">
        <v>5</v>
      </c>
      <c r="AV90" s="65" t="s">
        <v>617</v>
      </c>
      <c r="AW90" s="71">
        <f t="shared" si="5"/>
        <v>53.53</v>
      </c>
      <c r="AX90" s="65">
        <v>10000</v>
      </c>
      <c r="BK90" t="s">
        <v>60</v>
      </c>
      <c r="BL90" s="82" t="s">
        <v>51</v>
      </c>
      <c r="BM90" s="65">
        <v>386</v>
      </c>
      <c r="BQ90" s="65" t="s">
        <v>61</v>
      </c>
      <c r="BR90" t="s">
        <v>621</v>
      </c>
      <c r="BT90">
        <v>1</v>
      </c>
      <c r="BU90">
        <v>1</v>
      </c>
    </row>
    <row r="91" spans="1:73" x14ac:dyDescent="0.25">
      <c r="A91" t="s">
        <v>49</v>
      </c>
      <c r="B91" s="67">
        <v>244992</v>
      </c>
      <c r="C91" s="63">
        <v>44356</v>
      </c>
      <c r="D91" s="46" t="s">
        <v>898</v>
      </c>
      <c r="F91" s="43"/>
      <c r="G91" s="43"/>
      <c r="H91" s="43"/>
      <c r="I91" s="43"/>
      <c r="J91" s="76"/>
      <c r="K91" t="s">
        <v>899</v>
      </c>
      <c r="M91" s="65" t="s">
        <v>51</v>
      </c>
      <c r="W91" t="s">
        <v>51</v>
      </c>
      <c r="X91">
        <v>27376</v>
      </c>
      <c r="Y91">
        <v>4600005728</v>
      </c>
      <c r="Z91" t="s">
        <v>1017</v>
      </c>
      <c r="AA91" s="4" t="s">
        <v>747</v>
      </c>
      <c r="AC91" s="46" t="s">
        <v>791</v>
      </c>
      <c r="AD91" s="46" t="s">
        <v>605</v>
      </c>
      <c r="AE91" t="s">
        <v>821</v>
      </c>
      <c r="AF91" s="48">
        <f t="shared" si="6"/>
        <v>19</v>
      </c>
      <c r="AK91" s="65" t="s">
        <v>473</v>
      </c>
      <c r="AL91" s="65">
        <v>1</v>
      </c>
      <c r="AM91" s="71">
        <v>53.53</v>
      </c>
      <c r="AO91" s="65" t="s">
        <v>314</v>
      </c>
      <c r="AT91" s="65">
        <v>5</v>
      </c>
      <c r="AV91" s="65" t="s">
        <v>617</v>
      </c>
      <c r="AW91" s="71">
        <f t="shared" si="5"/>
        <v>53.53</v>
      </c>
      <c r="AX91" s="65">
        <v>10000</v>
      </c>
      <c r="BK91" t="s">
        <v>60</v>
      </c>
      <c r="BL91" s="82" t="s">
        <v>51</v>
      </c>
      <c r="BM91" s="65">
        <v>386</v>
      </c>
      <c r="BQ91" s="65" t="s">
        <v>61</v>
      </c>
      <c r="BR91" t="s">
        <v>621</v>
      </c>
      <c r="BT91">
        <v>1</v>
      </c>
      <c r="BU91">
        <v>1</v>
      </c>
    </row>
    <row r="92" spans="1:73" x14ac:dyDescent="0.25">
      <c r="A92" t="s">
        <v>49</v>
      </c>
      <c r="B92" s="67">
        <v>244993</v>
      </c>
      <c r="C92" s="63">
        <v>44356</v>
      </c>
      <c r="D92" s="46" t="s">
        <v>898</v>
      </c>
      <c r="F92" s="43"/>
      <c r="G92" s="43"/>
      <c r="H92" s="43"/>
      <c r="I92" s="43"/>
      <c r="J92" s="76"/>
      <c r="K92" t="s">
        <v>899</v>
      </c>
      <c r="M92" s="65" t="s">
        <v>51</v>
      </c>
      <c r="W92" t="s">
        <v>51</v>
      </c>
      <c r="X92">
        <v>27376</v>
      </c>
      <c r="Y92">
        <v>4600005728</v>
      </c>
      <c r="Z92" t="s">
        <v>1017</v>
      </c>
      <c r="AA92" s="4" t="s">
        <v>971</v>
      </c>
      <c r="AC92" s="46" t="s">
        <v>586</v>
      </c>
      <c r="AD92" s="46" t="s">
        <v>605</v>
      </c>
      <c r="AE92" t="s">
        <v>956</v>
      </c>
      <c r="AF92" s="48">
        <f t="shared" si="6"/>
        <v>21</v>
      </c>
      <c r="AK92" s="65" t="s">
        <v>473</v>
      </c>
      <c r="AL92" s="65">
        <v>1</v>
      </c>
      <c r="AM92" s="71">
        <v>102.47</v>
      </c>
      <c r="AO92" s="65" t="s">
        <v>314</v>
      </c>
      <c r="AT92" s="65">
        <v>5</v>
      </c>
      <c r="AV92" s="65" t="s">
        <v>617</v>
      </c>
      <c r="AW92" s="71">
        <f t="shared" si="5"/>
        <v>102.47</v>
      </c>
      <c r="AX92" s="65">
        <v>10000</v>
      </c>
      <c r="BK92" t="s">
        <v>60</v>
      </c>
      <c r="BL92" s="82" t="s">
        <v>51</v>
      </c>
      <c r="BM92" s="65">
        <v>386</v>
      </c>
      <c r="BQ92" s="65" t="s">
        <v>61</v>
      </c>
      <c r="BR92" t="s">
        <v>621</v>
      </c>
      <c r="BT92">
        <v>1</v>
      </c>
      <c r="BU92">
        <v>1</v>
      </c>
    </row>
    <row r="93" spans="1:73" x14ac:dyDescent="0.25">
      <c r="A93" t="s">
        <v>49</v>
      </c>
      <c r="B93" s="67">
        <v>244994</v>
      </c>
      <c r="C93" s="63">
        <v>44356</v>
      </c>
      <c r="D93" s="46" t="s">
        <v>898</v>
      </c>
      <c r="F93" s="43"/>
      <c r="G93" s="43"/>
      <c r="H93" s="43"/>
      <c r="I93" s="43"/>
      <c r="J93" s="76"/>
      <c r="K93" t="s">
        <v>899</v>
      </c>
      <c r="M93" s="65" t="s">
        <v>51</v>
      </c>
      <c r="W93" t="s">
        <v>51</v>
      </c>
      <c r="X93">
        <v>27376</v>
      </c>
      <c r="Y93">
        <v>4600005728</v>
      </c>
      <c r="Z93" t="s">
        <v>1017</v>
      </c>
      <c r="AA93" s="4" t="s">
        <v>972</v>
      </c>
      <c r="AC93" s="46" t="s">
        <v>787</v>
      </c>
      <c r="AD93" s="46" t="s">
        <v>605</v>
      </c>
      <c r="AE93" t="s">
        <v>957</v>
      </c>
      <c r="AF93" s="48">
        <f t="shared" si="6"/>
        <v>20</v>
      </c>
      <c r="AK93" s="65" t="s">
        <v>473</v>
      </c>
      <c r="AL93" s="65">
        <v>1</v>
      </c>
      <c r="AM93" s="71">
        <v>102.47</v>
      </c>
      <c r="AO93" s="65" t="s">
        <v>314</v>
      </c>
      <c r="AT93" s="65">
        <v>5</v>
      </c>
      <c r="AV93" s="65" t="s">
        <v>617</v>
      </c>
      <c r="AW93" s="71">
        <f t="shared" si="5"/>
        <v>102.47</v>
      </c>
      <c r="AX93" s="65">
        <v>10000</v>
      </c>
      <c r="BK93" t="s">
        <v>60</v>
      </c>
      <c r="BL93" s="82" t="s">
        <v>51</v>
      </c>
      <c r="BM93" s="65">
        <v>386</v>
      </c>
      <c r="BQ93" s="65" t="s">
        <v>61</v>
      </c>
      <c r="BR93" t="s">
        <v>621</v>
      </c>
      <c r="BT93">
        <v>1</v>
      </c>
      <c r="BU93">
        <v>1</v>
      </c>
    </row>
    <row r="94" spans="1:73" x14ac:dyDescent="0.25">
      <c r="A94" t="s">
        <v>49</v>
      </c>
      <c r="B94" s="67">
        <v>244995</v>
      </c>
      <c r="C94" s="63">
        <v>44356</v>
      </c>
      <c r="D94" s="46" t="s">
        <v>898</v>
      </c>
      <c r="F94" s="43"/>
      <c r="G94" s="43"/>
      <c r="H94" s="43"/>
      <c r="I94" s="43"/>
      <c r="J94" s="76"/>
      <c r="K94" t="s">
        <v>899</v>
      </c>
      <c r="M94" s="65" t="s">
        <v>51</v>
      </c>
      <c r="W94" t="s">
        <v>51</v>
      </c>
      <c r="X94">
        <v>27376</v>
      </c>
      <c r="Y94">
        <v>4600005728</v>
      </c>
      <c r="Z94" t="s">
        <v>1017</v>
      </c>
      <c r="AA94" s="4" t="s">
        <v>973</v>
      </c>
      <c r="AC94" s="46" t="s">
        <v>788</v>
      </c>
      <c r="AD94" s="46" t="s">
        <v>605</v>
      </c>
      <c r="AE94" t="s">
        <v>958</v>
      </c>
      <c r="AF94" s="48">
        <f t="shared" si="6"/>
        <v>20</v>
      </c>
      <c r="AK94" s="65" t="s">
        <v>473</v>
      </c>
      <c r="AL94" s="65">
        <v>1</v>
      </c>
      <c r="AM94" s="71">
        <v>102.47</v>
      </c>
      <c r="AO94" s="65" t="s">
        <v>314</v>
      </c>
      <c r="AT94" s="65">
        <v>5</v>
      </c>
      <c r="AV94" s="65" t="s">
        <v>617</v>
      </c>
      <c r="AW94" s="71">
        <f t="shared" si="5"/>
        <v>102.47</v>
      </c>
      <c r="AX94" s="65">
        <v>10000</v>
      </c>
      <c r="BK94" t="s">
        <v>60</v>
      </c>
      <c r="BL94" s="82" t="s">
        <v>51</v>
      </c>
      <c r="BM94" s="65">
        <v>386</v>
      </c>
      <c r="BQ94" s="65" t="s">
        <v>61</v>
      </c>
      <c r="BR94" t="s">
        <v>621</v>
      </c>
      <c r="BT94">
        <v>1</v>
      </c>
      <c r="BU94">
        <v>1</v>
      </c>
    </row>
    <row r="95" spans="1:73" x14ac:dyDescent="0.25">
      <c r="A95" t="s">
        <v>49</v>
      </c>
      <c r="B95" s="67">
        <v>244996</v>
      </c>
      <c r="C95" s="63">
        <v>44356</v>
      </c>
      <c r="D95" s="46" t="s">
        <v>898</v>
      </c>
      <c r="F95" s="43"/>
      <c r="G95" s="43"/>
      <c r="H95" s="43"/>
      <c r="I95" s="43"/>
      <c r="J95" s="76"/>
      <c r="K95" t="s">
        <v>899</v>
      </c>
      <c r="M95" s="65" t="s">
        <v>51</v>
      </c>
      <c r="W95" t="s">
        <v>51</v>
      </c>
      <c r="X95">
        <v>27376</v>
      </c>
      <c r="Y95">
        <v>4600005728</v>
      </c>
      <c r="Z95" t="s">
        <v>1017</v>
      </c>
      <c r="AA95" s="4" t="s">
        <v>974</v>
      </c>
      <c r="AC95" s="46" t="s">
        <v>789</v>
      </c>
      <c r="AD95" s="46" t="s">
        <v>605</v>
      </c>
      <c r="AE95" t="s">
        <v>959</v>
      </c>
      <c r="AF95" s="48">
        <f t="shared" si="6"/>
        <v>20</v>
      </c>
      <c r="AK95" s="65" t="s">
        <v>473</v>
      </c>
      <c r="AL95" s="65">
        <v>1</v>
      </c>
      <c r="AM95" s="71">
        <v>102.47</v>
      </c>
      <c r="AO95" s="65" t="s">
        <v>314</v>
      </c>
      <c r="AT95" s="65">
        <v>5</v>
      </c>
      <c r="AV95" s="65" t="s">
        <v>617</v>
      </c>
      <c r="AW95" s="71">
        <f t="shared" si="5"/>
        <v>102.47</v>
      </c>
      <c r="AX95" s="65">
        <v>10000</v>
      </c>
      <c r="BK95" t="s">
        <v>60</v>
      </c>
      <c r="BL95" s="82" t="s">
        <v>51</v>
      </c>
      <c r="BM95" s="65">
        <v>386</v>
      </c>
      <c r="BQ95" s="65" t="s">
        <v>61</v>
      </c>
      <c r="BR95" t="s">
        <v>621</v>
      </c>
      <c r="BT95">
        <v>1</v>
      </c>
      <c r="BU95">
        <v>1</v>
      </c>
    </row>
    <row r="96" spans="1:73" x14ac:dyDescent="0.25">
      <c r="A96" t="s">
        <v>49</v>
      </c>
      <c r="B96" s="67">
        <v>244997</v>
      </c>
      <c r="C96" s="63">
        <v>44356</v>
      </c>
      <c r="D96" s="46" t="s">
        <v>898</v>
      </c>
      <c r="F96" s="43"/>
      <c r="G96" s="43"/>
      <c r="H96" s="43"/>
      <c r="I96" s="43"/>
      <c r="J96" s="76"/>
      <c r="K96" t="s">
        <v>899</v>
      </c>
      <c r="M96" s="65" t="s">
        <v>51</v>
      </c>
      <c r="W96" t="s">
        <v>51</v>
      </c>
      <c r="X96">
        <v>27376</v>
      </c>
      <c r="Y96">
        <v>4600005728</v>
      </c>
      <c r="Z96" t="s">
        <v>1017</v>
      </c>
      <c r="AA96" s="4" t="s">
        <v>975</v>
      </c>
      <c r="AC96" s="46" t="s">
        <v>790</v>
      </c>
      <c r="AD96" s="46" t="s">
        <v>605</v>
      </c>
      <c r="AE96" t="s">
        <v>960</v>
      </c>
      <c r="AF96" s="48">
        <f t="shared" si="6"/>
        <v>21</v>
      </c>
      <c r="AK96" s="65" t="s">
        <v>473</v>
      </c>
      <c r="AL96" s="65">
        <v>1</v>
      </c>
      <c r="AM96" s="71">
        <v>102.47</v>
      </c>
      <c r="AO96" s="65" t="s">
        <v>314</v>
      </c>
      <c r="AT96" s="65">
        <v>5</v>
      </c>
      <c r="AV96" s="65" t="s">
        <v>617</v>
      </c>
      <c r="AW96" s="71">
        <f t="shared" si="5"/>
        <v>102.47</v>
      </c>
      <c r="AX96" s="65">
        <v>10000</v>
      </c>
      <c r="BK96" t="s">
        <v>60</v>
      </c>
      <c r="BL96" s="82" t="s">
        <v>51</v>
      </c>
      <c r="BM96" s="65">
        <v>386</v>
      </c>
      <c r="BQ96" s="65" t="s">
        <v>61</v>
      </c>
      <c r="BR96" t="s">
        <v>621</v>
      </c>
      <c r="BT96">
        <v>1</v>
      </c>
      <c r="BU96">
        <v>1</v>
      </c>
    </row>
    <row r="97" spans="1:73" x14ac:dyDescent="0.25">
      <c r="A97" t="s">
        <v>49</v>
      </c>
      <c r="B97" s="67">
        <v>244998</v>
      </c>
      <c r="C97" s="63">
        <v>44356</v>
      </c>
      <c r="D97" s="46" t="s">
        <v>898</v>
      </c>
      <c r="F97" s="43"/>
      <c r="G97" s="43"/>
      <c r="H97" s="43"/>
      <c r="I97" s="43"/>
      <c r="J97" s="76"/>
      <c r="K97" t="s">
        <v>899</v>
      </c>
      <c r="M97" s="65" t="s">
        <v>51</v>
      </c>
      <c r="W97" t="s">
        <v>51</v>
      </c>
      <c r="X97">
        <v>27376</v>
      </c>
      <c r="Y97">
        <v>4600005728</v>
      </c>
      <c r="Z97" t="s">
        <v>1017</v>
      </c>
      <c r="AA97" s="4" t="s">
        <v>976</v>
      </c>
      <c r="AC97" s="46" t="s">
        <v>791</v>
      </c>
      <c r="AD97" s="46" t="s">
        <v>605</v>
      </c>
      <c r="AE97" t="s">
        <v>961</v>
      </c>
      <c r="AF97" s="48">
        <f t="shared" si="6"/>
        <v>22</v>
      </c>
      <c r="AK97" s="65" t="s">
        <v>473</v>
      </c>
      <c r="AL97" s="65">
        <v>1</v>
      </c>
      <c r="AM97" s="71">
        <v>102.47</v>
      </c>
      <c r="AO97" s="65" t="s">
        <v>314</v>
      </c>
      <c r="AT97" s="65">
        <v>5</v>
      </c>
      <c r="AV97" s="65" t="s">
        <v>617</v>
      </c>
      <c r="AW97" s="71">
        <f t="shared" si="5"/>
        <v>102.47</v>
      </c>
      <c r="AX97" s="65">
        <v>10000</v>
      </c>
      <c r="BK97" t="s">
        <v>60</v>
      </c>
      <c r="BL97" s="82" t="s">
        <v>51</v>
      </c>
      <c r="BM97" s="65">
        <v>386</v>
      </c>
      <c r="BQ97" s="65" t="s">
        <v>61</v>
      </c>
      <c r="BR97" t="s">
        <v>621</v>
      </c>
      <c r="BT97">
        <v>1</v>
      </c>
      <c r="BU97">
        <v>1</v>
      </c>
    </row>
    <row r="98" spans="1:73" x14ac:dyDescent="0.25">
      <c r="A98" t="s">
        <v>49</v>
      </c>
      <c r="B98" s="67">
        <v>244999</v>
      </c>
      <c r="C98" s="63">
        <v>44356</v>
      </c>
      <c r="D98" s="46" t="s">
        <v>898</v>
      </c>
      <c r="F98" s="43"/>
      <c r="G98" s="43"/>
      <c r="H98" s="43"/>
      <c r="I98" s="43"/>
      <c r="J98" s="76"/>
      <c r="K98" t="s">
        <v>899</v>
      </c>
      <c r="M98" s="65" t="s">
        <v>51</v>
      </c>
      <c r="W98" t="s">
        <v>51</v>
      </c>
      <c r="X98">
        <v>27376</v>
      </c>
      <c r="Y98">
        <v>4600005728</v>
      </c>
      <c r="Z98" t="s">
        <v>1017</v>
      </c>
      <c r="AA98" s="4" t="s">
        <v>748</v>
      </c>
      <c r="AC98" s="46" t="s">
        <v>586</v>
      </c>
      <c r="AD98" s="46" t="s">
        <v>605</v>
      </c>
      <c r="AE98" t="s">
        <v>822</v>
      </c>
      <c r="AF98" s="48">
        <f t="shared" si="6"/>
        <v>15</v>
      </c>
      <c r="AK98" s="65" t="s">
        <v>473</v>
      </c>
      <c r="AL98" s="65">
        <v>1</v>
      </c>
      <c r="AM98" s="71">
        <v>102.47</v>
      </c>
      <c r="AO98" s="65" t="s">
        <v>314</v>
      </c>
      <c r="AT98" s="65">
        <v>5</v>
      </c>
      <c r="AV98" s="65" t="s">
        <v>617</v>
      </c>
      <c r="AW98" s="71">
        <f t="shared" si="5"/>
        <v>102.47</v>
      </c>
      <c r="AX98" s="65">
        <v>10000</v>
      </c>
      <c r="BK98" t="s">
        <v>60</v>
      </c>
      <c r="BL98" s="82" t="s">
        <v>51</v>
      </c>
      <c r="BM98" s="65">
        <v>386</v>
      </c>
      <c r="BQ98" s="65" t="s">
        <v>61</v>
      </c>
      <c r="BR98" t="s">
        <v>621</v>
      </c>
      <c r="BT98">
        <v>1</v>
      </c>
      <c r="BU98">
        <v>1</v>
      </c>
    </row>
    <row r="99" spans="1:73" x14ac:dyDescent="0.25">
      <c r="A99" t="s">
        <v>49</v>
      </c>
      <c r="B99" s="67">
        <v>245001</v>
      </c>
      <c r="C99" s="63">
        <v>44356</v>
      </c>
      <c r="D99" s="46" t="s">
        <v>898</v>
      </c>
      <c r="F99" s="43"/>
      <c r="G99" s="43"/>
      <c r="H99" s="43"/>
      <c r="I99" s="43"/>
      <c r="J99" s="76"/>
      <c r="K99" t="s">
        <v>899</v>
      </c>
      <c r="M99" s="65" t="s">
        <v>51</v>
      </c>
      <c r="W99" t="s">
        <v>51</v>
      </c>
      <c r="X99">
        <v>27376</v>
      </c>
      <c r="Y99">
        <v>4600005728</v>
      </c>
      <c r="Z99" t="s">
        <v>1017</v>
      </c>
      <c r="AA99" s="4" t="s">
        <v>749</v>
      </c>
      <c r="AC99" s="46" t="s">
        <v>787</v>
      </c>
      <c r="AD99" s="46" t="s">
        <v>605</v>
      </c>
      <c r="AE99" t="s">
        <v>823</v>
      </c>
      <c r="AF99" s="48">
        <f t="shared" si="6"/>
        <v>14</v>
      </c>
      <c r="AK99" s="65" t="s">
        <v>473</v>
      </c>
      <c r="AL99" s="65">
        <v>1</v>
      </c>
      <c r="AM99" s="71">
        <v>102.47</v>
      </c>
      <c r="AO99" s="65" t="s">
        <v>314</v>
      </c>
      <c r="AT99" s="65">
        <v>5</v>
      </c>
      <c r="AV99" s="65" t="s">
        <v>617</v>
      </c>
      <c r="AW99" s="71">
        <f t="shared" si="5"/>
        <v>102.47</v>
      </c>
      <c r="AX99" s="65">
        <v>10000</v>
      </c>
      <c r="BK99" t="s">
        <v>60</v>
      </c>
      <c r="BL99" s="82" t="s">
        <v>51</v>
      </c>
      <c r="BM99" s="65">
        <v>386</v>
      </c>
      <c r="BQ99" s="65" t="s">
        <v>61</v>
      </c>
      <c r="BR99" t="s">
        <v>621</v>
      </c>
      <c r="BT99">
        <v>1</v>
      </c>
      <c r="BU99">
        <v>1</v>
      </c>
    </row>
    <row r="100" spans="1:73" x14ac:dyDescent="0.25">
      <c r="A100" t="s">
        <v>49</v>
      </c>
      <c r="B100" s="67">
        <v>245002</v>
      </c>
      <c r="C100" s="63">
        <v>44356</v>
      </c>
      <c r="D100" s="46" t="s">
        <v>898</v>
      </c>
      <c r="F100" s="43"/>
      <c r="G100" s="43"/>
      <c r="H100" s="43"/>
      <c r="I100" s="43"/>
      <c r="J100" s="76"/>
      <c r="K100" t="s">
        <v>899</v>
      </c>
      <c r="M100" s="65" t="s">
        <v>51</v>
      </c>
      <c r="W100" t="s">
        <v>51</v>
      </c>
      <c r="X100">
        <v>27376</v>
      </c>
      <c r="Y100">
        <v>4600005728</v>
      </c>
      <c r="Z100" t="s">
        <v>1017</v>
      </c>
      <c r="AA100" s="4" t="s">
        <v>750</v>
      </c>
      <c r="AC100" s="46" t="s">
        <v>788</v>
      </c>
      <c r="AD100" s="46" t="s">
        <v>605</v>
      </c>
      <c r="AE100" t="s">
        <v>824</v>
      </c>
      <c r="AF100" s="48">
        <f t="shared" si="6"/>
        <v>14</v>
      </c>
      <c r="AK100" s="65" t="s">
        <v>473</v>
      </c>
      <c r="AL100" s="65">
        <v>1</v>
      </c>
      <c r="AM100" s="71">
        <v>102.47</v>
      </c>
      <c r="AO100" s="65" t="s">
        <v>314</v>
      </c>
      <c r="AT100" s="65">
        <v>5</v>
      </c>
      <c r="AV100" s="65" t="s">
        <v>617</v>
      </c>
      <c r="AW100" s="71">
        <f t="shared" si="5"/>
        <v>102.47</v>
      </c>
      <c r="AX100" s="65">
        <v>10000</v>
      </c>
      <c r="BK100" t="s">
        <v>60</v>
      </c>
      <c r="BL100" s="82" t="s">
        <v>51</v>
      </c>
      <c r="BM100" s="65">
        <v>386</v>
      </c>
      <c r="BQ100" s="65" t="s">
        <v>61</v>
      </c>
      <c r="BR100" t="s">
        <v>621</v>
      </c>
      <c r="BT100">
        <v>1</v>
      </c>
      <c r="BU100">
        <v>1</v>
      </c>
    </row>
    <row r="101" spans="1:73" x14ac:dyDescent="0.25">
      <c r="A101" t="s">
        <v>49</v>
      </c>
      <c r="B101" s="67">
        <v>245003</v>
      </c>
      <c r="C101" s="63">
        <v>44356</v>
      </c>
      <c r="D101" s="46" t="s">
        <v>898</v>
      </c>
      <c r="F101" s="43"/>
      <c r="G101" s="43"/>
      <c r="H101" s="43"/>
      <c r="I101" s="43"/>
      <c r="J101" s="76"/>
      <c r="K101" t="s">
        <v>899</v>
      </c>
      <c r="M101" s="65" t="s">
        <v>51</v>
      </c>
      <c r="W101" t="s">
        <v>51</v>
      </c>
      <c r="X101">
        <v>27376</v>
      </c>
      <c r="Y101">
        <v>4600005728</v>
      </c>
      <c r="Z101" t="s">
        <v>1017</v>
      </c>
      <c r="AA101" s="4" t="s">
        <v>751</v>
      </c>
      <c r="AC101" s="46" t="s">
        <v>789</v>
      </c>
      <c r="AD101" s="46" t="s">
        <v>605</v>
      </c>
      <c r="AE101" t="s">
        <v>825</v>
      </c>
      <c r="AF101" s="48">
        <f t="shared" si="6"/>
        <v>14</v>
      </c>
      <c r="AK101" s="65" t="s">
        <v>473</v>
      </c>
      <c r="AL101" s="65">
        <v>1</v>
      </c>
      <c r="AM101" s="71">
        <v>102.47</v>
      </c>
      <c r="AO101" s="65" t="s">
        <v>314</v>
      </c>
      <c r="AT101" s="65">
        <v>5</v>
      </c>
      <c r="AV101" s="65" t="s">
        <v>617</v>
      </c>
      <c r="AW101" s="71">
        <f t="shared" si="5"/>
        <v>102.47</v>
      </c>
      <c r="AX101" s="65">
        <v>10000</v>
      </c>
      <c r="BK101" t="s">
        <v>60</v>
      </c>
      <c r="BL101" s="82" t="s">
        <v>51</v>
      </c>
      <c r="BM101" s="65">
        <v>386</v>
      </c>
      <c r="BQ101" s="65" t="s">
        <v>61</v>
      </c>
      <c r="BR101" t="s">
        <v>621</v>
      </c>
      <c r="BT101">
        <v>1</v>
      </c>
      <c r="BU101">
        <v>1</v>
      </c>
    </row>
    <row r="102" spans="1:73" x14ac:dyDescent="0.25">
      <c r="A102" t="s">
        <v>49</v>
      </c>
      <c r="B102" s="67">
        <v>245004</v>
      </c>
      <c r="C102" s="63">
        <v>44356</v>
      </c>
      <c r="D102" s="46" t="s">
        <v>898</v>
      </c>
      <c r="F102" s="43"/>
      <c r="G102" s="43"/>
      <c r="H102" s="43"/>
      <c r="I102" s="43"/>
      <c r="J102" s="76"/>
      <c r="K102" t="s">
        <v>899</v>
      </c>
      <c r="M102" s="65" t="s">
        <v>51</v>
      </c>
      <c r="W102" t="s">
        <v>51</v>
      </c>
      <c r="X102">
        <v>27376</v>
      </c>
      <c r="Y102">
        <v>4600005728</v>
      </c>
      <c r="Z102" t="s">
        <v>1017</v>
      </c>
      <c r="AA102" s="4" t="s">
        <v>752</v>
      </c>
      <c r="AC102" s="46" t="s">
        <v>790</v>
      </c>
      <c r="AD102" s="46" t="s">
        <v>605</v>
      </c>
      <c r="AE102" t="s">
        <v>826</v>
      </c>
      <c r="AF102" s="48">
        <f t="shared" si="6"/>
        <v>15</v>
      </c>
      <c r="AK102" s="65" t="s">
        <v>473</v>
      </c>
      <c r="AL102" s="65">
        <v>1</v>
      </c>
      <c r="AM102" s="71">
        <v>102.47</v>
      </c>
      <c r="AO102" s="65" t="s">
        <v>314</v>
      </c>
      <c r="AT102" s="65">
        <v>5</v>
      </c>
      <c r="AV102" s="65" t="s">
        <v>617</v>
      </c>
      <c r="AW102" s="71">
        <f t="shared" si="5"/>
        <v>102.47</v>
      </c>
      <c r="AX102" s="65">
        <v>10000</v>
      </c>
      <c r="BK102" t="s">
        <v>60</v>
      </c>
      <c r="BL102" s="82" t="s">
        <v>51</v>
      </c>
      <c r="BM102" s="65">
        <v>386</v>
      </c>
      <c r="BQ102" s="65" t="s">
        <v>61</v>
      </c>
      <c r="BR102" t="s">
        <v>621</v>
      </c>
      <c r="BT102">
        <v>1</v>
      </c>
      <c r="BU102">
        <v>1</v>
      </c>
    </row>
    <row r="103" spans="1:73" x14ac:dyDescent="0.25">
      <c r="A103" t="s">
        <v>49</v>
      </c>
      <c r="B103" s="67">
        <v>245005</v>
      </c>
      <c r="C103" s="63">
        <v>44356</v>
      </c>
      <c r="D103" s="46" t="s">
        <v>898</v>
      </c>
      <c r="F103" s="43"/>
      <c r="G103" s="43"/>
      <c r="H103" s="43"/>
      <c r="I103" s="43"/>
      <c r="J103" s="76"/>
      <c r="K103" t="s">
        <v>899</v>
      </c>
      <c r="M103" s="65" t="s">
        <v>51</v>
      </c>
      <c r="W103" t="s">
        <v>51</v>
      </c>
      <c r="X103">
        <v>27376</v>
      </c>
      <c r="Y103">
        <v>4600005728</v>
      </c>
      <c r="Z103" t="s">
        <v>1017</v>
      </c>
      <c r="AA103" s="4" t="s">
        <v>753</v>
      </c>
      <c r="AC103" s="46" t="s">
        <v>791</v>
      </c>
      <c r="AD103" s="46" t="s">
        <v>605</v>
      </c>
      <c r="AE103" t="s">
        <v>827</v>
      </c>
      <c r="AF103" s="48">
        <f t="shared" si="6"/>
        <v>16</v>
      </c>
      <c r="AK103" s="65" t="s">
        <v>473</v>
      </c>
      <c r="AL103" s="65">
        <v>1</v>
      </c>
      <c r="AM103" s="71">
        <v>102.47</v>
      </c>
      <c r="AO103" s="65" t="s">
        <v>314</v>
      </c>
      <c r="AT103" s="65">
        <v>5</v>
      </c>
      <c r="AV103" s="65" t="s">
        <v>617</v>
      </c>
      <c r="AW103" s="71">
        <f t="shared" si="5"/>
        <v>102.47</v>
      </c>
      <c r="AX103" s="65">
        <v>10000</v>
      </c>
      <c r="BK103" t="s">
        <v>60</v>
      </c>
      <c r="BL103" s="82" t="s">
        <v>51</v>
      </c>
      <c r="BM103" s="65">
        <v>386</v>
      </c>
      <c r="BQ103" s="65" t="s">
        <v>61</v>
      </c>
      <c r="BR103" t="s">
        <v>621</v>
      </c>
      <c r="BT103">
        <v>1</v>
      </c>
      <c r="BU103">
        <v>1</v>
      </c>
    </row>
    <row r="104" spans="1:73" x14ac:dyDescent="0.25">
      <c r="A104" t="s">
        <v>49</v>
      </c>
      <c r="B104" s="67">
        <v>245006</v>
      </c>
      <c r="C104" s="63">
        <v>44356</v>
      </c>
      <c r="D104" s="46" t="s">
        <v>898</v>
      </c>
      <c r="F104" s="43"/>
      <c r="G104" s="43"/>
      <c r="H104" s="43"/>
      <c r="I104" s="43"/>
      <c r="J104" s="76"/>
      <c r="K104" t="s">
        <v>899</v>
      </c>
      <c r="M104" s="65" t="s">
        <v>51</v>
      </c>
      <c r="W104" t="s">
        <v>51</v>
      </c>
      <c r="X104">
        <v>27376</v>
      </c>
      <c r="Y104">
        <v>4600005728</v>
      </c>
      <c r="Z104" t="s">
        <v>1017</v>
      </c>
      <c r="AA104" s="4" t="s">
        <v>978</v>
      </c>
      <c r="AC104" s="46" t="s">
        <v>586</v>
      </c>
      <c r="AD104" s="46" t="s">
        <v>605</v>
      </c>
      <c r="AE104" t="s">
        <v>962</v>
      </c>
      <c r="AF104" s="48">
        <f t="shared" si="6"/>
        <v>22</v>
      </c>
      <c r="AK104" s="65" t="s">
        <v>473</v>
      </c>
      <c r="AL104" s="65">
        <v>1</v>
      </c>
      <c r="AM104" s="71">
        <v>102.47</v>
      </c>
      <c r="AO104" s="65" t="s">
        <v>314</v>
      </c>
      <c r="AT104" s="65">
        <v>5</v>
      </c>
      <c r="AV104" s="65" t="s">
        <v>617</v>
      </c>
      <c r="AW104" s="71">
        <f t="shared" si="5"/>
        <v>102.47</v>
      </c>
      <c r="AX104" s="65">
        <v>10000</v>
      </c>
      <c r="BK104" t="s">
        <v>60</v>
      </c>
      <c r="BL104" s="82" t="s">
        <v>51</v>
      </c>
      <c r="BM104" s="65">
        <v>386</v>
      </c>
      <c r="BQ104" s="65" t="s">
        <v>61</v>
      </c>
      <c r="BR104" t="s">
        <v>621</v>
      </c>
      <c r="BT104">
        <v>1</v>
      </c>
      <c r="BU104">
        <v>1</v>
      </c>
    </row>
    <row r="105" spans="1:73" x14ac:dyDescent="0.25">
      <c r="A105" t="s">
        <v>49</v>
      </c>
      <c r="B105" s="67">
        <v>245007</v>
      </c>
      <c r="C105" s="63">
        <v>44356</v>
      </c>
      <c r="D105" s="46" t="s">
        <v>898</v>
      </c>
      <c r="F105" s="43"/>
      <c r="G105" s="43"/>
      <c r="H105" s="43"/>
      <c r="I105" s="43"/>
      <c r="J105" s="76"/>
      <c r="K105" t="s">
        <v>899</v>
      </c>
      <c r="M105" s="65" t="s">
        <v>51</v>
      </c>
      <c r="W105" t="s">
        <v>51</v>
      </c>
      <c r="X105">
        <v>27376</v>
      </c>
      <c r="Y105">
        <v>4600005728</v>
      </c>
      <c r="Z105" t="s">
        <v>1017</v>
      </c>
      <c r="AA105" s="4" t="s">
        <v>977</v>
      </c>
      <c r="AC105" s="46" t="s">
        <v>787</v>
      </c>
      <c r="AD105" s="46" t="s">
        <v>605</v>
      </c>
      <c r="AE105" t="s">
        <v>963</v>
      </c>
      <c r="AF105" s="48">
        <f t="shared" si="6"/>
        <v>21</v>
      </c>
      <c r="AK105" s="65" t="s">
        <v>473</v>
      </c>
      <c r="AL105" s="65">
        <v>1</v>
      </c>
      <c r="AM105" s="71">
        <v>102.47</v>
      </c>
      <c r="AO105" s="65" t="s">
        <v>314</v>
      </c>
      <c r="AT105" s="65">
        <v>5</v>
      </c>
      <c r="AV105" s="65" t="s">
        <v>617</v>
      </c>
      <c r="AW105" s="71">
        <f t="shared" ref="AW105:AW168" si="7">AM105</f>
        <v>102.47</v>
      </c>
      <c r="AX105" s="65">
        <v>10000</v>
      </c>
      <c r="BK105" t="s">
        <v>60</v>
      </c>
      <c r="BL105" s="82" t="s">
        <v>51</v>
      </c>
      <c r="BM105" s="65">
        <v>386</v>
      </c>
      <c r="BQ105" s="65" t="s">
        <v>61</v>
      </c>
      <c r="BR105" t="s">
        <v>621</v>
      </c>
      <c r="BT105">
        <v>1</v>
      </c>
      <c r="BU105">
        <v>1</v>
      </c>
    </row>
    <row r="106" spans="1:73" x14ac:dyDescent="0.25">
      <c r="A106" t="s">
        <v>49</v>
      </c>
      <c r="B106" s="67">
        <v>245008</v>
      </c>
      <c r="C106" s="63">
        <v>44356</v>
      </c>
      <c r="D106" s="46" t="s">
        <v>898</v>
      </c>
      <c r="F106" s="43"/>
      <c r="G106" s="43"/>
      <c r="H106" s="43"/>
      <c r="I106" s="43"/>
      <c r="J106" s="76"/>
      <c r="K106" t="s">
        <v>899</v>
      </c>
      <c r="M106" s="65" t="s">
        <v>51</v>
      </c>
      <c r="W106" t="s">
        <v>51</v>
      </c>
      <c r="X106">
        <v>27376</v>
      </c>
      <c r="Y106">
        <v>4600005728</v>
      </c>
      <c r="Z106" t="s">
        <v>1017</v>
      </c>
      <c r="AA106" s="4" t="s">
        <v>979</v>
      </c>
      <c r="AC106" s="46" t="s">
        <v>788</v>
      </c>
      <c r="AD106" s="46" t="s">
        <v>605</v>
      </c>
      <c r="AE106" t="s">
        <v>964</v>
      </c>
      <c r="AF106" s="48">
        <f t="shared" si="6"/>
        <v>21</v>
      </c>
      <c r="AK106" s="65" t="s">
        <v>473</v>
      </c>
      <c r="AL106" s="65">
        <v>1</v>
      </c>
      <c r="AM106" s="71">
        <v>102.47</v>
      </c>
      <c r="AO106" s="65" t="s">
        <v>314</v>
      </c>
      <c r="AT106" s="65">
        <v>5</v>
      </c>
      <c r="AV106" s="65" t="s">
        <v>617</v>
      </c>
      <c r="AW106" s="71">
        <f t="shared" si="7"/>
        <v>102.47</v>
      </c>
      <c r="AX106" s="65">
        <v>10000</v>
      </c>
      <c r="BK106" t="s">
        <v>60</v>
      </c>
      <c r="BL106" s="82" t="s">
        <v>51</v>
      </c>
      <c r="BM106" s="65">
        <v>386</v>
      </c>
      <c r="BQ106" s="65" t="s">
        <v>61</v>
      </c>
      <c r="BR106" t="s">
        <v>621</v>
      </c>
      <c r="BT106">
        <v>1</v>
      </c>
      <c r="BU106">
        <v>1</v>
      </c>
    </row>
    <row r="107" spans="1:73" x14ac:dyDescent="0.25">
      <c r="A107" t="s">
        <v>49</v>
      </c>
      <c r="B107" s="67">
        <v>245009</v>
      </c>
      <c r="C107" s="63">
        <v>44356</v>
      </c>
      <c r="D107" s="46" t="s">
        <v>898</v>
      </c>
      <c r="F107" s="43"/>
      <c r="G107" s="43"/>
      <c r="H107" s="43"/>
      <c r="I107" s="43"/>
      <c r="J107" s="76"/>
      <c r="K107" t="s">
        <v>899</v>
      </c>
      <c r="M107" s="65" t="s">
        <v>51</v>
      </c>
      <c r="W107" t="s">
        <v>51</v>
      </c>
      <c r="X107">
        <v>27376</v>
      </c>
      <c r="Y107">
        <v>4600005728</v>
      </c>
      <c r="Z107" t="s">
        <v>1017</v>
      </c>
      <c r="AA107" s="4" t="s">
        <v>980</v>
      </c>
      <c r="AC107" s="46" t="s">
        <v>789</v>
      </c>
      <c r="AD107" s="46" t="s">
        <v>605</v>
      </c>
      <c r="AE107" t="s">
        <v>965</v>
      </c>
      <c r="AF107" s="48">
        <f t="shared" si="6"/>
        <v>21</v>
      </c>
      <c r="AK107" s="65" t="s">
        <v>473</v>
      </c>
      <c r="AL107" s="65">
        <v>1</v>
      </c>
      <c r="AM107" s="71">
        <v>102.47</v>
      </c>
      <c r="AO107" s="65" t="s">
        <v>314</v>
      </c>
      <c r="AT107" s="65">
        <v>5</v>
      </c>
      <c r="AV107" s="65" t="s">
        <v>617</v>
      </c>
      <c r="AW107" s="71">
        <f t="shared" si="7"/>
        <v>102.47</v>
      </c>
      <c r="AX107" s="65">
        <v>10000</v>
      </c>
      <c r="BK107" t="s">
        <v>60</v>
      </c>
      <c r="BL107" s="82" t="s">
        <v>51</v>
      </c>
      <c r="BM107" s="65">
        <v>386</v>
      </c>
      <c r="BQ107" s="65" t="s">
        <v>61</v>
      </c>
      <c r="BR107" t="s">
        <v>621</v>
      </c>
      <c r="BT107">
        <v>1</v>
      </c>
      <c r="BU107">
        <v>1</v>
      </c>
    </row>
    <row r="108" spans="1:73" x14ac:dyDescent="0.25">
      <c r="A108" t="s">
        <v>49</v>
      </c>
      <c r="B108" s="67">
        <v>245010</v>
      </c>
      <c r="C108" s="63">
        <v>44356</v>
      </c>
      <c r="D108" s="46" t="s">
        <v>898</v>
      </c>
      <c r="F108" s="43"/>
      <c r="G108" s="43"/>
      <c r="H108" s="43"/>
      <c r="I108" s="43"/>
      <c r="J108" s="76"/>
      <c r="K108" t="s">
        <v>899</v>
      </c>
      <c r="M108" s="65" t="s">
        <v>51</v>
      </c>
      <c r="W108" t="s">
        <v>51</v>
      </c>
      <c r="X108">
        <v>27376</v>
      </c>
      <c r="Y108">
        <v>4600005728</v>
      </c>
      <c r="Z108" t="s">
        <v>1017</v>
      </c>
      <c r="AA108" s="4" t="s">
        <v>981</v>
      </c>
      <c r="AC108" s="46" t="s">
        <v>790</v>
      </c>
      <c r="AD108" s="46" t="s">
        <v>605</v>
      </c>
      <c r="AE108" t="s">
        <v>966</v>
      </c>
      <c r="AF108" s="48">
        <f t="shared" si="6"/>
        <v>22</v>
      </c>
      <c r="AK108" s="65" t="s">
        <v>473</v>
      </c>
      <c r="AL108" s="65">
        <v>1</v>
      </c>
      <c r="AM108" s="71">
        <v>102.47</v>
      </c>
      <c r="AO108" s="65" t="s">
        <v>314</v>
      </c>
      <c r="AT108" s="65">
        <v>5</v>
      </c>
      <c r="AV108" s="65" t="s">
        <v>617</v>
      </c>
      <c r="AW108" s="71">
        <f t="shared" si="7"/>
        <v>102.47</v>
      </c>
      <c r="AX108" s="65">
        <v>10000</v>
      </c>
      <c r="BK108" t="s">
        <v>60</v>
      </c>
      <c r="BL108" s="82" t="s">
        <v>51</v>
      </c>
      <c r="BM108" s="65">
        <v>386</v>
      </c>
      <c r="BQ108" s="65" t="s">
        <v>61</v>
      </c>
      <c r="BR108" t="s">
        <v>621</v>
      </c>
      <c r="BT108">
        <v>1</v>
      </c>
      <c r="BU108">
        <v>1</v>
      </c>
    </row>
    <row r="109" spans="1:73" x14ac:dyDescent="0.25">
      <c r="A109" t="s">
        <v>49</v>
      </c>
      <c r="B109" s="67">
        <v>245011</v>
      </c>
      <c r="C109" s="63">
        <v>44356</v>
      </c>
      <c r="D109" s="46" t="s">
        <v>898</v>
      </c>
      <c r="F109" s="43"/>
      <c r="G109" s="43"/>
      <c r="H109" s="43"/>
      <c r="I109" s="43"/>
      <c r="J109" s="76"/>
      <c r="K109" t="s">
        <v>899</v>
      </c>
      <c r="M109" s="65" t="s">
        <v>51</v>
      </c>
      <c r="W109" t="s">
        <v>51</v>
      </c>
      <c r="X109">
        <v>27376</v>
      </c>
      <c r="Y109">
        <v>4600005728</v>
      </c>
      <c r="Z109" t="s">
        <v>1017</v>
      </c>
      <c r="AA109" s="4" t="s">
        <v>982</v>
      </c>
      <c r="AC109" s="46" t="s">
        <v>791</v>
      </c>
      <c r="AD109" s="46" t="s">
        <v>605</v>
      </c>
      <c r="AE109" t="s">
        <v>967</v>
      </c>
      <c r="AF109" s="48">
        <f t="shared" si="6"/>
        <v>23</v>
      </c>
      <c r="AK109" s="65" t="s">
        <v>473</v>
      </c>
      <c r="AL109" s="65">
        <v>1</v>
      </c>
      <c r="AM109" s="71">
        <v>102.47</v>
      </c>
      <c r="AO109" s="65" t="s">
        <v>314</v>
      </c>
      <c r="AT109" s="65">
        <v>5</v>
      </c>
      <c r="AV109" s="65" t="s">
        <v>617</v>
      </c>
      <c r="AW109" s="71">
        <f t="shared" si="7"/>
        <v>102.47</v>
      </c>
      <c r="AX109" s="65">
        <v>10000</v>
      </c>
      <c r="BK109" t="s">
        <v>60</v>
      </c>
      <c r="BL109" s="82" t="s">
        <v>51</v>
      </c>
      <c r="BM109" s="65">
        <v>386</v>
      </c>
      <c r="BQ109" s="65" t="s">
        <v>61</v>
      </c>
      <c r="BR109" t="s">
        <v>621</v>
      </c>
      <c r="BT109">
        <v>1</v>
      </c>
      <c r="BU109">
        <v>1</v>
      </c>
    </row>
    <row r="110" spans="1:73" x14ac:dyDescent="0.25">
      <c r="A110" t="s">
        <v>49</v>
      </c>
      <c r="B110" s="67">
        <v>245012</v>
      </c>
      <c r="C110" s="63">
        <v>44356</v>
      </c>
      <c r="D110" s="46" t="s">
        <v>898</v>
      </c>
      <c r="F110" s="43"/>
      <c r="G110" s="43"/>
      <c r="H110" s="43"/>
      <c r="I110" s="43"/>
      <c r="J110" s="76"/>
      <c r="K110" t="s">
        <v>899</v>
      </c>
      <c r="M110" s="65" t="s">
        <v>51</v>
      </c>
      <c r="W110" t="s">
        <v>51</v>
      </c>
      <c r="X110">
        <v>27376</v>
      </c>
      <c r="Y110">
        <v>4600005728</v>
      </c>
      <c r="Z110" t="s">
        <v>1017</v>
      </c>
      <c r="AA110" s="4" t="s">
        <v>983</v>
      </c>
      <c r="AC110" s="46" t="s">
        <v>792</v>
      </c>
      <c r="AD110" s="46" t="s">
        <v>605</v>
      </c>
      <c r="AE110" t="s">
        <v>968</v>
      </c>
      <c r="AF110" s="48">
        <f t="shared" si="6"/>
        <v>23</v>
      </c>
      <c r="AK110" s="65" t="s">
        <v>473</v>
      </c>
      <c r="AL110" s="65">
        <v>1</v>
      </c>
      <c r="AM110" s="71">
        <v>102.47</v>
      </c>
      <c r="AO110" s="65" t="s">
        <v>314</v>
      </c>
      <c r="AT110" s="65">
        <v>5</v>
      </c>
      <c r="AV110" s="65" t="s">
        <v>617</v>
      </c>
      <c r="AW110" s="71">
        <f t="shared" si="7"/>
        <v>102.47</v>
      </c>
      <c r="AX110" s="65">
        <v>10000</v>
      </c>
      <c r="BK110" t="s">
        <v>60</v>
      </c>
      <c r="BL110" s="82" t="s">
        <v>51</v>
      </c>
      <c r="BM110" s="65">
        <v>386</v>
      </c>
      <c r="BQ110" s="65" t="s">
        <v>61</v>
      </c>
      <c r="BR110" t="s">
        <v>621</v>
      </c>
      <c r="BT110">
        <v>1</v>
      </c>
      <c r="BU110">
        <v>1</v>
      </c>
    </row>
    <row r="111" spans="1:73" x14ac:dyDescent="0.25">
      <c r="A111" t="s">
        <v>49</v>
      </c>
      <c r="B111" s="67">
        <v>245013</v>
      </c>
      <c r="C111" s="63">
        <v>44356</v>
      </c>
      <c r="D111" s="46" t="s">
        <v>898</v>
      </c>
      <c r="F111" s="43"/>
      <c r="G111" s="43"/>
      <c r="H111" s="43"/>
      <c r="I111" s="43"/>
      <c r="J111" s="76"/>
      <c r="K111" t="s">
        <v>899</v>
      </c>
      <c r="M111" s="65" t="s">
        <v>51</v>
      </c>
      <c r="W111" t="s">
        <v>51</v>
      </c>
      <c r="X111">
        <v>27376</v>
      </c>
      <c r="Y111">
        <v>4600005728</v>
      </c>
      <c r="Z111" t="s">
        <v>1017</v>
      </c>
      <c r="AA111" s="4" t="s">
        <v>984</v>
      </c>
      <c r="AC111" s="46" t="s">
        <v>793</v>
      </c>
      <c r="AD111" s="46" t="s">
        <v>605</v>
      </c>
      <c r="AE111" t="s">
        <v>969</v>
      </c>
      <c r="AF111" s="48">
        <f t="shared" si="6"/>
        <v>23</v>
      </c>
      <c r="AK111" s="65" t="s">
        <v>473</v>
      </c>
      <c r="AL111" s="65">
        <v>1</v>
      </c>
      <c r="AM111" s="71">
        <v>102.47</v>
      </c>
      <c r="AO111" s="65" t="s">
        <v>314</v>
      </c>
      <c r="AT111" s="65">
        <v>5</v>
      </c>
      <c r="AV111" s="65" t="s">
        <v>617</v>
      </c>
      <c r="AW111" s="71">
        <f t="shared" si="7"/>
        <v>102.47</v>
      </c>
      <c r="AX111" s="65">
        <v>10000</v>
      </c>
      <c r="BK111" t="s">
        <v>60</v>
      </c>
      <c r="BL111" s="82" t="s">
        <v>51</v>
      </c>
      <c r="BM111" s="65">
        <v>386</v>
      </c>
      <c r="BQ111" s="65" t="s">
        <v>61</v>
      </c>
      <c r="BR111" t="s">
        <v>621</v>
      </c>
      <c r="BT111">
        <v>1</v>
      </c>
      <c r="BU111">
        <v>1</v>
      </c>
    </row>
    <row r="112" spans="1:73" x14ac:dyDescent="0.25">
      <c r="A112" t="s">
        <v>49</v>
      </c>
      <c r="B112" s="67">
        <v>245014</v>
      </c>
      <c r="C112" s="63">
        <v>44356</v>
      </c>
      <c r="D112" s="46" t="s">
        <v>898</v>
      </c>
      <c r="F112" s="43"/>
      <c r="G112" s="43"/>
      <c r="H112" s="43"/>
      <c r="I112" s="43"/>
      <c r="J112" s="76"/>
      <c r="K112" t="s">
        <v>899</v>
      </c>
      <c r="M112" s="65" t="s">
        <v>51</v>
      </c>
      <c r="W112" t="s">
        <v>51</v>
      </c>
      <c r="X112">
        <v>27376</v>
      </c>
      <c r="Y112">
        <v>4600005728</v>
      </c>
      <c r="Z112" t="s">
        <v>1017</v>
      </c>
      <c r="AA112" s="4" t="s">
        <v>985</v>
      </c>
      <c r="AC112" s="46" t="s">
        <v>794</v>
      </c>
      <c r="AD112" s="46" t="s">
        <v>605</v>
      </c>
      <c r="AE112" t="s">
        <v>970</v>
      </c>
      <c r="AF112" s="48">
        <f t="shared" si="6"/>
        <v>23</v>
      </c>
      <c r="AK112" s="65" t="s">
        <v>473</v>
      </c>
      <c r="AL112" s="65">
        <v>1</v>
      </c>
      <c r="AM112" s="71">
        <v>102.47</v>
      </c>
      <c r="AO112" s="65" t="s">
        <v>314</v>
      </c>
      <c r="AT112" s="65">
        <v>5</v>
      </c>
      <c r="AV112" s="65" t="s">
        <v>617</v>
      </c>
      <c r="AW112" s="71">
        <f t="shared" si="7"/>
        <v>102.47</v>
      </c>
      <c r="AX112" s="65">
        <v>10000</v>
      </c>
      <c r="BK112" t="s">
        <v>60</v>
      </c>
      <c r="BL112" s="82" t="s">
        <v>51</v>
      </c>
      <c r="BM112" s="65">
        <v>386</v>
      </c>
      <c r="BQ112" s="65" t="s">
        <v>61</v>
      </c>
      <c r="BR112" t="s">
        <v>621</v>
      </c>
      <c r="BT112">
        <v>1</v>
      </c>
      <c r="BU112">
        <v>1</v>
      </c>
    </row>
    <row r="113" spans="1:73" x14ac:dyDescent="0.25">
      <c r="A113" t="s">
        <v>49</v>
      </c>
      <c r="B113" s="67">
        <v>245015</v>
      </c>
      <c r="C113" s="63">
        <v>44356</v>
      </c>
      <c r="D113" s="46" t="s">
        <v>898</v>
      </c>
      <c r="F113" s="43"/>
      <c r="G113" s="43"/>
      <c r="H113" s="43"/>
      <c r="I113" s="43"/>
      <c r="J113" s="76"/>
      <c r="K113" t="s">
        <v>899</v>
      </c>
      <c r="M113" s="65" t="s">
        <v>51</v>
      </c>
      <c r="W113" t="s">
        <v>51</v>
      </c>
      <c r="X113">
        <v>27376</v>
      </c>
      <c r="Y113">
        <v>4600005728</v>
      </c>
      <c r="Z113" t="s">
        <v>1017</v>
      </c>
      <c r="AA113" s="4" t="s">
        <v>754</v>
      </c>
      <c r="AC113" s="46" t="s">
        <v>586</v>
      </c>
      <c r="AD113" s="46" t="s">
        <v>605</v>
      </c>
      <c r="AE113" t="s">
        <v>828</v>
      </c>
      <c r="AF113" s="48">
        <f t="shared" si="6"/>
        <v>16</v>
      </c>
      <c r="AK113" s="65" t="s">
        <v>473</v>
      </c>
      <c r="AL113" s="65">
        <v>1</v>
      </c>
      <c r="AM113" s="71">
        <v>102.47</v>
      </c>
      <c r="AO113" s="65" t="s">
        <v>314</v>
      </c>
      <c r="AT113" s="65">
        <v>5</v>
      </c>
      <c r="AV113" s="65" t="s">
        <v>617</v>
      </c>
      <c r="AW113" s="71">
        <f t="shared" si="7"/>
        <v>102.47</v>
      </c>
      <c r="AX113" s="65">
        <v>10000</v>
      </c>
      <c r="BK113" t="s">
        <v>60</v>
      </c>
      <c r="BL113" s="82" t="s">
        <v>51</v>
      </c>
      <c r="BM113" s="65">
        <v>386</v>
      </c>
      <c r="BQ113" s="65" t="s">
        <v>61</v>
      </c>
      <c r="BR113" t="s">
        <v>621</v>
      </c>
      <c r="BT113">
        <v>1</v>
      </c>
      <c r="BU113">
        <v>1</v>
      </c>
    </row>
    <row r="114" spans="1:73" x14ac:dyDescent="0.25">
      <c r="A114" t="s">
        <v>49</v>
      </c>
      <c r="B114" s="67">
        <v>245016</v>
      </c>
      <c r="C114" s="63">
        <v>44356</v>
      </c>
      <c r="D114" s="46" t="s">
        <v>898</v>
      </c>
      <c r="F114" s="43"/>
      <c r="G114" s="43"/>
      <c r="H114" s="43"/>
      <c r="I114" s="43"/>
      <c r="J114" s="76"/>
      <c r="K114" t="s">
        <v>899</v>
      </c>
      <c r="M114" s="65" t="s">
        <v>51</v>
      </c>
      <c r="W114" t="s">
        <v>51</v>
      </c>
      <c r="X114">
        <v>27376</v>
      </c>
      <c r="Y114">
        <v>4600005728</v>
      </c>
      <c r="Z114" t="s">
        <v>1017</v>
      </c>
      <c r="AA114" s="4" t="s">
        <v>755</v>
      </c>
      <c r="AC114" s="46" t="s">
        <v>787</v>
      </c>
      <c r="AD114" s="46" t="s">
        <v>605</v>
      </c>
      <c r="AE114" t="s">
        <v>829</v>
      </c>
      <c r="AF114" s="48">
        <f t="shared" si="6"/>
        <v>15</v>
      </c>
      <c r="AK114" s="65" t="s">
        <v>473</v>
      </c>
      <c r="AL114" s="65">
        <v>1</v>
      </c>
      <c r="AM114" s="71">
        <v>102.47</v>
      </c>
      <c r="AO114" s="65" t="s">
        <v>314</v>
      </c>
      <c r="AT114" s="65">
        <v>5</v>
      </c>
      <c r="AV114" s="65" t="s">
        <v>617</v>
      </c>
      <c r="AW114" s="71">
        <f t="shared" si="7"/>
        <v>102.47</v>
      </c>
      <c r="AX114" s="65">
        <v>10000</v>
      </c>
      <c r="BK114" t="s">
        <v>60</v>
      </c>
      <c r="BL114" s="82" t="s">
        <v>51</v>
      </c>
      <c r="BM114" s="65">
        <v>386</v>
      </c>
      <c r="BQ114" s="65" t="s">
        <v>61</v>
      </c>
      <c r="BR114" t="s">
        <v>621</v>
      </c>
      <c r="BT114">
        <v>1</v>
      </c>
      <c r="BU114">
        <v>1</v>
      </c>
    </row>
    <row r="115" spans="1:73" x14ac:dyDescent="0.25">
      <c r="A115" t="s">
        <v>49</v>
      </c>
      <c r="B115" s="67">
        <v>245017</v>
      </c>
      <c r="C115" s="63">
        <v>44356</v>
      </c>
      <c r="D115" s="46" t="s">
        <v>898</v>
      </c>
      <c r="F115" s="43"/>
      <c r="G115" s="43"/>
      <c r="H115" s="43"/>
      <c r="I115" s="43"/>
      <c r="J115" s="76"/>
      <c r="K115" t="s">
        <v>899</v>
      </c>
      <c r="M115" s="65" t="s">
        <v>51</v>
      </c>
      <c r="W115" t="s">
        <v>51</v>
      </c>
      <c r="X115">
        <v>27376</v>
      </c>
      <c r="Y115">
        <v>4600005728</v>
      </c>
      <c r="Z115" t="s">
        <v>1017</v>
      </c>
      <c r="AA115" s="4" t="s">
        <v>756</v>
      </c>
      <c r="AC115" s="46" t="s">
        <v>788</v>
      </c>
      <c r="AD115" s="46" t="s">
        <v>605</v>
      </c>
      <c r="AE115" t="s">
        <v>830</v>
      </c>
      <c r="AF115" s="48">
        <f t="shared" si="6"/>
        <v>15</v>
      </c>
      <c r="AK115" s="65" t="s">
        <v>473</v>
      </c>
      <c r="AL115" s="65">
        <v>1</v>
      </c>
      <c r="AM115" s="71">
        <v>102.47</v>
      </c>
      <c r="AO115" s="65" t="s">
        <v>314</v>
      </c>
      <c r="AT115" s="65">
        <v>5</v>
      </c>
      <c r="AV115" s="65" t="s">
        <v>617</v>
      </c>
      <c r="AW115" s="71">
        <f t="shared" si="7"/>
        <v>102.47</v>
      </c>
      <c r="AX115" s="65">
        <v>10000</v>
      </c>
      <c r="BK115" t="s">
        <v>60</v>
      </c>
      <c r="BL115" s="82" t="s">
        <v>51</v>
      </c>
      <c r="BM115" s="65">
        <v>386</v>
      </c>
      <c r="BQ115" s="65" t="s">
        <v>61</v>
      </c>
      <c r="BR115" t="s">
        <v>621</v>
      </c>
      <c r="BT115">
        <v>1</v>
      </c>
      <c r="BU115">
        <v>1</v>
      </c>
    </row>
    <row r="116" spans="1:73" x14ac:dyDescent="0.25">
      <c r="A116" t="s">
        <v>49</v>
      </c>
      <c r="B116" s="67">
        <v>245018</v>
      </c>
      <c r="C116" s="63">
        <v>44356</v>
      </c>
      <c r="D116" s="46" t="s">
        <v>898</v>
      </c>
      <c r="F116" s="43"/>
      <c r="G116" s="43"/>
      <c r="H116" s="43"/>
      <c r="I116" s="43"/>
      <c r="J116" s="76"/>
      <c r="K116" t="s">
        <v>899</v>
      </c>
      <c r="M116" s="65" t="s">
        <v>51</v>
      </c>
      <c r="W116" t="s">
        <v>51</v>
      </c>
      <c r="X116">
        <v>27376</v>
      </c>
      <c r="Y116">
        <v>4600005728</v>
      </c>
      <c r="Z116" t="s">
        <v>1017</v>
      </c>
      <c r="AA116" s="4" t="s">
        <v>757</v>
      </c>
      <c r="AC116" s="46" t="s">
        <v>789</v>
      </c>
      <c r="AD116" s="46" t="s">
        <v>605</v>
      </c>
      <c r="AE116" t="s">
        <v>831</v>
      </c>
      <c r="AF116" s="48">
        <f t="shared" si="6"/>
        <v>15</v>
      </c>
      <c r="AK116" s="65" t="s">
        <v>473</v>
      </c>
      <c r="AL116" s="65">
        <v>1</v>
      </c>
      <c r="AM116" s="71">
        <v>102.47</v>
      </c>
      <c r="AO116" s="65" t="s">
        <v>314</v>
      </c>
      <c r="AT116" s="65">
        <v>5</v>
      </c>
      <c r="AV116" s="65" t="s">
        <v>617</v>
      </c>
      <c r="AW116" s="71">
        <f t="shared" si="7"/>
        <v>102.47</v>
      </c>
      <c r="AX116" s="65">
        <v>10000</v>
      </c>
      <c r="BK116" t="s">
        <v>60</v>
      </c>
      <c r="BL116" s="82" t="s">
        <v>51</v>
      </c>
      <c r="BM116" s="65">
        <v>386</v>
      </c>
      <c r="BQ116" s="65" t="s">
        <v>61</v>
      </c>
      <c r="BR116" t="s">
        <v>621</v>
      </c>
      <c r="BT116">
        <v>1</v>
      </c>
      <c r="BU116">
        <v>1</v>
      </c>
    </row>
    <row r="117" spans="1:73" x14ac:dyDescent="0.25">
      <c r="A117" t="s">
        <v>49</v>
      </c>
      <c r="B117" s="67">
        <v>245019</v>
      </c>
      <c r="C117" s="63">
        <v>44356</v>
      </c>
      <c r="D117" s="46" t="s">
        <v>898</v>
      </c>
      <c r="F117" s="43"/>
      <c r="G117" s="43"/>
      <c r="H117" s="43"/>
      <c r="I117" s="43"/>
      <c r="J117" s="76"/>
      <c r="K117" t="s">
        <v>899</v>
      </c>
      <c r="M117" s="65" t="s">
        <v>51</v>
      </c>
      <c r="W117" t="s">
        <v>51</v>
      </c>
      <c r="X117">
        <v>27376</v>
      </c>
      <c r="Y117">
        <v>4600005728</v>
      </c>
      <c r="Z117" t="s">
        <v>1017</v>
      </c>
      <c r="AA117" s="4" t="s">
        <v>758</v>
      </c>
      <c r="AC117" s="46" t="s">
        <v>790</v>
      </c>
      <c r="AD117" s="46" t="s">
        <v>605</v>
      </c>
      <c r="AE117" t="s">
        <v>832</v>
      </c>
      <c r="AF117" s="48">
        <f t="shared" ref="AF117:AF180" si="8">LEN(AE117)</f>
        <v>16</v>
      </c>
      <c r="AK117" s="65" t="s">
        <v>473</v>
      </c>
      <c r="AL117" s="65">
        <v>1</v>
      </c>
      <c r="AM117" s="71">
        <v>102.47</v>
      </c>
      <c r="AO117" s="65" t="s">
        <v>314</v>
      </c>
      <c r="AT117" s="65">
        <v>5</v>
      </c>
      <c r="AV117" s="65" t="s">
        <v>617</v>
      </c>
      <c r="AW117" s="71">
        <f t="shared" si="7"/>
        <v>102.47</v>
      </c>
      <c r="AX117" s="65">
        <v>10000</v>
      </c>
      <c r="BK117" t="s">
        <v>60</v>
      </c>
      <c r="BL117" s="82" t="s">
        <v>51</v>
      </c>
      <c r="BM117" s="65">
        <v>386</v>
      </c>
      <c r="BQ117" s="65" t="s">
        <v>61</v>
      </c>
      <c r="BR117" t="s">
        <v>621</v>
      </c>
      <c r="BT117">
        <v>1</v>
      </c>
      <c r="BU117">
        <v>1</v>
      </c>
    </row>
    <row r="118" spans="1:73" x14ac:dyDescent="0.25">
      <c r="A118" t="s">
        <v>49</v>
      </c>
      <c r="B118" s="67">
        <v>245020</v>
      </c>
      <c r="C118" s="63">
        <v>44356</v>
      </c>
      <c r="D118" s="46" t="s">
        <v>898</v>
      </c>
      <c r="F118" s="43"/>
      <c r="G118" s="43"/>
      <c r="H118" s="43"/>
      <c r="I118" s="43"/>
      <c r="J118" s="76"/>
      <c r="K118" t="s">
        <v>899</v>
      </c>
      <c r="M118" s="65" t="s">
        <v>51</v>
      </c>
      <c r="W118" t="s">
        <v>51</v>
      </c>
      <c r="X118">
        <v>27376</v>
      </c>
      <c r="Y118">
        <v>4600005728</v>
      </c>
      <c r="Z118" t="s">
        <v>1017</v>
      </c>
      <c r="AA118" s="4" t="s">
        <v>759</v>
      </c>
      <c r="AC118" s="46" t="s">
        <v>791</v>
      </c>
      <c r="AD118" s="46" t="s">
        <v>605</v>
      </c>
      <c r="AE118" t="s">
        <v>833</v>
      </c>
      <c r="AF118" s="48">
        <f t="shared" si="8"/>
        <v>17</v>
      </c>
      <c r="AK118" s="65" t="s">
        <v>473</v>
      </c>
      <c r="AL118" s="65">
        <v>1</v>
      </c>
      <c r="AM118" s="71">
        <v>102.47</v>
      </c>
      <c r="AO118" s="65" t="s">
        <v>314</v>
      </c>
      <c r="AT118" s="65">
        <v>5</v>
      </c>
      <c r="AV118" s="65" t="s">
        <v>617</v>
      </c>
      <c r="AW118" s="71">
        <f t="shared" si="7"/>
        <v>102.47</v>
      </c>
      <c r="AX118" s="65">
        <v>10000</v>
      </c>
      <c r="BK118" t="s">
        <v>60</v>
      </c>
      <c r="BL118" s="82" t="s">
        <v>51</v>
      </c>
      <c r="BM118" s="65">
        <v>386</v>
      </c>
      <c r="BQ118" s="65" t="s">
        <v>61</v>
      </c>
      <c r="BR118" t="s">
        <v>621</v>
      </c>
      <c r="BT118">
        <v>1</v>
      </c>
      <c r="BU118">
        <v>1</v>
      </c>
    </row>
    <row r="119" spans="1:73" x14ac:dyDescent="0.25">
      <c r="A119" t="s">
        <v>49</v>
      </c>
      <c r="B119" s="67">
        <v>245021</v>
      </c>
      <c r="C119" s="63">
        <v>44356</v>
      </c>
      <c r="D119" s="46" t="s">
        <v>898</v>
      </c>
      <c r="F119" s="43"/>
      <c r="G119" s="43"/>
      <c r="H119" s="43"/>
      <c r="I119" s="43"/>
      <c r="J119" s="76"/>
      <c r="K119" t="s">
        <v>899</v>
      </c>
      <c r="M119" s="65" t="s">
        <v>51</v>
      </c>
      <c r="W119" t="s">
        <v>51</v>
      </c>
      <c r="X119">
        <v>27376</v>
      </c>
      <c r="Y119">
        <v>4600005728</v>
      </c>
      <c r="Z119" t="s">
        <v>1017</v>
      </c>
      <c r="AA119" s="4" t="s">
        <v>760</v>
      </c>
      <c r="AC119" s="46" t="s">
        <v>792</v>
      </c>
      <c r="AD119" s="46" t="s">
        <v>605</v>
      </c>
      <c r="AE119" t="s">
        <v>834</v>
      </c>
      <c r="AF119" s="48">
        <f t="shared" si="8"/>
        <v>17</v>
      </c>
      <c r="AK119" s="65" t="s">
        <v>473</v>
      </c>
      <c r="AL119" s="65">
        <v>1</v>
      </c>
      <c r="AM119" s="71">
        <v>102.47</v>
      </c>
      <c r="AO119" s="65" t="s">
        <v>314</v>
      </c>
      <c r="AT119" s="65">
        <v>5</v>
      </c>
      <c r="AV119" s="65" t="s">
        <v>617</v>
      </c>
      <c r="AW119" s="71">
        <f t="shared" si="7"/>
        <v>102.47</v>
      </c>
      <c r="AX119" s="65">
        <v>10000</v>
      </c>
      <c r="BK119" t="s">
        <v>60</v>
      </c>
      <c r="BL119" s="82" t="s">
        <v>51</v>
      </c>
      <c r="BM119" s="65">
        <v>386</v>
      </c>
      <c r="BQ119" s="65" t="s">
        <v>61</v>
      </c>
      <c r="BR119" t="s">
        <v>621</v>
      </c>
      <c r="BT119">
        <v>1</v>
      </c>
      <c r="BU119">
        <v>1</v>
      </c>
    </row>
    <row r="120" spans="1:73" x14ac:dyDescent="0.25">
      <c r="A120" t="s">
        <v>49</v>
      </c>
      <c r="B120" s="67">
        <v>245022</v>
      </c>
      <c r="C120" s="63">
        <v>44356</v>
      </c>
      <c r="D120" s="46" t="s">
        <v>898</v>
      </c>
      <c r="F120" s="43"/>
      <c r="G120" s="43"/>
      <c r="H120" s="43"/>
      <c r="I120" s="43"/>
      <c r="J120" s="76"/>
      <c r="K120" t="s">
        <v>899</v>
      </c>
      <c r="M120" s="65" t="s">
        <v>51</v>
      </c>
      <c r="W120" t="s">
        <v>51</v>
      </c>
      <c r="X120">
        <v>27376</v>
      </c>
      <c r="Y120">
        <v>4600005728</v>
      </c>
      <c r="Z120" t="s">
        <v>1017</v>
      </c>
      <c r="AA120" s="4" t="s">
        <v>761</v>
      </c>
      <c r="AC120" s="46" t="s">
        <v>793</v>
      </c>
      <c r="AD120" s="46" t="s">
        <v>605</v>
      </c>
      <c r="AE120" t="s">
        <v>835</v>
      </c>
      <c r="AF120" s="48">
        <f t="shared" si="8"/>
        <v>17</v>
      </c>
      <c r="AK120" s="65" t="s">
        <v>473</v>
      </c>
      <c r="AL120" s="65">
        <v>1</v>
      </c>
      <c r="AM120" s="71">
        <v>102.47</v>
      </c>
      <c r="AO120" s="65" t="s">
        <v>314</v>
      </c>
      <c r="AT120" s="65">
        <v>5</v>
      </c>
      <c r="AV120" s="65" t="s">
        <v>617</v>
      </c>
      <c r="AW120" s="71">
        <f t="shared" si="7"/>
        <v>102.47</v>
      </c>
      <c r="AX120" s="65">
        <v>10000</v>
      </c>
      <c r="BK120" t="s">
        <v>60</v>
      </c>
      <c r="BL120" s="82" t="s">
        <v>51</v>
      </c>
      <c r="BM120" s="65">
        <v>386</v>
      </c>
      <c r="BQ120" s="65" t="s">
        <v>61</v>
      </c>
      <c r="BR120" t="s">
        <v>621</v>
      </c>
      <c r="BT120">
        <v>1</v>
      </c>
      <c r="BU120">
        <v>1</v>
      </c>
    </row>
    <row r="121" spans="1:73" x14ac:dyDescent="0.25">
      <c r="A121" t="s">
        <v>49</v>
      </c>
      <c r="B121" s="67">
        <v>245023</v>
      </c>
      <c r="C121" s="63">
        <v>44356</v>
      </c>
      <c r="D121" s="46" t="s">
        <v>898</v>
      </c>
      <c r="F121" s="43"/>
      <c r="G121" s="43"/>
      <c r="H121" s="43"/>
      <c r="I121" s="43"/>
      <c r="J121" s="76"/>
      <c r="K121" t="s">
        <v>899</v>
      </c>
      <c r="M121" s="65" t="s">
        <v>51</v>
      </c>
      <c r="W121" t="s">
        <v>51</v>
      </c>
      <c r="X121">
        <v>27376</v>
      </c>
      <c r="Y121">
        <v>4600005728</v>
      </c>
      <c r="Z121" t="s">
        <v>1017</v>
      </c>
      <c r="AA121" s="4" t="s">
        <v>762</v>
      </c>
      <c r="AC121" s="46" t="s">
        <v>794</v>
      </c>
      <c r="AD121" s="46" t="s">
        <v>605</v>
      </c>
      <c r="AE121" t="s">
        <v>836</v>
      </c>
      <c r="AF121" s="48">
        <f t="shared" si="8"/>
        <v>17</v>
      </c>
      <c r="AK121" s="65" t="s">
        <v>473</v>
      </c>
      <c r="AL121" s="65">
        <v>1</v>
      </c>
      <c r="AM121" s="71">
        <v>102.47</v>
      </c>
      <c r="AO121" s="65" t="s">
        <v>314</v>
      </c>
      <c r="AT121" s="65">
        <v>5</v>
      </c>
      <c r="AV121" s="65" t="s">
        <v>617</v>
      </c>
      <c r="AW121" s="71">
        <f t="shared" si="7"/>
        <v>102.47</v>
      </c>
      <c r="AX121" s="65">
        <v>10000</v>
      </c>
      <c r="BK121" t="s">
        <v>60</v>
      </c>
      <c r="BL121" s="82" t="s">
        <v>51</v>
      </c>
      <c r="BM121" s="65">
        <v>386</v>
      </c>
      <c r="BQ121" s="65" t="s">
        <v>61</v>
      </c>
      <c r="BR121" t="s">
        <v>621</v>
      </c>
      <c r="BT121">
        <v>1</v>
      </c>
      <c r="BU121">
        <v>1</v>
      </c>
    </row>
    <row r="122" spans="1:73" x14ac:dyDescent="0.25">
      <c r="A122" t="s">
        <v>49</v>
      </c>
      <c r="B122" s="67">
        <v>245125</v>
      </c>
      <c r="C122" s="63">
        <v>44356</v>
      </c>
      <c r="D122" s="46" t="s">
        <v>898</v>
      </c>
      <c r="F122" s="43"/>
      <c r="G122" s="43"/>
      <c r="H122" s="43"/>
      <c r="I122" s="43"/>
      <c r="J122" s="76"/>
      <c r="K122" t="s">
        <v>899</v>
      </c>
      <c r="M122" s="65" t="s">
        <v>51</v>
      </c>
      <c r="W122" t="s">
        <v>51</v>
      </c>
      <c r="X122">
        <v>26627</v>
      </c>
      <c r="Y122">
        <v>4600005370</v>
      </c>
      <c r="Z122" t="s">
        <v>1018</v>
      </c>
      <c r="AA122" s="4" t="s">
        <v>986</v>
      </c>
      <c r="AC122" s="46" t="s">
        <v>586</v>
      </c>
      <c r="AD122" s="46" t="s">
        <v>605</v>
      </c>
      <c r="AE122" t="s">
        <v>994</v>
      </c>
      <c r="AF122" s="48">
        <f t="shared" si="8"/>
        <v>31</v>
      </c>
      <c r="AK122" s="65" t="s">
        <v>473</v>
      </c>
      <c r="AL122" s="65">
        <v>1</v>
      </c>
      <c r="AM122" s="71">
        <v>407.6</v>
      </c>
      <c r="AO122" s="65" t="s">
        <v>50</v>
      </c>
      <c r="AT122" s="65">
        <v>5</v>
      </c>
      <c r="AV122" s="65" t="s">
        <v>617</v>
      </c>
      <c r="AW122" s="71">
        <f t="shared" si="7"/>
        <v>407.6</v>
      </c>
      <c r="AX122" s="65">
        <v>10000</v>
      </c>
      <c r="BK122" s="81" t="s">
        <v>60</v>
      </c>
      <c r="BM122" s="65">
        <v>386</v>
      </c>
      <c r="BQ122" s="65" t="s">
        <v>61</v>
      </c>
      <c r="BR122" t="s">
        <v>621</v>
      </c>
      <c r="BT122">
        <v>1</v>
      </c>
      <c r="BU122">
        <v>1</v>
      </c>
    </row>
    <row r="123" spans="1:73" x14ac:dyDescent="0.25">
      <c r="A123" t="s">
        <v>49</v>
      </c>
      <c r="B123" s="67">
        <v>245126</v>
      </c>
      <c r="C123" s="63">
        <v>44356</v>
      </c>
      <c r="D123" s="46" t="s">
        <v>898</v>
      </c>
      <c r="F123" s="43"/>
      <c r="G123" s="43"/>
      <c r="H123" s="43"/>
      <c r="I123" s="43"/>
      <c r="J123" s="76"/>
      <c r="K123" t="s">
        <v>899</v>
      </c>
      <c r="M123" s="65" t="s">
        <v>51</v>
      </c>
      <c r="W123" t="s">
        <v>51</v>
      </c>
      <c r="X123">
        <v>26627</v>
      </c>
      <c r="Y123">
        <v>4600005370</v>
      </c>
      <c r="Z123" t="s">
        <v>1018</v>
      </c>
      <c r="AA123" s="4" t="s">
        <v>987</v>
      </c>
      <c r="AC123" s="46" t="s">
        <v>787</v>
      </c>
      <c r="AD123" s="46" t="s">
        <v>605</v>
      </c>
      <c r="AE123" t="s">
        <v>995</v>
      </c>
      <c r="AF123" s="48">
        <f t="shared" si="8"/>
        <v>30</v>
      </c>
      <c r="AK123" s="65" t="s">
        <v>473</v>
      </c>
      <c r="AL123" s="65">
        <v>1</v>
      </c>
      <c r="AM123" s="71">
        <v>407.6</v>
      </c>
      <c r="AO123" s="65" t="s">
        <v>50</v>
      </c>
      <c r="AT123" s="65">
        <v>5</v>
      </c>
      <c r="AV123" s="65" t="s">
        <v>617</v>
      </c>
      <c r="AW123" s="71">
        <f t="shared" si="7"/>
        <v>407.6</v>
      </c>
      <c r="AX123" s="65">
        <v>10000</v>
      </c>
      <c r="BK123" s="81" t="s">
        <v>60</v>
      </c>
      <c r="BM123" s="65">
        <v>386</v>
      </c>
      <c r="BQ123" s="65" t="s">
        <v>61</v>
      </c>
      <c r="BR123" t="s">
        <v>621</v>
      </c>
      <c r="BT123">
        <v>1</v>
      </c>
      <c r="BU123">
        <v>1</v>
      </c>
    </row>
    <row r="124" spans="1:73" x14ac:dyDescent="0.25">
      <c r="A124" t="s">
        <v>49</v>
      </c>
      <c r="B124" s="67">
        <v>245127</v>
      </c>
      <c r="C124" s="63">
        <v>44356</v>
      </c>
      <c r="D124" s="46" t="s">
        <v>898</v>
      </c>
      <c r="F124" s="43"/>
      <c r="G124" s="43"/>
      <c r="H124" s="43"/>
      <c r="I124" s="43"/>
      <c r="J124" s="76"/>
      <c r="K124" t="s">
        <v>899</v>
      </c>
      <c r="M124" s="65" t="s">
        <v>51</v>
      </c>
      <c r="W124" t="s">
        <v>51</v>
      </c>
      <c r="X124">
        <v>26627</v>
      </c>
      <c r="Y124">
        <v>4600005370</v>
      </c>
      <c r="Z124" t="s">
        <v>1018</v>
      </c>
      <c r="AA124" s="4" t="s">
        <v>988</v>
      </c>
      <c r="AC124" s="46" t="s">
        <v>788</v>
      </c>
      <c r="AD124" s="46" t="s">
        <v>605</v>
      </c>
      <c r="AE124" t="s">
        <v>996</v>
      </c>
      <c r="AF124" s="48">
        <f t="shared" si="8"/>
        <v>30</v>
      </c>
      <c r="AK124" s="65" t="s">
        <v>473</v>
      </c>
      <c r="AL124" s="65">
        <v>1</v>
      </c>
      <c r="AM124" s="71">
        <v>407.6</v>
      </c>
      <c r="AO124" s="65" t="s">
        <v>50</v>
      </c>
      <c r="AT124" s="65">
        <v>5</v>
      </c>
      <c r="AV124" s="65" t="s">
        <v>617</v>
      </c>
      <c r="AW124" s="71">
        <f t="shared" si="7"/>
        <v>407.6</v>
      </c>
      <c r="AX124" s="65">
        <v>10000</v>
      </c>
      <c r="BK124" s="81" t="s">
        <v>60</v>
      </c>
      <c r="BM124" s="65">
        <v>386</v>
      </c>
      <c r="BQ124" s="65" t="s">
        <v>61</v>
      </c>
      <c r="BR124" t="s">
        <v>621</v>
      </c>
      <c r="BT124">
        <v>1</v>
      </c>
      <c r="BU124">
        <v>1</v>
      </c>
    </row>
    <row r="125" spans="1:73" x14ac:dyDescent="0.25">
      <c r="A125" t="s">
        <v>49</v>
      </c>
      <c r="B125" s="67">
        <v>245128</v>
      </c>
      <c r="C125" s="63">
        <v>44356</v>
      </c>
      <c r="D125" s="46" t="s">
        <v>898</v>
      </c>
      <c r="F125" s="43"/>
      <c r="G125" s="43"/>
      <c r="H125" s="43"/>
      <c r="I125" s="43"/>
      <c r="J125" s="76"/>
      <c r="K125" t="s">
        <v>899</v>
      </c>
      <c r="M125" s="65" t="s">
        <v>51</v>
      </c>
      <c r="W125" t="s">
        <v>51</v>
      </c>
      <c r="X125">
        <v>26627</v>
      </c>
      <c r="Y125">
        <v>4600005370</v>
      </c>
      <c r="Z125" t="s">
        <v>1018</v>
      </c>
      <c r="AA125" s="4" t="s">
        <v>989</v>
      </c>
      <c r="AC125" s="46" t="s">
        <v>789</v>
      </c>
      <c r="AD125" s="46" t="s">
        <v>605</v>
      </c>
      <c r="AE125" t="s">
        <v>997</v>
      </c>
      <c r="AF125" s="48">
        <f t="shared" si="8"/>
        <v>30</v>
      </c>
      <c r="AK125" s="65" t="s">
        <v>473</v>
      </c>
      <c r="AL125" s="65">
        <v>1</v>
      </c>
      <c r="AM125" s="71">
        <v>407.6</v>
      </c>
      <c r="AO125" s="65" t="s">
        <v>50</v>
      </c>
      <c r="AT125" s="65">
        <v>5</v>
      </c>
      <c r="AV125" s="65" t="s">
        <v>617</v>
      </c>
      <c r="AW125" s="71">
        <f t="shared" si="7"/>
        <v>407.6</v>
      </c>
      <c r="AX125" s="65">
        <v>10000</v>
      </c>
      <c r="BK125" s="81" t="s">
        <v>60</v>
      </c>
      <c r="BM125" s="65">
        <v>386</v>
      </c>
      <c r="BQ125" s="65" t="s">
        <v>61</v>
      </c>
      <c r="BR125" t="s">
        <v>621</v>
      </c>
      <c r="BT125">
        <v>1</v>
      </c>
      <c r="BU125">
        <v>1</v>
      </c>
    </row>
    <row r="126" spans="1:73" x14ac:dyDescent="0.25">
      <c r="A126" t="s">
        <v>49</v>
      </c>
      <c r="B126" s="67">
        <v>245129</v>
      </c>
      <c r="C126" s="63">
        <v>44356</v>
      </c>
      <c r="D126" s="46" t="s">
        <v>898</v>
      </c>
      <c r="F126" s="43"/>
      <c r="G126" s="43"/>
      <c r="H126" s="43"/>
      <c r="I126" s="43"/>
      <c r="J126" s="76"/>
      <c r="K126" t="s">
        <v>899</v>
      </c>
      <c r="M126" s="65" t="s">
        <v>51</v>
      </c>
      <c r="W126" t="s">
        <v>51</v>
      </c>
      <c r="X126">
        <v>26627</v>
      </c>
      <c r="Y126">
        <v>4600005370</v>
      </c>
      <c r="Z126" t="s">
        <v>1018</v>
      </c>
      <c r="AA126" s="4" t="s">
        <v>990</v>
      </c>
      <c r="AC126" s="46" t="s">
        <v>790</v>
      </c>
      <c r="AD126" s="46" t="s">
        <v>605</v>
      </c>
      <c r="AE126" t="s">
        <v>998</v>
      </c>
      <c r="AF126" s="48">
        <f t="shared" si="8"/>
        <v>31</v>
      </c>
      <c r="AK126" s="65" t="s">
        <v>473</v>
      </c>
      <c r="AL126" s="65">
        <v>1</v>
      </c>
      <c r="AM126" s="71">
        <v>407.6</v>
      </c>
      <c r="AO126" s="65" t="s">
        <v>50</v>
      </c>
      <c r="AT126" s="65">
        <v>5</v>
      </c>
      <c r="AV126" s="65" t="s">
        <v>617</v>
      </c>
      <c r="AW126" s="71">
        <f t="shared" si="7"/>
        <v>407.6</v>
      </c>
      <c r="AX126" s="65">
        <v>10000</v>
      </c>
      <c r="BK126" s="81" t="s">
        <v>60</v>
      </c>
      <c r="BM126" s="65">
        <v>386</v>
      </c>
      <c r="BQ126" s="65" t="s">
        <v>61</v>
      </c>
      <c r="BR126" t="s">
        <v>621</v>
      </c>
      <c r="BT126">
        <v>1</v>
      </c>
      <c r="BU126">
        <v>1</v>
      </c>
    </row>
    <row r="127" spans="1:73" x14ac:dyDescent="0.25">
      <c r="A127" t="s">
        <v>49</v>
      </c>
      <c r="B127" s="67">
        <v>245130</v>
      </c>
      <c r="C127" s="63">
        <v>44356</v>
      </c>
      <c r="D127" s="46" t="s">
        <v>898</v>
      </c>
      <c r="F127" s="43"/>
      <c r="G127" s="43"/>
      <c r="H127" s="43"/>
      <c r="I127" s="43"/>
      <c r="J127" s="76"/>
      <c r="K127" t="s">
        <v>899</v>
      </c>
      <c r="M127" s="65" t="s">
        <v>51</v>
      </c>
      <c r="W127" t="s">
        <v>51</v>
      </c>
      <c r="X127">
        <v>26627</v>
      </c>
      <c r="Y127">
        <v>4600005370</v>
      </c>
      <c r="Z127" t="s">
        <v>1018</v>
      </c>
      <c r="AA127" s="4" t="s">
        <v>991</v>
      </c>
      <c r="AC127" s="46" t="s">
        <v>791</v>
      </c>
      <c r="AD127" s="46" t="s">
        <v>605</v>
      </c>
      <c r="AE127" t="s">
        <v>999</v>
      </c>
      <c r="AF127" s="48">
        <f t="shared" si="8"/>
        <v>32</v>
      </c>
      <c r="AK127" s="65" t="s">
        <v>473</v>
      </c>
      <c r="AL127" s="65">
        <v>1</v>
      </c>
      <c r="AM127" s="71">
        <v>407.6</v>
      </c>
      <c r="AO127" s="65" t="s">
        <v>50</v>
      </c>
      <c r="AT127" s="65">
        <v>5</v>
      </c>
      <c r="AV127" s="65" t="s">
        <v>617</v>
      </c>
      <c r="AW127" s="71">
        <f t="shared" si="7"/>
        <v>407.6</v>
      </c>
      <c r="AX127" s="65">
        <v>10000</v>
      </c>
      <c r="BK127" s="81" t="s">
        <v>60</v>
      </c>
      <c r="BM127" s="65">
        <v>386</v>
      </c>
      <c r="BQ127" s="65" t="s">
        <v>61</v>
      </c>
      <c r="BR127" t="s">
        <v>621</v>
      </c>
      <c r="BT127">
        <v>1</v>
      </c>
      <c r="BU127">
        <v>1</v>
      </c>
    </row>
    <row r="128" spans="1:73" x14ac:dyDescent="0.25">
      <c r="A128" t="s">
        <v>49</v>
      </c>
      <c r="B128" s="67">
        <v>245131</v>
      </c>
      <c r="C128" s="63">
        <v>44356</v>
      </c>
      <c r="D128" s="46" t="s">
        <v>898</v>
      </c>
      <c r="F128" s="43"/>
      <c r="G128" s="43"/>
      <c r="H128" s="43"/>
      <c r="I128" s="43"/>
      <c r="J128" s="76"/>
      <c r="K128" t="s">
        <v>899</v>
      </c>
      <c r="M128" s="65" t="s">
        <v>51</v>
      </c>
      <c r="W128" t="s">
        <v>51</v>
      </c>
      <c r="X128">
        <v>26627</v>
      </c>
      <c r="Y128">
        <v>4600005370</v>
      </c>
      <c r="Z128" t="s">
        <v>1018</v>
      </c>
      <c r="AA128" s="4" t="s">
        <v>992</v>
      </c>
      <c r="AC128" s="46" t="s">
        <v>792</v>
      </c>
      <c r="AD128" s="46" t="s">
        <v>605</v>
      </c>
      <c r="AE128" t="s">
        <v>1000</v>
      </c>
      <c r="AF128" s="48">
        <f t="shared" si="8"/>
        <v>32</v>
      </c>
      <c r="AK128" s="65" t="s">
        <v>473</v>
      </c>
      <c r="AL128" s="65">
        <v>1</v>
      </c>
      <c r="AM128" s="71">
        <v>407.6</v>
      </c>
      <c r="AO128" s="65" t="s">
        <v>50</v>
      </c>
      <c r="AT128" s="65">
        <v>5</v>
      </c>
      <c r="AV128" s="65" t="s">
        <v>617</v>
      </c>
      <c r="AW128" s="71">
        <f t="shared" si="7"/>
        <v>407.6</v>
      </c>
      <c r="AX128" s="65">
        <v>10000</v>
      </c>
      <c r="BK128" s="81" t="s">
        <v>60</v>
      </c>
      <c r="BM128" s="65">
        <v>386</v>
      </c>
      <c r="BQ128" s="65" t="s">
        <v>61</v>
      </c>
      <c r="BR128" t="s">
        <v>621</v>
      </c>
      <c r="BT128">
        <v>1</v>
      </c>
      <c r="BU128">
        <v>1</v>
      </c>
    </row>
    <row r="129" spans="1:73" x14ac:dyDescent="0.25">
      <c r="A129" t="s">
        <v>49</v>
      </c>
      <c r="B129" s="67">
        <v>245132</v>
      </c>
      <c r="C129" s="63">
        <v>44356</v>
      </c>
      <c r="D129" s="46" t="s">
        <v>898</v>
      </c>
      <c r="F129" s="43"/>
      <c r="G129" s="43"/>
      <c r="H129" s="43"/>
      <c r="I129" s="43"/>
      <c r="J129" s="76"/>
      <c r="K129" t="s">
        <v>899</v>
      </c>
      <c r="M129" s="65" t="s">
        <v>51</v>
      </c>
      <c r="W129" t="s">
        <v>51</v>
      </c>
      <c r="X129">
        <v>26627</v>
      </c>
      <c r="Y129">
        <v>4600005370</v>
      </c>
      <c r="Z129" t="s">
        <v>1018</v>
      </c>
      <c r="AA129" s="4" t="s">
        <v>993</v>
      </c>
      <c r="AC129" s="46" t="s">
        <v>793</v>
      </c>
      <c r="AD129" s="46" t="s">
        <v>605</v>
      </c>
      <c r="AE129" t="s">
        <v>1001</v>
      </c>
      <c r="AF129" s="48">
        <f t="shared" si="8"/>
        <v>32</v>
      </c>
      <c r="AK129" s="65" t="s">
        <v>473</v>
      </c>
      <c r="AL129" s="65">
        <v>1</v>
      </c>
      <c r="AM129" s="71">
        <v>407.6</v>
      </c>
      <c r="AO129" s="65" t="s">
        <v>50</v>
      </c>
      <c r="AT129" s="65">
        <v>5</v>
      </c>
      <c r="AV129" s="65" t="s">
        <v>617</v>
      </c>
      <c r="AW129" s="71">
        <f t="shared" si="7"/>
        <v>407.6</v>
      </c>
      <c r="AX129" s="65">
        <v>10000</v>
      </c>
      <c r="BK129" s="81" t="s">
        <v>60</v>
      </c>
      <c r="BM129" s="65">
        <v>386</v>
      </c>
      <c r="BQ129" s="65" t="s">
        <v>61</v>
      </c>
      <c r="BR129" t="s">
        <v>621</v>
      </c>
      <c r="BT129">
        <v>1</v>
      </c>
      <c r="BU129">
        <v>1</v>
      </c>
    </row>
    <row r="130" spans="1:73" x14ac:dyDescent="0.25">
      <c r="A130" t="s">
        <v>49</v>
      </c>
      <c r="B130" s="67">
        <v>245133</v>
      </c>
      <c r="C130" s="63">
        <v>44356</v>
      </c>
      <c r="D130" s="46" t="s">
        <v>898</v>
      </c>
      <c r="F130" s="43"/>
      <c r="G130" s="43"/>
      <c r="H130" s="43"/>
      <c r="I130" s="43"/>
      <c r="J130" s="76"/>
      <c r="K130" t="s">
        <v>899</v>
      </c>
      <c r="M130" s="65" t="s">
        <v>51</v>
      </c>
      <c r="W130" t="s">
        <v>51</v>
      </c>
      <c r="X130">
        <v>26627</v>
      </c>
      <c r="Y130">
        <v>4600005370</v>
      </c>
      <c r="Z130" t="s">
        <v>1018</v>
      </c>
      <c r="AA130" s="4" t="s">
        <v>763</v>
      </c>
      <c r="AC130" s="46" t="s">
        <v>586</v>
      </c>
      <c r="AD130" s="46" t="s">
        <v>605</v>
      </c>
      <c r="AE130" t="s">
        <v>837</v>
      </c>
      <c r="AF130" s="48">
        <f t="shared" si="8"/>
        <v>25</v>
      </c>
      <c r="AK130" s="65" t="s">
        <v>473</v>
      </c>
      <c r="AL130" s="65">
        <v>1</v>
      </c>
      <c r="AM130" s="71">
        <v>407.6</v>
      </c>
      <c r="AO130" s="65" t="s">
        <v>50</v>
      </c>
      <c r="AT130" s="65">
        <v>5</v>
      </c>
      <c r="AV130" s="65" t="s">
        <v>617</v>
      </c>
      <c r="AW130" s="71">
        <f t="shared" si="7"/>
        <v>407.6</v>
      </c>
      <c r="AX130" s="65">
        <v>10000</v>
      </c>
      <c r="BK130" s="81" t="s">
        <v>60</v>
      </c>
      <c r="BM130" s="65">
        <v>386</v>
      </c>
      <c r="BQ130" s="65" t="s">
        <v>61</v>
      </c>
      <c r="BR130" t="s">
        <v>621</v>
      </c>
      <c r="BT130">
        <v>1</v>
      </c>
      <c r="BU130">
        <v>1</v>
      </c>
    </row>
    <row r="131" spans="1:73" x14ac:dyDescent="0.25">
      <c r="A131" t="s">
        <v>49</v>
      </c>
      <c r="B131" s="67">
        <v>245135</v>
      </c>
      <c r="C131" s="63">
        <v>44356</v>
      </c>
      <c r="D131" s="46" t="s">
        <v>898</v>
      </c>
      <c r="F131" s="43"/>
      <c r="G131" s="43"/>
      <c r="H131" s="43"/>
      <c r="I131" s="43"/>
      <c r="J131" s="76"/>
      <c r="K131" t="s">
        <v>899</v>
      </c>
      <c r="M131" s="65" t="s">
        <v>51</v>
      </c>
      <c r="W131" t="s">
        <v>51</v>
      </c>
      <c r="X131">
        <v>26627</v>
      </c>
      <c r="Y131">
        <v>4600005370</v>
      </c>
      <c r="Z131" t="s">
        <v>1018</v>
      </c>
      <c r="AA131" s="4" t="s">
        <v>764</v>
      </c>
      <c r="AC131" s="46" t="s">
        <v>787</v>
      </c>
      <c r="AD131" s="46" t="s">
        <v>605</v>
      </c>
      <c r="AE131" t="s">
        <v>838</v>
      </c>
      <c r="AF131" s="48">
        <f t="shared" si="8"/>
        <v>24</v>
      </c>
      <c r="AK131" s="65" t="s">
        <v>473</v>
      </c>
      <c r="AL131" s="65">
        <v>1</v>
      </c>
      <c r="AM131" s="71">
        <v>407.6</v>
      </c>
      <c r="AO131" s="65" t="s">
        <v>50</v>
      </c>
      <c r="AT131" s="65">
        <v>5</v>
      </c>
      <c r="AV131" s="65" t="s">
        <v>617</v>
      </c>
      <c r="AW131" s="71">
        <f t="shared" si="7"/>
        <v>407.6</v>
      </c>
      <c r="AX131" s="65">
        <v>10000</v>
      </c>
      <c r="BK131" s="81" t="s">
        <v>60</v>
      </c>
      <c r="BM131" s="65">
        <v>386</v>
      </c>
      <c r="BQ131" s="65" t="s">
        <v>61</v>
      </c>
      <c r="BR131" t="s">
        <v>621</v>
      </c>
      <c r="BT131">
        <v>1</v>
      </c>
      <c r="BU131">
        <v>1</v>
      </c>
    </row>
    <row r="132" spans="1:73" x14ac:dyDescent="0.25">
      <c r="A132" t="s">
        <v>49</v>
      </c>
      <c r="B132" s="67">
        <v>245136</v>
      </c>
      <c r="C132" s="63">
        <v>44356</v>
      </c>
      <c r="D132" s="46" t="s">
        <v>898</v>
      </c>
      <c r="F132" s="43"/>
      <c r="G132" s="43"/>
      <c r="H132" s="43"/>
      <c r="I132" s="43"/>
      <c r="J132" s="76"/>
      <c r="K132" t="s">
        <v>899</v>
      </c>
      <c r="M132" s="65" t="s">
        <v>51</v>
      </c>
      <c r="W132" t="s">
        <v>51</v>
      </c>
      <c r="X132">
        <v>26627</v>
      </c>
      <c r="Y132">
        <v>4600005370</v>
      </c>
      <c r="Z132" t="s">
        <v>1018</v>
      </c>
      <c r="AA132" s="4" t="s">
        <v>765</v>
      </c>
      <c r="AC132" s="46" t="s">
        <v>788</v>
      </c>
      <c r="AD132" s="46" t="s">
        <v>605</v>
      </c>
      <c r="AE132" t="s">
        <v>839</v>
      </c>
      <c r="AF132" s="48">
        <f t="shared" si="8"/>
        <v>24</v>
      </c>
      <c r="AK132" s="65" t="s">
        <v>473</v>
      </c>
      <c r="AL132" s="65">
        <v>1</v>
      </c>
      <c r="AM132" s="71">
        <v>407.6</v>
      </c>
      <c r="AO132" s="65" t="s">
        <v>50</v>
      </c>
      <c r="AT132" s="65">
        <v>5</v>
      </c>
      <c r="AV132" s="65" t="s">
        <v>617</v>
      </c>
      <c r="AW132" s="71">
        <f t="shared" si="7"/>
        <v>407.6</v>
      </c>
      <c r="AX132" s="65">
        <v>10000</v>
      </c>
      <c r="BK132" s="81" t="s">
        <v>60</v>
      </c>
      <c r="BM132" s="65">
        <v>386</v>
      </c>
      <c r="BQ132" s="65" t="s">
        <v>61</v>
      </c>
      <c r="BR132" t="s">
        <v>621</v>
      </c>
      <c r="BT132">
        <v>1</v>
      </c>
      <c r="BU132">
        <v>1</v>
      </c>
    </row>
    <row r="133" spans="1:73" x14ac:dyDescent="0.25">
      <c r="A133" t="s">
        <v>49</v>
      </c>
      <c r="B133" s="67">
        <v>245139</v>
      </c>
      <c r="C133" s="63">
        <v>44356</v>
      </c>
      <c r="D133" s="46" t="s">
        <v>898</v>
      </c>
      <c r="F133" s="43"/>
      <c r="G133" s="43"/>
      <c r="H133" s="43"/>
      <c r="I133" s="43"/>
      <c r="J133" s="76"/>
      <c r="K133" t="s">
        <v>899</v>
      </c>
      <c r="M133" s="65" t="s">
        <v>51</v>
      </c>
      <c r="W133" t="s">
        <v>51</v>
      </c>
      <c r="X133">
        <v>26627</v>
      </c>
      <c r="Y133">
        <v>4600005370</v>
      </c>
      <c r="Z133" t="s">
        <v>1018</v>
      </c>
      <c r="AA133" s="4" t="s">
        <v>766</v>
      </c>
      <c r="AC133" s="46" t="s">
        <v>789</v>
      </c>
      <c r="AD133" s="46" t="s">
        <v>605</v>
      </c>
      <c r="AE133" t="s">
        <v>840</v>
      </c>
      <c r="AF133" s="48">
        <f t="shared" si="8"/>
        <v>24</v>
      </c>
      <c r="AK133" s="65" t="s">
        <v>473</v>
      </c>
      <c r="AL133" s="65">
        <v>1</v>
      </c>
      <c r="AM133" s="71">
        <v>407.6</v>
      </c>
      <c r="AO133" s="65" t="s">
        <v>50</v>
      </c>
      <c r="AT133" s="65">
        <v>5</v>
      </c>
      <c r="AV133" s="65" t="s">
        <v>617</v>
      </c>
      <c r="AW133" s="71">
        <f t="shared" si="7"/>
        <v>407.6</v>
      </c>
      <c r="AX133" s="65">
        <v>10000</v>
      </c>
      <c r="BK133" s="81" t="s">
        <v>60</v>
      </c>
      <c r="BM133" s="65">
        <v>386</v>
      </c>
      <c r="BQ133" s="65" t="s">
        <v>61</v>
      </c>
      <c r="BR133" t="s">
        <v>621</v>
      </c>
      <c r="BT133">
        <v>1</v>
      </c>
      <c r="BU133">
        <v>1</v>
      </c>
    </row>
    <row r="134" spans="1:73" x14ac:dyDescent="0.25">
      <c r="A134" t="s">
        <v>49</v>
      </c>
      <c r="B134" s="67">
        <v>245140</v>
      </c>
      <c r="C134" s="63">
        <v>44356</v>
      </c>
      <c r="D134" s="46" t="s">
        <v>898</v>
      </c>
      <c r="F134" s="43"/>
      <c r="G134" s="43"/>
      <c r="H134" s="43"/>
      <c r="I134" s="43"/>
      <c r="J134" s="76"/>
      <c r="K134" t="s">
        <v>899</v>
      </c>
      <c r="M134" s="65" t="s">
        <v>51</v>
      </c>
      <c r="W134" t="s">
        <v>51</v>
      </c>
      <c r="X134">
        <v>26627</v>
      </c>
      <c r="Y134">
        <v>4600005370</v>
      </c>
      <c r="Z134" t="s">
        <v>1018</v>
      </c>
      <c r="AA134" s="4" t="s">
        <v>767</v>
      </c>
      <c r="AC134" s="46" t="s">
        <v>790</v>
      </c>
      <c r="AD134" s="46" t="s">
        <v>605</v>
      </c>
      <c r="AE134" t="s">
        <v>841</v>
      </c>
      <c r="AF134" s="48">
        <f t="shared" si="8"/>
        <v>25</v>
      </c>
      <c r="AK134" s="65" t="s">
        <v>473</v>
      </c>
      <c r="AL134" s="65">
        <v>1</v>
      </c>
      <c r="AM134" s="71">
        <v>407.6</v>
      </c>
      <c r="AO134" s="65" t="s">
        <v>50</v>
      </c>
      <c r="AT134" s="65">
        <v>5</v>
      </c>
      <c r="AV134" s="65" t="s">
        <v>617</v>
      </c>
      <c r="AW134" s="71">
        <f t="shared" si="7"/>
        <v>407.6</v>
      </c>
      <c r="AX134" s="65">
        <v>10000</v>
      </c>
      <c r="BK134" s="81" t="s">
        <v>60</v>
      </c>
      <c r="BM134" s="65">
        <v>386</v>
      </c>
      <c r="BQ134" s="65" t="s">
        <v>61</v>
      </c>
      <c r="BR134" t="s">
        <v>621</v>
      </c>
      <c r="BT134">
        <v>1</v>
      </c>
      <c r="BU134">
        <v>1</v>
      </c>
    </row>
    <row r="135" spans="1:73" x14ac:dyDescent="0.25">
      <c r="A135" t="s">
        <v>49</v>
      </c>
      <c r="B135" s="67">
        <v>245141</v>
      </c>
      <c r="C135" s="63">
        <v>44356</v>
      </c>
      <c r="D135" s="46" t="s">
        <v>898</v>
      </c>
      <c r="F135" s="43"/>
      <c r="G135" s="43"/>
      <c r="H135" s="43"/>
      <c r="I135" s="43"/>
      <c r="J135" s="76"/>
      <c r="K135" t="s">
        <v>899</v>
      </c>
      <c r="M135" s="65" t="s">
        <v>51</v>
      </c>
      <c r="W135" t="s">
        <v>51</v>
      </c>
      <c r="X135">
        <v>26627</v>
      </c>
      <c r="Y135">
        <v>4600005370</v>
      </c>
      <c r="Z135" t="s">
        <v>1018</v>
      </c>
      <c r="AA135" s="4" t="s">
        <v>768</v>
      </c>
      <c r="AC135" s="46" t="s">
        <v>791</v>
      </c>
      <c r="AD135" s="46" t="s">
        <v>605</v>
      </c>
      <c r="AE135" t="s">
        <v>842</v>
      </c>
      <c r="AF135" s="48">
        <f t="shared" si="8"/>
        <v>26</v>
      </c>
      <c r="AK135" s="65" t="s">
        <v>473</v>
      </c>
      <c r="AL135" s="65">
        <v>1</v>
      </c>
      <c r="AM135" s="71">
        <v>407.6</v>
      </c>
      <c r="AO135" s="65" t="s">
        <v>50</v>
      </c>
      <c r="AT135" s="65">
        <v>5</v>
      </c>
      <c r="AV135" s="65" t="s">
        <v>617</v>
      </c>
      <c r="AW135" s="71">
        <f t="shared" si="7"/>
        <v>407.6</v>
      </c>
      <c r="AX135" s="65">
        <v>10000</v>
      </c>
      <c r="BK135" s="81" t="s">
        <v>60</v>
      </c>
      <c r="BM135" s="65">
        <v>386</v>
      </c>
      <c r="BQ135" s="65" t="s">
        <v>61</v>
      </c>
      <c r="BR135" t="s">
        <v>621</v>
      </c>
      <c r="BT135">
        <v>1</v>
      </c>
      <c r="BU135">
        <v>1</v>
      </c>
    </row>
    <row r="136" spans="1:73" x14ac:dyDescent="0.25">
      <c r="A136" t="s">
        <v>49</v>
      </c>
      <c r="B136" s="67">
        <v>245142</v>
      </c>
      <c r="C136" s="63">
        <v>44356</v>
      </c>
      <c r="D136" s="46" t="s">
        <v>898</v>
      </c>
      <c r="F136" s="43"/>
      <c r="G136" s="43"/>
      <c r="H136" s="43"/>
      <c r="I136" s="43"/>
      <c r="J136" s="76"/>
      <c r="K136" t="s">
        <v>899</v>
      </c>
      <c r="M136" s="65" t="s">
        <v>51</v>
      </c>
      <c r="W136" t="s">
        <v>51</v>
      </c>
      <c r="X136">
        <v>26627</v>
      </c>
      <c r="Y136">
        <v>4600005370</v>
      </c>
      <c r="Z136" t="s">
        <v>1018</v>
      </c>
      <c r="AA136" s="4" t="s">
        <v>769</v>
      </c>
      <c r="AC136" s="46" t="s">
        <v>792</v>
      </c>
      <c r="AD136" s="46" t="s">
        <v>605</v>
      </c>
      <c r="AE136" t="s">
        <v>843</v>
      </c>
      <c r="AF136" s="48">
        <f t="shared" si="8"/>
        <v>26</v>
      </c>
      <c r="AK136" s="65" t="s">
        <v>473</v>
      </c>
      <c r="AL136" s="65">
        <v>1</v>
      </c>
      <c r="AM136" s="71">
        <v>407.6</v>
      </c>
      <c r="AO136" s="65" t="s">
        <v>50</v>
      </c>
      <c r="AT136" s="65">
        <v>5</v>
      </c>
      <c r="AV136" s="65" t="s">
        <v>617</v>
      </c>
      <c r="AW136" s="71">
        <f t="shared" si="7"/>
        <v>407.6</v>
      </c>
      <c r="AX136" s="65">
        <v>10000</v>
      </c>
      <c r="BK136" s="81" t="s">
        <v>60</v>
      </c>
      <c r="BM136" s="65">
        <v>386</v>
      </c>
      <c r="BQ136" s="65" t="s">
        <v>61</v>
      </c>
      <c r="BR136" t="s">
        <v>621</v>
      </c>
      <c r="BT136">
        <v>1</v>
      </c>
      <c r="BU136">
        <v>1</v>
      </c>
    </row>
    <row r="137" spans="1:73" x14ac:dyDescent="0.25">
      <c r="A137" t="s">
        <v>49</v>
      </c>
      <c r="B137" s="67">
        <v>245157</v>
      </c>
      <c r="C137" s="63">
        <v>44356</v>
      </c>
      <c r="D137" s="46" t="s">
        <v>898</v>
      </c>
      <c r="F137" s="43"/>
      <c r="G137" s="43"/>
      <c r="H137" s="43"/>
      <c r="I137" s="43"/>
      <c r="J137" s="76"/>
      <c r="K137" t="s">
        <v>899</v>
      </c>
      <c r="M137" s="65" t="s">
        <v>51</v>
      </c>
      <c r="W137" t="s">
        <v>51</v>
      </c>
      <c r="X137">
        <v>26627</v>
      </c>
      <c r="Y137">
        <v>4600005370</v>
      </c>
      <c r="Z137" t="s">
        <v>1018</v>
      </c>
      <c r="AA137" s="4" t="s">
        <v>770</v>
      </c>
      <c r="AC137" s="46" t="s">
        <v>793</v>
      </c>
      <c r="AD137" s="46" t="s">
        <v>605</v>
      </c>
      <c r="AE137" t="s">
        <v>844</v>
      </c>
      <c r="AF137" s="48">
        <f t="shared" si="8"/>
        <v>26</v>
      </c>
      <c r="AK137" s="65" t="s">
        <v>473</v>
      </c>
      <c r="AL137" s="65">
        <v>1</v>
      </c>
      <c r="AM137" s="71">
        <v>407.6</v>
      </c>
      <c r="AO137" s="65" t="s">
        <v>50</v>
      </c>
      <c r="AT137" s="65">
        <v>5</v>
      </c>
      <c r="AV137" s="65" t="s">
        <v>617</v>
      </c>
      <c r="AW137" s="71">
        <f t="shared" si="7"/>
        <v>407.6</v>
      </c>
      <c r="AX137" s="65">
        <v>10000</v>
      </c>
      <c r="BK137" s="81" t="s">
        <v>60</v>
      </c>
      <c r="BM137" s="65">
        <v>386</v>
      </c>
      <c r="BQ137" s="65" t="s">
        <v>61</v>
      </c>
      <c r="BR137" t="s">
        <v>621</v>
      </c>
      <c r="BT137">
        <v>1</v>
      </c>
      <c r="BU137">
        <v>1</v>
      </c>
    </row>
    <row r="138" spans="1:73" x14ac:dyDescent="0.25">
      <c r="A138" t="s">
        <v>49</v>
      </c>
      <c r="B138" s="67">
        <v>245158</v>
      </c>
      <c r="C138" s="63">
        <v>44356</v>
      </c>
      <c r="D138" s="46" t="s">
        <v>898</v>
      </c>
      <c r="F138" s="43"/>
      <c r="G138" s="43"/>
      <c r="H138" s="43"/>
      <c r="I138" s="43"/>
      <c r="J138" s="76"/>
      <c r="K138" t="s">
        <v>899</v>
      </c>
      <c r="M138" s="65" t="s">
        <v>51</v>
      </c>
      <c r="W138" t="s">
        <v>51</v>
      </c>
      <c r="X138">
        <v>26627</v>
      </c>
      <c r="Y138">
        <v>4600005370</v>
      </c>
      <c r="Z138" t="s">
        <v>1018</v>
      </c>
      <c r="AA138" s="4" t="s">
        <v>771</v>
      </c>
      <c r="AC138" s="46" t="s">
        <v>586</v>
      </c>
      <c r="AD138" s="46" t="s">
        <v>605</v>
      </c>
      <c r="AE138" t="s">
        <v>845</v>
      </c>
      <c r="AF138" s="48">
        <f t="shared" si="8"/>
        <v>28</v>
      </c>
      <c r="AK138" s="65" t="s">
        <v>473</v>
      </c>
      <c r="AL138" s="65">
        <v>1</v>
      </c>
      <c r="AM138" s="71">
        <v>407.6</v>
      </c>
      <c r="AO138" s="65" t="s">
        <v>50</v>
      </c>
      <c r="AT138" s="65">
        <v>5</v>
      </c>
      <c r="AV138" s="65" t="s">
        <v>617</v>
      </c>
      <c r="AW138" s="71">
        <f t="shared" si="7"/>
        <v>407.6</v>
      </c>
      <c r="AX138" s="65">
        <v>10000</v>
      </c>
      <c r="BK138" s="81" t="s">
        <v>60</v>
      </c>
      <c r="BM138" s="65">
        <v>386</v>
      </c>
      <c r="BQ138" s="65" t="s">
        <v>61</v>
      </c>
      <c r="BR138" t="s">
        <v>621</v>
      </c>
      <c r="BT138">
        <v>1</v>
      </c>
      <c r="BU138">
        <v>1</v>
      </c>
    </row>
    <row r="139" spans="1:73" x14ac:dyDescent="0.25">
      <c r="A139" t="s">
        <v>49</v>
      </c>
      <c r="B139" s="67">
        <v>245159</v>
      </c>
      <c r="C139" s="63">
        <v>44356</v>
      </c>
      <c r="D139" s="46" t="s">
        <v>898</v>
      </c>
      <c r="F139" s="43"/>
      <c r="G139" s="43"/>
      <c r="H139" s="43"/>
      <c r="I139" s="43"/>
      <c r="J139" s="76"/>
      <c r="K139" t="s">
        <v>899</v>
      </c>
      <c r="M139" s="65" t="s">
        <v>51</v>
      </c>
      <c r="W139" t="s">
        <v>51</v>
      </c>
      <c r="X139">
        <v>26627</v>
      </c>
      <c r="Y139">
        <v>4600005370</v>
      </c>
      <c r="Z139" t="s">
        <v>1018</v>
      </c>
      <c r="AA139" s="4" t="s">
        <v>772</v>
      </c>
      <c r="AC139" s="46" t="s">
        <v>787</v>
      </c>
      <c r="AD139" s="46" t="s">
        <v>605</v>
      </c>
      <c r="AE139" t="s">
        <v>846</v>
      </c>
      <c r="AF139" s="48">
        <f t="shared" si="8"/>
        <v>27</v>
      </c>
      <c r="AK139" s="65" t="s">
        <v>473</v>
      </c>
      <c r="AL139" s="65">
        <v>1</v>
      </c>
      <c r="AM139" s="71">
        <v>407.6</v>
      </c>
      <c r="AO139" s="65" t="s">
        <v>50</v>
      </c>
      <c r="AT139" s="65">
        <v>5</v>
      </c>
      <c r="AV139" s="65" t="s">
        <v>617</v>
      </c>
      <c r="AW139" s="71">
        <f t="shared" si="7"/>
        <v>407.6</v>
      </c>
      <c r="AX139" s="65">
        <v>10000</v>
      </c>
      <c r="BK139" s="81" t="s">
        <v>60</v>
      </c>
      <c r="BM139" s="65">
        <v>386</v>
      </c>
      <c r="BQ139" s="65" t="s">
        <v>61</v>
      </c>
      <c r="BR139" t="s">
        <v>621</v>
      </c>
      <c r="BT139">
        <v>1</v>
      </c>
      <c r="BU139">
        <v>1</v>
      </c>
    </row>
    <row r="140" spans="1:73" x14ac:dyDescent="0.25">
      <c r="A140" t="s">
        <v>49</v>
      </c>
      <c r="B140" s="67">
        <v>245160</v>
      </c>
      <c r="C140" s="63">
        <v>44356</v>
      </c>
      <c r="D140" s="46" t="s">
        <v>898</v>
      </c>
      <c r="F140" s="43"/>
      <c r="G140" s="43"/>
      <c r="H140" s="43"/>
      <c r="I140" s="43"/>
      <c r="J140" s="76"/>
      <c r="K140" t="s">
        <v>899</v>
      </c>
      <c r="M140" s="65" t="s">
        <v>51</v>
      </c>
      <c r="W140" t="s">
        <v>51</v>
      </c>
      <c r="X140">
        <v>26627</v>
      </c>
      <c r="Y140">
        <v>4600005370</v>
      </c>
      <c r="Z140" t="s">
        <v>1018</v>
      </c>
      <c r="AA140" s="4" t="s">
        <v>773</v>
      </c>
      <c r="AC140" s="46" t="s">
        <v>788</v>
      </c>
      <c r="AD140" s="46" t="s">
        <v>605</v>
      </c>
      <c r="AE140" t="s">
        <v>847</v>
      </c>
      <c r="AF140" s="48">
        <f t="shared" si="8"/>
        <v>27</v>
      </c>
      <c r="AK140" s="65" t="s">
        <v>473</v>
      </c>
      <c r="AL140" s="65">
        <v>1</v>
      </c>
      <c r="AM140" s="71">
        <v>407.6</v>
      </c>
      <c r="AO140" s="65" t="s">
        <v>50</v>
      </c>
      <c r="AT140" s="65">
        <v>5</v>
      </c>
      <c r="AV140" s="65" t="s">
        <v>617</v>
      </c>
      <c r="AW140" s="71">
        <f t="shared" si="7"/>
        <v>407.6</v>
      </c>
      <c r="AX140" s="65">
        <v>10000</v>
      </c>
      <c r="BK140" s="81" t="s">
        <v>60</v>
      </c>
      <c r="BM140" s="65">
        <v>386</v>
      </c>
      <c r="BQ140" s="65" t="s">
        <v>61</v>
      </c>
      <c r="BR140" t="s">
        <v>621</v>
      </c>
      <c r="BT140">
        <v>1</v>
      </c>
      <c r="BU140">
        <v>1</v>
      </c>
    </row>
    <row r="141" spans="1:73" x14ac:dyDescent="0.25">
      <c r="A141" t="s">
        <v>49</v>
      </c>
      <c r="B141" s="67">
        <v>245161</v>
      </c>
      <c r="C141" s="63">
        <v>44356</v>
      </c>
      <c r="D141" s="46" t="s">
        <v>898</v>
      </c>
      <c r="F141" s="43"/>
      <c r="G141" s="43"/>
      <c r="H141" s="43"/>
      <c r="I141" s="43"/>
      <c r="J141" s="76"/>
      <c r="K141" t="s">
        <v>899</v>
      </c>
      <c r="M141" s="65" t="s">
        <v>51</v>
      </c>
      <c r="W141" t="s">
        <v>51</v>
      </c>
      <c r="X141">
        <v>26627</v>
      </c>
      <c r="Y141">
        <v>4600005370</v>
      </c>
      <c r="Z141" t="s">
        <v>1018</v>
      </c>
      <c r="AA141" s="4" t="s">
        <v>774</v>
      </c>
      <c r="AC141" s="46" t="s">
        <v>789</v>
      </c>
      <c r="AD141" s="46" t="s">
        <v>605</v>
      </c>
      <c r="AE141" t="s">
        <v>848</v>
      </c>
      <c r="AF141" s="48">
        <f t="shared" si="8"/>
        <v>27</v>
      </c>
      <c r="AK141" s="65" t="s">
        <v>473</v>
      </c>
      <c r="AL141" s="65">
        <v>1</v>
      </c>
      <c r="AM141" s="71">
        <v>407.6</v>
      </c>
      <c r="AO141" s="65" t="s">
        <v>50</v>
      </c>
      <c r="AT141" s="65">
        <v>5</v>
      </c>
      <c r="AV141" s="65" t="s">
        <v>617</v>
      </c>
      <c r="AW141" s="71">
        <f t="shared" si="7"/>
        <v>407.6</v>
      </c>
      <c r="AX141" s="65">
        <v>10000</v>
      </c>
      <c r="BK141" s="81" t="s">
        <v>60</v>
      </c>
      <c r="BM141" s="65">
        <v>386</v>
      </c>
      <c r="BQ141" s="65" t="s">
        <v>61</v>
      </c>
      <c r="BR141" t="s">
        <v>621</v>
      </c>
      <c r="BT141">
        <v>1</v>
      </c>
      <c r="BU141">
        <v>1</v>
      </c>
    </row>
    <row r="142" spans="1:73" x14ac:dyDescent="0.25">
      <c r="A142" t="s">
        <v>49</v>
      </c>
      <c r="B142" s="67">
        <v>245162</v>
      </c>
      <c r="C142" s="63">
        <v>44356</v>
      </c>
      <c r="D142" s="46" t="s">
        <v>898</v>
      </c>
      <c r="F142" s="43"/>
      <c r="G142" s="43"/>
      <c r="H142" s="43"/>
      <c r="I142" s="43"/>
      <c r="J142" s="76"/>
      <c r="K142" t="s">
        <v>899</v>
      </c>
      <c r="M142" s="65" t="s">
        <v>51</v>
      </c>
      <c r="W142" t="s">
        <v>51</v>
      </c>
      <c r="X142">
        <v>26627</v>
      </c>
      <c r="Y142">
        <v>4600005370</v>
      </c>
      <c r="Z142" t="s">
        <v>1018</v>
      </c>
      <c r="AA142" s="4" t="s">
        <v>775</v>
      </c>
      <c r="AC142" s="46" t="s">
        <v>790</v>
      </c>
      <c r="AD142" s="46" t="s">
        <v>605</v>
      </c>
      <c r="AE142" t="s">
        <v>849</v>
      </c>
      <c r="AF142" s="48">
        <f t="shared" si="8"/>
        <v>28</v>
      </c>
      <c r="AK142" s="65" t="s">
        <v>473</v>
      </c>
      <c r="AL142" s="65">
        <v>1</v>
      </c>
      <c r="AM142" s="71">
        <v>407.6</v>
      </c>
      <c r="AO142" s="65" t="s">
        <v>50</v>
      </c>
      <c r="AT142" s="65">
        <v>5</v>
      </c>
      <c r="AV142" s="65" t="s">
        <v>617</v>
      </c>
      <c r="AW142" s="71">
        <f t="shared" si="7"/>
        <v>407.6</v>
      </c>
      <c r="AX142" s="65">
        <v>10000</v>
      </c>
      <c r="BK142" s="81" t="s">
        <v>60</v>
      </c>
      <c r="BM142" s="65">
        <v>386</v>
      </c>
      <c r="BQ142" s="65" t="s">
        <v>61</v>
      </c>
      <c r="BR142" t="s">
        <v>621</v>
      </c>
      <c r="BT142">
        <v>1</v>
      </c>
      <c r="BU142">
        <v>1</v>
      </c>
    </row>
    <row r="143" spans="1:73" x14ac:dyDescent="0.25">
      <c r="A143" t="s">
        <v>49</v>
      </c>
      <c r="B143" s="67">
        <v>245163</v>
      </c>
      <c r="C143" s="63">
        <v>44356</v>
      </c>
      <c r="D143" s="46" t="s">
        <v>898</v>
      </c>
      <c r="F143" s="43"/>
      <c r="G143" s="43"/>
      <c r="H143" s="43"/>
      <c r="I143" s="43"/>
      <c r="J143" s="76"/>
      <c r="K143" t="s">
        <v>899</v>
      </c>
      <c r="M143" s="65" t="s">
        <v>51</v>
      </c>
      <c r="W143" t="s">
        <v>51</v>
      </c>
      <c r="X143">
        <v>26627</v>
      </c>
      <c r="Y143">
        <v>4600005370</v>
      </c>
      <c r="Z143" t="s">
        <v>1018</v>
      </c>
      <c r="AA143" s="4" t="s">
        <v>776</v>
      </c>
      <c r="AC143" s="46" t="s">
        <v>791</v>
      </c>
      <c r="AD143" s="46" t="s">
        <v>605</v>
      </c>
      <c r="AE143" t="s">
        <v>850</v>
      </c>
      <c r="AF143" s="48">
        <f t="shared" si="8"/>
        <v>29</v>
      </c>
      <c r="AK143" s="65" t="s">
        <v>473</v>
      </c>
      <c r="AL143" s="65">
        <v>1</v>
      </c>
      <c r="AM143" s="71">
        <v>407.6</v>
      </c>
      <c r="AO143" s="65" t="s">
        <v>50</v>
      </c>
      <c r="AT143" s="65">
        <v>5</v>
      </c>
      <c r="AV143" s="65" t="s">
        <v>617</v>
      </c>
      <c r="AW143" s="71">
        <f t="shared" si="7"/>
        <v>407.6</v>
      </c>
      <c r="AX143" s="65">
        <v>10000</v>
      </c>
      <c r="BK143" s="81" t="s">
        <v>60</v>
      </c>
      <c r="BM143" s="65">
        <v>386</v>
      </c>
      <c r="BQ143" s="65" t="s">
        <v>61</v>
      </c>
      <c r="BR143" t="s">
        <v>621</v>
      </c>
      <c r="BT143">
        <v>1</v>
      </c>
      <c r="BU143">
        <v>1</v>
      </c>
    </row>
    <row r="144" spans="1:73" x14ac:dyDescent="0.25">
      <c r="A144" t="s">
        <v>49</v>
      </c>
      <c r="B144" s="67">
        <v>245164</v>
      </c>
      <c r="C144" s="63">
        <v>44356</v>
      </c>
      <c r="D144" s="46" t="s">
        <v>898</v>
      </c>
      <c r="F144" s="43"/>
      <c r="G144" s="43"/>
      <c r="H144" s="43"/>
      <c r="I144" s="43"/>
      <c r="J144" s="76"/>
      <c r="K144" t="s">
        <v>899</v>
      </c>
      <c r="M144" s="65" t="s">
        <v>51</v>
      </c>
      <c r="W144" t="s">
        <v>51</v>
      </c>
      <c r="X144">
        <v>26627</v>
      </c>
      <c r="Y144">
        <v>4600005370</v>
      </c>
      <c r="Z144" t="s">
        <v>1018</v>
      </c>
      <c r="AA144" s="4" t="s">
        <v>777</v>
      </c>
      <c r="AC144" s="46" t="s">
        <v>792</v>
      </c>
      <c r="AD144" s="46" t="s">
        <v>605</v>
      </c>
      <c r="AE144" t="s">
        <v>851</v>
      </c>
      <c r="AF144" s="48">
        <f t="shared" si="8"/>
        <v>29</v>
      </c>
      <c r="AK144" s="65" t="s">
        <v>473</v>
      </c>
      <c r="AL144" s="65">
        <v>1</v>
      </c>
      <c r="AM144" s="71">
        <v>407.6</v>
      </c>
      <c r="AO144" s="65" t="s">
        <v>50</v>
      </c>
      <c r="AT144" s="65">
        <v>5</v>
      </c>
      <c r="AV144" s="65" t="s">
        <v>617</v>
      </c>
      <c r="AW144" s="71">
        <f t="shared" si="7"/>
        <v>407.6</v>
      </c>
      <c r="AX144" s="65">
        <v>10000</v>
      </c>
      <c r="BK144" s="81" t="s">
        <v>60</v>
      </c>
      <c r="BM144" s="65">
        <v>386</v>
      </c>
      <c r="BQ144" s="65" t="s">
        <v>61</v>
      </c>
      <c r="BR144" t="s">
        <v>621</v>
      </c>
      <c r="BT144">
        <v>1</v>
      </c>
      <c r="BU144">
        <v>1</v>
      </c>
    </row>
    <row r="145" spans="1:73" x14ac:dyDescent="0.25">
      <c r="A145" t="s">
        <v>49</v>
      </c>
      <c r="B145" s="67">
        <v>245165</v>
      </c>
      <c r="C145" s="63">
        <v>44356</v>
      </c>
      <c r="D145" s="46" t="s">
        <v>898</v>
      </c>
      <c r="F145" s="43"/>
      <c r="G145" s="43"/>
      <c r="H145" s="43"/>
      <c r="I145" s="43"/>
      <c r="J145" s="76"/>
      <c r="K145" t="s">
        <v>899</v>
      </c>
      <c r="M145" s="65" t="s">
        <v>51</v>
      </c>
      <c r="W145" t="s">
        <v>51</v>
      </c>
      <c r="X145">
        <v>26627</v>
      </c>
      <c r="Y145">
        <v>4600005370</v>
      </c>
      <c r="Z145" t="s">
        <v>1018</v>
      </c>
      <c r="AA145" s="4" t="s">
        <v>778</v>
      </c>
      <c r="AC145" s="46" t="s">
        <v>793</v>
      </c>
      <c r="AD145" s="46" t="s">
        <v>605</v>
      </c>
      <c r="AE145" t="s">
        <v>852</v>
      </c>
      <c r="AF145" s="48">
        <f t="shared" si="8"/>
        <v>29</v>
      </c>
      <c r="AK145" s="65" t="s">
        <v>473</v>
      </c>
      <c r="AL145" s="65">
        <v>1</v>
      </c>
      <c r="AM145" s="71">
        <v>407.6</v>
      </c>
      <c r="AO145" s="65" t="s">
        <v>50</v>
      </c>
      <c r="AT145" s="65">
        <v>5</v>
      </c>
      <c r="AV145" s="65" t="s">
        <v>617</v>
      </c>
      <c r="AW145" s="71">
        <f t="shared" si="7"/>
        <v>407.6</v>
      </c>
      <c r="AX145" s="65">
        <v>10000</v>
      </c>
      <c r="BK145" s="81" t="s">
        <v>60</v>
      </c>
      <c r="BM145" s="65">
        <v>386</v>
      </c>
      <c r="BQ145" s="65" t="s">
        <v>61</v>
      </c>
      <c r="BR145" t="s">
        <v>621</v>
      </c>
      <c r="BT145">
        <v>1</v>
      </c>
      <c r="BU145">
        <v>1</v>
      </c>
    </row>
    <row r="146" spans="1:73" x14ac:dyDescent="0.25">
      <c r="A146" t="s">
        <v>49</v>
      </c>
      <c r="B146" s="67">
        <v>245166</v>
      </c>
      <c r="C146" s="63">
        <v>44356</v>
      </c>
      <c r="D146" s="46" t="s">
        <v>898</v>
      </c>
      <c r="F146" s="43"/>
      <c r="G146" s="43"/>
      <c r="H146" s="43"/>
      <c r="I146" s="43"/>
      <c r="J146" s="76"/>
      <c r="K146" t="s">
        <v>899</v>
      </c>
      <c r="M146" s="65" t="s">
        <v>51</v>
      </c>
      <c r="W146" t="s">
        <v>51</v>
      </c>
      <c r="X146">
        <v>26627</v>
      </c>
      <c r="Y146">
        <v>4600005370</v>
      </c>
      <c r="Z146" t="s">
        <v>1018</v>
      </c>
      <c r="AA146" s="4" t="s">
        <v>779</v>
      </c>
      <c r="AC146" s="46" t="s">
        <v>586</v>
      </c>
      <c r="AD146" s="46" t="s">
        <v>605</v>
      </c>
      <c r="AE146" t="s">
        <v>853</v>
      </c>
      <c r="AF146" s="48">
        <f t="shared" si="8"/>
        <v>26</v>
      </c>
      <c r="AK146" s="65" t="s">
        <v>473</v>
      </c>
      <c r="AL146" s="65">
        <v>1</v>
      </c>
      <c r="AM146" s="71">
        <v>407.6</v>
      </c>
      <c r="AO146" s="65" t="s">
        <v>50</v>
      </c>
      <c r="AT146" s="65">
        <v>5</v>
      </c>
      <c r="AV146" s="65" t="s">
        <v>617</v>
      </c>
      <c r="AW146" s="71">
        <f t="shared" si="7"/>
        <v>407.6</v>
      </c>
      <c r="AX146" s="65">
        <v>10000</v>
      </c>
      <c r="BK146" s="81" t="s">
        <v>60</v>
      </c>
      <c r="BM146" s="65">
        <v>386</v>
      </c>
      <c r="BQ146" s="65" t="s">
        <v>61</v>
      </c>
      <c r="BR146" t="s">
        <v>621</v>
      </c>
      <c r="BT146">
        <v>1</v>
      </c>
      <c r="BU146">
        <v>1</v>
      </c>
    </row>
    <row r="147" spans="1:73" x14ac:dyDescent="0.25">
      <c r="A147" t="s">
        <v>49</v>
      </c>
      <c r="B147" s="67">
        <v>245167</v>
      </c>
      <c r="C147" s="63">
        <v>44356</v>
      </c>
      <c r="D147" s="46" t="s">
        <v>898</v>
      </c>
      <c r="F147" s="43"/>
      <c r="G147" s="43"/>
      <c r="H147" s="43"/>
      <c r="I147" s="43"/>
      <c r="J147" s="76"/>
      <c r="K147" t="s">
        <v>899</v>
      </c>
      <c r="M147" s="65" t="s">
        <v>51</v>
      </c>
      <c r="W147" t="s">
        <v>51</v>
      </c>
      <c r="X147">
        <v>26627</v>
      </c>
      <c r="Y147">
        <v>4600005370</v>
      </c>
      <c r="Z147" t="s">
        <v>1018</v>
      </c>
      <c r="AA147" s="4" t="s">
        <v>780</v>
      </c>
      <c r="AC147" s="46" t="s">
        <v>787</v>
      </c>
      <c r="AD147" s="46" t="s">
        <v>605</v>
      </c>
      <c r="AE147" t="s">
        <v>854</v>
      </c>
      <c r="AF147" s="48">
        <f t="shared" si="8"/>
        <v>25</v>
      </c>
      <c r="AK147" s="65" t="s">
        <v>473</v>
      </c>
      <c r="AL147" s="65">
        <v>1</v>
      </c>
      <c r="AM147" s="71">
        <v>407.6</v>
      </c>
      <c r="AO147" s="65" t="s">
        <v>50</v>
      </c>
      <c r="AT147" s="65">
        <v>5</v>
      </c>
      <c r="AV147" s="65" t="s">
        <v>617</v>
      </c>
      <c r="AW147" s="71">
        <f t="shared" si="7"/>
        <v>407.6</v>
      </c>
      <c r="AX147" s="65">
        <v>10000</v>
      </c>
      <c r="BK147" s="81" t="s">
        <v>60</v>
      </c>
      <c r="BM147" s="65">
        <v>386</v>
      </c>
      <c r="BQ147" s="65" t="s">
        <v>61</v>
      </c>
      <c r="BR147" t="s">
        <v>621</v>
      </c>
      <c r="BT147">
        <v>1</v>
      </c>
      <c r="BU147">
        <v>1</v>
      </c>
    </row>
    <row r="148" spans="1:73" x14ac:dyDescent="0.25">
      <c r="A148" t="s">
        <v>49</v>
      </c>
      <c r="B148" s="67">
        <v>245168</v>
      </c>
      <c r="C148" s="63">
        <v>44356</v>
      </c>
      <c r="D148" s="46" t="s">
        <v>898</v>
      </c>
      <c r="F148" s="43"/>
      <c r="G148" s="43"/>
      <c r="H148" s="43"/>
      <c r="I148" s="43"/>
      <c r="J148" s="76"/>
      <c r="K148" t="s">
        <v>899</v>
      </c>
      <c r="M148" s="65" t="s">
        <v>51</v>
      </c>
      <c r="W148" t="s">
        <v>51</v>
      </c>
      <c r="X148">
        <v>26627</v>
      </c>
      <c r="Y148">
        <v>4600005370</v>
      </c>
      <c r="Z148" t="s">
        <v>1018</v>
      </c>
      <c r="AA148" s="4" t="s">
        <v>781</v>
      </c>
      <c r="AC148" s="46" t="s">
        <v>788</v>
      </c>
      <c r="AD148" s="46" t="s">
        <v>605</v>
      </c>
      <c r="AE148" t="s">
        <v>855</v>
      </c>
      <c r="AF148" s="48">
        <f t="shared" si="8"/>
        <v>25</v>
      </c>
      <c r="AK148" s="65" t="s">
        <v>473</v>
      </c>
      <c r="AL148" s="65">
        <v>1</v>
      </c>
      <c r="AM148" s="71">
        <v>407.6</v>
      </c>
      <c r="AO148" s="65" t="s">
        <v>50</v>
      </c>
      <c r="AT148" s="65">
        <v>5</v>
      </c>
      <c r="AV148" s="65" t="s">
        <v>617</v>
      </c>
      <c r="AW148" s="71">
        <f t="shared" si="7"/>
        <v>407.6</v>
      </c>
      <c r="AX148" s="65">
        <v>10000</v>
      </c>
      <c r="BK148" s="81" t="s">
        <v>60</v>
      </c>
      <c r="BM148" s="65">
        <v>386</v>
      </c>
      <c r="BQ148" s="65" t="s">
        <v>61</v>
      </c>
      <c r="BR148" t="s">
        <v>621</v>
      </c>
      <c r="BT148">
        <v>1</v>
      </c>
      <c r="BU148">
        <v>1</v>
      </c>
    </row>
    <row r="149" spans="1:73" x14ac:dyDescent="0.25">
      <c r="A149" t="s">
        <v>49</v>
      </c>
      <c r="B149" s="67">
        <v>245169</v>
      </c>
      <c r="C149" s="63">
        <v>44356</v>
      </c>
      <c r="D149" s="46" t="s">
        <v>898</v>
      </c>
      <c r="F149" s="43"/>
      <c r="G149" s="43"/>
      <c r="H149" s="43"/>
      <c r="I149" s="43"/>
      <c r="J149" s="76"/>
      <c r="K149" t="s">
        <v>899</v>
      </c>
      <c r="M149" s="65" t="s">
        <v>51</v>
      </c>
      <c r="W149" t="s">
        <v>51</v>
      </c>
      <c r="X149">
        <v>26627</v>
      </c>
      <c r="Y149">
        <v>4600005370</v>
      </c>
      <c r="Z149" t="s">
        <v>1018</v>
      </c>
      <c r="AA149" s="4" t="s">
        <v>782</v>
      </c>
      <c r="AC149" s="46" t="s">
        <v>789</v>
      </c>
      <c r="AD149" s="46" t="s">
        <v>605</v>
      </c>
      <c r="AE149" t="s">
        <v>856</v>
      </c>
      <c r="AF149" s="48">
        <f t="shared" si="8"/>
        <v>25</v>
      </c>
      <c r="AK149" s="65" t="s">
        <v>473</v>
      </c>
      <c r="AL149" s="65">
        <v>1</v>
      </c>
      <c r="AM149" s="71">
        <v>407.6</v>
      </c>
      <c r="AO149" s="65" t="s">
        <v>50</v>
      </c>
      <c r="AT149" s="65">
        <v>5</v>
      </c>
      <c r="AV149" s="65" t="s">
        <v>617</v>
      </c>
      <c r="AW149" s="71">
        <f t="shared" si="7"/>
        <v>407.6</v>
      </c>
      <c r="AX149" s="65">
        <v>10000</v>
      </c>
      <c r="BK149" s="81" t="s">
        <v>60</v>
      </c>
      <c r="BM149" s="65">
        <v>386</v>
      </c>
      <c r="BQ149" s="65" t="s">
        <v>61</v>
      </c>
      <c r="BR149" t="s">
        <v>621</v>
      </c>
      <c r="BT149">
        <v>1</v>
      </c>
      <c r="BU149">
        <v>1</v>
      </c>
    </row>
    <row r="150" spans="1:73" x14ac:dyDescent="0.25">
      <c r="A150" t="s">
        <v>49</v>
      </c>
      <c r="B150" s="67">
        <v>245170</v>
      </c>
      <c r="C150" s="63">
        <v>44356</v>
      </c>
      <c r="D150" s="46" t="s">
        <v>898</v>
      </c>
      <c r="F150" s="43"/>
      <c r="G150" s="43"/>
      <c r="H150" s="43"/>
      <c r="I150" s="43"/>
      <c r="J150" s="76"/>
      <c r="K150" t="s">
        <v>899</v>
      </c>
      <c r="M150" s="65" t="s">
        <v>51</v>
      </c>
      <c r="W150" t="s">
        <v>51</v>
      </c>
      <c r="X150">
        <v>26627</v>
      </c>
      <c r="Y150">
        <v>4600005370</v>
      </c>
      <c r="Z150" t="s">
        <v>1018</v>
      </c>
      <c r="AA150" s="4" t="s">
        <v>783</v>
      </c>
      <c r="AC150" s="46" t="s">
        <v>790</v>
      </c>
      <c r="AD150" s="46" t="s">
        <v>605</v>
      </c>
      <c r="AE150" t="s">
        <v>857</v>
      </c>
      <c r="AF150" s="48">
        <f t="shared" si="8"/>
        <v>26</v>
      </c>
      <c r="AK150" s="65" t="s">
        <v>473</v>
      </c>
      <c r="AL150" s="65">
        <v>1</v>
      </c>
      <c r="AM150" s="71">
        <v>407.6</v>
      </c>
      <c r="AO150" s="65" t="s">
        <v>50</v>
      </c>
      <c r="AT150" s="65">
        <v>5</v>
      </c>
      <c r="AV150" s="65" t="s">
        <v>617</v>
      </c>
      <c r="AW150" s="71">
        <f t="shared" si="7"/>
        <v>407.6</v>
      </c>
      <c r="AX150" s="65">
        <v>10000</v>
      </c>
      <c r="BK150" s="81" t="s">
        <v>60</v>
      </c>
      <c r="BM150" s="65">
        <v>386</v>
      </c>
      <c r="BQ150" s="65" t="s">
        <v>61</v>
      </c>
      <c r="BR150" t="s">
        <v>621</v>
      </c>
      <c r="BT150">
        <v>1</v>
      </c>
      <c r="BU150">
        <v>1</v>
      </c>
    </row>
    <row r="151" spans="1:73" x14ac:dyDescent="0.25">
      <c r="A151" t="s">
        <v>49</v>
      </c>
      <c r="B151" s="67">
        <v>245171</v>
      </c>
      <c r="C151" s="63">
        <v>44356</v>
      </c>
      <c r="D151" s="46" t="s">
        <v>898</v>
      </c>
      <c r="F151" s="43"/>
      <c r="G151" s="43"/>
      <c r="H151" s="43"/>
      <c r="I151" s="43"/>
      <c r="J151" s="76"/>
      <c r="K151" t="s">
        <v>899</v>
      </c>
      <c r="M151" s="65" t="s">
        <v>51</v>
      </c>
      <c r="W151" t="s">
        <v>51</v>
      </c>
      <c r="X151">
        <v>26627</v>
      </c>
      <c r="Y151">
        <v>4600005370</v>
      </c>
      <c r="Z151" t="s">
        <v>1018</v>
      </c>
      <c r="AA151" s="4" t="s">
        <v>784</v>
      </c>
      <c r="AC151" s="46" t="s">
        <v>791</v>
      </c>
      <c r="AD151" s="46" t="s">
        <v>605</v>
      </c>
      <c r="AE151" t="s">
        <v>858</v>
      </c>
      <c r="AF151" s="48">
        <f t="shared" si="8"/>
        <v>27</v>
      </c>
      <c r="AK151" s="65" t="s">
        <v>473</v>
      </c>
      <c r="AL151" s="65">
        <v>1</v>
      </c>
      <c r="AM151" s="71">
        <v>407.6</v>
      </c>
      <c r="AO151" s="65" t="s">
        <v>50</v>
      </c>
      <c r="AT151" s="65">
        <v>5</v>
      </c>
      <c r="AV151" s="65" t="s">
        <v>617</v>
      </c>
      <c r="AW151" s="71">
        <f t="shared" si="7"/>
        <v>407.6</v>
      </c>
      <c r="AX151" s="65">
        <v>10000</v>
      </c>
      <c r="BK151" s="81" t="s">
        <v>60</v>
      </c>
      <c r="BM151" s="65">
        <v>386</v>
      </c>
      <c r="BQ151" s="65" t="s">
        <v>61</v>
      </c>
      <c r="BR151" t="s">
        <v>621</v>
      </c>
      <c r="BT151">
        <v>1</v>
      </c>
      <c r="BU151">
        <v>1</v>
      </c>
    </row>
    <row r="152" spans="1:73" x14ac:dyDescent="0.25">
      <c r="A152" t="s">
        <v>49</v>
      </c>
      <c r="B152" s="67">
        <v>245172</v>
      </c>
      <c r="C152" s="63">
        <v>44356</v>
      </c>
      <c r="D152" s="46" t="s">
        <v>898</v>
      </c>
      <c r="F152" s="43"/>
      <c r="G152" s="43"/>
      <c r="H152" s="43"/>
      <c r="I152" s="43"/>
      <c r="J152" s="76"/>
      <c r="K152" t="s">
        <v>899</v>
      </c>
      <c r="M152" s="65" t="s">
        <v>51</v>
      </c>
      <c r="W152" t="s">
        <v>51</v>
      </c>
      <c r="X152">
        <v>26627</v>
      </c>
      <c r="Y152">
        <v>4600005370</v>
      </c>
      <c r="Z152" t="s">
        <v>1018</v>
      </c>
      <c r="AA152" s="4" t="s">
        <v>785</v>
      </c>
      <c r="AC152" s="46" t="s">
        <v>792</v>
      </c>
      <c r="AD152" s="46" t="s">
        <v>605</v>
      </c>
      <c r="AE152" t="s">
        <v>859</v>
      </c>
      <c r="AF152" s="48">
        <f t="shared" si="8"/>
        <v>27</v>
      </c>
      <c r="AK152" s="65" t="s">
        <v>473</v>
      </c>
      <c r="AL152" s="65">
        <v>1</v>
      </c>
      <c r="AM152" s="71">
        <v>407.6</v>
      </c>
      <c r="AO152" s="65" t="s">
        <v>50</v>
      </c>
      <c r="AT152" s="65">
        <v>5</v>
      </c>
      <c r="AV152" s="65" t="s">
        <v>617</v>
      </c>
      <c r="AW152" s="71">
        <f t="shared" si="7"/>
        <v>407.6</v>
      </c>
      <c r="AX152" s="65">
        <v>10000</v>
      </c>
      <c r="BK152" s="81" t="s">
        <v>60</v>
      </c>
      <c r="BM152" s="65">
        <v>386</v>
      </c>
      <c r="BQ152" s="65" t="s">
        <v>61</v>
      </c>
      <c r="BR152" t="s">
        <v>621</v>
      </c>
      <c r="BT152">
        <v>1</v>
      </c>
      <c r="BU152">
        <v>1</v>
      </c>
    </row>
    <row r="153" spans="1:73" x14ac:dyDescent="0.25">
      <c r="A153" t="s">
        <v>49</v>
      </c>
      <c r="B153" s="67">
        <v>245173</v>
      </c>
      <c r="C153" s="63">
        <v>44356</v>
      </c>
      <c r="D153" s="46" t="s">
        <v>898</v>
      </c>
      <c r="F153" s="43"/>
      <c r="G153" s="43"/>
      <c r="H153" s="43"/>
      <c r="I153" s="43"/>
      <c r="J153" s="76"/>
      <c r="K153" t="s">
        <v>899</v>
      </c>
      <c r="M153" s="65" t="s">
        <v>51</v>
      </c>
      <c r="W153" t="s">
        <v>51</v>
      </c>
      <c r="X153">
        <v>26627</v>
      </c>
      <c r="Y153">
        <v>4600005370</v>
      </c>
      <c r="Z153" t="s">
        <v>1018</v>
      </c>
      <c r="AA153" s="4" t="s">
        <v>786</v>
      </c>
      <c r="AC153" s="46" t="s">
        <v>793</v>
      </c>
      <c r="AD153" s="46" t="s">
        <v>605</v>
      </c>
      <c r="AE153" t="s">
        <v>860</v>
      </c>
      <c r="AF153" s="48">
        <f t="shared" si="8"/>
        <v>27</v>
      </c>
      <c r="AK153" s="65" t="s">
        <v>473</v>
      </c>
      <c r="AL153" s="65">
        <v>1</v>
      </c>
      <c r="AM153" s="71">
        <v>407.6</v>
      </c>
      <c r="AO153" s="65" t="s">
        <v>50</v>
      </c>
      <c r="AT153" s="65">
        <v>5</v>
      </c>
      <c r="AV153" s="65" t="s">
        <v>617</v>
      </c>
      <c r="AW153" s="71">
        <f t="shared" si="7"/>
        <v>407.6</v>
      </c>
      <c r="AX153" s="65">
        <v>10000</v>
      </c>
      <c r="BK153" s="81" t="s">
        <v>60</v>
      </c>
      <c r="BM153" s="65">
        <v>386</v>
      </c>
      <c r="BQ153" s="65" t="s">
        <v>61</v>
      </c>
      <c r="BR153" t="s">
        <v>621</v>
      </c>
      <c r="BT153">
        <v>1</v>
      </c>
      <c r="BU153">
        <v>1</v>
      </c>
    </row>
    <row r="154" spans="1:73" x14ac:dyDescent="0.25">
      <c r="A154" t="s">
        <v>49</v>
      </c>
      <c r="B154" s="67">
        <v>245174</v>
      </c>
      <c r="C154" s="63">
        <v>44356</v>
      </c>
      <c r="D154" s="46" t="s">
        <v>898</v>
      </c>
      <c r="F154" s="52"/>
      <c r="G154" s="52"/>
      <c r="H154" s="52"/>
      <c r="I154" s="52"/>
      <c r="J154" s="77"/>
      <c r="K154" t="s">
        <v>899</v>
      </c>
      <c r="M154" s="65" t="s">
        <v>51</v>
      </c>
      <c r="W154" t="s">
        <v>51</v>
      </c>
      <c r="X154">
        <v>26627</v>
      </c>
      <c r="Y154">
        <v>4600005370</v>
      </c>
      <c r="Z154" t="s">
        <v>1018</v>
      </c>
      <c r="AA154" s="4" t="s">
        <v>706</v>
      </c>
      <c r="AC154" s="46" t="s">
        <v>787</v>
      </c>
      <c r="AD154" s="46" t="s">
        <v>605</v>
      </c>
      <c r="AE154" t="s">
        <v>861</v>
      </c>
      <c r="AF154" s="48">
        <f t="shared" si="8"/>
        <v>16</v>
      </c>
      <c r="AK154" s="65" t="s">
        <v>473</v>
      </c>
      <c r="AL154" s="65">
        <v>1</v>
      </c>
      <c r="AM154" s="71">
        <v>25.3</v>
      </c>
      <c r="AO154" s="65" t="s">
        <v>50</v>
      </c>
      <c r="AT154" s="65">
        <v>5</v>
      </c>
      <c r="AV154" s="65" t="s">
        <v>617</v>
      </c>
      <c r="AW154" s="71">
        <f t="shared" si="7"/>
        <v>25.3</v>
      </c>
      <c r="AX154" s="65">
        <v>10000</v>
      </c>
      <c r="BK154" s="81" t="s">
        <v>60</v>
      </c>
      <c r="BM154" s="65">
        <v>386</v>
      </c>
      <c r="BQ154" s="65" t="s">
        <v>61</v>
      </c>
      <c r="BR154" t="s">
        <v>621</v>
      </c>
      <c r="BT154">
        <v>1</v>
      </c>
      <c r="BU154">
        <v>1</v>
      </c>
    </row>
    <row r="155" spans="1:73" x14ac:dyDescent="0.25">
      <c r="A155" t="s">
        <v>49</v>
      </c>
      <c r="B155" s="67">
        <v>245175</v>
      </c>
      <c r="C155" s="63">
        <v>44356</v>
      </c>
      <c r="D155" s="46" t="s">
        <v>898</v>
      </c>
      <c r="F155" s="43"/>
      <c r="G155" s="43"/>
      <c r="H155" s="43"/>
      <c r="I155" s="43"/>
      <c r="J155" s="76"/>
      <c r="K155" t="s">
        <v>899</v>
      </c>
      <c r="M155" s="65" t="s">
        <v>51</v>
      </c>
      <c r="W155" t="s">
        <v>51</v>
      </c>
      <c r="X155">
        <v>26627</v>
      </c>
      <c r="Y155">
        <v>4600005370</v>
      </c>
      <c r="Z155" t="s">
        <v>1018</v>
      </c>
      <c r="AA155" s="4" t="s">
        <v>707</v>
      </c>
      <c r="AC155" s="46" t="s">
        <v>788</v>
      </c>
      <c r="AD155" s="46" t="s">
        <v>605</v>
      </c>
      <c r="AE155" t="s">
        <v>862</v>
      </c>
      <c r="AF155" s="48">
        <f t="shared" si="8"/>
        <v>16</v>
      </c>
      <c r="AK155" s="65" t="s">
        <v>473</v>
      </c>
      <c r="AL155" s="65">
        <v>1</v>
      </c>
      <c r="AM155" s="71">
        <v>25.3</v>
      </c>
      <c r="AO155" s="65" t="s">
        <v>50</v>
      </c>
      <c r="AT155" s="65">
        <v>5</v>
      </c>
      <c r="AV155" s="65" t="s">
        <v>617</v>
      </c>
      <c r="AW155" s="71">
        <f t="shared" si="7"/>
        <v>25.3</v>
      </c>
      <c r="AX155" s="65">
        <v>10000</v>
      </c>
      <c r="BK155" s="81" t="s">
        <v>60</v>
      </c>
      <c r="BM155" s="65">
        <v>386</v>
      </c>
      <c r="BQ155" s="65" t="s">
        <v>61</v>
      </c>
      <c r="BR155" t="s">
        <v>621</v>
      </c>
      <c r="BT155">
        <v>1</v>
      </c>
      <c r="BU155">
        <v>1</v>
      </c>
    </row>
    <row r="156" spans="1:73" x14ac:dyDescent="0.25">
      <c r="A156" t="s">
        <v>49</v>
      </c>
      <c r="B156" s="67">
        <v>245176</v>
      </c>
      <c r="C156" s="63">
        <v>44356</v>
      </c>
      <c r="D156" s="46" t="s">
        <v>898</v>
      </c>
      <c r="F156" s="43"/>
      <c r="G156" s="43"/>
      <c r="H156" s="43"/>
      <c r="I156" s="43"/>
      <c r="J156" s="76"/>
      <c r="K156" t="s">
        <v>899</v>
      </c>
      <c r="M156" s="65" t="s">
        <v>51</v>
      </c>
      <c r="W156" t="s">
        <v>51</v>
      </c>
      <c r="X156">
        <v>26627</v>
      </c>
      <c r="Y156">
        <v>4600005370</v>
      </c>
      <c r="Z156" t="s">
        <v>1018</v>
      </c>
      <c r="AA156" s="4" t="s">
        <v>708</v>
      </c>
      <c r="AC156" s="46" t="s">
        <v>789</v>
      </c>
      <c r="AD156" s="46" t="s">
        <v>605</v>
      </c>
      <c r="AE156" t="s">
        <v>863</v>
      </c>
      <c r="AF156" s="48">
        <f t="shared" si="8"/>
        <v>16</v>
      </c>
      <c r="AK156" s="65" t="s">
        <v>473</v>
      </c>
      <c r="AL156" s="65">
        <v>1</v>
      </c>
      <c r="AM156" s="71">
        <v>25.3</v>
      </c>
      <c r="AO156" s="65" t="s">
        <v>50</v>
      </c>
      <c r="AT156" s="65">
        <v>5</v>
      </c>
      <c r="AV156" s="65" t="s">
        <v>617</v>
      </c>
      <c r="AW156" s="71">
        <f t="shared" si="7"/>
        <v>25.3</v>
      </c>
      <c r="AX156" s="65">
        <v>10000</v>
      </c>
      <c r="BK156" s="81" t="s">
        <v>60</v>
      </c>
      <c r="BM156" s="65">
        <v>386</v>
      </c>
      <c r="BQ156" s="65" t="s">
        <v>61</v>
      </c>
      <c r="BR156" t="s">
        <v>621</v>
      </c>
      <c r="BT156">
        <v>1</v>
      </c>
      <c r="BU156">
        <v>1</v>
      </c>
    </row>
    <row r="157" spans="1:73" x14ac:dyDescent="0.25">
      <c r="A157" t="s">
        <v>49</v>
      </c>
      <c r="B157" s="67">
        <v>245177</v>
      </c>
      <c r="C157" s="63">
        <v>44356</v>
      </c>
      <c r="D157" s="46" t="s">
        <v>898</v>
      </c>
      <c r="F157" s="43"/>
      <c r="G157" s="43"/>
      <c r="H157" s="43"/>
      <c r="I157" s="43"/>
      <c r="J157" s="76"/>
      <c r="K157" t="s">
        <v>899</v>
      </c>
      <c r="M157" s="65" t="s">
        <v>51</v>
      </c>
      <c r="W157" t="s">
        <v>51</v>
      </c>
      <c r="X157">
        <v>26627</v>
      </c>
      <c r="Y157">
        <v>4600005370</v>
      </c>
      <c r="Z157" t="s">
        <v>1018</v>
      </c>
      <c r="AA157" s="4" t="s">
        <v>709</v>
      </c>
      <c r="AC157" s="46" t="s">
        <v>790</v>
      </c>
      <c r="AD157" s="46" t="s">
        <v>605</v>
      </c>
      <c r="AE157" t="s">
        <v>864</v>
      </c>
      <c r="AF157" s="48">
        <f t="shared" si="8"/>
        <v>17</v>
      </c>
      <c r="AK157" s="65" t="s">
        <v>473</v>
      </c>
      <c r="AL157" s="65">
        <v>1</v>
      </c>
      <c r="AM157" s="71">
        <v>25.3</v>
      </c>
      <c r="AO157" s="65" t="s">
        <v>50</v>
      </c>
      <c r="AT157" s="65">
        <v>5</v>
      </c>
      <c r="AV157" s="65" t="s">
        <v>617</v>
      </c>
      <c r="AW157" s="71">
        <f t="shared" si="7"/>
        <v>25.3</v>
      </c>
      <c r="AX157" s="65">
        <v>10000</v>
      </c>
      <c r="BK157" s="81" t="s">
        <v>60</v>
      </c>
      <c r="BM157" s="65">
        <v>386</v>
      </c>
      <c r="BQ157" s="65" t="s">
        <v>61</v>
      </c>
      <c r="BR157" t="s">
        <v>621</v>
      </c>
      <c r="BT157">
        <v>1</v>
      </c>
      <c r="BU157">
        <v>1</v>
      </c>
    </row>
    <row r="158" spans="1:73" x14ac:dyDescent="0.25">
      <c r="A158" t="s">
        <v>49</v>
      </c>
      <c r="B158" s="67">
        <v>245178</v>
      </c>
      <c r="C158" s="63">
        <v>44356</v>
      </c>
      <c r="D158" s="46" t="s">
        <v>898</v>
      </c>
      <c r="F158" s="43"/>
      <c r="G158" s="43"/>
      <c r="H158" s="43"/>
      <c r="I158" s="43"/>
      <c r="J158" s="76"/>
      <c r="K158" t="s">
        <v>899</v>
      </c>
      <c r="M158" s="65" t="s">
        <v>51</v>
      </c>
      <c r="W158" t="s">
        <v>51</v>
      </c>
      <c r="X158">
        <v>26627</v>
      </c>
      <c r="Y158">
        <v>4600005370</v>
      </c>
      <c r="Z158" t="s">
        <v>1018</v>
      </c>
      <c r="AA158" s="4" t="s">
        <v>710</v>
      </c>
      <c r="AC158" s="46" t="s">
        <v>791</v>
      </c>
      <c r="AD158" s="46" t="s">
        <v>605</v>
      </c>
      <c r="AE158" t="s">
        <v>865</v>
      </c>
      <c r="AF158" s="48">
        <f t="shared" si="8"/>
        <v>18</v>
      </c>
      <c r="AK158" s="65" t="s">
        <v>473</v>
      </c>
      <c r="AL158" s="65">
        <v>1</v>
      </c>
      <c r="AM158" s="71">
        <v>25.3</v>
      </c>
      <c r="AO158" s="65" t="s">
        <v>50</v>
      </c>
      <c r="AT158" s="65">
        <v>5</v>
      </c>
      <c r="AV158" s="65" t="s">
        <v>617</v>
      </c>
      <c r="AW158" s="71">
        <f t="shared" si="7"/>
        <v>25.3</v>
      </c>
      <c r="AX158" s="65">
        <v>10000</v>
      </c>
      <c r="BK158" s="81" t="s">
        <v>60</v>
      </c>
      <c r="BM158" s="65">
        <v>386</v>
      </c>
      <c r="BQ158" s="65" t="s">
        <v>61</v>
      </c>
      <c r="BR158" t="s">
        <v>621</v>
      </c>
      <c r="BT158">
        <v>1</v>
      </c>
      <c r="BU158">
        <v>1</v>
      </c>
    </row>
    <row r="159" spans="1:73" x14ac:dyDescent="0.25">
      <c r="A159" t="s">
        <v>49</v>
      </c>
      <c r="B159" s="67">
        <v>245179</v>
      </c>
      <c r="C159" s="63">
        <v>44356</v>
      </c>
      <c r="D159" s="46" t="s">
        <v>898</v>
      </c>
      <c r="F159" s="43"/>
      <c r="G159" s="43"/>
      <c r="H159" s="43"/>
      <c r="I159" s="43"/>
      <c r="J159" s="76"/>
      <c r="K159" t="s">
        <v>899</v>
      </c>
      <c r="M159" s="65" t="s">
        <v>51</v>
      </c>
      <c r="W159" t="s">
        <v>51</v>
      </c>
      <c r="X159">
        <v>26627</v>
      </c>
      <c r="Y159">
        <v>4600005370</v>
      </c>
      <c r="Z159" t="s">
        <v>1018</v>
      </c>
      <c r="AA159" s="4" t="s">
        <v>711</v>
      </c>
      <c r="AC159" s="46" t="s">
        <v>792</v>
      </c>
      <c r="AD159" s="46" t="s">
        <v>605</v>
      </c>
      <c r="AE159" t="s">
        <v>866</v>
      </c>
      <c r="AF159" s="48">
        <f t="shared" si="8"/>
        <v>18</v>
      </c>
      <c r="AK159" s="65" t="s">
        <v>473</v>
      </c>
      <c r="AL159" s="65">
        <v>1</v>
      </c>
      <c r="AM159" s="71">
        <v>25.3</v>
      </c>
      <c r="AO159" s="65" t="s">
        <v>50</v>
      </c>
      <c r="AT159" s="65">
        <v>5</v>
      </c>
      <c r="AV159" s="65" t="s">
        <v>617</v>
      </c>
      <c r="AW159" s="71">
        <f t="shared" si="7"/>
        <v>25.3</v>
      </c>
      <c r="AX159" s="65">
        <v>10000</v>
      </c>
      <c r="BK159" s="81" t="s">
        <v>60</v>
      </c>
      <c r="BM159" s="65">
        <v>386</v>
      </c>
      <c r="BQ159" s="65" t="s">
        <v>61</v>
      </c>
      <c r="BR159" t="s">
        <v>621</v>
      </c>
      <c r="BT159">
        <v>1</v>
      </c>
      <c r="BU159">
        <v>1</v>
      </c>
    </row>
    <row r="160" spans="1:73" x14ac:dyDescent="0.25">
      <c r="A160" t="s">
        <v>49</v>
      </c>
      <c r="B160" s="67">
        <v>245180</v>
      </c>
      <c r="C160" s="63">
        <v>44356</v>
      </c>
      <c r="D160" s="46" t="s">
        <v>898</v>
      </c>
      <c r="F160" s="43"/>
      <c r="G160" s="43"/>
      <c r="H160" s="43"/>
      <c r="I160" s="43"/>
      <c r="J160" s="76"/>
      <c r="K160" t="s">
        <v>899</v>
      </c>
      <c r="M160" s="65" t="s">
        <v>51</v>
      </c>
      <c r="W160" t="s">
        <v>51</v>
      </c>
      <c r="X160">
        <v>26627</v>
      </c>
      <c r="Y160">
        <v>4600005370</v>
      </c>
      <c r="Z160" t="s">
        <v>1018</v>
      </c>
      <c r="AA160" s="4" t="s">
        <v>712</v>
      </c>
      <c r="AC160" s="46" t="s">
        <v>793</v>
      </c>
      <c r="AD160" s="46" t="s">
        <v>605</v>
      </c>
      <c r="AE160" t="s">
        <v>867</v>
      </c>
      <c r="AF160" s="48">
        <f t="shared" si="8"/>
        <v>18</v>
      </c>
      <c r="AK160" s="65" t="s">
        <v>473</v>
      </c>
      <c r="AL160" s="65">
        <v>1</v>
      </c>
      <c r="AM160" s="71">
        <v>25.3</v>
      </c>
      <c r="AO160" s="65" t="s">
        <v>50</v>
      </c>
      <c r="AT160" s="65">
        <v>5</v>
      </c>
      <c r="AV160" s="65" t="s">
        <v>617</v>
      </c>
      <c r="AW160" s="71">
        <f t="shared" si="7"/>
        <v>25.3</v>
      </c>
      <c r="AX160" s="65">
        <v>10000</v>
      </c>
      <c r="BK160" s="81" t="s">
        <v>60</v>
      </c>
      <c r="BM160" s="65">
        <v>386</v>
      </c>
      <c r="BQ160" s="65" t="s">
        <v>61</v>
      </c>
      <c r="BR160" t="s">
        <v>621</v>
      </c>
      <c r="BT160">
        <v>1</v>
      </c>
      <c r="BU160">
        <v>1</v>
      </c>
    </row>
    <row r="161" spans="1:73" x14ac:dyDescent="0.25">
      <c r="A161" t="s">
        <v>49</v>
      </c>
      <c r="B161" s="67">
        <v>245181</v>
      </c>
      <c r="C161" s="63">
        <v>44356</v>
      </c>
      <c r="D161" s="46" t="s">
        <v>898</v>
      </c>
      <c r="F161" s="43"/>
      <c r="G161" s="43"/>
      <c r="H161" s="43"/>
      <c r="I161" s="43"/>
      <c r="J161" s="76"/>
      <c r="K161" t="s">
        <v>899</v>
      </c>
      <c r="M161" s="65" t="s">
        <v>51</v>
      </c>
      <c r="W161" t="s">
        <v>51</v>
      </c>
      <c r="X161">
        <v>26627</v>
      </c>
      <c r="Y161">
        <v>4600005370</v>
      </c>
      <c r="Z161" t="s">
        <v>1018</v>
      </c>
      <c r="AA161" s="4" t="s">
        <v>713</v>
      </c>
      <c r="AC161" s="46" t="s">
        <v>794</v>
      </c>
      <c r="AD161" s="46" t="s">
        <v>605</v>
      </c>
      <c r="AE161" t="s">
        <v>868</v>
      </c>
      <c r="AF161" s="48">
        <f t="shared" si="8"/>
        <v>18</v>
      </c>
      <c r="AK161" s="65" t="s">
        <v>473</v>
      </c>
      <c r="AL161" s="65">
        <v>1</v>
      </c>
      <c r="AM161" s="71">
        <v>25.3</v>
      </c>
      <c r="AO161" s="65" t="s">
        <v>50</v>
      </c>
      <c r="AT161" s="65">
        <v>5</v>
      </c>
      <c r="AV161" s="65" t="s">
        <v>617</v>
      </c>
      <c r="AW161" s="71">
        <f t="shared" si="7"/>
        <v>25.3</v>
      </c>
      <c r="AX161" s="65">
        <v>10000</v>
      </c>
      <c r="BK161" s="81" t="s">
        <v>60</v>
      </c>
      <c r="BM161" s="65">
        <v>386</v>
      </c>
      <c r="BQ161" s="65" t="s">
        <v>61</v>
      </c>
      <c r="BR161" t="s">
        <v>621</v>
      </c>
      <c r="BT161">
        <v>1</v>
      </c>
      <c r="BU161">
        <v>1</v>
      </c>
    </row>
    <row r="162" spans="1:73" x14ac:dyDescent="0.25">
      <c r="A162" t="s">
        <v>49</v>
      </c>
      <c r="B162" s="46" t="s">
        <v>1046</v>
      </c>
      <c r="C162" s="63">
        <v>44356</v>
      </c>
      <c r="D162" s="46" t="s">
        <v>898</v>
      </c>
      <c r="F162" s="43"/>
      <c r="G162" s="43"/>
      <c r="H162" s="43"/>
      <c r="I162" s="43"/>
      <c r="J162" s="76"/>
      <c r="K162" t="s">
        <v>899</v>
      </c>
      <c r="M162" s="65" t="s">
        <v>51</v>
      </c>
      <c r="W162" t="s">
        <v>51</v>
      </c>
      <c r="X162">
        <v>26627</v>
      </c>
      <c r="Y162">
        <v>4600005370</v>
      </c>
      <c r="Z162" t="s">
        <v>1018</v>
      </c>
      <c r="AA162" s="4" t="s">
        <v>714</v>
      </c>
      <c r="AC162" s="46" t="s">
        <v>787</v>
      </c>
      <c r="AD162" s="46" t="s">
        <v>605</v>
      </c>
      <c r="AE162" t="s">
        <v>869</v>
      </c>
      <c r="AF162" s="48">
        <f t="shared" si="8"/>
        <v>16</v>
      </c>
      <c r="AK162" s="65" t="s">
        <v>473</v>
      </c>
      <c r="AL162" s="65">
        <v>1</v>
      </c>
      <c r="AM162" s="71">
        <v>25.3</v>
      </c>
      <c r="AO162" s="65" t="s">
        <v>50</v>
      </c>
      <c r="AT162" s="65">
        <v>5</v>
      </c>
      <c r="AV162" s="65" t="s">
        <v>617</v>
      </c>
      <c r="AW162" s="71">
        <f t="shared" si="7"/>
        <v>25.3</v>
      </c>
      <c r="AX162" s="65">
        <v>10000</v>
      </c>
      <c r="BK162" s="81" t="s">
        <v>60</v>
      </c>
      <c r="BM162" s="65">
        <v>386</v>
      </c>
      <c r="BQ162" s="65" t="s">
        <v>61</v>
      </c>
      <c r="BR162" t="s">
        <v>621</v>
      </c>
      <c r="BT162">
        <v>1</v>
      </c>
      <c r="BU162">
        <v>1</v>
      </c>
    </row>
    <row r="163" spans="1:73" x14ac:dyDescent="0.25">
      <c r="A163" t="s">
        <v>49</v>
      </c>
      <c r="B163" s="46" t="s">
        <v>1046</v>
      </c>
      <c r="C163" s="63">
        <v>44356</v>
      </c>
      <c r="D163" s="46" t="s">
        <v>898</v>
      </c>
      <c r="F163" s="43"/>
      <c r="G163" s="43"/>
      <c r="H163" s="43"/>
      <c r="I163" s="43"/>
      <c r="J163" s="76"/>
      <c r="K163" t="s">
        <v>899</v>
      </c>
      <c r="M163" s="65" t="s">
        <v>51</v>
      </c>
      <c r="W163" t="s">
        <v>51</v>
      </c>
      <c r="X163">
        <v>26627</v>
      </c>
      <c r="Y163">
        <v>4600005370</v>
      </c>
      <c r="Z163" t="s">
        <v>1018</v>
      </c>
      <c r="AA163" s="4" t="s">
        <v>715</v>
      </c>
      <c r="AC163" s="46" t="s">
        <v>788</v>
      </c>
      <c r="AD163" s="46" t="s">
        <v>605</v>
      </c>
      <c r="AE163" t="s">
        <v>870</v>
      </c>
      <c r="AF163" s="48">
        <f t="shared" si="8"/>
        <v>16</v>
      </c>
      <c r="AK163" s="65" t="s">
        <v>473</v>
      </c>
      <c r="AL163" s="65">
        <v>1</v>
      </c>
      <c r="AM163" s="71">
        <v>25.3</v>
      </c>
      <c r="AO163" s="65" t="s">
        <v>50</v>
      </c>
      <c r="AT163" s="65">
        <v>5</v>
      </c>
      <c r="AV163" s="65" t="s">
        <v>617</v>
      </c>
      <c r="AW163" s="71">
        <f t="shared" si="7"/>
        <v>25.3</v>
      </c>
      <c r="AX163" s="65">
        <v>10000</v>
      </c>
      <c r="BK163" s="81" t="s">
        <v>60</v>
      </c>
      <c r="BM163" s="65">
        <v>386</v>
      </c>
      <c r="BQ163" s="65" t="s">
        <v>61</v>
      </c>
      <c r="BR163" t="s">
        <v>621</v>
      </c>
      <c r="BT163">
        <v>1</v>
      </c>
      <c r="BU163">
        <v>1</v>
      </c>
    </row>
    <row r="164" spans="1:73" x14ac:dyDescent="0.25">
      <c r="A164" t="s">
        <v>49</v>
      </c>
      <c r="B164" s="46" t="s">
        <v>1046</v>
      </c>
      <c r="C164" s="63">
        <v>44356</v>
      </c>
      <c r="D164" s="46" t="s">
        <v>898</v>
      </c>
      <c r="F164" s="43"/>
      <c r="G164" s="43"/>
      <c r="H164" s="43"/>
      <c r="I164" s="43"/>
      <c r="J164" s="76"/>
      <c r="K164" t="s">
        <v>899</v>
      </c>
      <c r="M164" s="65" t="s">
        <v>51</v>
      </c>
      <c r="W164" t="s">
        <v>51</v>
      </c>
      <c r="X164">
        <v>26627</v>
      </c>
      <c r="Y164">
        <v>4600005370</v>
      </c>
      <c r="Z164" t="s">
        <v>1018</v>
      </c>
      <c r="AA164" s="4" t="s">
        <v>716</v>
      </c>
      <c r="AC164" s="46" t="s">
        <v>789</v>
      </c>
      <c r="AD164" s="46" t="s">
        <v>605</v>
      </c>
      <c r="AE164" t="s">
        <v>871</v>
      </c>
      <c r="AF164" s="48">
        <f t="shared" si="8"/>
        <v>16</v>
      </c>
      <c r="AK164" s="65" t="s">
        <v>473</v>
      </c>
      <c r="AL164" s="65">
        <v>1</v>
      </c>
      <c r="AM164" s="71">
        <v>25.3</v>
      </c>
      <c r="AO164" s="65" t="s">
        <v>50</v>
      </c>
      <c r="AT164" s="65">
        <v>5</v>
      </c>
      <c r="AV164" s="65" t="s">
        <v>617</v>
      </c>
      <c r="AW164" s="71">
        <f t="shared" si="7"/>
        <v>25.3</v>
      </c>
      <c r="AX164" s="65">
        <v>10000</v>
      </c>
      <c r="BK164" s="81" t="s">
        <v>60</v>
      </c>
      <c r="BM164" s="65">
        <v>386</v>
      </c>
      <c r="BQ164" s="65" t="s">
        <v>61</v>
      </c>
      <c r="BR164" t="s">
        <v>621</v>
      </c>
      <c r="BT164">
        <v>1</v>
      </c>
      <c r="BU164">
        <v>1</v>
      </c>
    </row>
    <row r="165" spans="1:73" x14ac:dyDescent="0.25">
      <c r="A165" t="s">
        <v>49</v>
      </c>
      <c r="B165" s="46" t="s">
        <v>1046</v>
      </c>
      <c r="C165" s="63">
        <v>44356</v>
      </c>
      <c r="D165" s="46" t="s">
        <v>898</v>
      </c>
      <c r="F165" s="43"/>
      <c r="G165" s="43"/>
      <c r="H165" s="43"/>
      <c r="I165" s="43"/>
      <c r="J165" s="76"/>
      <c r="K165" t="s">
        <v>899</v>
      </c>
      <c r="M165" s="65" t="s">
        <v>51</v>
      </c>
      <c r="W165" t="s">
        <v>51</v>
      </c>
      <c r="X165">
        <v>26627</v>
      </c>
      <c r="Y165">
        <v>4600005370</v>
      </c>
      <c r="Z165" t="s">
        <v>1018</v>
      </c>
      <c r="AA165" s="4" t="s">
        <v>717</v>
      </c>
      <c r="AC165" s="46" t="s">
        <v>790</v>
      </c>
      <c r="AD165" s="46" t="s">
        <v>605</v>
      </c>
      <c r="AE165" t="s">
        <v>872</v>
      </c>
      <c r="AF165" s="48">
        <f t="shared" si="8"/>
        <v>17</v>
      </c>
      <c r="AK165" s="65" t="s">
        <v>473</v>
      </c>
      <c r="AL165" s="65">
        <v>1</v>
      </c>
      <c r="AM165" s="71">
        <v>25.3</v>
      </c>
      <c r="AO165" s="65" t="s">
        <v>50</v>
      </c>
      <c r="AT165" s="65">
        <v>5</v>
      </c>
      <c r="AV165" s="65" t="s">
        <v>617</v>
      </c>
      <c r="AW165" s="71">
        <f t="shared" si="7"/>
        <v>25.3</v>
      </c>
      <c r="AX165" s="65">
        <v>10000</v>
      </c>
      <c r="BK165" s="81" t="s">
        <v>60</v>
      </c>
      <c r="BM165" s="65">
        <v>386</v>
      </c>
      <c r="BQ165" s="65" t="s">
        <v>61</v>
      </c>
      <c r="BR165" t="s">
        <v>621</v>
      </c>
      <c r="BT165">
        <v>1</v>
      </c>
      <c r="BU165">
        <v>1</v>
      </c>
    </row>
    <row r="166" spans="1:73" x14ac:dyDescent="0.25">
      <c r="A166" t="s">
        <v>49</v>
      </c>
      <c r="B166" s="46" t="s">
        <v>1046</v>
      </c>
      <c r="C166" s="63">
        <v>44356</v>
      </c>
      <c r="D166" s="46" t="s">
        <v>898</v>
      </c>
      <c r="F166" s="43"/>
      <c r="G166" s="43"/>
      <c r="H166" s="43"/>
      <c r="I166" s="43"/>
      <c r="J166" s="76"/>
      <c r="K166" t="s">
        <v>899</v>
      </c>
      <c r="M166" s="65" t="s">
        <v>51</v>
      </c>
      <c r="W166" t="s">
        <v>51</v>
      </c>
      <c r="X166">
        <v>26627</v>
      </c>
      <c r="Y166">
        <v>4600005370</v>
      </c>
      <c r="Z166" t="s">
        <v>1018</v>
      </c>
      <c r="AA166" s="4" t="s">
        <v>718</v>
      </c>
      <c r="AC166" s="46" t="s">
        <v>791</v>
      </c>
      <c r="AD166" s="46" t="s">
        <v>605</v>
      </c>
      <c r="AE166" t="s">
        <v>873</v>
      </c>
      <c r="AF166" s="48">
        <f t="shared" si="8"/>
        <v>18</v>
      </c>
      <c r="AK166" s="65" t="s">
        <v>473</v>
      </c>
      <c r="AL166" s="65">
        <v>1</v>
      </c>
      <c r="AM166" s="71">
        <v>25.3</v>
      </c>
      <c r="AO166" s="65" t="s">
        <v>50</v>
      </c>
      <c r="AT166" s="65">
        <v>5</v>
      </c>
      <c r="AV166" s="65" t="s">
        <v>617</v>
      </c>
      <c r="AW166" s="71">
        <f t="shared" si="7"/>
        <v>25.3</v>
      </c>
      <c r="AX166" s="65">
        <v>10000</v>
      </c>
      <c r="BK166" s="81" t="s">
        <v>60</v>
      </c>
      <c r="BM166" s="65">
        <v>386</v>
      </c>
      <c r="BQ166" s="65" t="s">
        <v>61</v>
      </c>
      <c r="BR166" t="s">
        <v>621</v>
      </c>
      <c r="BT166">
        <v>1</v>
      </c>
      <c r="BU166">
        <v>1</v>
      </c>
    </row>
    <row r="167" spans="1:73" x14ac:dyDescent="0.25">
      <c r="A167" t="s">
        <v>49</v>
      </c>
      <c r="B167" s="46" t="s">
        <v>1046</v>
      </c>
      <c r="C167" s="63">
        <v>44356</v>
      </c>
      <c r="D167" s="46" t="s">
        <v>898</v>
      </c>
      <c r="F167" s="43"/>
      <c r="G167" s="43"/>
      <c r="H167" s="43"/>
      <c r="I167" s="43"/>
      <c r="J167" s="76"/>
      <c r="K167" t="s">
        <v>899</v>
      </c>
      <c r="M167" s="65" t="s">
        <v>51</v>
      </c>
      <c r="W167" t="s">
        <v>51</v>
      </c>
      <c r="X167">
        <v>26627</v>
      </c>
      <c r="Y167">
        <v>4600005370</v>
      </c>
      <c r="Z167" t="s">
        <v>1018</v>
      </c>
      <c r="AA167" s="4" t="s">
        <v>719</v>
      </c>
      <c r="AC167" s="46" t="s">
        <v>792</v>
      </c>
      <c r="AD167" s="46" t="s">
        <v>605</v>
      </c>
      <c r="AE167" t="s">
        <v>874</v>
      </c>
      <c r="AF167" s="48">
        <f t="shared" si="8"/>
        <v>18</v>
      </c>
      <c r="AK167" s="65" t="s">
        <v>473</v>
      </c>
      <c r="AL167" s="65">
        <v>1</v>
      </c>
      <c r="AM167" s="71">
        <v>25.3</v>
      </c>
      <c r="AO167" s="65" t="s">
        <v>50</v>
      </c>
      <c r="AT167" s="65">
        <v>5</v>
      </c>
      <c r="AV167" s="65" t="s">
        <v>617</v>
      </c>
      <c r="AW167" s="71">
        <f t="shared" si="7"/>
        <v>25.3</v>
      </c>
      <c r="AX167" s="65">
        <v>10000</v>
      </c>
      <c r="BK167" s="81" t="s">
        <v>60</v>
      </c>
      <c r="BM167" s="65">
        <v>386</v>
      </c>
      <c r="BQ167" s="65" t="s">
        <v>61</v>
      </c>
      <c r="BR167" t="s">
        <v>621</v>
      </c>
      <c r="BT167">
        <v>1</v>
      </c>
      <c r="BU167">
        <v>1</v>
      </c>
    </row>
    <row r="168" spans="1:73" x14ac:dyDescent="0.25">
      <c r="A168" t="s">
        <v>49</v>
      </c>
      <c r="B168" s="46" t="s">
        <v>1046</v>
      </c>
      <c r="C168" s="63">
        <v>44356</v>
      </c>
      <c r="D168" s="46" t="s">
        <v>898</v>
      </c>
      <c r="F168" s="43"/>
      <c r="G168" s="43"/>
      <c r="H168" s="43"/>
      <c r="I168" s="43"/>
      <c r="J168" s="76"/>
      <c r="K168" t="s">
        <v>899</v>
      </c>
      <c r="M168" s="65" t="s">
        <v>51</v>
      </c>
      <c r="W168" t="s">
        <v>51</v>
      </c>
      <c r="X168">
        <v>26627</v>
      </c>
      <c r="Y168">
        <v>4600005370</v>
      </c>
      <c r="Z168" t="s">
        <v>1018</v>
      </c>
      <c r="AA168" s="4" t="s">
        <v>720</v>
      </c>
      <c r="AC168" s="46" t="s">
        <v>793</v>
      </c>
      <c r="AD168" s="46" t="s">
        <v>605</v>
      </c>
      <c r="AE168" t="s">
        <v>875</v>
      </c>
      <c r="AF168" s="48">
        <f t="shared" si="8"/>
        <v>18</v>
      </c>
      <c r="AK168" s="65" t="s">
        <v>473</v>
      </c>
      <c r="AL168" s="65">
        <v>1</v>
      </c>
      <c r="AM168" s="71">
        <v>25.3</v>
      </c>
      <c r="AO168" s="65" t="s">
        <v>50</v>
      </c>
      <c r="AT168" s="65">
        <v>5</v>
      </c>
      <c r="AV168" s="65" t="s">
        <v>617</v>
      </c>
      <c r="AW168" s="71">
        <f t="shared" si="7"/>
        <v>25.3</v>
      </c>
      <c r="AX168" s="65">
        <v>10000</v>
      </c>
      <c r="BK168" s="81" t="s">
        <v>60</v>
      </c>
      <c r="BM168" s="65">
        <v>386</v>
      </c>
      <c r="BQ168" s="65" t="s">
        <v>61</v>
      </c>
      <c r="BR168" t="s">
        <v>621</v>
      </c>
      <c r="BT168">
        <v>1</v>
      </c>
      <c r="BU168">
        <v>1</v>
      </c>
    </row>
    <row r="169" spans="1:73" x14ac:dyDescent="0.25">
      <c r="A169" t="s">
        <v>49</v>
      </c>
      <c r="B169" s="46" t="s">
        <v>1046</v>
      </c>
      <c r="C169" s="63">
        <v>44356</v>
      </c>
      <c r="D169" s="46" t="s">
        <v>898</v>
      </c>
      <c r="F169" s="43"/>
      <c r="G169" s="43"/>
      <c r="H169" s="43"/>
      <c r="I169" s="43"/>
      <c r="J169" s="76"/>
      <c r="K169" t="s">
        <v>899</v>
      </c>
      <c r="M169" s="65" t="s">
        <v>51</v>
      </c>
      <c r="W169" t="s">
        <v>51</v>
      </c>
      <c r="X169">
        <v>26627</v>
      </c>
      <c r="Y169">
        <v>4600005370</v>
      </c>
      <c r="Z169" t="s">
        <v>1018</v>
      </c>
      <c r="AA169" s="4" t="s">
        <v>721</v>
      </c>
      <c r="AC169" s="46" t="s">
        <v>794</v>
      </c>
      <c r="AD169" s="46" t="s">
        <v>605</v>
      </c>
      <c r="AE169" t="s">
        <v>876</v>
      </c>
      <c r="AF169" s="48">
        <f t="shared" si="8"/>
        <v>18</v>
      </c>
      <c r="AK169" s="65" t="s">
        <v>473</v>
      </c>
      <c r="AL169" s="65">
        <v>1</v>
      </c>
      <c r="AM169" s="71">
        <v>25.3</v>
      </c>
      <c r="AO169" s="65" t="s">
        <v>50</v>
      </c>
      <c r="AT169" s="65">
        <v>5</v>
      </c>
      <c r="AV169" s="65" t="s">
        <v>617</v>
      </c>
      <c r="AW169" s="71">
        <f t="shared" ref="AW169:AW233" si="9">AM169</f>
        <v>25.3</v>
      </c>
      <c r="AX169" s="65">
        <v>10000</v>
      </c>
      <c r="BK169" s="81" t="s">
        <v>60</v>
      </c>
      <c r="BM169" s="65">
        <v>386</v>
      </c>
      <c r="BQ169" s="65" t="s">
        <v>61</v>
      </c>
      <c r="BR169" t="s">
        <v>621</v>
      </c>
      <c r="BT169">
        <v>1</v>
      </c>
      <c r="BU169">
        <v>1</v>
      </c>
    </row>
    <row r="170" spans="1:73" x14ac:dyDescent="0.25">
      <c r="A170" t="s">
        <v>49</v>
      </c>
      <c r="B170" s="67">
        <v>245024</v>
      </c>
      <c r="C170" s="63">
        <v>44356</v>
      </c>
      <c r="D170" s="46" t="s">
        <v>898</v>
      </c>
      <c r="F170" s="43"/>
      <c r="G170" s="43"/>
      <c r="H170" s="43"/>
      <c r="I170" s="43"/>
      <c r="J170" s="43"/>
      <c r="K170" t="s">
        <v>899</v>
      </c>
      <c r="L170" t="s">
        <v>901</v>
      </c>
      <c r="M170" s="65" t="s">
        <v>51</v>
      </c>
      <c r="X170">
        <v>18481</v>
      </c>
      <c r="Y170">
        <v>4600005138</v>
      </c>
      <c r="Z170" t="s">
        <v>1019</v>
      </c>
      <c r="AA170" s="4" t="s">
        <v>879</v>
      </c>
      <c r="AB170" t="s">
        <v>877</v>
      </c>
      <c r="AD170" s="46" t="s">
        <v>605</v>
      </c>
      <c r="AE170" t="s">
        <v>896</v>
      </c>
      <c r="AF170" s="48">
        <f t="shared" si="8"/>
        <v>18</v>
      </c>
      <c r="AJ170" s="110">
        <f>BE170*AM170</f>
        <v>1632</v>
      </c>
      <c r="AK170" s="65" t="s">
        <v>473</v>
      </c>
      <c r="AL170" s="65">
        <v>1</v>
      </c>
      <c r="AM170" s="71">
        <v>16.32</v>
      </c>
      <c r="AO170" s="65" t="s">
        <v>489</v>
      </c>
      <c r="AT170" s="65">
        <v>14</v>
      </c>
      <c r="AV170" s="65" t="s">
        <v>617</v>
      </c>
      <c r="AW170" s="71">
        <f t="shared" si="9"/>
        <v>16.32</v>
      </c>
      <c r="AX170" s="65">
        <v>10000</v>
      </c>
      <c r="BE170">
        <v>100</v>
      </c>
      <c r="BF170">
        <v>8</v>
      </c>
      <c r="BH170" t="str">
        <f>AB170</f>
        <v>Screentryck, MOQ 100</v>
      </c>
      <c r="BK170" s="81" t="s">
        <v>1112</v>
      </c>
      <c r="BM170" s="65">
        <v>386</v>
      </c>
      <c r="BQ170" s="65" t="s">
        <v>61</v>
      </c>
      <c r="BR170" t="s">
        <v>62</v>
      </c>
      <c r="BT170">
        <v>100</v>
      </c>
      <c r="BU170">
        <f>BE170</f>
        <v>100</v>
      </c>
    </row>
    <row r="171" spans="1:73" x14ac:dyDescent="0.25">
      <c r="A171" t="s">
        <v>49</v>
      </c>
      <c r="B171" s="67">
        <v>245025</v>
      </c>
      <c r="C171" s="63">
        <v>44356</v>
      </c>
      <c r="D171" s="46" t="s">
        <v>898</v>
      </c>
      <c r="F171" s="43"/>
      <c r="G171" s="43"/>
      <c r="H171" s="43"/>
      <c r="I171" s="43"/>
      <c r="J171" s="43"/>
      <c r="K171" t="s">
        <v>899</v>
      </c>
      <c r="L171" t="s">
        <v>901</v>
      </c>
      <c r="M171" s="65" t="s">
        <v>51</v>
      </c>
      <c r="X171">
        <v>18481</v>
      </c>
      <c r="Y171">
        <v>4600005138</v>
      </c>
      <c r="Z171" t="s">
        <v>1019</v>
      </c>
      <c r="AA171" s="4" t="s">
        <v>880</v>
      </c>
      <c r="AB171" t="s">
        <v>877</v>
      </c>
      <c r="AD171" s="46" t="s">
        <v>605</v>
      </c>
      <c r="AE171" t="s">
        <v>897</v>
      </c>
      <c r="AF171" s="48">
        <f t="shared" si="8"/>
        <v>18</v>
      </c>
      <c r="AJ171" s="110">
        <f t="shared" ref="AJ171:AJ182" si="10">BE171*AM171</f>
        <v>1632</v>
      </c>
      <c r="AK171" s="65" t="s">
        <v>473</v>
      </c>
      <c r="AL171" s="65">
        <v>1</v>
      </c>
      <c r="AM171" s="71">
        <v>16.32</v>
      </c>
      <c r="AO171" s="65" t="s">
        <v>489</v>
      </c>
      <c r="AT171" s="65">
        <v>14</v>
      </c>
      <c r="AV171" s="65" t="s">
        <v>617</v>
      </c>
      <c r="AW171" s="71">
        <f t="shared" si="9"/>
        <v>16.32</v>
      </c>
      <c r="AX171" s="65">
        <v>10000</v>
      </c>
      <c r="BE171">
        <v>100</v>
      </c>
      <c r="BF171">
        <v>8</v>
      </c>
      <c r="BH171" t="str">
        <f t="shared" ref="BH171:BH182" si="11">AB171</f>
        <v>Screentryck, MOQ 100</v>
      </c>
      <c r="BK171" s="81" t="s">
        <v>1112</v>
      </c>
      <c r="BM171" s="65">
        <v>386</v>
      </c>
      <c r="BQ171" s="65" t="s">
        <v>61</v>
      </c>
      <c r="BR171" t="s">
        <v>62</v>
      </c>
      <c r="BT171">
        <v>100</v>
      </c>
      <c r="BU171">
        <f t="shared" ref="BU171:BU182" si="12">BE171</f>
        <v>100</v>
      </c>
    </row>
    <row r="172" spans="1:73" x14ac:dyDescent="0.25">
      <c r="A172" t="s">
        <v>49</v>
      </c>
      <c r="B172" s="67">
        <v>245027</v>
      </c>
      <c r="C172" s="63">
        <v>44356</v>
      </c>
      <c r="D172" s="46" t="s">
        <v>898</v>
      </c>
      <c r="E172" s="71">
        <v>0.5</v>
      </c>
      <c r="F172" s="43"/>
      <c r="G172" s="43"/>
      <c r="H172" s="43"/>
      <c r="I172" s="43"/>
      <c r="J172" s="43"/>
      <c r="K172" t="s">
        <v>899</v>
      </c>
      <c r="L172" t="s">
        <v>901</v>
      </c>
      <c r="M172" s="65" t="s">
        <v>51</v>
      </c>
      <c r="X172">
        <v>27537</v>
      </c>
      <c r="Y172">
        <v>4600005809</v>
      </c>
      <c r="Z172" t="s">
        <v>883</v>
      </c>
      <c r="AA172" s="4" t="s">
        <v>884</v>
      </c>
      <c r="AB172" t="s">
        <v>1020</v>
      </c>
      <c r="AD172" s="46" t="s">
        <v>605</v>
      </c>
      <c r="AE172" t="s">
        <v>1002</v>
      </c>
      <c r="AF172" s="48">
        <f t="shared" si="8"/>
        <v>32</v>
      </c>
      <c r="AJ172" s="110">
        <f t="shared" si="10"/>
        <v>2230</v>
      </c>
      <c r="AK172" s="65" t="s">
        <v>878</v>
      </c>
      <c r="AL172" s="65">
        <v>1</v>
      </c>
      <c r="AM172" s="71">
        <f>(4.34+0.12)*25</f>
        <v>111.5</v>
      </c>
      <c r="AO172" s="65" t="s">
        <v>489</v>
      </c>
      <c r="AT172" s="65">
        <v>14</v>
      </c>
      <c r="AV172" s="65" t="s">
        <v>617</v>
      </c>
      <c r="AW172" s="71">
        <f t="shared" si="9"/>
        <v>111.5</v>
      </c>
      <c r="AX172" s="65">
        <v>10000</v>
      </c>
      <c r="BE172">
        <v>20</v>
      </c>
      <c r="BF172">
        <v>2</v>
      </c>
      <c r="BH172" t="str">
        <f t="shared" si="11"/>
        <v>MOQ 20 FP</v>
      </c>
      <c r="BK172" s="81" t="s">
        <v>1112</v>
      </c>
      <c r="BM172" s="65">
        <v>386</v>
      </c>
      <c r="BQ172" s="65" t="s">
        <v>61</v>
      </c>
      <c r="BR172" t="s">
        <v>62</v>
      </c>
      <c r="BT172">
        <v>1</v>
      </c>
      <c r="BU172">
        <f t="shared" si="12"/>
        <v>20</v>
      </c>
    </row>
    <row r="173" spans="1:73" x14ac:dyDescent="0.25">
      <c r="A173" t="s">
        <v>49</v>
      </c>
      <c r="B173" s="67">
        <v>245028</v>
      </c>
      <c r="C173" s="63">
        <v>44356</v>
      </c>
      <c r="D173" s="46" t="s">
        <v>898</v>
      </c>
      <c r="E173" s="71">
        <v>0.5</v>
      </c>
      <c r="F173" s="43"/>
      <c r="G173" s="43"/>
      <c r="H173" s="43"/>
      <c r="I173" s="43"/>
      <c r="J173" s="43"/>
      <c r="K173" t="s">
        <v>899</v>
      </c>
      <c r="L173" t="s">
        <v>901</v>
      </c>
      <c r="M173" s="65" t="s">
        <v>51</v>
      </c>
      <c r="X173">
        <v>27537</v>
      </c>
      <c r="Y173">
        <v>4600005809</v>
      </c>
      <c r="Z173" t="s">
        <v>883</v>
      </c>
      <c r="AA173" s="4" t="s">
        <v>885</v>
      </c>
      <c r="AB173" t="s">
        <v>1020</v>
      </c>
      <c r="AD173" s="46" t="s">
        <v>605</v>
      </c>
      <c r="AE173" t="s">
        <v>1003</v>
      </c>
      <c r="AF173" s="48">
        <f t="shared" si="8"/>
        <v>32</v>
      </c>
      <c r="AJ173" s="110">
        <f t="shared" si="10"/>
        <v>2230</v>
      </c>
      <c r="AK173" s="65" t="s">
        <v>878</v>
      </c>
      <c r="AL173" s="65">
        <v>1</v>
      </c>
      <c r="AM173" s="71">
        <f>(4.34+0.12)*25</f>
        <v>111.5</v>
      </c>
      <c r="AO173" s="65" t="s">
        <v>489</v>
      </c>
      <c r="AT173" s="65">
        <v>14</v>
      </c>
      <c r="AV173" s="65" t="s">
        <v>617</v>
      </c>
      <c r="AW173" s="71">
        <f t="shared" si="9"/>
        <v>111.5</v>
      </c>
      <c r="AX173" s="65">
        <v>10000</v>
      </c>
      <c r="BE173">
        <v>20</v>
      </c>
      <c r="BF173">
        <v>2</v>
      </c>
      <c r="BH173" t="str">
        <f t="shared" si="11"/>
        <v>MOQ 20 FP</v>
      </c>
      <c r="BK173" s="81" t="s">
        <v>1112</v>
      </c>
      <c r="BM173" s="65">
        <v>386</v>
      </c>
      <c r="BQ173" s="65" t="s">
        <v>61</v>
      </c>
      <c r="BR173" t="s">
        <v>62</v>
      </c>
      <c r="BT173">
        <v>1</v>
      </c>
      <c r="BU173">
        <f t="shared" si="12"/>
        <v>20</v>
      </c>
    </row>
    <row r="174" spans="1:73" x14ac:dyDescent="0.25">
      <c r="A174" t="s">
        <v>49</v>
      </c>
      <c r="B174" s="67">
        <v>245029</v>
      </c>
      <c r="C174" s="63">
        <v>44356</v>
      </c>
      <c r="D174" s="46" t="s">
        <v>898</v>
      </c>
      <c r="E174" s="71">
        <v>0.8</v>
      </c>
      <c r="F174" s="43"/>
      <c r="G174" s="43"/>
      <c r="H174" s="43"/>
      <c r="I174" s="43"/>
      <c r="J174" s="43"/>
      <c r="K174" t="s">
        <v>899</v>
      </c>
      <c r="L174" t="s">
        <v>901</v>
      </c>
      <c r="M174" s="65" t="s">
        <v>51</v>
      </c>
      <c r="X174">
        <v>10830</v>
      </c>
      <c r="Y174">
        <v>4600001661</v>
      </c>
      <c r="Z174" t="s">
        <v>886</v>
      </c>
      <c r="AA174" s="4" t="s">
        <v>881</v>
      </c>
      <c r="AB174" t="s">
        <v>1020</v>
      </c>
      <c r="AD174" s="46" t="s">
        <v>605</v>
      </c>
      <c r="AE174" t="s">
        <v>1015</v>
      </c>
      <c r="AF174" s="48">
        <f t="shared" si="8"/>
        <v>24</v>
      </c>
      <c r="AJ174" s="110">
        <f t="shared" si="10"/>
        <v>2025</v>
      </c>
      <c r="AK174" s="65" t="s">
        <v>878</v>
      </c>
      <c r="AL174" s="65">
        <v>1</v>
      </c>
      <c r="AM174" s="71">
        <f>4.05*25</f>
        <v>101.25</v>
      </c>
      <c r="AO174" s="65" t="s">
        <v>489</v>
      </c>
      <c r="AT174" s="65">
        <v>14</v>
      </c>
      <c r="AV174" s="65" t="s">
        <v>617</v>
      </c>
      <c r="AW174" s="71">
        <f t="shared" si="9"/>
        <v>101.25</v>
      </c>
      <c r="AX174" s="65">
        <v>10000</v>
      </c>
      <c r="BE174">
        <v>20</v>
      </c>
      <c r="BF174">
        <v>2</v>
      </c>
      <c r="BH174" t="str">
        <f t="shared" si="11"/>
        <v>MOQ 20 FP</v>
      </c>
      <c r="BK174" s="81" t="s">
        <v>1112</v>
      </c>
      <c r="BM174" s="65">
        <v>386</v>
      </c>
      <c r="BQ174" s="65" t="s">
        <v>1044</v>
      </c>
      <c r="BR174" t="s">
        <v>1045</v>
      </c>
      <c r="BT174">
        <v>1</v>
      </c>
      <c r="BU174">
        <f t="shared" si="12"/>
        <v>20</v>
      </c>
    </row>
    <row r="175" spans="1:73" x14ac:dyDescent="0.25">
      <c r="A175" t="s">
        <v>49</v>
      </c>
      <c r="B175" s="67">
        <v>245030</v>
      </c>
      <c r="C175" s="63">
        <v>44356</v>
      </c>
      <c r="D175" s="46" t="s">
        <v>898</v>
      </c>
      <c r="E175" s="71">
        <v>0.8</v>
      </c>
      <c r="F175" s="43"/>
      <c r="G175" s="43"/>
      <c r="H175" s="43"/>
      <c r="I175" s="43"/>
      <c r="J175" s="43"/>
      <c r="K175" t="s">
        <v>899</v>
      </c>
      <c r="L175" t="s">
        <v>901</v>
      </c>
      <c r="M175" s="65" t="s">
        <v>51</v>
      </c>
      <c r="X175">
        <v>10830</v>
      </c>
      <c r="Y175">
        <v>4600001661</v>
      </c>
      <c r="Z175" t="s">
        <v>886</v>
      </c>
      <c r="AA175" s="4" t="s">
        <v>882</v>
      </c>
      <c r="AB175" t="s">
        <v>1020</v>
      </c>
      <c r="AD175" s="46" t="s">
        <v>605</v>
      </c>
      <c r="AE175" t="s">
        <v>1016</v>
      </c>
      <c r="AF175" s="48">
        <f t="shared" si="8"/>
        <v>24</v>
      </c>
      <c r="AJ175" s="110">
        <f t="shared" si="10"/>
        <v>2025</v>
      </c>
      <c r="AK175" s="65" t="s">
        <v>878</v>
      </c>
      <c r="AL175" s="65">
        <v>1</v>
      </c>
      <c r="AM175" s="71">
        <f>4.05*25</f>
        <v>101.25</v>
      </c>
      <c r="AO175" s="65" t="s">
        <v>489</v>
      </c>
      <c r="AT175" s="65">
        <v>14</v>
      </c>
      <c r="AV175" s="65" t="s">
        <v>617</v>
      </c>
      <c r="AW175" s="71">
        <f t="shared" si="9"/>
        <v>101.25</v>
      </c>
      <c r="AX175" s="65">
        <v>10000</v>
      </c>
      <c r="BE175">
        <v>20</v>
      </c>
      <c r="BF175">
        <v>2</v>
      </c>
      <c r="BH175" t="str">
        <f t="shared" si="11"/>
        <v>MOQ 20 FP</v>
      </c>
      <c r="BK175" s="81" t="s">
        <v>1112</v>
      </c>
      <c r="BM175" s="65">
        <v>386</v>
      </c>
      <c r="BQ175" s="65" t="s">
        <v>1044</v>
      </c>
      <c r="BR175" t="s">
        <v>1045</v>
      </c>
      <c r="BT175">
        <v>1</v>
      </c>
      <c r="BU175">
        <f t="shared" si="12"/>
        <v>20</v>
      </c>
    </row>
    <row r="176" spans="1:73" x14ac:dyDescent="0.25">
      <c r="A176" t="s">
        <v>49</v>
      </c>
      <c r="B176" s="67">
        <v>245034</v>
      </c>
      <c r="C176" s="63">
        <v>44356</v>
      </c>
      <c r="D176" s="46" t="s">
        <v>898</v>
      </c>
      <c r="E176" s="71">
        <v>2903.1</v>
      </c>
      <c r="F176" s="43"/>
      <c r="G176" s="43"/>
      <c r="H176" s="43"/>
      <c r="I176" s="43"/>
      <c r="J176" s="43"/>
      <c r="K176" t="s">
        <v>899</v>
      </c>
      <c r="L176" t="s">
        <v>901</v>
      </c>
      <c r="M176" s="65" t="s">
        <v>51</v>
      </c>
      <c r="X176">
        <v>26680</v>
      </c>
      <c r="Y176">
        <v>4600005397</v>
      </c>
      <c r="Z176" t="s">
        <v>890</v>
      </c>
      <c r="AA176" s="4" t="s">
        <v>889</v>
      </c>
      <c r="AB176" t="s">
        <v>888</v>
      </c>
      <c r="AD176" s="46" t="s">
        <v>605</v>
      </c>
      <c r="AE176" t="s">
        <v>887</v>
      </c>
      <c r="AF176" s="48">
        <f t="shared" si="8"/>
        <v>22</v>
      </c>
      <c r="AJ176" s="110">
        <f t="shared" si="10"/>
        <v>5949.99</v>
      </c>
      <c r="AK176" s="65" t="s">
        <v>878</v>
      </c>
      <c r="AL176" s="65">
        <v>1</v>
      </c>
      <c r="AM176" s="71">
        <v>1983.33</v>
      </c>
      <c r="AO176" s="65" t="s">
        <v>489</v>
      </c>
      <c r="AT176" s="65">
        <v>14</v>
      </c>
      <c r="AV176" s="65" t="s">
        <v>617</v>
      </c>
      <c r="AW176" s="71">
        <f t="shared" si="9"/>
        <v>1983.33</v>
      </c>
      <c r="AX176" s="65">
        <v>10000</v>
      </c>
      <c r="BE176">
        <v>3</v>
      </c>
      <c r="BF176">
        <v>1</v>
      </c>
      <c r="BH176" t="str">
        <f t="shared" si="11"/>
        <v>MOQ 3 FP</v>
      </c>
      <c r="BK176" s="81" t="s">
        <v>1112</v>
      </c>
      <c r="BM176" s="65">
        <v>386</v>
      </c>
      <c r="BQ176" s="65" t="s">
        <v>61</v>
      </c>
      <c r="BR176" t="s">
        <v>62</v>
      </c>
      <c r="BT176">
        <v>1</v>
      </c>
      <c r="BU176">
        <f t="shared" si="12"/>
        <v>3</v>
      </c>
    </row>
    <row r="177" spans="1:73" x14ac:dyDescent="0.25">
      <c r="A177" t="s">
        <v>49</v>
      </c>
      <c r="B177" s="67">
        <v>245035</v>
      </c>
      <c r="C177" s="63">
        <v>44356</v>
      </c>
      <c r="D177" s="46" t="s">
        <v>898</v>
      </c>
      <c r="E177" s="71">
        <v>0.6</v>
      </c>
      <c r="F177" s="43"/>
      <c r="G177" s="43"/>
      <c r="H177" s="43"/>
      <c r="I177" s="43"/>
      <c r="J177" s="43"/>
      <c r="K177" t="s">
        <v>899</v>
      </c>
      <c r="L177" t="s">
        <v>901</v>
      </c>
      <c r="M177" s="65" t="s">
        <v>51</v>
      </c>
      <c r="X177">
        <v>27547</v>
      </c>
      <c r="Y177">
        <v>4600005813</v>
      </c>
      <c r="Z177" t="s">
        <v>893</v>
      </c>
      <c r="AA177" s="4" t="s">
        <v>892</v>
      </c>
      <c r="AB177" t="s">
        <v>1021</v>
      </c>
      <c r="AD177" s="46" t="s">
        <v>605</v>
      </c>
      <c r="AE177" t="s">
        <v>1004</v>
      </c>
      <c r="AF177" s="48">
        <f t="shared" si="8"/>
        <v>21</v>
      </c>
      <c r="AJ177" s="110">
        <f t="shared" si="10"/>
        <v>2529.9999999999995</v>
      </c>
      <c r="AK177" s="65" t="s">
        <v>878</v>
      </c>
      <c r="AL177" s="65">
        <v>1</v>
      </c>
      <c r="AM177" s="71">
        <f>5.06*100</f>
        <v>505.99999999999994</v>
      </c>
      <c r="AO177" s="65" t="s">
        <v>489</v>
      </c>
      <c r="AT177" s="65">
        <v>14</v>
      </c>
      <c r="AV177" s="65" t="s">
        <v>617</v>
      </c>
      <c r="AW177" s="71">
        <f t="shared" si="9"/>
        <v>505.99999999999994</v>
      </c>
      <c r="AX177" s="65">
        <v>10000</v>
      </c>
      <c r="BE177">
        <v>5</v>
      </c>
      <c r="BF177">
        <v>1</v>
      </c>
      <c r="BH177" t="str">
        <f t="shared" si="11"/>
        <v>MOQ 5 FP</v>
      </c>
      <c r="BK177" s="81" t="s">
        <v>1112</v>
      </c>
      <c r="BM177" s="65">
        <v>386</v>
      </c>
      <c r="BQ177" s="65" t="s">
        <v>61</v>
      </c>
      <c r="BR177" t="s">
        <v>62</v>
      </c>
      <c r="BT177">
        <v>1</v>
      </c>
      <c r="BU177">
        <f t="shared" si="12"/>
        <v>5</v>
      </c>
    </row>
    <row r="178" spans="1:73" x14ac:dyDescent="0.25">
      <c r="A178" t="s">
        <v>49</v>
      </c>
      <c r="B178" s="67">
        <v>245036</v>
      </c>
      <c r="C178" s="63">
        <v>44356</v>
      </c>
      <c r="D178" s="46" t="s">
        <v>898</v>
      </c>
      <c r="E178" s="71">
        <v>1</v>
      </c>
      <c r="F178" s="43"/>
      <c r="G178" s="43"/>
      <c r="H178" s="43"/>
      <c r="I178" s="43"/>
      <c r="J178" s="76"/>
      <c r="K178" t="s">
        <v>899</v>
      </c>
      <c r="M178" s="65" t="s">
        <v>51</v>
      </c>
      <c r="W178" t="s">
        <v>51</v>
      </c>
      <c r="X178">
        <v>26621</v>
      </c>
      <c r="Y178">
        <v>4600005364</v>
      </c>
      <c r="Z178" t="s">
        <v>895</v>
      </c>
      <c r="AA178" s="4" t="s">
        <v>900</v>
      </c>
      <c r="AD178" s="46" t="s">
        <v>605</v>
      </c>
      <c r="AE178" t="s">
        <v>894</v>
      </c>
      <c r="AF178" s="48">
        <f t="shared" si="8"/>
        <v>17</v>
      </c>
      <c r="AJ178" s="110">
        <f t="shared" si="10"/>
        <v>0</v>
      </c>
      <c r="AK178" t="s">
        <v>473</v>
      </c>
      <c r="AL178">
        <v>1</v>
      </c>
      <c r="AM178" s="71">
        <v>59.5</v>
      </c>
      <c r="AO178" s="65" t="s">
        <v>489</v>
      </c>
      <c r="AT178" s="65">
        <v>14</v>
      </c>
      <c r="AV178" s="65" t="s">
        <v>617</v>
      </c>
      <c r="AW178" s="71">
        <f t="shared" si="9"/>
        <v>59.5</v>
      </c>
      <c r="AX178" s="65">
        <v>10000</v>
      </c>
      <c r="BK178" s="81" t="s">
        <v>60</v>
      </c>
      <c r="BM178" s="65">
        <v>386</v>
      </c>
      <c r="BQ178" s="65" t="s">
        <v>61</v>
      </c>
      <c r="BR178" t="s">
        <v>621</v>
      </c>
      <c r="BT178">
        <v>1</v>
      </c>
      <c r="BU178">
        <v>1</v>
      </c>
    </row>
    <row r="179" spans="1:73" x14ac:dyDescent="0.25">
      <c r="A179" t="s">
        <v>49</v>
      </c>
      <c r="B179" s="67">
        <v>245122</v>
      </c>
      <c r="C179" s="63">
        <v>44356</v>
      </c>
      <c r="D179" s="46" t="s">
        <v>898</v>
      </c>
      <c r="E179" s="71">
        <v>4</v>
      </c>
      <c r="F179" s="43"/>
      <c r="G179" s="43"/>
      <c r="H179" s="43"/>
      <c r="I179" s="43"/>
      <c r="J179" s="43"/>
      <c r="K179" t="s">
        <v>899</v>
      </c>
      <c r="L179" t="s">
        <v>901</v>
      </c>
      <c r="M179" s="65" t="s">
        <v>51</v>
      </c>
      <c r="X179">
        <v>27507</v>
      </c>
      <c r="Y179">
        <v>4600005794</v>
      </c>
      <c r="Z179" t="s">
        <v>903</v>
      </c>
      <c r="AA179" s="4" t="s">
        <v>1006</v>
      </c>
      <c r="AB179" t="s">
        <v>891</v>
      </c>
      <c r="AD179" s="46" t="s">
        <v>605</v>
      </c>
      <c r="AE179" t="s">
        <v>902</v>
      </c>
      <c r="AF179" s="48">
        <f t="shared" si="8"/>
        <v>22</v>
      </c>
      <c r="AJ179" s="110">
        <f t="shared" si="10"/>
        <v>6062</v>
      </c>
      <c r="AK179" t="s">
        <v>473</v>
      </c>
      <c r="AL179">
        <v>1</v>
      </c>
      <c r="AM179" s="71">
        <v>60.62</v>
      </c>
      <c r="AO179" s="65" t="s">
        <v>489</v>
      </c>
      <c r="AT179" s="65">
        <v>14</v>
      </c>
      <c r="AV179" s="65" t="s">
        <v>617</v>
      </c>
      <c r="AW179" s="71">
        <f t="shared" si="9"/>
        <v>60.62</v>
      </c>
      <c r="AX179" s="65">
        <v>10000</v>
      </c>
      <c r="BE179">
        <v>100</v>
      </c>
      <c r="BF179">
        <v>8</v>
      </c>
      <c r="BH179" t="str">
        <f t="shared" si="11"/>
        <v>MOQ 100</v>
      </c>
      <c r="BK179" s="81" t="s">
        <v>1112</v>
      </c>
      <c r="BM179" s="65">
        <v>386</v>
      </c>
      <c r="BQ179" s="65" t="s">
        <v>1044</v>
      </c>
      <c r="BR179" t="s">
        <v>1045</v>
      </c>
      <c r="BT179">
        <v>100</v>
      </c>
      <c r="BU179">
        <f t="shared" si="12"/>
        <v>100</v>
      </c>
    </row>
    <row r="180" spans="1:73" x14ac:dyDescent="0.25">
      <c r="A180" t="s">
        <v>49</v>
      </c>
      <c r="B180" s="67">
        <v>245123</v>
      </c>
      <c r="C180" s="63">
        <v>44356</v>
      </c>
      <c r="D180" s="46" t="s">
        <v>898</v>
      </c>
      <c r="E180" s="71">
        <v>0.5</v>
      </c>
      <c r="F180" s="43"/>
      <c r="G180" s="43"/>
      <c r="H180" s="43"/>
      <c r="I180" s="43"/>
      <c r="J180" s="43"/>
      <c r="K180" t="s">
        <v>899</v>
      </c>
      <c r="L180" t="s">
        <v>901</v>
      </c>
      <c r="M180" s="65" t="s">
        <v>51</v>
      </c>
      <c r="X180">
        <v>21909</v>
      </c>
      <c r="Y180">
        <v>4600003871</v>
      </c>
      <c r="Z180" t="s">
        <v>1007</v>
      </c>
      <c r="AA180" s="4" t="s">
        <v>1005</v>
      </c>
      <c r="AB180" t="s">
        <v>1022</v>
      </c>
      <c r="AD180" s="46" t="s">
        <v>605</v>
      </c>
      <c r="AE180" t="s">
        <v>1008</v>
      </c>
      <c r="AF180" s="48">
        <f t="shared" si="8"/>
        <v>20</v>
      </c>
      <c r="AJ180" s="110">
        <f t="shared" si="10"/>
        <v>1077</v>
      </c>
      <c r="AK180" t="s">
        <v>878</v>
      </c>
      <c r="AL180">
        <v>1</v>
      </c>
      <c r="AM180" s="71">
        <f>(10.76*50)+0.5</f>
        <v>538.5</v>
      </c>
      <c r="AO180" s="65" t="s">
        <v>50</v>
      </c>
      <c r="AT180" s="65">
        <v>14</v>
      </c>
      <c r="AV180" s="65" t="s">
        <v>617</v>
      </c>
      <c r="AW180" s="71">
        <f t="shared" si="9"/>
        <v>538.5</v>
      </c>
      <c r="AX180" s="65">
        <v>10000</v>
      </c>
      <c r="BE180">
        <v>2</v>
      </c>
      <c r="BF180">
        <v>1</v>
      </c>
      <c r="BH180" t="str">
        <f t="shared" si="11"/>
        <v>MOQ 2 FP</v>
      </c>
      <c r="BK180" s="81" t="s">
        <v>1112</v>
      </c>
      <c r="BM180" s="65">
        <v>386</v>
      </c>
      <c r="BQ180" s="65" t="s">
        <v>61</v>
      </c>
      <c r="BR180" t="s">
        <v>62</v>
      </c>
      <c r="BT180">
        <v>1</v>
      </c>
      <c r="BU180">
        <f t="shared" si="12"/>
        <v>2</v>
      </c>
    </row>
    <row r="181" spans="1:73" x14ac:dyDescent="0.25">
      <c r="A181" t="s">
        <v>49</v>
      </c>
      <c r="B181" s="80">
        <v>245124</v>
      </c>
      <c r="C181" s="63">
        <v>44356</v>
      </c>
      <c r="D181" s="46" t="s">
        <v>898</v>
      </c>
      <c r="E181" s="71">
        <v>5</v>
      </c>
      <c r="F181" s="43"/>
      <c r="G181" s="43"/>
      <c r="H181" s="43"/>
      <c r="I181" s="43"/>
      <c r="J181" s="43"/>
      <c r="K181" t="s">
        <v>899</v>
      </c>
      <c r="L181" t="s">
        <v>901</v>
      </c>
      <c r="M181" s="65" t="s">
        <v>51</v>
      </c>
      <c r="X181">
        <v>21963</v>
      </c>
      <c r="Y181">
        <v>4600003891</v>
      </c>
      <c r="Z181" t="s">
        <v>1011</v>
      </c>
      <c r="AA181" s="4" t="s">
        <v>1010</v>
      </c>
      <c r="AD181" s="46" t="s">
        <v>605</v>
      </c>
      <c r="AE181" t="s">
        <v>1009</v>
      </c>
      <c r="AF181" s="48">
        <f t="shared" ref="AF181:AF244" si="13">LEN(AE181)</f>
        <v>23</v>
      </c>
      <c r="AJ181" s="110">
        <f t="shared" si="10"/>
        <v>0</v>
      </c>
      <c r="AK181" t="s">
        <v>878</v>
      </c>
      <c r="AL181">
        <v>1</v>
      </c>
      <c r="AM181" s="71">
        <v>35.4</v>
      </c>
      <c r="AO181" s="65" t="s">
        <v>50</v>
      </c>
      <c r="AT181" s="65">
        <v>14</v>
      </c>
      <c r="AV181" s="65" t="s">
        <v>617</v>
      </c>
      <c r="AW181" s="71">
        <f t="shared" si="9"/>
        <v>35.4</v>
      </c>
      <c r="AX181" s="65">
        <v>10000</v>
      </c>
      <c r="BK181" s="81" t="s">
        <v>1112</v>
      </c>
      <c r="BM181" s="65">
        <v>386</v>
      </c>
      <c r="BQ181" s="65" t="s">
        <v>61</v>
      </c>
      <c r="BR181" t="s">
        <v>621</v>
      </c>
      <c r="BT181">
        <v>1</v>
      </c>
      <c r="BU181">
        <v>1</v>
      </c>
    </row>
    <row r="182" spans="1:73" s="54" customFormat="1" x14ac:dyDescent="0.25">
      <c r="A182" s="54" t="s">
        <v>49</v>
      </c>
      <c r="B182" s="87">
        <v>245182</v>
      </c>
      <c r="C182" s="64">
        <v>44356</v>
      </c>
      <c r="D182" s="55" t="s">
        <v>898</v>
      </c>
      <c r="E182" s="72">
        <v>4</v>
      </c>
      <c r="F182" s="43"/>
      <c r="G182" s="43"/>
      <c r="H182" s="43"/>
      <c r="I182" s="43"/>
      <c r="J182" s="43"/>
      <c r="K182" s="54" t="s">
        <v>899</v>
      </c>
      <c r="L182" s="54" t="s">
        <v>901</v>
      </c>
      <c r="M182" s="66" t="s">
        <v>51</v>
      </c>
      <c r="X182" s="54">
        <v>19442</v>
      </c>
      <c r="Y182" s="54">
        <v>4600002996</v>
      </c>
      <c r="Z182" s="54" t="s">
        <v>1012</v>
      </c>
      <c r="AA182" s="68" t="s">
        <v>1013</v>
      </c>
      <c r="AB182" s="54" t="s">
        <v>891</v>
      </c>
      <c r="AC182" s="55"/>
      <c r="AD182" s="55" t="s">
        <v>605</v>
      </c>
      <c r="AE182" s="54" t="s">
        <v>1014</v>
      </c>
      <c r="AF182" s="48">
        <f t="shared" si="13"/>
        <v>26</v>
      </c>
      <c r="AJ182" s="111">
        <f t="shared" si="10"/>
        <v>3650</v>
      </c>
      <c r="AK182" s="54" t="s">
        <v>473</v>
      </c>
      <c r="AL182" s="54">
        <v>1</v>
      </c>
      <c r="AM182" s="72">
        <v>36.5</v>
      </c>
      <c r="AO182" s="66" t="s">
        <v>489</v>
      </c>
      <c r="AT182" s="66">
        <v>14</v>
      </c>
      <c r="AV182" s="66" t="s">
        <v>617</v>
      </c>
      <c r="AW182" s="72">
        <f t="shared" si="9"/>
        <v>36.5</v>
      </c>
      <c r="AX182" s="66">
        <v>10000</v>
      </c>
      <c r="BC182" s="56"/>
      <c r="BD182" s="56"/>
      <c r="BE182" s="54">
        <v>100</v>
      </c>
      <c r="BF182" s="54">
        <v>8</v>
      </c>
      <c r="BH182" s="54" t="str">
        <f t="shared" si="11"/>
        <v>MOQ 100</v>
      </c>
      <c r="BK182" s="86" t="s">
        <v>1112</v>
      </c>
      <c r="BM182" s="66">
        <v>386</v>
      </c>
      <c r="BQ182" s="66" t="s">
        <v>1044</v>
      </c>
      <c r="BR182" s="54" t="s">
        <v>1045</v>
      </c>
      <c r="BT182" s="54">
        <v>100</v>
      </c>
      <c r="BU182" s="54">
        <f t="shared" si="12"/>
        <v>100</v>
      </c>
    </row>
    <row r="183" spans="1:73" x14ac:dyDescent="0.25">
      <c r="A183" t="s">
        <v>49</v>
      </c>
      <c r="B183" s="84">
        <v>245253</v>
      </c>
      <c r="C183" s="63">
        <v>44358</v>
      </c>
      <c r="D183" s="46" t="s">
        <v>622</v>
      </c>
      <c r="E183" s="71">
        <v>398</v>
      </c>
      <c r="F183" s="108"/>
      <c r="G183" s="52"/>
      <c r="H183" s="52"/>
      <c r="I183" s="52"/>
      <c r="J183" s="52"/>
      <c r="M183" s="65" t="s">
        <v>51</v>
      </c>
      <c r="X183">
        <v>26376</v>
      </c>
      <c r="Y183">
        <v>4600005265</v>
      </c>
      <c r="Z183" t="s">
        <v>1027</v>
      </c>
      <c r="AA183" s="4">
        <v>380609001</v>
      </c>
      <c r="AB183" t="s">
        <v>1030</v>
      </c>
      <c r="AD183" s="46" t="s">
        <v>605</v>
      </c>
      <c r="AE183" t="s">
        <v>1023</v>
      </c>
      <c r="AF183" s="53">
        <f t="shared" si="13"/>
        <v>27</v>
      </c>
      <c r="AI183" t="s">
        <v>1029</v>
      </c>
      <c r="AK183" t="s">
        <v>473</v>
      </c>
      <c r="AL183">
        <v>1</v>
      </c>
      <c r="AM183" s="71">
        <v>330</v>
      </c>
      <c r="AO183" s="65" t="s">
        <v>50</v>
      </c>
      <c r="AT183" s="65">
        <v>5</v>
      </c>
      <c r="AV183" s="65" t="s">
        <v>617</v>
      </c>
      <c r="AW183" s="71">
        <f t="shared" si="9"/>
        <v>330</v>
      </c>
      <c r="AX183" s="65">
        <v>10000</v>
      </c>
      <c r="BE183">
        <v>100</v>
      </c>
      <c r="BF183">
        <v>10</v>
      </c>
      <c r="BH183" t="s">
        <v>1028</v>
      </c>
      <c r="BK183" s="81" t="s">
        <v>60</v>
      </c>
      <c r="BL183" s="81" t="s">
        <v>51</v>
      </c>
      <c r="BM183" s="65">
        <v>393</v>
      </c>
      <c r="BQ183" s="65" t="s">
        <v>61</v>
      </c>
      <c r="BR183" t="s">
        <v>62</v>
      </c>
      <c r="BT183">
        <v>1</v>
      </c>
      <c r="BU183">
        <v>1</v>
      </c>
    </row>
    <row r="184" spans="1:73" x14ac:dyDescent="0.25">
      <c r="A184" t="s">
        <v>49</v>
      </c>
      <c r="B184" s="80">
        <v>245254</v>
      </c>
      <c r="C184" s="63">
        <v>44358</v>
      </c>
      <c r="D184" s="46" t="s">
        <v>622</v>
      </c>
      <c r="E184" s="71">
        <v>398</v>
      </c>
      <c r="F184" s="109"/>
      <c r="G184" s="43"/>
      <c r="H184" s="43"/>
      <c r="I184" s="43"/>
      <c r="J184" s="43"/>
      <c r="M184" s="65" t="s">
        <v>51</v>
      </c>
      <c r="X184">
        <v>26376</v>
      </c>
      <c r="Y184">
        <v>4600005265</v>
      </c>
      <c r="Z184" t="s">
        <v>1027</v>
      </c>
      <c r="AA184" s="4">
        <v>380609005</v>
      </c>
      <c r="AD184" s="46" t="s">
        <v>605</v>
      </c>
      <c r="AE184" t="s">
        <v>1024</v>
      </c>
      <c r="AF184" s="48">
        <f t="shared" si="13"/>
        <v>27</v>
      </c>
      <c r="AK184" t="s">
        <v>473</v>
      </c>
      <c r="AL184">
        <v>1</v>
      </c>
      <c r="AM184" s="71">
        <v>330</v>
      </c>
      <c r="AO184" s="65" t="s">
        <v>50</v>
      </c>
      <c r="AT184" s="65">
        <v>5</v>
      </c>
      <c r="AV184" s="65" t="s">
        <v>617</v>
      </c>
      <c r="AW184" s="71">
        <f t="shared" si="9"/>
        <v>330</v>
      </c>
      <c r="AX184" s="65">
        <v>10000</v>
      </c>
      <c r="BK184" s="81" t="s">
        <v>60</v>
      </c>
      <c r="BL184" s="81" t="s">
        <v>51</v>
      </c>
      <c r="BM184" s="65">
        <v>393</v>
      </c>
      <c r="BQ184" s="65" t="s">
        <v>61</v>
      </c>
      <c r="BR184" t="s">
        <v>621</v>
      </c>
      <c r="BT184">
        <v>1</v>
      </c>
      <c r="BU184">
        <v>1</v>
      </c>
    </row>
    <row r="185" spans="1:73" x14ac:dyDescent="0.25">
      <c r="A185" t="s">
        <v>49</v>
      </c>
      <c r="B185" s="80">
        <v>245255</v>
      </c>
      <c r="C185" s="63">
        <v>44358</v>
      </c>
      <c r="D185" s="46" t="s">
        <v>622</v>
      </c>
      <c r="E185" s="71">
        <v>398</v>
      </c>
      <c r="F185" s="109"/>
      <c r="G185" s="43"/>
      <c r="H185" s="43"/>
      <c r="I185" s="43"/>
      <c r="J185" s="43"/>
      <c r="M185" s="65" t="s">
        <v>51</v>
      </c>
      <c r="X185">
        <v>26376</v>
      </c>
      <c r="Y185">
        <v>4600005265</v>
      </c>
      <c r="Z185" t="s">
        <v>1027</v>
      </c>
      <c r="AA185" s="4">
        <v>380609007</v>
      </c>
      <c r="AD185" s="46" t="s">
        <v>605</v>
      </c>
      <c r="AE185" t="s">
        <v>1025</v>
      </c>
      <c r="AF185" s="48">
        <f t="shared" si="13"/>
        <v>32</v>
      </c>
      <c r="AK185" t="s">
        <v>473</v>
      </c>
      <c r="AL185">
        <v>1</v>
      </c>
      <c r="AM185" s="71">
        <v>330</v>
      </c>
      <c r="AO185" s="65" t="s">
        <v>50</v>
      </c>
      <c r="AT185" s="65">
        <v>5</v>
      </c>
      <c r="AV185" s="65" t="s">
        <v>617</v>
      </c>
      <c r="AW185" s="71">
        <f t="shared" si="9"/>
        <v>330</v>
      </c>
      <c r="AX185" s="65">
        <v>10000</v>
      </c>
      <c r="BK185" s="81" t="s">
        <v>60</v>
      </c>
      <c r="BL185" s="81" t="s">
        <v>51</v>
      </c>
      <c r="BM185" s="65">
        <v>393</v>
      </c>
      <c r="BQ185" s="65" t="s">
        <v>61</v>
      </c>
      <c r="BR185" t="s">
        <v>621</v>
      </c>
      <c r="BT185">
        <v>1</v>
      </c>
      <c r="BU185">
        <v>1</v>
      </c>
    </row>
    <row r="186" spans="1:73" s="54" customFormat="1" x14ac:dyDescent="0.25">
      <c r="A186" s="54" t="s">
        <v>49</v>
      </c>
      <c r="B186" s="85">
        <v>245256</v>
      </c>
      <c r="C186" s="64">
        <v>44358</v>
      </c>
      <c r="D186" s="55" t="s">
        <v>622</v>
      </c>
      <c r="E186" s="72">
        <v>398</v>
      </c>
      <c r="F186" s="109"/>
      <c r="G186" s="43"/>
      <c r="H186" s="43"/>
      <c r="I186" s="43"/>
      <c r="J186" s="43"/>
      <c r="M186" s="66" t="s">
        <v>51</v>
      </c>
      <c r="X186" s="54">
        <v>26376</v>
      </c>
      <c r="Y186" s="54">
        <v>4600005265</v>
      </c>
      <c r="Z186" s="54" t="s">
        <v>1027</v>
      </c>
      <c r="AA186" s="68">
        <v>380609008</v>
      </c>
      <c r="AC186" s="55"/>
      <c r="AD186" s="55" t="s">
        <v>605</v>
      </c>
      <c r="AE186" s="54" t="s">
        <v>1026</v>
      </c>
      <c r="AF186" s="48">
        <f t="shared" si="13"/>
        <v>28</v>
      </c>
      <c r="AK186" s="54" t="s">
        <v>473</v>
      </c>
      <c r="AL186" s="54">
        <v>1</v>
      </c>
      <c r="AM186" s="72">
        <v>330</v>
      </c>
      <c r="AO186" s="66" t="s">
        <v>50</v>
      </c>
      <c r="AT186" s="66">
        <v>5</v>
      </c>
      <c r="AV186" s="66" t="s">
        <v>617</v>
      </c>
      <c r="AW186" s="72">
        <f t="shared" si="9"/>
        <v>330</v>
      </c>
      <c r="AX186" s="66">
        <v>10000</v>
      </c>
      <c r="BC186" s="56"/>
      <c r="BD186" s="56"/>
      <c r="BK186" s="86" t="s">
        <v>60</v>
      </c>
      <c r="BL186" s="86" t="s">
        <v>51</v>
      </c>
      <c r="BM186" s="66">
        <v>393</v>
      </c>
      <c r="BQ186" s="66" t="s">
        <v>61</v>
      </c>
      <c r="BR186" s="54" t="s">
        <v>621</v>
      </c>
      <c r="BT186" s="54">
        <v>1</v>
      </c>
      <c r="BU186" s="54">
        <v>1</v>
      </c>
    </row>
    <row r="187" spans="1:73" x14ac:dyDescent="0.25">
      <c r="A187" t="s">
        <v>49</v>
      </c>
      <c r="B187" s="84">
        <v>245282</v>
      </c>
      <c r="C187" s="63">
        <v>44358</v>
      </c>
      <c r="D187" s="46" t="s">
        <v>1037</v>
      </c>
      <c r="E187" s="71">
        <v>498</v>
      </c>
      <c r="F187" s="52"/>
      <c r="G187" s="52"/>
      <c r="H187" s="52"/>
      <c r="I187" s="52"/>
      <c r="J187" s="77"/>
      <c r="M187" t="s">
        <v>51</v>
      </c>
      <c r="W187" t="s">
        <v>51</v>
      </c>
      <c r="X187">
        <v>27981</v>
      </c>
      <c r="Y187">
        <v>4600005988</v>
      </c>
      <c r="Z187" t="s">
        <v>1031</v>
      </c>
      <c r="AA187" s="4" t="s">
        <v>1032</v>
      </c>
      <c r="AC187" s="46" t="s">
        <v>787</v>
      </c>
      <c r="AD187" s="46" t="s">
        <v>605</v>
      </c>
      <c r="AE187" s="65" t="s">
        <v>1039</v>
      </c>
      <c r="AF187" s="53">
        <f t="shared" si="13"/>
        <v>27</v>
      </c>
      <c r="AK187" s="65" t="s">
        <v>473</v>
      </c>
      <c r="AL187" s="65">
        <v>1</v>
      </c>
      <c r="AM187" s="71">
        <v>249</v>
      </c>
      <c r="AO187" s="65" t="s">
        <v>50</v>
      </c>
      <c r="AT187" s="65">
        <v>5</v>
      </c>
      <c r="AV187" s="65" t="s">
        <v>617</v>
      </c>
      <c r="AW187" s="73">
        <f t="shared" si="9"/>
        <v>249</v>
      </c>
      <c r="AX187">
        <v>10000</v>
      </c>
      <c r="BK187" t="s">
        <v>60</v>
      </c>
      <c r="BL187" t="s">
        <v>51</v>
      </c>
      <c r="BM187" s="65">
        <v>386</v>
      </c>
      <c r="BQ187" s="65" t="s">
        <v>61</v>
      </c>
      <c r="BR187" s="65" t="s">
        <v>621</v>
      </c>
      <c r="BT187" s="65">
        <v>1</v>
      </c>
      <c r="BU187" s="65">
        <v>1</v>
      </c>
    </row>
    <row r="188" spans="1:73" x14ac:dyDescent="0.25">
      <c r="A188" t="s">
        <v>49</v>
      </c>
      <c r="B188" s="80">
        <v>245283</v>
      </c>
      <c r="C188" s="63">
        <v>44358</v>
      </c>
      <c r="D188" s="46" t="s">
        <v>1037</v>
      </c>
      <c r="E188" s="71">
        <v>498</v>
      </c>
      <c r="F188" s="43"/>
      <c r="G188" s="43"/>
      <c r="H188" s="43"/>
      <c r="I188" s="43"/>
      <c r="J188" s="76"/>
      <c r="M188" t="s">
        <v>51</v>
      </c>
      <c r="W188" t="s">
        <v>51</v>
      </c>
      <c r="X188">
        <v>27981</v>
      </c>
      <c r="Y188">
        <v>4600005988</v>
      </c>
      <c r="Z188" t="s">
        <v>1031</v>
      </c>
      <c r="AA188" s="4" t="s">
        <v>1033</v>
      </c>
      <c r="AC188" s="46" t="s">
        <v>788</v>
      </c>
      <c r="AD188" s="46" t="s">
        <v>605</v>
      </c>
      <c r="AE188" s="65" t="s">
        <v>1040</v>
      </c>
      <c r="AF188" s="48">
        <f t="shared" si="13"/>
        <v>27</v>
      </c>
      <c r="AK188" s="65" t="s">
        <v>473</v>
      </c>
      <c r="AL188" s="65">
        <v>1</v>
      </c>
      <c r="AM188" s="71">
        <v>249</v>
      </c>
      <c r="AO188" s="65" t="s">
        <v>50</v>
      </c>
      <c r="AT188" s="65">
        <v>5</v>
      </c>
      <c r="AV188" s="65" t="s">
        <v>617</v>
      </c>
      <c r="AW188" s="73">
        <f t="shared" si="9"/>
        <v>249</v>
      </c>
      <c r="AX188">
        <v>10000</v>
      </c>
      <c r="BK188" t="s">
        <v>60</v>
      </c>
      <c r="BL188" t="s">
        <v>51</v>
      </c>
      <c r="BM188" s="65">
        <v>386</v>
      </c>
      <c r="BQ188" s="65" t="s">
        <v>61</v>
      </c>
      <c r="BR188" s="65" t="s">
        <v>621</v>
      </c>
      <c r="BT188" s="65">
        <v>1</v>
      </c>
      <c r="BU188" s="65">
        <v>1</v>
      </c>
    </row>
    <row r="189" spans="1:73" x14ac:dyDescent="0.25">
      <c r="A189" t="s">
        <v>49</v>
      </c>
      <c r="B189" s="80">
        <v>245284</v>
      </c>
      <c r="C189" s="63">
        <v>44358</v>
      </c>
      <c r="D189" s="46" t="s">
        <v>1037</v>
      </c>
      <c r="E189" s="71">
        <v>498</v>
      </c>
      <c r="F189" s="43"/>
      <c r="G189" s="43"/>
      <c r="H189" s="43"/>
      <c r="I189" s="43"/>
      <c r="J189" s="76"/>
      <c r="M189" t="s">
        <v>51</v>
      </c>
      <c r="W189" t="s">
        <v>51</v>
      </c>
      <c r="X189">
        <v>27981</v>
      </c>
      <c r="Y189">
        <v>4600005988</v>
      </c>
      <c r="Z189" t="s">
        <v>1031</v>
      </c>
      <c r="AA189" s="4" t="s">
        <v>1034</v>
      </c>
      <c r="AC189" s="46" t="s">
        <v>789</v>
      </c>
      <c r="AD189" s="46" t="s">
        <v>605</v>
      </c>
      <c r="AE189" s="65" t="s">
        <v>1041</v>
      </c>
      <c r="AF189" s="48">
        <f t="shared" si="13"/>
        <v>27</v>
      </c>
      <c r="AK189" s="65" t="s">
        <v>473</v>
      </c>
      <c r="AL189" s="65">
        <v>1</v>
      </c>
      <c r="AM189" s="71">
        <v>249</v>
      </c>
      <c r="AO189" s="65" t="s">
        <v>50</v>
      </c>
      <c r="AT189" s="65">
        <v>5</v>
      </c>
      <c r="AV189" s="65" t="s">
        <v>617</v>
      </c>
      <c r="AW189" s="73">
        <f t="shared" si="9"/>
        <v>249</v>
      </c>
      <c r="AX189">
        <v>10000</v>
      </c>
      <c r="BK189" t="s">
        <v>60</v>
      </c>
      <c r="BL189" t="s">
        <v>51</v>
      </c>
      <c r="BM189" s="65">
        <v>386</v>
      </c>
      <c r="BQ189" s="65" t="s">
        <v>61</v>
      </c>
      <c r="BR189" s="65" t="s">
        <v>621</v>
      </c>
      <c r="BT189" s="65">
        <v>1</v>
      </c>
      <c r="BU189" s="65">
        <v>1</v>
      </c>
    </row>
    <row r="190" spans="1:73" x14ac:dyDescent="0.25">
      <c r="A190" t="s">
        <v>49</v>
      </c>
      <c r="B190" s="80">
        <v>245285</v>
      </c>
      <c r="C190" s="63">
        <v>44358</v>
      </c>
      <c r="D190" s="46" t="s">
        <v>1037</v>
      </c>
      <c r="E190" s="71">
        <v>498</v>
      </c>
      <c r="F190" s="43"/>
      <c r="G190" s="43"/>
      <c r="H190" s="43"/>
      <c r="I190" s="43"/>
      <c r="J190" s="76"/>
      <c r="M190" t="s">
        <v>51</v>
      </c>
      <c r="W190" t="s">
        <v>51</v>
      </c>
      <c r="X190">
        <v>27981</v>
      </c>
      <c r="Y190">
        <v>4600005988</v>
      </c>
      <c r="Z190" t="s">
        <v>1031</v>
      </c>
      <c r="AA190" s="4" t="s">
        <v>1035</v>
      </c>
      <c r="AC190" s="46" t="s">
        <v>790</v>
      </c>
      <c r="AD190" s="46" t="s">
        <v>605</v>
      </c>
      <c r="AE190" s="65" t="s">
        <v>1042</v>
      </c>
      <c r="AF190" s="48">
        <f t="shared" si="13"/>
        <v>28</v>
      </c>
      <c r="AK190" s="65" t="s">
        <v>473</v>
      </c>
      <c r="AL190" s="65">
        <v>1</v>
      </c>
      <c r="AM190" s="71">
        <v>249</v>
      </c>
      <c r="AO190" s="65" t="s">
        <v>50</v>
      </c>
      <c r="AT190" s="65">
        <v>5</v>
      </c>
      <c r="AV190" s="65" t="s">
        <v>617</v>
      </c>
      <c r="AW190" s="73">
        <f t="shared" si="9"/>
        <v>249</v>
      </c>
      <c r="AX190">
        <v>10000</v>
      </c>
      <c r="BK190" t="s">
        <v>60</v>
      </c>
      <c r="BL190" t="s">
        <v>51</v>
      </c>
      <c r="BM190" s="65">
        <v>386</v>
      </c>
      <c r="BQ190" s="65" t="s">
        <v>61</v>
      </c>
      <c r="BR190" s="65" t="s">
        <v>621</v>
      </c>
      <c r="BT190" s="65">
        <v>1</v>
      </c>
      <c r="BU190" s="65">
        <v>1</v>
      </c>
    </row>
    <row r="191" spans="1:73" s="88" customFormat="1" x14ac:dyDescent="0.25">
      <c r="A191" s="88" t="s">
        <v>49</v>
      </c>
      <c r="B191" s="95">
        <v>245286</v>
      </c>
      <c r="C191" s="90">
        <v>44358</v>
      </c>
      <c r="D191" s="91" t="s">
        <v>1037</v>
      </c>
      <c r="E191" s="92">
        <v>498</v>
      </c>
      <c r="F191" s="96"/>
      <c r="G191" s="96"/>
      <c r="H191" s="96"/>
      <c r="I191" s="96"/>
      <c r="J191" s="120"/>
      <c r="M191" s="88" t="s">
        <v>51</v>
      </c>
      <c r="W191" s="88" t="s">
        <v>51</v>
      </c>
      <c r="X191" s="88">
        <v>27981</v>
      </c>
      <c r="Y191" s="88">
        <v>4600005988</v>
      </c>
      <c r="Z191" s="88" t="s">
        <v>1031</v>
      </c>
      <c r="AA191" s="93" t="s">
        <v>1036</v>
      </c>
      <c r="AC191" s="91" t="s">
        <v>1038</v>
      </c>
      <c r="AD191" s="91" t="s">
        <v>605</v>
      </c>
      <c r="AE191" s="65" t="s">
        <v>1043</v>
      </c>
      <c r="AF191" s="97">
        <f t="shared" si="13"/>
        <v>29</v>
      </c>
      <c r="AK191" s="65" t="s">
        <v>473</v>
      </c>
      <c r="AL191" s="65">
        <v>1</v>
      </c>
      <c r="AM191" s="92">
        <v>249</v>
      </c>
      <c r="AO191" s="65" t="s">
        <v>50</v>
      </c>
      <c r="AT191" s="65">
        <v>5</v>
      </c>
      <c r="AV191" s="65" t="s">
        <v>617</v>
      </c>
      <c r="AW191" s="73">
        <f t="shared" si="9"/>
        <v>249</v>
      </c>
      <c r="AX191" s="88">
        <v>10000</v>
      </c>
      <c r="BC191" s="94"/>
      <c r="BD191" s="94"/>
      <c r="BK191" s="88" t="s">
        <v>60</v>
      </c>
      <c r="BL191" s="88" t="s">
        <v>51</v>
      </c>
      <c r="BM191" s="65">
        <v>386</v>
      </c>
      <c r="BQ191" s="65" t="s">
        <v>61</v>
      </c>
      <c r="BR191" s="65" t="s">
        <v>621</v>
      </c>
      <c r="BT191" s="65">
        <v>1</v>
      </c>
      <c r="BU191" s="65">
        <v>1</v>
      </c>
    </row>
    <row r="192" spans="1:73" s="98" customFormat="1" x14ac:dyDescent="0.25">
      <c r="A192" s="98" t="s">
        <v>49</v>
      </c>
      <c r="B192" s="99">
        <v>245319</v>
      </c>
      <c r="C192" s="100">
        <v>44362</v>
      </c>
      <c r="D192" s="101" t="s">
        <v>898</v>
      </c>
      <c r="E192" s="102">
        <v>0</v>
      </c>
      <c r="F192" s="43"/>
      <c r="G192" s="43"/>
      <c r="H192" s="43"/>
      <c r="I192" s="43"/>
      <c r="J192" s="43"/>
      <c r="M192" s="103" t="s">
        <v>51</v>
      </c>
      <c r="X192" s="98">
        <v>26154</v>
      </c>
      <c r="Y192" s="98">
        <v>4600005183</v>
      </c>
      <c r="Z192" s="98" t="s">
        <v>1047</v>
      </c>
      <c r="AA192" s="104" t="s">
        <v>1180</v>
      </c>
      <c r="AC192" s="101"/>
      <c r="AD192" s="101" t="s">
        <v>605</v>
      </c>
      <c r="AE192" s="98" t="s">
        <v>1181</v>
      </c>
      <c r="AF192" s="48">
        <f t="shared" si="13"/>
        <v>27</v>
      </c>
      <c r="AK192" s="98" t="s">
        <v>473</v>
      </c>
      <c r="AL192" s="98">
        <v>1</v>
      </c>
      <c r="AM192" s="102">
        <v>4</v>
      </c>
      <c r="AO192" s="103" t="s">
        <v>489</v>
      </c>
      <c r="AT192" s="103">
        <v>5</v>
      </c>
      <c r="AV192" s="103" t="s">
        <v>617</v>
      </c>
      <c r="AW192" s="102">
        <f t="shared" si="9"/>
        <v>4</v>
      </c>
      <c r="AX192" s="103">
        <v>10000</v>
      </c>
      <c r="BC192" s="105"/>
      <c r="BD192" s="105"/>
      <c r="BE192" s="98">
        <v>500</v>
      </c>
      <c r="BF192" s="98">
        <v>45</v>
      </c>
      <c r="BH192" s="98" t="s">
        <v>1184</v>
      </c>
      <c r="BK192" s="106" t="s">
        <v>60</v>
      </c>
      <c r="BL192" s="98" t="s">
        <v>51</v>
      </c>
      <c r="BM192" s="103">
        <v>386</v>
      </c>
      <c r="BQ192" s="103" t="s">
        <v>61</v>
      </c>
      <c r="BR192" s="98" t="s">
        <v>62</v>
      </c>
      <c r="BS192" s="98">
        <v>30</v>
      </c>
      <c r="BT192" s="98">
        <v>50</v>
      </c>
      <c r="BU192" s="98">
        <v>250</v>
      </c>
    </row>
    <row r="193" spans="1:73" s="54" customFormat="1" x14ac:dyDescent="0.25">
      <c r="A193" s="54" t="s">
        <v>49</v>
      </c>
      <c r="B193" s="87">
        <v>245320</v>
      </c>
      <c r="C193" s="64">
        <v>44362</v>
      </c>
      <c r="D193" s="55" t="s">
        <v>898</v>
      </c>
      <c r="E193" s="72">
        <v>0</v>
      </c>
      <c r="F193" s="43"/>
      <c r="G193" s="43"/>
      <c r="H193" s="43"/>
      <c r="I193" s="43"/>
      <c r="J193" s="43"/>
      <c r="M193" s="66" t="s">
        <v>51</v>
      </c>
      <c r="X193" s="54">
        <v>26154</v>
      </c>
      <c r="Y193" s="54">
        <v>4600005183</v>
      </c>
      <c r="Z193" s="54" t="s">
        <v>1047</v>
      </c>
      <c r="AA193" s="68" t="s">
        <v>1182</v>
      </c>
      <c r="AC193" s="55"/>
      <c r="AD193" s="55" t="s">
        <v>605</v>
      </c>
      <c r="AE193" s="54" t="s">
        <v>1183</v>
      </c>
      <c r="AF193" s="48">
        <f t="shared" ref="AF193" si="14">LEN(AE193)</f>
        <v>25</v>
      </c>
      <c r="AK193" s="54" t="s">
        <v>473</v>
      </c>
      <c r="AL193" s="54">
        <v>1</v>
      </c>
      <c r="AM193" s="72">
        <v>4</v>
      </c>
      <c r="AO193" s="66" t="s">
        <v>489</v>
      </c>
      <c r="AT193" s="66">
        <v>5</v>
      </c>
      <c r="AV193" s="66" t="s">
        <v>617</v>
      </c>
      <c r="AW193" s="72">
        <f t="shared" ref="AW193" si="15">AM193</f>
        <v>4</v>
      </c>
      <c r="AX193" s="66">
        <v>10000</v>
      </c>
      <c r="BC193" s="56"/>
      <c r="BD193" s="56"/>
      <c r="BE193" s="54">
        <v>500</v>
      </c>
      <c r="BF193" s="54">
        <v>45</v>
      </c>
      <c r="BH193" s="54" t="s">
        <v>1184</v>
      </c>
      <c r="BK193" s="86" t="s">
        <v>60</v>
      </c>
      <c r="BL193" s="54" t="s">
        <v>51</v>
      </c>
      <c r="BM193" s="66">
        <v>386</v>
      </c>
      <c r="BQ193" s="66" t="s">
        <v>61</v>
      </c>
      <c r="BR193" s="54" t="s">
        <v>62</v>
      </c>
      <c r="BS193" s="54">
        <v>30</v>
      </c>
      <c r="BT193" s="54">
        <v>50</v>
      </c>
      <c r="BU193" s="54">
        <v>250</v>
      </c>
    </row>
    <row r="194" spans="1:73" s="98" customFormat="1" x14ac:dyDescent="0.25">
      <c r="A194" s="98" t="s">
        <v>49</v>
      </c>
      <c r="B194" s="99">
        <v>245321</v>
      </c>
      <c r="C194" s="100">
        <v>44362</v>
      </c>
      <c r="D194" s="101" t="s">
        <v>1037</v>
      </c>
      <c r="E194" s="102"/>
      <c r="F194" s="43"/>
      <c r="G194" s="43"/>
      <c r="H194" s="43"/>
      <c r="I194" s="43"/>
      <c r="J194" s="76"/>
      <c r="M194" s="98" t="s">
        <v>51</v>
      </c>
      <c r="W194" s="98" t="s">
        <v>51</v>
      </c>
      <c r="X194" s="98">
        <v>17824</v>
      </c>
      <c r="Y194" s="98">
        <v>4600002855</v>
      </c>
      <c r="Z194" s="98" t="s">
        <v>1077</v>
      </c>
      <c r="AA194" s="104" t="s">
        <v>1048</v>
      </c>
      <c r="AC194" s="101" t="s">
        <v>586</v>
      </c>
      <c r="AD194" s="101" t="s">
        <v>605</v>
      </c>
      <c r="AE194" s="103" t="s">
        <v>1079</v>
      </c>
      <c r="AF194" s="48">
        <f t="shared" si="13"/>
        <v>28</v>
      </c>
      <c r="AK194" s="103" t="s">
        <v>473</v>
      </c>
      <c r="AL194" s="103">
        <v>1</v>
      </c>
      <c r="AM194" s="102">
        <v>129</v>
      </c>
      <c r="AO194" s="103" t="s">
        <v>50</v>
      </c>
      <c r="AT194" s="103">
        <v>5</v>
      </c>
      <c r="AV194" s="103" t="s">
        <v>617</v>
      </c>
      <c r="AW194" s="107">
        <f t="shared" si="9"/>
        <v>129</v>
      </c>
      <c r="AX194" s="98">
        <v>10000</v>
      </c>
      <c r="BC194" s="105"/>
      <c r="BD194" s="105"/>
      <c r="BK194" s="98" t="s">
        <v>60</v>
      </c>
      <c r="BL194" s="98" t="s">
        <v>51</v>
      </c>
      <c r="BM194" s="103">
        <v>386</v>
      </c>
      <c r="BQ194" s="103" t="s">
        <v>61</v>
      </c>
      <c r="BR194" s="103" t="s">
        <v>621</v>
      </c>
      <c r="BT194" s="103">
        <v>1</v>
      </c>
      <c r="BU194" s="103">
        <v>1</v>
      </c>
    </row>
    <row r="195" spans="1:73" s="88" customFormat="1" x14ac:dyDescent="0.25">
      <c r="A195" s="88" t="s">
        <v>49</v>
      </c>
      <c r="B195" s="89">
        <v>245322</v>
      </c>
      <c r="C195" s="90">
        <v>44362</v>
      </c>
      <c r="D195" s="91" t="s">
        <v>1037</v>
      </c>
      <c r="E195" s="92"/>
      <c r="F195" s="43"/>
      <c r="G195" s="43"/>
      <c r="H195" s="43"/>
      <c r="I195" s="43"/>
      <c r="J195" s="76"/>
      <c r="M195" s="88" t="s">
        <v>51</v>
      </c>
      <c r="W195" s="88" t="s">
        <v>51</v>
      </c>
      <c r="X195" s="88">
        <v>17824</v>
      </c>
      <c r="Y195" s="88">
        <v>4600002855</v>
      </c>
      <c r="Z195" s="88" t="s">
        <v>1077</v>
      </c>
      <c r="AA195" s="93" t="s">
        <v>1049</v>
      </c>
      <c r="AC195" s="91" t="s">
        <v>787</v>
      </c>
      <c r="AD195" s="91" t="s">
        <v>605</v>
      </c>
      <c r="AE195" s="65" t="s">
        <v>1080</v>
      </c>
      <c r="AF195" s="48">
        <f t="shared" si="13"/>
        <v>27</v>
      </c>
      <c r="AK195" s="65" t="s">
        <v>473</v>
      </c>
      <c r="AL195" s="65">
        <v>1</v>
      </c>
      <c r="AM195" s="92">
        <v>129</v>
      </c>
      <c r="AO195" s="65" t="s">
        <v>50</v>
      </c>
      <c r="AT195" s="65">
        <v>5</v>
      </c>
      <c r="AV195" s="65" t="s">
        <v>617</v>
      </c>
      <c r="AW195" s="73">
        <f t="shared" si="9"/>
        <v>129</v>
      </c>
      <c r="AX195" s="88">
        <v>10000</v>
      </c>
      <c r="BC195" s="94"/>
      <c r="BD195" s="94">
        <v>0.15</v>
      </c>
      <c r="BE195" s="88">
        <f>300*BD195</f>
        <v>45</v>
      </c>
      <c r="BF195" s="88">
        <v>4</v>
      </c>
      <c r="BH195" s="88" t="s">
        <v>1169</v>
      </c>
      <c r="BK195" s="88" t="s">
        <v>60</v>
      </c>
      <c r="BL195" s="88" t="s">
        <v>51</v>
      </c>
      <c r="BM195" s="65">
        <v>386</v>
      </c>
      <c r="BQ195" s="65" t="s">
        <v>61</v>
      </c>
      <c r="BR195" s="65" t="s">
        <v>62</v>
      </c>
      <c r="BT195" s="65">
        <v>1</v>
      </c>
      <c r="BU195" s="65">
        <v>1</v>
      </c>
    </row>
    <row r="196" spans="1:73" s="88" customFormat="1" x14ac:dyDescent="0.25">
      <c r="A196" s="88" t="s">
        <v>49</v>
      </c>
      <c r="B196" s="89">
        <v>245323</v>
      </c>
      <c r="C196" s="90">
        <v>44362</v>
      </c>
      <c r="D196" s="91" t="s">
        <v>1037</v>
      </c>
      <c r="E196" s="92"/>
      <c r="F196" s="43"/>
      <c r="G196" s="43"/>
      <c r="H196" s="43"/>
      <c r="I196" s="43"/>
      <c r="J196" s="76"/>
      <c r="M196" s="88" t="s">
        <v>51</v>
      </c>
      <c r="W196" s="88" t="s">
        <v>51</v>
      </c>
      <c r="X196" s="88">
        <v>17824</v>
      </c>
      <c r="Y196" s="88">
        <v>4600002855</v>
      </c>
      <c r="Z196" s="88" t="s">
        <v>1077</v>
      </c>
      <c r="AA196" s="93" t="s">
        <v>1050</v>
      </c>
      <c r="AC196" s="91" t="s">
        <v>788</v>
      </c>
      <c r="AD196" s="91" t="s">
        <v>605</v>
      </c>
      <c r="AE196" s="65" t="s">
        <v>1081</v>
      </c>
      <c r="AF196" s="48">
        <f t="shared" si="13"/>
        <v>27</v>
      </c>
      <c r="AK196" s="65" t="s">
        <v>473</v>
      </c>
      <c r="AL196" s="65">
        <v>1</v>
      </c>
      <c r="AM196" s="92">
        <v>129</v>
      </c>
      <c r="AO196" s="65" t="s">
        <v>50</v>
      </c>
      <c r="AT196" s="65">
        <v>5</v>
      </c>
      <c r="AV196" s="65" t="s">
        <v>617</v>
      </c>
      <c r="AW196" s="73">
        <f t="shared" si="9"/>
        <v>129</v>
      </c>
      <c r="AX196" s="88">
        <v>10000</v>
      </c>
      <c r="BC196" s="94"/>
      <c r="BD196" s="94">
        <v>0.2</v>
      </c>
      <c r="BE196" s="88">
        <f t="shared" ref="BE196:BE199" si="16">300*BD196</f>
        <v>60</v>
      </c>
      <c r="BF196" s="88">
        <f t="shared" ref="BF196" si="17">BE196/12</f>
        <v>5</v>
      </c>
      <c r="BH196" s="88" t="s">
        <v>1170</v>
      </c>
      <c r="BK196" s="88" t="s">
        <v>60</v>
      </c>
      <c r="BL196" s="88" t="s">
        <v>51</v>
      </c>
      <c r="BM196" s="65">
        <v>386</v>
      </c>
      <c r="BQ196" s="65" t="s">
        <v>61</v>
      </c>
      <c r="BR196" s="65" t="s">
        <v>62</v>
      </c>
      <c r="BT196" s="65">
        <v>1</v>
      </c>
      <c r="BU196" s="65">
        <v>1</v>
      </c>
    </row>
    <row r="197" spans="1:73" s="88" customFormat="1" x14ac:dyDescent="0.25">
      <c r="A197" s="88" t="s">
        <v>49</v>
      </c>
      <c r="B197" s="89">
        <v>245324</v>
      </c>
      <c r="C197" s="90">
        <v>44362</v>
      </c>
      <c r="D197" s="91" t="s">
        <v>1037</v>
      </c>
      <c r="E197" s="92"/>
      <c r="F197" s="43"/>
      <c r="G197" s="43"/>
      <c r="H197" s="43"/>
      <c r="I197" s="43"/>
      <c r="J197" s="76"/>
      <c r="M197" s="88" t="s">
        <v>51</v>
      </c>
      <c r="W197" s="88" t="s">
        <v>51</v>
      </c>
      <c r="X197" s="88">
        <v>17824</v>
      </c>
      <c r="Y197" s="88">
        <v>4600002855</v>
      </c>
      <c r="Z197" s="88" t="s">
        <v>1077</v>
      </c>
      <c r="AA197" s="93" t="s">
        <v>1051</v>
      </c>
      <c r="AC197" s="91" t="s">
        <v>789</v>
      </c>
      <c r="AD197" s="91" t="s">
        <v>605</v>
      </c>
      <c r="AE197" s="65" t="s">
        <v>1082</v>
      </c>
      <c r="AF197" s="48">
        <f t="shared" si="13"/>
        <v>27</v>
      </c>
      <c r="AK197" s="65" t="s">
        <v>473</v>
      </c>
      <c r="AL197" s="65">
        <v>1</v>
      </c>
      <c r="AM197" s="92">
        <v>129</v>
      </c>
      <c r="AO197" s="65" t="s">
        <v>50</v>
      </c>
      <c r="AT197" s="65">
        <v>5</v>
      </c>
      <c r="AV197" s="65" t="s">
        <v>617</v>
      </c>
      <c r="AW197" s="73">
        <f t="shared" si="9"/>
        <v>129</v>
      </c>
      <c r="AX197" s="88">
        <v>10000</v>
      </c>
      <c r="BC197" s="94"/>
      <c r="BD197" s="94">
        <v>0.3</v>
      </c>
      <c r="BE197" s="88">
        <f t="shared" si="16"/>
        <v>90</v>
      </c>
      <c r="BF197" s="88">
        <v>8</v>
      </c>
      <c r="BH197" s="88" t="s">
        <v>1171</v>
      </c>
      <c r="BK197" s="88" t="s">
        <v>60</v>
      </c>
      <c r="BL197" s="88" t="s">
        <v>51</v>
      </c>
      <c r="BM197" s="65">
        <v>386</v>
      </c>
      <c r="BQ197" s="65" t="s">
        <v>61</v>
      </c>
      <c r="BR197" s="65" t="s">
        <v>62</v>
      </c>
      <c r="BT197" s="65">
        <v>1</v>
      </c>
      <c r="BU197" s="65">
        <v>1</v>
      </c>
    </row>
    <row r="198" spans="1:73" s="88" customFormat="1" x14ac:dyDescent="0.25">
      <c r="A198" s="88" t="s">
        <v>49</v>
      </c>
      <c r="B198" s="89">
        <v>245325</v>
      </c>
      <c r="C198" s="90">
        <v>44362</v>
      </c>
      <c r="D198" s="91" t="s">
        <v>1037</v>
      </c>
      <c r="E198" s="92"/>
      <c r="F198" s="43"/>
      <c r="G198" s="43"/>
      <c r="H198" s="43"/>
      <c r="I198" s="43"/>
      <c r="J198" s="76"/>
      <c r="M198" s="88" t="s">
        <v>51</v>
      </c>
      <c r="W198" s="88" t="s">
        <v>51</v>
      </c>
      <c r="X198" s="88">
        <v>17824</v>
      </c>
      <c r="Y198" s="88">
        <v>4600002855</v>
      </c>
      <c r="Z198" s="88" t="s">
        <v>1077</v>
      </c>
      <c r="AA198" s="93" t="s">
        <v>1052</v>
      </c>
      <c r="AC198" s="91" t="s">
        <v>790</v>
      </c>
      <c r="AD198" s="91" t="s">
        <v>605</v>
      </c>
      <c r="AE198" s="65" t="s">
        <v>1083</v>
      </c>
      <c r="AF198" s="48">
        <f t="shared" si="13"/>
        <v>28</v>
      </c>
      <c r="AK198" s="65" t="s">
        <v>473</v>
      </c>
      <c r="AL198" s="65">
        <v>1</v>
      </c>
      <c r="AM198" s="92">
        <v>129</v>
      </c>
      <c r="AO198" s="65" t="s">
        <v>50</v>
      </c>
      <c r="AT198" s="65">
        <v>5</v>
      </c>
      <c r="AV198" s="65" t="s">
        <v>617</v>
      </c>
      <c r="AW198" s="73">
        <f t="shared" si="9"/>
        <v>129</v>
      </c>
      <c r="AX198" s="88">
        <v>10000</v>
      </c>
      <c r="BC198" s="94"/>
      <c r="BD198" s="94">
        <v>0.25</v>
      </c>
      <c r="BE198" s="88">
        <f t="shared" si="16"/>
        <v>75</v>
      </c>
      <c r="BF198" s="88">
        <v>6</v>
      </c>
      <c r="BH198" s="88" t="s">
        <v>1172</v>
      </c>
      <c r="BK198" s="88" t="s">
        <v>60</v>
      </c>
      <c r="BL198" s="88" t="s">
        <v>51</v>
      </c>
      <c r="BM198" s="65">
        <v>386</v>
      </c>
      <c r="BQ198" s="65" t="s">
        <v>61</v>
      </c>
      <c r="BR198" s="65" t="s">
        <v>62</v>
      </c>
      <c r="BT198" s="65">
        <v>1</v>
      </c>
      <c r="BU198" s="65">
        <v>1</v>
      </c>
    </row>
    <row r="199" spans="1:73" s="88" customFormat="1" x14ac:dyDescent="0.25">
      <c r="A199" s="88" t="s">
        <v>49</v>
      </c>
      <c r="B199" s="89">
        <v>245326</v>
      </c>
      <c r="C199" s="90">
        <v>44362</v>
      </c>
      <c r="D199" s="91" t="s">
        <v>1037</v>
      </c>
      <c r="E199" s="92"/>
      <c r="F199" s="43"/>
      <c r="G199" s="43"/>
      <c r="H199" s="43"/>
      <c r="I199" s="43"/>
      <c r="J199" s="76"/>
      <c r="M199" s="88" t="s">
        <v>51</v>
      </c>
      <c r="W199" s="88" t="s">
        <v>51</v>
      </c>
      <c r="X199" s="88">
        <v>17824</v>
      </c>
      <c r="Y199" s="88">
        <v>4600002855</v>
      </c>
      <c r="Z199" s="88" t="s">
        <v>1077</v>
      </c>
      <c r="AA199" s="93" t="s">
        <v>1053</v>
      </c>
      <c r="AC199" s="91" t="s">
        <v>791</v>
      </c>
      <c r="AD199" s="91" t="s">
        <v>605</v>
      </c>
      <c r="AE199" s="65" t="s">
        <v>1084</v>
      </c>
      <c r="AF199" s="48">
        <f t="shared" si="13"/>
        <v>29</v>
      </c>
      <c r="AK199" s="65" t="s">
        <v>473</v>
      </c>
      <c r="AL199" s="65">
        <v>1</v>
      </c>
      <c r="AM199" s="92">
        <v>129</v>
      </c>
      <c r="AO199" s="65" t="s">
        <v>50</v>
      </c>
      <c r="AT199" s="65">
        <v>5</v>
      </c>
      <c r="AV199" s="65" t="s">
        <v>617</v>
      </c>
      <c r="AW199" s="73">
        <f t="shared" si="9"/>
        <v>129</v>
      </c>
      <c r="AX199" s="88">
        <v>10000</v>
      </c>
      <c r="BC199" s="94"/>
      <c r="BD199" s="94">
        <v>0.15</v>
      </c>
      <c r="BE199" s="88">
        <f t="shared" si="16"/>
        <v>45</v>
      </c>
      <c r="BF199" s="88">
        <v>4</v>
      </c>
      <c r="BH199" s="88" t="s">
        <v>1169</v>
      </c>
      <c r="BK199" s="88" t="s">
        <v>60</v>
      </c>
      <c r="BL199" s="88" t="s">
        <v>51</v>
      </c>
      <c r="BM199" s="65">
        <v>386</v>
      </c>
      <c r="BQ199" s="65" t="s">
        <v>61</v>
      </c>
      <c r="BR199" s="65" t="s">
        <v>62</v>
      </c>
      <c r="BT199" s="65">
        <v>1</v>
      </c>
      <c r="BU199" s="65">
        <v>1</v>
      </c>
    </row>
    <row r="200" spans="1:73" s="88" customFormat="1" x14ac:dyDescent="0.25">
      <c r="A200" s="88" t="s">
        <v>49</v>
      </c>
      <c r="B200" s="89">
        <v>245327</v>
      </c>
      <c r="C200" s="90">
        <v>44362</v>
      </c>
      <c r="D200" s="91" t="s">
        <v>1037</v>
      </c>
      <c r="E200" s="92"/>
      <c r="F200" s="43"/>
      <c r="G200" s="43"/>
      <c r="H200" s="43"/>
      <c r="I200" s="43"/>
      <c r="J200" s="76"/>
      <c r="M200" s="88" t="s">
        <v>51</v>
      </c>
      <c r="W200" s="88" t="s">
        <v>51</v>
      </c>
      <c r="X200" s="88">
        <v>17824</v>
      </c>
      <c r="Y200" s="88">
        <v>4600002855</v>
      </c>
      <c r="Z200" s="88" t="s">
        <v>1077</v>
      </c>
      <c r="AA200" s="93" t="s">
        <v>1054</v>
      </c>
      <c r="AC200" s="91" t="s">
        <v>792</v>
      </c>
      <c r="AD200" s="91" t="s">
        <v>605</v>
      </c>
      <c r="AE200" s="65" t="s">
        <v>1085</v>
      </c>
      <c r="AF200" s="48">
        <f t="shared" si="13"/>
        <v>29</v>
      </c>
      <c r="AK200" s="65" t="s">
        <v>473</v>
      </c>
      <c r="AL200" s="65">
        <v>1</v>
      </c>
      <c r="AM200" s="92">
        <v>129</v>
      </c>
      <c r="AO200" s="65" t="s">
        <v>50</v>
      </c>
      <c r="AT200" s="65">
        <v>5</v>
      </c>
      <c r="AV200" s="65" t="s">
        <v>617</v>
      </c>
      <c r="AW200" s="73">
        <f t="shared" si="9"/>
        <v>129</v>
      </c>
      <c r="AX200" s="88">
        <v>10000</v>
      </c>
      <c r="BC200" s="94"/>
      <c r="BD200" s="94"/>
      <c r="BK200" s="88" t="s">
        <v>60</v>
      </c>
      <c r="BL200" s="88" t="s">
        <v>51</v>
      </c>
      <c r="BM200" s="65">
        <v>386</v>
      </c>
      <c r="BQ200" s="65" t="s">
        <v>61</v>
      </c>
      <c r="BR200" s="65" t="s">
        <v>621</v>
      </c>
      <c r="BT200" s="65">
        <v>1</v>
      </c>
      <c r="BU200" s="65">
        <v>1</v>
      </c>
    </row>
    <row r="201" spans="1:73" s="88" customFormat="1" x14ac:dyDescent="0.25">
      <c r="A201" s="88" t="s">
        <v>49</v>
      </c>
      <c r="B201" s="89">
        <v>245328</v>
      </c>
      <c r="C201" s="90">
        <v>44362</v>
      </c>
      <c r="D201" s="91" t="s">
        <v>1037</v>
      </c>
      <c r="E201" s="92"/>
      <c r="F201" s="43"/>
      <c r="G201" s="43"/>
      <c r="H201" s="43"/>
      <c r="I201" s="43"/>
      <c r="J201" s="76"/>
      <c r="M201" s="88" t="s">
        <v>51</v>
      </c>
      <c r="W201" s="88" t="s">
        <v>51</v>
      </c>
      <c r="X201" s="88">
        <v>17824</v>
      </c>
      <c r="Y201" s="88">
        <v>4600002855</v>
      </c>
      <c r="Z201" s="88" t="s">
        <v>1077</v>
      </c>
      <c r="AA201" s="93" t="s">
        <v>1055</v>
      </c>
      <c r="AC201" s="91" t="s">
        <v>586</v>
      </c>
      <c r="AD201" s="91" t="s">
        <v>605</v>
      </c>
      <c r="AE201" s="65" t="s">
        <v>1086</v>
      </c>
      <c r="AF201" s="48">
        <f t="shared" si="13"/>
        <v>35</v>
      </c>
      <c r="AK201" s="65" t="s">
        <v>473</v>
      </c>
      <c r="AL201" s="65">
        <v>1</v>
      </c>
      <c r="AM201" s="92">
        <v>129</v>
      </c>
      <c r="AO201" s="65" t="s">
        <v>50</v>
      </c>
      <c r="AT201" s="65">
        <v>5</v>
      </c>
      <c r="AV201" s="65" t="s">
        <v>617</v>
      </c>
      <c r="AW201" s="73">
        <f t="shared" si="9"/>
        <v>129</v>
      </c>
      <c r="AX201" s="88">
        <v>10000</v>
      </c>
      <c r="BC201" s="94"/>
      <c r="BD201" s="94"/>
      <c r="BK201" s="88" t="s">
        <v>60</v>
      </c>
      <c r="BL201" s="88" t="s">
        <v>51</v>
      </c>
      <c r="BM201" s="65">
        <v>386</v>
      </c>
      <c r="BQ201" s="65" t="s">
        <v>61</v>
      </c>
      <c r="BR201" s="65" t="s">
        <v>621</v>
      </c>
      <c r="BT201" s="65">
        <v>1</v>
      </c>
      <c r="BU201" s="65">
        <v>1</v>
      </c>
    </row>
    <row r="202" spans="1:73" s="88" customFormat="1" x14ac:dyDescent="0.25">
      <c r="A202" s="88" t="s">
        <v>49</v>
      </c>
      <c r="B202" s="89">
        <v>245329</v>
      </c>
      <c r="C202" s="90">
        <v>44362</v>
      </c>
      <c r="D202" s="91" t="s">
        <v>1037</v>
      </c>
      <c r="E202" s="92"/>
      <c r="F202" s="43"/>
      <c r="G202" s="43"/>
      <c r="H202" s="43"/>
      <c r="I202" s="43"/>
      <c r="J202" s="76"/>
      <c r="M202" s="88" t="s">
        <v>51</v>
      </c>
      <c r="W202" s="88" t="s">
        <v>51</v>
      </c>
      <c r="X202" s="88">
        <v>17824</v>
      </c>
      <c r="Y202" s="88">
        <v>4600002855</v>
      </c>
      <c r="Z202" s="88" t="s">
        <v>1077</v>
      </c>
      <c r="AA202" s="93" t="s">
        <v>1056</v>
      </c>
      <c r="AC202" s="91" t="s">
        <v>787</v>
      </c>
      <c r="AD202" s="91" t="s">
        <v>605</v>
      </c>
      <c r="AE202" s="65" t="s">
        <v>1087</v>
      </c>
      <c r="AF202" s="48">
        <f t="shared" si="13"/>
        <v>34</v>
      </c>
      <c r="AK202" s="65" t="s">
        <v>473</v>
      </c>
      <c r="AL202" s="65">
        <v>1</v>
      </c>
      <c r="AM202" s="92">
        <v>129</v>
      </c>
      <c r="AO202" s="65" t="s">
        <v>50</v>
      </c>
      <c r="AT202" s="65">
        <v>5</v>
      </c>
      <c r="AV202" s="65" t="s">
        <v>617</v>
      </c>
      <c r="AW202" s="73">
        <f t="shared" si="9"/>
        <v>129</v>
      </c>
      <c r="AX202" s="88">
        <v>10000</v>
      </c>
      <c r="BC202" s="94"/>
      <c r="BD202" s="94">
        <v>0.15</v>
      </c>
      <c r="BE202" s="88">
        <f>300*BD202</f>
        <v>45</v>
      </c>
      <c r="BF202" s="88">
        <v>4</v>
      </c>
      <c r="BH202" s="88" t="s">
        <v>1169</v>
      </c>
      <c r="BK202" s="88" t="s">
        <v>60</v>
      </c>
      <c r="BL202" s="88" t="s">
        <v>51</v>
      </c>
      <c r="BM202" s="65">
        <v>386</v>
      </c>
      <c r="BQ202" s="65" t="s">
        <v>61</v>
      </c>
      <c r="BR202" s="65" t="s">
        <v>62</v>
      </c>
      <c r="BT202" s="65">
        <v>1</v>
      </c>
      <c r="BU202" s="65">
        <v>1</v>
      </c>
    </row>
    <row r="203" spans="1:73" s="88" customFormat="1" x14ac:dyDescent="0.25">
      <c r="A203" s="88" t="s">
        <v>49</v>
      </c>
      <c r="B203" s="89">
        <v>245330</v>
      </c>
      <c r="C203" s="90">
        <v>44362</v>
      </c>
      <c r="D203" s="91" t="s">
        <v>1037</v>
      </c>
      <c r="E203" s="92"/>
      <c r="F203" s="43"/>
      <c r="G203" s="43"/>
      <c r="H203" s="43"/>
      <c r="I203" s="43"/>
      <c r="J203" s="76"/>
      <c r="M203" s="88" t="s">
        <v>51</v>
      </c>
      <c r="W203" s="88" t="s">
        <v>51</v>
      </c>
      <c r="X203" s="88">
        <v>17824</v>
      </c>
      <c r="Y203" s="88">
        <v>4600002855</v>
      </c>
      <c r="Z203" s="88" t="s">
        <v>1077</v>
      </c>
      <c r="AA203" s="93" t="s">
        <v>1057</v>
      </c>
      <c r="AC203" s="91" t="s">
        <v>788</v>
      </c>
      <c r="AD203" s="91" t="s">
        <v>605</v>
      </c>
      <c r="AE203" s="65" t="s">
        <v>1088</v>
      </c>
      <c r="AF203" s="48">
        <f t="shared" si="13"/>
        <v>34</v>
      </c>
      <c r="AK203" s="65" t="s">
        <v>473</v>
      </c>
      <c r="AL203" s="65">
        <v>1</v>
      </c>
      <c r="AM203" s="92">
        <v>129</v>
      </c>
      <c r="AO203" s="65" t="s">
        <v>50</v>
      </c>
      <c r="AT203" s="65">
        <v>5</v>
      </c>
      <c r="AV203" s="65" t="s">
        <v>617</v>
      </c>
      <c r="AW203" s="73">
        <f t="shared" si="9"/>
        <v>129</v>
      </c>
      <c r="AX203" s="88">
        <v>10000</v>
      </c>
      <c r="BC203" s="94"/>
      <c r="BD203" s="94">
        <v>0.2</v>
      </c>
      <c r="BE203" s="88">
        <f t="shared" ref="BE203:BE206" si="18">300*BD203</f>
        <v>60</v>
      </c>
      <c r="BF203" s="88">
        <v>5</v>
      </c>
      <c r="BH203" s="88" t="s">
        <v>1170</v>
      </c>
      <c r="BK203" s="88" t="s">
        <v>60</v>
      </c>
      <c r="BL203" s="88" t="s">
        <v>51</v>
      </c>
      <c r="BM203" s="65">
        <v>386</v>
      </c>
      <c r="BQ203" s="65" t="s">
        <v>61</v>
      </c>
      <c r="BR203" s="65" t="s">
        <v>62</v>
      </c>
      <c r="BT203" s="65">
        <v>1</v>
      </c>
      <c r="BU203" s="65">
        <v>1</v>
      </c>
    </row>
    <row r="204" spans="1:73" s="88" customFormat="1" x14ac:dyDescent="0.25">
      <c r="A204" s="88" t="s">
        <v>49</v>
      </c>
      <c r="B204" s="89">
        <v>245331</v>
      </c>
      <c r="C204" s="90">
        <v>44362</v>
      </c>
      <c r="D204" s="91" t="s">
        <v>1037</v>
      </c>
      <c r="E204" s="92"/>
      <c r="F204" s="43"/>
      <c r="G204" s="43"/>
      <c r="H204" s="43"/>
      <c r="I204" s="43"/>
      <c r="J204" s="76"/>
      <c r="M204" s="88" t="s">
        <v>51</v>
      </c>
      <c r="W204" s="88" t="s">
        <v>51</v>
      </c>
      <c r="X204" s="88">
        <v>17824</v>
      </c>
      <c r="Y204" s="88">
        <v>4600002855</v>
      </c>
      <c r="Z204" s="88" t="s">
        <v>1077</v>
      </c>
      <c r="AA204" s="93" t="s">
        <v>1058</v>
      </c>
      <c r="AC204" s="91" t="s">
        <v>789</v>
      </c>
      <c r="AD204" s="91" t="s">
        <v>605</v>
      </c>
      <c r="AE204" s="65" t="s">
        <v>1089</v>
      </c>
      <c r="AF204" s="48">
        <f t="shared" si="13"/>
        <v>34</v>
      </c>
      <c r="AK204" s="65" t="s">
        <v>473</v>
      </c>
      <c r="AL204" s="65">
        <v>1</v>
      </c>
      <c r="AM204" s="92">
        <v>129</v>
      </c>
      <c r="AO204" s="65" t="s">
        <v>50</v>
      </c>
      <c r="AT204" s="65">
        <v>5</v>
      </c>
      <c r="AV204" s="65" t="s">
        <v>617</v>
      </c>
      <c r="AW204" s="73">
        <f t="shared" si="9"/>
        <v>129</v>
      </c>
      <c r="AX204" s="88">
        <v>10000</v>
      </c>
      <c r="BC204" s="94"/>
      <c r="BD204" s="94">
        <v>0.3</v>
      </c>
      <c r="BE204" s="88">
        <f t="shared" si="18"/>
        <v>90</v>
      </c>
      <c r="BF204" s="88">
        <v>8</v>
      </c>
      <c r="BH204" s="88" t="s">
        <v>1171</v>
      </c>
      <c r="BK204" s="88" t="s">
        <v>60</v>
      </c>
      <c r="BL204" s="88" t="s">
        <v>51</v>
      </c>
      <c r="BM204" s="65">
        <v>386</v>
      </c>
      <c r="BQ204" s="65" t="s">
        <v>61</v>
      </c>
      <c r="BR204" s="65" t="s">
        <v>62</v>
      </c>
      <c r="BT204" s="65">
        <v>1</v>
      </c>
      <c r="BU204" s="65">
        <v>1</v>
      </c>
    </row>
    <row r="205" spans="1:73" s="88" customFormat="1" x14ac:dyDescent="0.25">
      <c r="A205" s="88" t="s">
        <v>49</v>
      </c>
      <c r="B205" s="89">
        <v>245332</v>
      </c>
      <c r="C205" s="90">
        <v>44362</v>
      </c>
      <c r="D205" s="91" t="s">
        <v>1037</v>
      </c>
      <c r="E205" s="92"/>
      <c r="F205" s="43"/>
      <c r="G205" s="43"/>
      <c r="H205" s="43"/>
      <c r="I205" s="43"/>
      <c r="J205" s="76"/>
      <c r="M205" s="88" t="s">
        <v>51</v>
      </c>
      <c r="W205" s="88" t="s">
        <v>51</v>
      </c>
      <c r="X205" s="88">
        <v>17824</v>
      </c>
      <c r="Y205" s="88">
        <v>4600002855</v>
      </c>
      <c r="Z205" s="88" t="s">
        <v>1077</v>
      </c>
      <c r="AA205" s="93" t="s">
        <v>1059</v>
      </c>
      <c r="AC205" s="91" t="s">
        <v>790</v>
      </c>
      <c r="AD205" s="91" t="s">
        <v>605</v>
      </c>
      <c r="AE205" s="65" t="s">
        <v>1090</v>
      </c>
      <c r="AF205" s="48">
        <f t="shared" si="13"/>
        <v>35</v>
      </c>
      <c r="AK205" s="65" t="s">
        <v>473</v>
      </c>
      <c r="AL205" s="65">
        <v>1</v>
      </c>
      <c r="AM205" s="92">
        <v>129</v>
      </c>
      <c r="AO205" s="65" t="s">
        <v>50</v>
      </c>
      <c r="AT205" s="65">
        <v>5</v>
      </c>
      <c r="AV205" s="65" t="s">
        <v>617</v>
      </c>
      <c r="AW205" s="73">
        <f t="shared" si="9"/>
        <v>129</v>
      </c>
      <c r="AX205" s="88">
        <v>10000</v>
      </c>
      <c r="BC205" s="94"/>
      <c r="BD205" s="94">
        <v>0.25</v>
      </c>
      <c r="BE205" s="88">
        <f t="shared" si="18"/>
        <v>75</v>
      </c>
      <c r="BF205" s="88">
        <v>6</v>
      </c>
      <c r="BH205" s="88" t="s">
        <v>1172</v>
      </c>
      <c r="BK205" s="88" t="s">
        <v>60</v>
      </c>
      <c r="BL205" s="88" t="s">
        <v>51</v>
      </c>
      <c r="BM205" s="65">
        <v>386</v>
      </c>
      <c r="BQ205" s="65" t="s">
        <v>61</v>
      </c>
      <c r="BR205" s="65" t="s">
        <v>62</v>
      </c>
      <c r="BT205" s="65">
        <v>1</v>
      </c>
      <c r="BU205" s="65">
        <v>1</v>
      </c>
    </row>
    <row r="206" spans="1:73" s="88" customFormat="1" x14ac:dyDescent="0.25">
      <c r="A206" s="88" t="s">
        <v>49</v>
      </c>
      <c r="B206" s="89">
        <v>245333</v>
      </c>
      <c r="C206" s="90">
        <v>44362</v>
      </c>
      <c r="D206" s="91" t="s">
        <v>1037</v>
      </c>
      <c r="E206" s="92"/>
      <c r="F206" s="43"/>
      <c r="G206" s="43"/>
      <c r="H206" s="43"/>
      <c r="I206" s="43"/>
      <c r="J206" s="76"/>
      <c r="M206" s="88" t="s">
        <v>51</v>
      </c>
      <c r="W206" s="88" t="s">
        <v>51</v>
      </c>
      <c r="X206" s="88">
        <v>17824</v>
      </c>
      <c r="Y206" s="88">
        <v>4600002855</v>
      </c>
      <c r="Z206" s="88" t="s">
        <v>1077</v>
      </c>
      <c r="AA206" s="93" t="s">
        <v>1060</v>
      </c>
      <c r="AC206" s="91" t="s">
        <v>791</v>
      </c>
      <c r="AD206" s="91" t="s">
        <v>605</v>
      </c>
      <c r="AE206" s="65" t="s">
        <v>1091</v>
      </c>
      <c r="AF206" s="48">
        <f t="shared" si="13"/>
        <v>36</v>
      </c>
      <c r="AK206" s="65" t="s">
        <v>473</v>
      </c>
      <c r="AL206" s="65">
        <v>1</v>
      </c>
      <c r="AM206" s="92">
        <v>129</v>
      </c>
      <c r="AO206" s="65" t="s">
        <v>50</v>
      </c>
      <c r="AT206" s="65">
        <v>5</v>
      </c>
      <c r="AV206" s="65" t="s">
        <v>617</v>
      </c>
      <c r="AW206" s="73">
        <f t="shared" si="9"/>
        <v>129</v>
      </c>
      <c r="AX206" s="88">
        <v>10000</v>
      </c>
      <c r="BC206" s="94"/>
      <c r="BD206" s="94">
        <v>0.15</v>
      </c>
      <c r="BE206" s="88">
        <f t="shared" si="18"/>
        <v>45</v>
      </c>
      <c r="BF206" s="88">
        <v>4</v>
      </c>
      <c r="BH206" s="88" t="s">
        <v>1169</v>
      </c>
      <c r="BK206" s="88" t="s">
        <v>60</v>
      </c>
      <c r="BL206" s="88" t="s">
        <v>51</v>
      </c>
      <c r="BM206" s="65">
        <v>386</v>
      </c>
      <c r="BQ206" s="65" t="s">
        <v>61</v>
      </c>
      <c r="BR206" s="65" t="s">
        <v>62</v>
      </c>
      <c r="BT206" s="65">
        <v>1</v>
      </c>
      <c r="BU206" s="65">
        <v>1</v>
      </c>
    </row>
    <row r="207" spans="1:73" s="88" customFormat="1" x14ac:dyDescent="0.25">
      <c r="A207" s="88" t="s">
        <v>49</v>
      </c>
      <c r="B207" s="89">
        <v>245334</v>
      </c>
      <c r="C207" s="90">
        <v>44362</v>
      </c>
      <c r="D207" s="91" t="s">
        <v>1037</v>
      </c>
      <c r="E207" s="92"/>
      <c r="F207" s="43"/>
      <c r="G207" s="43"/>
      <c r="H207" s="43"/>
      <c r="I207" s="43"/>
      <c r="J207" s="76"/>
      <c r="M207" s="88" t="s">
        <v>51</v>
      </c>
      <c r="W207" s="88" t="s">
        <v>51</v>
      </c>
      <c r="X207" s="88">
        <v>17824</v>
      </c>
      <c r="Y207" s="88">
        <v>4600002855</v>
      </c>
      <c r="Z207" s="88" t="s">
        <v>1077</v>
      </c>
      <c r="AA207" s="93" t="s">
        <v>1061</v>
      </c>
      <c r="AC207" s="91" t="s">
        <v>1108</v>
      </c>
      <c r="AD207" s="91" t="s">
        <v>605</v>
      </c>
      <c r="AE207" s="65" t="s">
        <v>1092</v>
      </c>
      <c r="AF207" s="48">
        <f t="shared" si="13"/>
        <v>30</v>
      </c>
      <c r="AK207" s="65" t="s">
        <v>473</v>
      </c>
      <c r="AL207" s="65">
        <v>1</v>
      </c>
      <c r="AM207" s="92">
        <v>305</v>
      </c>
      <c r="AO207" s="65" t="s">
        <v>50</v>
      </c>
      <c r="AT207" s="65">
        <v>5</v>
      </c>
      <c r="AV207" s="65" t="s">
        <v>617</v>
      </c>
      <c r="AW207" s="73">
        <f t="shared" si="9"/>
        <v>305</v>
      </c>
      <c r="AX207" s="88">
        <v>10000</v>
      </c>
      <c r="BC207" s="94"/>
      <c r="BD207" s="94">
        <v>0.2</v>
      </c>
      <c r="BE207" s="88">
        <f>100*BD207</f>
        <v>20</v>
      </c>
      <c r="BF207" s="88">
        <v>2</v>
      </c>
      <c r="BH207" s="88" t="s">
        <v>1173</v>
      </c>
      <c r="BK207" s="88" t="s">
        <v>60</v>
      </c>
      <c r="BL207" s="88" t="s">
        <v>51</v>
      </c>
      <c r="BM207" s="65">
        <v>386</v>
      </c>
      <c r="BQ207" s="65" t="s">
        <v>61</v>
      </c>
      <c r="BR207" s="65" t="s">
        <v>62</v>
      </c>
      <c r="BT207" s="65">
        <v>1</v>
      </c>
      <c r="BU207" s="65">
        <v>1</v>
      </c>
    </row>
    <row r="208" spans="1:73" s="88" customFormat="1" x14ac:dyDescent="0.25">
      <c r="A208" s="88" t="s">
        <v>49</v>
      </c>
      <c r="B208" s="89">
        <v>245335</v>
      </c>
      <c r="C208" s="90">
        <v>44362</v>
      </c>
      <c r="D208" s="91" t="s">
        <v>1037</v>
      </c>
      <c r="E208" s="92"/>
      <c r="F208" s="43"/>
      <c r="G208" s="43"/>
      <c r="H208" s="43"/>
      <c r="I208" s="43"/>
      <c r="J208" s="76"/>
      <c r="M208" s="88" t="s">
        <v>51</v>
      </c>
      <c r="W208" s="88" t="s">
        <v>51</v>
      </c>
      <c r="X208" s="88">
        <v>17824</v>
      </c>
      <c r="Y208" s="88">
        <v>4600002855</v>
      </c>
      <c r="Z208" s="88" t="s">
        <v>1077</v>
      </c>
      <c r="AA208" s="93" t="s">
        <v>1062</v>
      </c>
      <c r="AC208" s="91" t="s">
        <v>1109</v>
      </c>
      <c r="AD208" s="91" t="s">
        <v>605</v>
      </c>
      <c r="AE208" s="65" t="s">
        <v>1093</v>
      </c>
      <c r="AF208" s="48">
        <f t="shared" si="13"/>
        <v>29</v>
      </c>
      <c r="AK208" s="65" t="s">
        <v>473</v>
      </c>
      <c r="AL208" s="65">
        <v>1</v>
      </c>
      <c r="AM208" s="92">
        <v>305</v>
      </c>
      <c r="AO208" s="65" t="s">
        <v>50</v>
      </c>
      <c r="AT208" s="65">
        <v>5</v>
      </c>
      <c r="AV208" s="65" t="s">
        <v>617</v>
      </c>
      <c r="AW208" s="73">
        <f t="shared" si="9"/>
        <v>305</v>
      </c>
      <c r="AX208" s="88">
        <v>10000</v>
      </c>
      <c r="BC208" s="94"/>
      <c r="BD208" s="94">
        <v>0.35</v>
      </c>
      <c r="BE208" s="88">
        <f t="shared" ref="BE208:BE210" si="19">100*BD208</f>
        <v>35</v>
      </c>
      <c r="BF208" s="88">
        <v>3</v>
      </c>
      <c r="BH208" s="88" t="s">
        <v>1174</v>
      </c>
      <c r="BK208" s="88" t="s">
        <v>60</v>
      </c>
      <c r="BL208" s="88" t="s">
        <v>51</v>
      </c>
      <c r="BM208" s="65">
        <v>386</v>
      </c>
      <c r="BQ208" s="65" t="s">
        <v>61</v>
      </c>
      <c r="BR208" s="65" t="s">
        <v>62</v>
      </c>
      <c r="BT208" s="65">
        <v>1</v>
      </c>
      <c r="BU208" s="65">
        <v>1</v>
      </c>
    </row>
    <row r="209" spans="1:73" s="88" customFormat="1" x14ac:dyDescent="0.25">
      <c r="A209" s="88" t="s">
        <v>49</v>
      </c>
      <c r="B209" s="89">
        <v>245336</v>
      </c>
      <c r="C209" s="90">
        <v>44362</v>
      </c>
      <c r="D209" s="91" t="s">
        <v>1037</v>
      </c>
      <c r="E209" s="92"/>
      <c r="F209" s="43"/>
      <c r="G209" s="43"/>
      <c r="H209" s="43"/>
      <c r="I209" s="43"/>
      <c r="J209" s="76"/>
      <c r="M209" s="88" t="s">
        <v>51</v>
      </c>
      <c r="W209" s="88" t="s">
        <v>51</v>
      </c>
      <c r="X209" s="88">
        <v>17824</v>
      </c>
      <c r="Y209" s="88">
        <v>4600002855</v>
      </c>
      <c r="Z209" s="88" t="s">
        <v>1077</v>
      </c>
      <c r="AA209" s="93" t="s">
        <v>1063</v>
      </c>
      <c r="AC209" s="91" t="s">
        <v>1110</v>
      </c>
      <c r="AD209" s="91" t="s">
        <v>605</v>
      </c>
      <c r="AE209" s="65" t="s">
        <v>1094</v>
      </c>
      <c r="AF209" s="48">
        <f t="shared" si="13"/>
        <v>32</v>
      </c>
      <c r="AK209" s="65" t="s">
        <v>473</v>
      </c>
      <c r="AL209" s="65">
        <v>1</v>
      </c>
      <c r="AM209" s="92">
        <v>305</v>
      </c>
      <c r="AO209" s="65" t="s">
        <v>50</v>
      </c>
      <c r="AT209" s="65">
        <v>5</v>
      </c>
      <c r="AV209" s="65" t="s">
        <v>617</v>
      </c>
      <c r="AW209" s="73">
        <f t="shared" si="9"/>
        <v>305</v>
      </c>
      <c r="AX209" s="88">
        <v>10000</v>
      </c>
      <c r="BC209" s="94"/>
      <c r="BD209" s="94">
        <v>0.35</v>
      </c>
      <c r="BE209" s="88">
        <f t="shared" si="19"/>
        <v>35</v>
      </c>
      <c r="BF209" s="88">
        <v>3</v>
      </c>
      <c r="BH209" s="88" t="s">
        <v>1174</v>
      </c>
      <c r="BK209" s="88" t="s">
        <v>60</v>
      </c>
      <c r="BL209" s="88" t="s">
        <v>51</v>
      </c>
      <c r="BM209" s="65">
        <v>386</v>
      </c>
      <c r="BQ209" s="65" t="s">
        <v>61</v>
      </c>
      <c r="BR209" s="65" t="s">
        <v>62</v>
      </c>
      <c r="BT209" s="65">
        <v>1</v>
      </c>
      <c r="BU209" s="65">
        <v>1</v>
      </c>
    </row>
    <row r="210" spans="1:73" s="88" customFormat="1" x14ac:dyDescent="0.25">
      <c r="A210" s="88" t="s">
        <v>49</v>
      </c>
      <c r="B210" s="89">
        <v>245337</v>
      </c>
      <c r="C210" s="90">
        <v>44362</v>
      </c>
      <c r="D210" s="91" t="s">
        <v>1037</v>
      </c>
      <c r="E210" s="92"/>
      <c r="F210" s="43"/>
      <c r="G210" s="43"/>
      <c r="H210" s="43"/>
      <c r="I210" s="43"/>
      <c r="J210" s="76"/>
      <c r="M210" s="88" t="s">
        <v>51</v>
      </c>
      <c r="W210" s="88" t="s">
        <v>51</v>
      </c>
      <c r="X210" s="88">
        <v>17824</v>
      </c>
      <c r="Y210" s="88">
        <v>4600002855</v>
      </c>
      <c r="Z210" s="88" t="s">
        <v>1077</v>
      </c>
      <c r="AA210" s="93" t="s">
        <v>1064</v>
      </c>
      <c r="AC210" s="91" t="s">
        <v>1111</v>
      </c>
      <c r="AD210" s="91" t="s">
        <v>605</v>
      </c>
      <c r="AE210" s="65" t="s">
        <v>1095</v>
      </c>
      <c r="AF210" s="48">
        <f t="shared" si="13"/>
        <v>33</v>
      </c>
      <c r="AK210" s="65" t="s">
        <v>473</v>
      </c>
      <c r="AL210" s="65">
        <v>1</v>
      </c>
      <c r="AM210" s="92">
        <v>305</v>
      </c>
      <c r="AO210" s="65" t="s">
        <v>50</v>
      </c>
      <c r="AT210" s="65">
        <v>5</v>
      </c>
      <c r="AV210" s="65" t="s">
        <v>617</v>
      </c>
      <c r="AW210" s="73">
        <f t="shared" si="9"/>
        <v>305</v>
      </c>
      <c r="AX210" s="88">
        <v>10000</v>
      </c>
      <c r="BC210" s="94"/>
      <c r="BD210" s="94">
        <v>0.15</v>
      </c>
      <c r="BE210" s="88">
        <f t="shared" si="19"/>
        <v>15</v>
      </c>
      <c r="BF210" s="88">
        <v>1</v>
      </c>
      <c r="BH210" s="88" t="s">
        <v>1175</v>
      </c>
      <c r="BK210" s="88" t="s">
        <v>60</v>
      </c>
      <c r="BL210" s="88" t="s">
        <v>51</v>
      </c>
      <c r="BM210" s="65">
        <v>386</v>
      </c>
      <c r="BQ210" s="65" t="s">
        <v>61</v>
      </c>
      <c r="BR210" s="65" t="s">
        <v>62</v>
      </c>
      <c r="BT210" s="65">
        <v>1</v>
      </c>
      <c r="BU210" s="65">
        <v>1</v>
      </c>
    </row>
    <row r="211" spans="1:73" s="88" customFormat="1" x14ac:dyDescent="0.25">
      <c r="A211" s="88" t="s">
        <v>49</v>
      </c>
      <c r="B211" s="89">
        <v>245338</v>
      </c>
      <c r="C211" s="90">
        <v>44362</v>
      </c>
      <c r="D211" s="91" t="s">
        <v>1037</v>
      </c>
      <c r="E211" s="92"/>
      <c r="F211" s="43"/>
      <c r="G211" s="43"/>
      <c r="H211" s="43"/>
      <c r="I211" s="43"/>
      <c r="J211" s="76"/>
      <c r="M211" s="88" t="s">
        <v>51</v>
      </c>
      <c r="W211" s="88" t="s">
        <v>51</v>
      </c>
      <c r="X211" s="88">
        <v>17824</v>
      </c>
      <c r="Y211" s="88">
        <v>4600002855</v>
      </c>
      <c r="Z211" s="88" t="s">
        <v>1077</v>
      </c>
      <c r="AA211" s="93" t="s">
        <v>1119</v>
      </c>
      <c r="AC211" s="91" t="s">
        <v>586</v>
      </c>
      <c r="AD211" s="91" t="s">
        <v>605</v>
      </c>
      <c r="AE211" s="65" t="s">
        <v>1132</v>
      </c>
      <c r="AF211" s="48">
        <f t="shared" si="13"/>
        <v>29</v>
      </c>
      <c r="AK211" s="65" t="s">
        <v>473</v>
      </c>
      <c r="AL211" s="65">
        <v>1</v>
      </c>
      <c r="AM211" s="92">
        <v>147</v>
      </c>
      <c r="AO211" s="65" t="s">
        <v>50</v>
      </c>
      <c r="AT211" s="65">
        <v>5</v>
      </c>
      <c r="AV211" s="65" t="s">
        <v>617</v>
      </c>
      <c r="AW211" s="73">
        <f t="shared" si="9"/>
        <v>147</v>
      </c>
      <c r="AX211" s="88">
        <v>10000</v>
      </c>
      <c r="BC211" s="94"/>
      <c r="BD211" s="94"/>
      <c r="BK211" s="88" t="s">
        <v>60</v>
      </c>
      <c r="BL211" s="88" t="s">
        <v>51</v>
      </c>
      <c r="BM211" s="65">
        <v>386</v>
      </c>
      <c r="BQ211" s="65" t="s">
        <v>61</v>
      </c>
      <c r="BR211" s="65" t="s">
        <v>621</v>
      </c>
      <c r="BT211" s="65">
        <v>1</v>
      </c>
      <c r="BU211" s="65">
        <v>1</v>
      </c>
    </row>
    <row r="212" spans="1:73" s="88" customFormat="1" x14ac:dyDescent="0.25">
      <c r="A212" s="88" t="s">
        <v>49</v>
      </c>
      <c r="B212" s="89">
        <v>245339</v>
      </c>
      <c r="C212" s="90">
        <v>44362</v>
      </c>
      <c r="D212" s="91" t="s">
        <v>1037</v>
      </c>
      <c r="E212" s="92"/>
      <c r="F212" s="43"/>
      <c r="G212" s="43"/>
      <c r="H212" s="43"/>
      <c r="I212" s="43"/>
      <c r="J212" s="76"/>
      <c r="M212" s="88" t="s">
        <v>51</v>
      </c>
      <c r="W212" s="88" t="s">
        <v>51</v>
      </c>
      <c r="X212" s="88">
        <v>17824</v>
      </c>
      <c r="Y212" s="88">
        <v>4600002855</v>
      </c>
      <c r="Z212" s="88" t="s">
        <v>1077</v>
      </c>
      <c r="AA212" s="93" t="s">
        <v>1120</v>
      </c>
      <c r="AC212" s="91" t="s">
        <v>787</v>
      </c>
      <c r="AD212" s="91" t="s">
        <v>605</v>
      </c>
      <c r="AE212" s="65" t="s">
        <v>1133</v>
      </c>
      <c r="AF212" s="48">
        <f t="shared" si="13"/>
        <v>28</v>
      </c>
      <c r="AK212" s="65" t="s">
        <v>473</v>
      </c>
      <c r="AL212" s="65">
        <v>1</v>
      </c>
      <c r="AM212" s="92">
        <v>147</v>
      </c>
      <c r="AO212" s="65" t="s">
        <v>50</v>
      </c>
      <c r="AT212" s="65">
        <v>5</v>
      </c>
      <c r="AV212" s="65" t="s">
        <v>617</v>
      </c>
      <c r="AW212" s="73">
        <f t="shared" si="9"/>
        <v>147</v>
      </c>
      <c r="AX212" s="88">
        <v>10000</v>
      </c>
      <c r="BC212" s="94"/>
      <c r="BD212" s="94">
        <v>0.15</v>
      </c>
      <c r="BE212" s="88">
        <f>400*BD212</f>
        <v>60</v>
      </c>
      <c r="BF212" s="88">
        <v>5</v>
      </c>
      <c r="BH212" s="88" t="s">
        <v>1170</v>
      </c>
      <c r="BK212" s="88" t="s">
        <v>60</v>
      </c>
      <c r="BL212" s="88" t="s">
        <v>51</v>
      </c>
      <c r="BM212" s="65">
        <v>386</v>
      </c>
      <c r="BQ212" s="65" t="s">
        <v>61</v>
      </c>
      <c r="BR212" s="65" t="s">
        <v>62</v>
      </c>
      <c r="BT212" s="65">
        <v>1</v>
      </c>
      <c r="BU212" s="65">
        <v>1</v>
      </c>
    </row>
    <row r="213" spans="1:73" s="88" customFormat="1" x14ac:dyDescent="0.25">
      <c r="A213" s="88" t="s">
        <v>49</v>
      </c>
      <c r="B213" s="89">
        <v>245340</v>
      </c>
      <c r="C213" s="90">
        <v>44362</v>
      </c>
      <c r="D213" s="91" t="s">
        <v>1037</v>
      </c>
      <c r="E213" s="92"/>
      <c r="F213" s="43"/>
      <c r="G213" s="43"/>
      <c r="H213" s="43"/>
      <c r="I213" s="43"/>
      <c r="J213" s="76"/>
      <c r="M213" s="88" t="s">
        <v>51</v>
      </c>
      <c r="W213" s="88" t="s">
        <v>51</v>
      </c>
      <c r="X213" s="88">
        <v>17824</v>
      </c>
      <c r="Y213" s="88">
        <v>4600002855</v>
      </c>
      <c r="Z213" s="88" t="s">
        <v>1077</v>
      </c>
      <c r="AA213" s="93" t="s">
        <v>1121</v>
      </c>
      <c r="AC213" s="91" t="s">
        <v>788</v>
      </c>
      <c r="AD213" s="91" t="s">
        <v>605</v>
      </c>
      <c r="AE213" s="65" t="s">
        <v>1134</v>
      </c>
      <c r="AF213" s="48">
        <f t="shared" si="13"/>
        <v>28</v>
      </c>
      <c r="AK213" s="65" t="s">
        <v>473</v>
      </c>
      <c r="AL213" s="65">
        <v>1</v>
      </c>
      <c r="AM213" s="92">
        <v>147</v>
      </c>
      <c r="AO213" s="65" t="s">
        <v>50</v>
      </c>
      <c r="AT213" s="65">
        <v>5</v>
      </c>
      <c r="AV213" s="65" t="s">
        <v>617</v>
      </c>
      <c r="AW213" s="73">
        <f t="shared" si="9"/>
        <v>147</v>
      </c>
      <c r="AX213" s="88">
        <v>10000</v>
      </c>
      <c r="BC213" s="94"/>
      <c r="BD213" s="94">
        <v>0.2</v>
      </c>
      <c r="BE213" s="88">
        <f t="shared" ref="BE213:BE216" si="20">400*BD213</f>
        <v>80</v>
      </c>
      <c r="BF213" s="88">
        <v>7</v>
      </c>
      <c r="BH213" s="88" t="s">
        <v>1176</v>
      </c>
      <c r="BK213" s="88" t="s">
        <v>60</v>
      </c>
      <c r="BL213" s="88" t="s">
        <v>51</v>
      </c>
      <c r="BM213" s="65">
        <v>386</v>
      </c>
      <c r="BQ213" s="65" t="s">
        <v>61</v>
      </c>
      <c r="BR213" s="65" t="s">
        <v>62</v>
      </c>
      <c r="BT213" s="65">
        <v>1</v>
      </c>
      <c r="BU213" s="65">
        <v>1</v>
      </c>
    </row>
    <row r="214" spans="1:73" s="88" customFormat="1" x14ac:dyDescent="0.25">
      <c r="A214" s="88" t="s">
        <v>49</v>
      </c>
      <c r="B214" s="89">
        <v>245341</v>
      </c>
      <c r="C214" s="90">
        <v>44362</v>
      </c>
      <c r="D214" s="91" t="s">
        <v>1037</v>
      </c>
      <c r="E214" s="92"/>
      <c r="F214" s="43"/>
      <c r="G214" s="43"/>
      <c r="H214" s="43"/>
      <c r="I214" s="43"/>
      <c r="J214" s="76"/>
      <c r="M214" s="88" t="s">
        <v>51</v>
      </c>
      <c r="W214" s="88" t="s">
        <v>51</v>
      </c>
      <c r="X214" s="88">
        <v>17824</v>
      </c>
      <c r="Y214" s="88">
        <v>4600002855</v>
      </c>
      <c r="Z214" s="88" t="s">
        <v>1077</v>
      </c>
      <c r="AA214" s="93" t="s">
        <v>1122</v>
      </c>
      <c r="AC214" s="91" t="s">
        <v>789</v>
      </c>
      <c r="AD214" s="91" t="s">
        <v>605</v>
      </c>
      <c r="AE214" s="65" t="s">
        <v>1135</v>
      </c>
      <c r="AF214" s="48">
        <f t="shared" si="13"/>
        <v>28</v>
      </c>
      <c r="AK214" s="65" t="s">
        <v>473</v>
      </c>
      <c r="AL214" s="65">
        <v>1</v>
      </c>
      <c r="AM214" s="92">
        <v>147</v>
      </c>
      <c r="AO214" s="65" t="s">
        <v>50</v>
      </c>
      <c r="AT214" s="65">
        <v>5</v>
      </c>
      <c r="AV214" s="65" t="s">
        <v>617</v>
      </c>
      <c r="AW214" s="73">
        <f t="shared" si="9"/>
        <v>147</v>
      </c>
      <c r="AX214" s="88">
        <v>10000</v>
      </c>
      <c r="BC214" s="94"/>
      <c r="BD214" s="94">
        <v>0.3</v>
      </c>
      <c r="BE214" s="88">
        <f t="shared" si="20"/>
        <v>120</v>
      </c>
      <c r="BF214" s="88">
        <v>10</v>
      </c>
      <c r="BH214" s="88" t="s">
        <v>1177</v>
      </c>
      <c r="BK214" s="88" t="s">
        <v>60</v>
      </c>
      <c r="BL214" s="88" t="s">
        <v>51</v>
      </c>
      <c r="BM214" s="65">
        <v>386</v>
      </c>
      <c r="BQ214" s="65" t="s">
        <v>61</v>
      </c>
      <c r="BR214" s="65" t="s">
        <v>62</v>
      </c>
      <c r="BT214" s="65">
        <v>1</v>
      </c>
      <c r="BU214" s="65">
        <v>1</v>
      </c>
    </row>
    <row r="215" spans="1:73" s="88" customFormat="1" x14ac:dyDescent="0.25">
      <c r="A215" s="88" t="s">
        <v>49</v>
      </c>
      <c r="B215" s="89">
        <v>245342</v>
      </c>
      <c r="C215" s="90">
        <v>44362</v>
      </c>
      <c r="D215" s="91" t="s">
        <v>1037</v>
      </c>
      <c r="E215" s="92"/>
      <c r="F215" s="43"/>
      <c r="G215" s="43"/>
      <c r="H215" s="43"/>
      <c r="I215" s="43"/>
      <c r="J215" s="76"/>
      <c r="M215" s="88" t="s">
        <v>51</v>
      </c>
      <c r="W215" s="88" t="s">
        <v>51</v>
      </c>
      <c r="X215" s="88">
        <v>17824</v>
      </c>
      <c r="Y215" s="88">
        <v>4600002855</v>
      </c>
      <c r="Z215" s="88" t="s">
        <v>1077</v>
      </c>
      <c r="AA215" s="93" t="s">
        <v>1123</v>
      </c>
      <c r="AC215" s="91" t="s">
        <v>790</v>
      </c>
      <c r="AD215" s="91" t="s">
        <v>605</v>
      </c>
      <c r="AE215" s="65" t="s">
        <v>1136</v>
      </c>
      <c r="AF215" s="48">
        <f t="shared" si="13"/>
        <v>29</v>
      </c>
      <c r="AK215" s="65" t="s">
        <v>473</v>
      </c>
      <c r="AL215" s="65">
        <v>1</v>
      </c>
      <c r="AM215" s="92">
        <v>147</v>
      </c>
      <c r="AO215" s="65" t="s">
        <v>50</v>
      </c>
      <c r="AT215" s="65">
        <v>5</v>
      </c>
      <c r="AV215" s="65" t="s">
        <v>617</v>
      </c>
      <c r="AW215" s="73">
        <f t="shared" si="9"/>
        <v>147</v>
      </c>
      <c r="AX215" s="88">
        <v>10000</v>
      </c>
      <c r="BC215" s="94"/>
      <c r="BD215" s="94">
        <v>0.25</v>
      </c>
      <c r="BE215" s="88">
        <f t="shared" si="20"/>
        <v>100</v>
      </c>
      <c r="BF215" s="88">
        <v>8</v>
      </c>
      <c r="BH215" s="88" t="s">
        <v>1171</v>
      </c>
      <c r="BK215" s="88" t="s">
        <v>60</v>
      </c>
      <c r="BL215" s="88" t="s">
        <v>51</v>
      </c>
      <c r="BM215" s="65">
        <v>386</v>
      </c>
      <c r="BQ215" s="65" t="s">
        <v>61</v>
      </c>
      <c r="BR215" s="65" t="s">
        <v>62</v>
      </c>
      <c r="BT215" s="65">
        <v>1</v>
      </c>
      <c r="BU215" s="65">
        <v>1</v>
      </c>
    </row>
    <row r="216" spans="1:73" s="88" customFormat="1" x14ac:dyDescent="0.25">
      <c r="A216" s="88" t="s">
        <v>49</v>
      </c>
      <c r="B216" s="89">
        <v>245343</v>
      </c>
      <c r="C216" s="90">
        <v>44362</v>
      </c>
      <c r="D216" s="91" t="s">
        <v>1037</v>
      </c>
      <c r="E216" s="92"/>
      <c r="F216" s="43"/>
      <c r="G216" s="43"/>
      <c r="H216" s="43"/>
      <c r="I216" s="43"/>
      <c r="J216" s="76"/>
      <c r="M216" s="88" t="s">
        <v>51</v>
      </c>
      <c r="W216" s="88" t="s">
        <v>51</v>
      </c>
      <c r="X216" s="88">
        <v>17824</v>
      </c>
      <c r="Y216" s="88">
        <v>4600002855</v>
      </c>
      <c r="Z216" s="88" t="s">
        <v>1077</v>
      </c>
      <c r="AA216" s="93" t="s">
        <v>1124</v>
      </c>
      <c r="AC216" s="91" t="s">
        <v>791</v>
      </c>
      <c r="AD216" s="91" t="s">
        <v>605</v>
      </c>
      <c r="AE216" s="65" t="s">
        <v>1137</v>
      </c>
      <c r="AF216" s="48">
        <f t="shared" si="13"/>
        <v>30</v>
      </c>
      <c r="AK216" s="65" t="s">
        <v>473</v>
      </c>
      <c r="AL216" s="65">
        <v>1</v>
      </c>
      <c r="AM216" s="92">
        <v>147</v>
      </c>
      <c r="AO216" s="65" t="s">
        <v>50</v>
      </c>
      <c r="AT216" s="65">
        <v>5</v>
      </c>
      <c r="AV216" s="65" t="s">
        <v>617</v>
      </c>
      <c r="AW216" s="73">
        <f t="shared" si="9"/>
        <v>147</v>
      </c>
      <c r="AX216" s="88">
        <v>10000</v>
      </c>
      <c r="BC216" s="94"/>
      <c r="BD216" s="94">
        <v>0.15</v>
      </c>
      <c r="BE216" s="88">
        <f t="shared" si="20"/>
        <v>60</v>
      </c>
      <c r="BF216" s="88">
        <v>5</v>
      </c>
      <c r="BH216" s="88" t="s">
        <v>1170</v>
      </c>
      <c r="BK216" s="88" t="s">
        <v>60</v>
      </c>
      <c r="BL216" s="88" t="s">
        <v>51</v>
      </c>
      <c r="BM216" s="65">
        <v>386</v>
      </c>
      <c r="BQ216" s="65" t="s">
        <v>61</v>
      </c>
      <c r="BR216" s="65" t="s">
        <v>62</v>
      </c>
      <c r="BT216" s="65">
        <v>1</v>
      </c>
      <c r="BU216" s="65">
        <v>1</v>
      </c>
    </row>
    <row r="217" spans="1:73" s="88" customFormat="1" x14ac:dyDescent="0.25">
      <c r="A217" s="88" t="s">
        <v>49</v>
      </c>
      <c r="B217" s="89">
        <v>245344</v>
      </c>
      <c r="C217" s="90">
        <v>44362</v>
      </c>
      <c r="D217" s="91" t="s">
        <v>1037</v>
      </c>
      <c r="E217" s="92"/>
      <c r="F217" s="43"/>
      <c r="G217" s="43"/>
      <c r="H217" s="43"/>
      <c r="I217" s="43"/>
      <c r="J217" s="76"/>
      <c r="M217" s="88" t="s">
        <v>51</v>
      </c>
      <c r="W217" s="88" t="s">
        <v>51</v>
      </c>
      <c r="X217" s="88">
        <v>17824</v>
      </c>
      <c r="Y217" s="88">
        <v>4600002855</v>
      </c>
      <c r="Z217" s="88" t="s">
        <v>1077</v>
      </c>
      <c r="AA217" s="93" t="s">
        <v>1125</v>
      </c>
      <c r="AC217" s="91" t="s">
        <v>792</v>
      </c>
      <c r="AD217" s="91" t="s">
        <v>605</v>
      </c>
      <c r="AE217" s="65" t="s">
        <v>1138</v>
      </c>
      <c r="AF217" s="48">
        <f t="shared" si="13"/>
        <v>30</v>
      </c>
      <c r="AK217" s="65" t="s">
        <v>473</v>
      </c>
      <c r="AL217" s="65">
        <v>1</v>
      </c>
      <c r="AM217" s="92">
        <v>147</v>
      </c>
      <c r="AO217" s="65" t="s">
        <v>50</v>
      </c>
      <c r="AT217" s="65">
        <v>5</v>
      </c>
      <c r="AV217" s="65" t="s">
        <v>617</v>
      </c>
      <c r="AW217" s="73">
        <f t="shared" si="9"/>
        <v>147</v>
      </c>
      <c r="AX217" s="88">
        <v>10000</v>
      </c>
      <c r="BC217" s="94"/>
      <c r="BD217" s="94"/>
      <c r="BK217" s="88" t="s">
        <v>60</v>
      </c>
      <c r="BL217" s="88" t="s">
        <v>51</v>
      </c>
      <c r="BM217" s="65">
        <v>386</v>
      </c>
      <c r="BQ217" s="65" t="s">
        <v>61</v>
      </c>
      <c r="BR217" s="65" t="s">
        <v>621</v>
      </c>
      <c r="BT217" s="65">
        <v>1</v>
      </c>
      <c r="BU217" s="65">
        <v>1</v>
      </c>
    </row>
    <row r="218" spans="1:73" s="88" customFormat="1" x14ac:dyDescent="0.25">
      <c r="A218" s="88" t="s">
        <v>49</v>
      </c>
      <c r="B218" s="89">
        <v>245345</v>
      </c>
      <c r="C218" s="90">
        <v>44362</v>
      </c>
      <c r="D218" s="91" t="s">
        <v>1037</v>
      </c>
      <c r="E218" s="92"/>
      <c r="F218" s="43"/>
      <c r="G218" s="43"/>
      <c r="H218" s="43"/>
      <c r="I218" s="43"/>
      <c r="J218" s="76"/>
      <c r="M218" s="88" t="s">
        <v>51</v>
      </c>
      <c r="W218" s="88" t="s">
        <v>51</v>
      </c>
      <c r="X218" s="88">
        <v>17824</v>
      </c>
      <c r="Y218" s="88">
        <v>4600002855</v>
      </c>
      <c r="Z218" s="88" t="s">
        <v>1077</v>
      </c>
      <c r="AA218" s="93" t="s">
        <v>1113</v>
      </c>
      <c r="AC218" s="91" t="s">
        <v>586</v>
      </c>
      <c r="AD218" s="91" t="s">
        <v>605</v>
      </c>
      <c r="AE218" s="65" t="s">
        <v>1126</v>
      </c>
      <c r="AF218" s="48">
        <f t="shared" si="13"/>
        <v>36</v>
      </c>
      <c r="AK218" s="65" t="s">
        <v>473</v>
      </c>
      <c r="AL218" s="65">
        <v>1</v>
      </c>
      <c r="AM218" s="92">
        <v>147</v>
      </c>
      <c r="AO218" s="65" t="s">
        <v>50</v>
      </c>
      <c r="AT218" s="65">
        <v>5</v>
      </c>
      <c r="AV218" s="65" t="s">
        <v>617</v>
      </c>
      <c r="AW218" s="73">
        <f t="shared" si="9"/>
        <v>147</v>
      </c>
      <c r="AX218" s="88">
        <v>10000</v>
      </c>
      <c r="BC218" s="94"/>
      <c r="BD218" s="94"/>
      <c r="BK218" s="88" t="s">
        <v>60</v>
      </c>
      <c r="BL218" s="88" t="s">
        <v>51</v>
      </c>
      <c r="BM218" s="65">
        <v>386</v>
      </c>
      <c r="BQ218" s="65" t="s">
        <v>61</v>
      </c>
      <c r="BR218" s="65" t="s">
        <v>621</v>
      </c>
      <c r="BT218" s="65">
        <v>1</v>
      </c>
      <c r="BU218" s="65">
        <v>1</v>
      </c>
    </row>
    <row r="219" spans="1:73" s="88" customFormat="1" x14ac:dyDescent="0.25">
      <c r="A219" s="88" t="s">
        <v>49</v>
      </c>
      <c r="B219" s="89">
        <v>245346</v>
      </c>
      <c r="C219" s="90">
        <v>44362</v>
      </c>
      <c r="D219" s="91" t="s">
        <v>1037</v>
      </c>
      <c r="E219" s="92"/>
      <c r="F219" s="43"/>
      <c r="G219" s="43"/>
      <c r="H219" s="43"/>
      <c r="I219" s="43"/>
      <c r="J219" s="76"/>
      <c r="M219" s="88" t="s">
        <v>51</v>
      </c>
      <c r="W219" s="88" t="s">
        <v>51</v>
      </c>
      <c r="X219" s="88">
        <v>17824</v>
      </c>
      <c r="Y219" s="88">
        <v>4600002855</v>
      </c>
      <c r="Z219" s="88" t="s">
        <v>1077</v>
      </c>
      <c r="AA219" s="93" t="s">
        <v>1114</v>
      </c>
      <c r="AC219" s="91" t="s">
        <v>787</v>
      </c>
      <c r="AD219" s="91" t="s">
        <v>605</v>
      </c>
      <c r="AE219" s="65" t="s">
        <v>1127</v>
      </c>
      <c r="AF219" s="48">
        <f t="shared" si="13"/>
        <v>35</v>
      </c>
      <c r="AK219" s="65" t="s">
        <v>473</v>
      </c>
      <c r="AL219" s="65">
        <v>1</v>
      </c>
      <c r="AM219" s="92">
        <v>147</v>
      </c>
      <c r="AO219" s="65" t="s">
        <v>50</v>
      </c>
      <c r="AT219" s="65">
        <v>5</v>
      </c>
      <c r="AV219" s="65" t="s">
        <v>617</v>
      </c>
      <c r="AW219" s="73">
        <f t="shared" si="9"/>
        <v>147</v>
      </c>
      <c r="AX219" s="88">
        <v>10000</v>
      </c>
      <c r="BC219" s="94"/>
      <c r="BD219" s="94">
        <v>0.15</v>
      </c>
      <c r="BE219" s="88">
        <f>400*BD219</f>
        <v>60</v>
      </c>
      <c r="BF219" s="88">
        <v>5</v>
      </c>
      <c r="BH219" s="88" t="s">
        <v>1170</v>
      </c>
      <c r="BK219" s="88" t="s">
        <v>60</v>
      </c>
      <c r="BL219" s="88" t="s">
        <v>51</v>
      </c>
      <c r="BM219" s="65">
        <v>386</v>
      </c>
      <c r="BQ219" s="65" t="s">
        <v>61</v>
      </c>
      <c r="BR219" s="65" t="s">
        <v>62</v>
      </c>
      <c r="BT219" s="65">
        <v>1</v>
      </c>
      <c r="BU219" s="65">
        <v>1</v>
      </c>
    </row>
    <row r="220" spans="1:73" s="88" customFormat="1" x14ac:dyDescent="0.25">
      <c r="A220" s="88" t="s">
        <v>49</v>
      </c>
      <c r="B220" s="89">
        <v>245347</v>
      </c>
      <c r="C220" s="90">
        <v>44362</v>
      </c>
      <c r="D220" s="91" t="s">
        <v>1037</v>
      </c>
      <c r="E220" s="92"/>
      <c r="F220" s="43"/>
      <c r="G220" s="43"/>
      <c r="H220" s="43"/>
      <c r="I220" s="43"/>
      <c r="J220" s="76"/>
      <c r="M220" s="88" t="s">
        <v>51</v>
      </c>
      <c r="W220" s="88" t="s">
        <v>51</v>
      </c>
      <c r="X220" s="88">
        <v>17824</v>
      </c>
      <c r="Y220" s="88">
        <v>4600002855</v>
      </c>
      <c r="Z220" s="88" t="s">
        <v>1077</v>
      </c>
      <c r="AA220" s="93" t="s">
        <v>1115</v>
      </c>
      <c r="AC220" s="91" t="s">
        <v>788</v>
      </c>
      <c r="AD220" s="91" t="s">
        <v>605</v>
      </c>
      <c r="AE220" s="65" t="s">
        <v>1128</v>
      </c>
      <c r="AF220" s="48">
        <f t="shared" si="13"/>
        <v>35</v>
      </c>
      <c r="AK220" s="65" t="s">
        <v>473</v>
      </c>
      <c r="AL220" s="65">
        <v>1</v>
      </c>
      <c r="AM220" s="92">
        <v>147</v>
      </c>
      <c r="AO220" s="65" t="s">
        <v>50</v>
      </c>
      <c r="AT220" s="65">
        <v>5</v>
      </c>
      <c r="AV220" s="65" t="s">
        <v>617</v>
      </c>
      <c r="AW220" s="73">
        <f t="shared" si="9"/>
        <v>147</v>
      </c>
      <c r="AX220" s="88">
        <v>10000</v>
      </c>
      <c r="BC220" s="94"/>
      <c r="BD220" s="94">
        <v>0.2</v>
      </c>
      <c r="BE220" s="88">
        <f t="shared" ref="BE220:BE223" si="21">400*BD220</f>
        <v>80</v>
      </c>
      <c r="BF220" s="88">
        <v>7</v>
      </c>
      <c r="BH220" s="88" t="s">
        <v>1176</v>
      </c>
      <c r="BK220" s="88" t="s">
        <v>60</v>
      </c>
      <c r="BL220" s="88" t="s">
        <v>51</v>
      </c>
      <c r="BM220" s="65">
        <v>386</v>
      </c>
      <c r="BQ220" s="65" t="s">
        <v>61</v>
      </c>
      <c r="BR220" s="65" t="s">
        <v>62</v>
      </c>
      <c r="BT220" s="65">
        <v>1</v>
      </c>
      <c r="BU220" s="65">
        <v>1</v>
      </c>
    </row>
    <row r="221" spans="1:73" s="88" customFormat="1" x14ac:dyDescent="0.25">
      <c r="A221" s="88" t="s">
        <v>49</v>
      </c>
      <c r="B221" s="89">
        <v>245348</v>
      </c>
      <c r="C221" s="90">
        <v>44362</v>
      </c>
      <c r="D221" s="91" t="s">
        <v>1037</v>
      </c>
      <c r="E221" s="92"/>
      <c r="F221" s="43"/>
      <c r="G221" s="43"/>
      <c r="H221" s="43"/>
      <c r="I221" s="43"/>
      <c r="J221" s="76"/>
      <c r="M221" s="88" t="s">
        <v>51</v>
      </c>
      <c r="W221" s="88" t="s">
        <v>51</v>
      </c>
      <c r="X221" s="88">
        <v>17824</v>
      </c>
      <c r="Y221" s="88">
        <v>4600002855</v>
      </c>
      <c r="Z221" s="88" t="s">
        <v>1077</v>
      </c>
      <c r="AA221" s="93" t="s">
        <v>1116</v>
      </c>
      <c r="AC221" s="91" t="s">
        <v>789</v>
      </c>
      <c r="AD221" s="91" t="s">
        <v>605</v>
      </c>
      <c r="AE221" s="65" t="s">
        <v>1129</v>
      </c>
      <c r="AF221" s="48">
        <f t="shared" si="13"/>
        <v>35</v>
      </c>
      <c r="AK221" s="65" t="s">
        <v>473</v>
      </c>
      <c r="AL221" s="65">
        <v>1</v>
      </c>
      <c r="AM221" s="92">
        <v>147</v>
      </c>
      <c r="AO221" s="65" t="s">
        <v>50</v>
      </c>
      <c r="AT221" s="65">
        <v>5</v>
      </c>
      <c r="AV221" s="65" t="s">
        <v>617</v>
      </c>
      <c r="AW221" s="73">
        <f t="shared" si="9"/>
        <v>147</v>
      </c>
      <c r="AX221" s="88">
        <v>10000</v>
      </c>
      <c r="BC221" s="94"/>
      <c r="BD221" s="94">
        <v>0.3</v>
      </c>
      <c r="BE221" s="88">
        <f t="shared" si="21"/>
        <v>120</v>
      </c>
      <c r="BF221" s="88">
        <v>10</v>
      </c>
      <c r="BH221" s="88" t="s">
        <v>1177</v>
      </c>
      <c r="BK221" s="88" t="s">
        <v>60</v>
      </c>
      <c r="BL221" s="88" t="s">
        <v>51</v>
      </c>
      <c r="BM221" s="65">
        <v>386</v>
      </c>
      <c r="BQ221" s="65" t="s">
        <v>61</v>
      </c>
      <c r="BR221" s="65" t="s">
        <v>62</v>
      </c>
      <c r="BT221" s="65">
        <v>1</v>
      </c>
      <c r="BU221" s="65">
        <v>1</v>
      </c>
    </row>
    <row r="222" spans="1:73" s="88" customFormat="1" x14ac:dyDescent="0.25">
      <c r="A222" s="88" t="s">
        <v>49</v>
      </c>
      <c r="B222" s="89">
        <v>245349</v>
      </c>
      <c r="C222" s="90">
        <v>44362</v>
      </c>
      <c r="D222" s="91" t="s">
        <v>1037</v>
      </c>
      <c r="E222" s="92"/>
      <c r="F222" s="43"/>
      <c r="G222" s="43"/>
      <c r="H222" s="43"/>
      <c r="I222" s="43"/>
      <c r="J222" s="76"/>
      <c r="M222" s="88" t="s">
        <v>51</v>
      </c>
      <c r="W222" s="88" t="s">
        <v>51</v>
      </c>
      <c r="X222" s="88">
        <v>17824</v>
      </c>
      <c r="Y222" s="88">
        <v>4600002855</v>
      </c>
      <c r="Z222" s="88" t="s">
        <v>1077</v>
      </c>
      <c r="AA222" s="93" t="s">
        <v>1117</v>
      </c>
      <c r="AC222" s="91" t="s">
        <v>790</v>
      </c>
      <c r="AD222" s="91" t="s">
        <v>605</v>
      </c>
      <c r="AE222" s="65" t="s">
        <v>1130</v>
      </c>
      <c r="AF222" s="48">
        <f t="shared" si="13"/>
        <v>36</v>
      </c>
      <c r="AK222" s="65" t="s">
        <v>473</v>
      </c>
      <c r="AL222" s="65">
        <v>1</v>
      </c>
      <c r="AM222" s="92">
        <v>147</v>
      </c>
      <c r="AO222" s="65" t="s">
        <v>50</v>
      </c>
      <c r="AT222" s="65">
        <v>5</v>
      </c>
      <c r="AV222" s="65" t="s">
        <v>617</v>
      </c>
      <c r="AW222" s="73">
        <f t="shared" si="9"/>
        <v>147</v>
      </c>
      <c r="AX222" s="88">
        <v>10000</v>
      </c>
      <c r="BC222" s="94"/>
      <c r="BD222" s="94">
        <v>0.25</v>
      </c>
      <c r="BE222" s="88">
        <f t="shared" si="21"/>
        <v>100</v>
      </c>
      <c r="BF222" s="88">
        <v>8</v>
      </c>
      <c r="BH222" s="88" t="s">
        <v>1171</v>
      </c>
      <c r="BK222" s="88" t="s">
        <v>60</v>
      </c>
      <c r="BL222" s="88" t="s">
        <v>51</v>
      </c>
      <c r="BM222" s="65">
        <v>386</v>
      </c>
      <c r="BQ222" s="65" t="s">
        <v>61</v>
      </c>
      <c r="BR222" s="65" t="s">
        <v>62</v>
      </c>
      <c r="BT222" s="65">
        <v>1</v>
      </c>
      <c r="BU222" s="65">
        <v>1</v>
      </c>
    </row>
    <row r="223" spans="1:73" s="88" customFormat="1" x14ac:dyDescent="0.25">
      <c r="A223" s="88" t="s">
        <v>49</v>
      </c>
      <c r="B223" s="89">
        <v>245350</v>
      </c>
      <c r="C223" s="90">
        <v>44362</v>
      </c>
      <c r="D223" s="91" t="s">
        <v>1037</v>
      </c>
      <c r="E223" s="92"/>
      <c r="F223" s="43"/>
      <c r="G223" s="43"/>
      <c r="H223" s="43"/>
      <c r="I223" s="43"/>
      <c r="J223" s="76"/>
      <c r="M223" s="88" t="s">
        <v>51</v>
      </c>
      <c r="W223" s="88" t="s">
        <v>51</v>
      </c>
      <c r="X223" s="88">
        <v>17824</v>
      </c>
      <c r="Y223" s="88">
        <v>4600002855</v>
      </c>
      <c r="Z223" s="88" t="s">
        <v>1077</v>
      </c>
      <c r="AA223" s="93" t="s">
        <v>1118</v>
      </c>
      <c r="AC223" s="91" t="s">
        <v>791</v>
      </c>
      <c r="AD223" s="91" t="s">
        <v>605</v>
      </c>
      <c r="AE223" s="65" t="s">
        <v>1131</v>
      </c>
      <c r="AF223" s="48">
        <f t="shared" si="13"/>
        <v>37</v>
      </c>
      <c r="AK223" s="65" t="s">
        <v>473</v>
      </c>
      <c r="AL223" s="65">
        <v>1</v>
      </c>
      <c r="AM223" s="92">
        <v>147</v>
      </c>
      <c r="AO223" s="65" t="s">
        <v>50</v>
      </c>
      <c r="AT223" s="65">
        <v>5</v>
      </c>
      <c r="AV223" s="65" t="s">
        <v>617</v>
      </c>
      <c r="AW223" s="73">
        <f t="shared" si="9"/>
        <v>147</v>
      </c>
      <c r="AX223" s="88">
        <v>10000</v>
      </c>
      <c r="BC223" s="94"/>
      <c r="BD223" s="94">
        <v>0.15</v>
      </c>
      <c r="BE223" s="88">
        <f t="shared" si="21"/>
        <v>60</v>
      </c>
      <c r="BF223" s="88">
        <v>5</v>
      </c>
      <c r="BH223" s="88" t="s">
        <v>1170</v>
      </c>
      <c r="BK223" s="88" t="s">
        <v>60</v>
      </c>
      <c r="BL223" s="88" t="s">
        <v>51</v>
      </c>
      <c r="BM223" s="65">
        <v>386</v>
      </c>
      <c r="BQ223" s="65" t="s">
        <v>61</v>
      </c>
      <c r="BR223" s="65" t="s">
        <v>62</v>
      </c>
      <c r="BT223" s="65">
        <v>1</v>
      </c>
      <c r="BU223" s="65">
        <v>1</v>
      </c>
    </row>
    <row r="224" spans="1:73" s="88" customFormat="1" x14ac:dyDescent="0.25">
      <c r="A224" s="88" t="s">
        <v>49</v>
      </c>
      <c r="B224" s="89">
        <v>245351</v>
      </c>
      <c r="C224" s="90">
        <v>44362</v>
      </c>
      <c r="D224" s="91" t="s">
        <v>1037</v>
      </c>
      <c r="E224" s="92"/>
      <c r="F224" s="43"/>
      <c r="G224" s="43"/>
      <c r="H224" s="43"/>
      <c r="I224" s="43"/>
      <c r="J224" s="76"/>
      <c r="M224" s="88" t="s">
        <v>51</v>
      </c>
      <c r="W224" s="88" t="s">
        <v>51</v>
      </c>
      <c r="X224" s="88">
        <v>26569</v>
      </c>
      <c r="Y224" s="88">
        <v>4600005339</v>
      </c>
      <c r="Z224" s="88" t="s">
        <v>1078</v>
      </c>
      <c r="AA224" s="93" t="s">
        <v>1065</v>
      </c>
      <c r="AB224" s="65" t="s">
        <v>1225</v>
      </c>
      <c r="AC224" s="91" t="s">
        <v>787</v>
      </c>
      <c r="AD224" s="91" t="s">
        <v>605</v>
      </c>
      <c r="AE224" s="65" t="s">
        <v>1096</v>
      </c>
      <c r="AF224" s="48">
        <f t="shared" si="13"/>
        <v>33</v>
      </c>
      <c r="AK224" s="65" t="s">
        <v>473</v>
      </c>
      <c r="AL224" s="65">
        <v>1</v>
      </c>
      <c r="AM224" s="92">
        <v>456.09</v>
      </c>
      <c r="AO224" s="65" t="s">
        <v>50</v>
      </c>
      <c r="AT224" s="65">
        <v>5</v>
      </c>
      <c r="AV224" s="65" t="s">
        <v>617</v>
      </c>
      <c r="AW224" s="73">
        <f t="shared" si="9"/>
        <v>456.09</v>
      </c>
      <c r="AX224" s="88">
        <v>10000</v>
      </c>
      <c r="BC224" s="94"/>
      <c r="BD224" s="94"/>
      <c r="BK224" s="88" t="s">
        <v>60</v>
      </c>
      <c r="BL224" s="88" t="s">
        <v>51</v>
      </c>
      <c r="BM224" s="65">
        <v>386</v>
      </c>
      <c r="BQ224" s="65" t="s">
        <v>61</v>
      </c>
      <c r="BR224" s="65" t="s">
        <v>621</v>
      </c>
      <c r="BT224" s="65">
        <v>1</v>
      </c>
      <c r="BU224" s="65">
        <v>1</v>
      </c>
    </row>
    <row r="225" spans="1:73" s="88" customFormat="1" x14ac:dyDescent="0.25">
      <c r="A225" s="88" t="s">
        <v>49</v>
      </c>
      <c r="B225" s="89">
        <v>245352</v>
      </c>
      <c r="C225" s="90">
        <v>44362</v>
      </c>
      <c r="D225" s="91" t="s">
        <v>1037</v>
      </c>
      <c r="E225" s="92"/>
      <c r="F225" s="43"/>
      <c r="G225" s="43"/>
      <c r="H225" s="43"/>
      <c r="I225" s="43"/>
      <c r="J225" s="76"/>
      <c r="M225" s="88" t="s">
        <v>51</v>
      </c>
      <c r="W225" s="88" t="s">
        <v>51</v>
      </c>
      <c r="X225" s="88">
        <v>26569</v>
      </c>
      <c r="Y225" s="88">
        <v>4600005339</v>
      </c>
      <c r="Z225" s="88" t="s">
        <v>1078</v>
      </c>
      <c r="AA225" s="93" t="s">
        <v>1066</v>
      </c>
      <c r="AC225" s="91" t="s">
        <v>788</v>
      </c>
      <c r="AD225" s="91" t="s">
        <v>605</v>
      </c>
      <c r="AE225" s="65" t="s">
        <v>1097</v>
      </c>
      <c r="AF225" s="48">
        <f t="shared" si="13"/>
        <v>33</v>
      </c>
      <c r="AK225" s="65" t="s">
        <v>473</v>
      </c>
      <c r="AL225" s="65">
        <v>1</v>
      </c>
      <c r="AM225" s="92">
        <v>456.09</v>
      </c>
      <c r="AO225" s="65" t="s">
        <v>50</v>
      </c>
      <c r="AT225" s="65">
        <v>5</v>
      </c>
      <c r="AV225" s="65" t="s">
        <v>617</v>
      </c>
      <c r="AW225" s="73">
        <f t="shared" si="9"/>
        <v>456.09</v>
      </c>
      <c r="AX225" s="88">
        <v>10000</v>
      </c>
      <c r="BC225" s="94"/>
      <c r="BD225" s="94"/>
      <c r="BK225" s="88" t="s">
        <v>60</v>
      </c>
      <c r="BL225" s="88" t="s">
        <v>51</v>
      </c>
      <c r="BM225" s="65">
        <v>386</v>
      </c>
      <c r="BQ225" s="65" t="s">
        <v>61</v>
      </c>
      <c r="BR225" s="65" t="s">
        <v>621</v>
      </c>
      <c r="BT225" s="65">
        <v>1</v>
      </c>
      <c r="BU225" s="65">
        <v>1</v>
      </c>
    </row>
    <row r="226" spans="1:73" s="88" customFormat="1" x14ac:dyDescent="0.25">
      <c r="A226" s="88" t="s">
        <v>49</v>
      </c>
      <c r="B226" s="89">
        <v>245353</v>
      </c>
      <c r="C226" s="90">
        <v>44362</v>
      </c>
      <c r="D226" s="91" t="s">
        <v>1037</v>
      </c>
      <c r="E226" s="92"/>
      <c r="F226" s="43"/>
      <c r="G226" s="43"/>
      <c r="H226" s="43"/>
      <c r="I226" s="43"/>
      <c r="J226" s="76"/>
      <c r="M226" s="88" t="s">
        <v>51</v>
      </c>
      <c r="W226" s="88" t="s">
        <v>51</v>
      </c>
      <c r="X226" s="88">
        <v>26569</v>
      </c>
      <c r="Y226" s="88">
        <v>4600005339</v>
      </c>
      <c r="Z226" s="88" t="s">
        <v>1078</v>
      </c>
      <c r="AA226" s="93" t="s">
        <v>1067</v>
      </c>
      <c r="AC226" s="91" t="s">
        <v>789</v>
      </c>
      <c r="AD226" s="91" t="s">
        <v>605</v>
      </c>
      <c r="AE226" s="65" t="s">
        <v>1098</v>
      </c>
      <c r="AF226" s="48">
        <f t="shared" si="13"/>
        <v>33</v>
      </c>
      <c r="AK226" s="65" t="s">
        <v>473</v>
      </c>
      <c r="AL226" s="65">
        <v>1</v>
      </c>
      <c r="AM226" s="92">
        <v>456.09</v>
      </c>
      <c r="AO226" s="65" t="s">
        <v>50</v>
      </c>
      <c r="AT226" s="65">
        <v>5</v>
      </c>
      <c r="AV226" s="65" t="s">
        <v>617</v>
      </c>
      <c r="AW226" s="73">
        <f t="shared" si="9"/>
        <v>456.09</v>
      </c>
      <c r="AX226" s="88">
        <v>10000</v>
      </c>
      <c r="BC226" s="94"/>
      <c r="BD226" s="94"/>
      <c r="BK226" s="88" t="s">
        <v>60</v>
      </c>
      <c r="BL226" s="88" t="s">
        <v>51</v>
      </c>
      <c r="BM226" s="65">
        <v>386</v>
      </c>
      <c r="BQ226" s="65" t="s">
        <v>61</v>
      </c>
      <c r="BR226" s="65" t="s">
        <v>621</v>
      </c>
      <c r="BT226" s="65">
        <v>1</v>
      </c>
      <c r="BU226" s="65">
        <v>1</v>
      </c>
    </row>
    <row r="227" spans="1:73" s="88" customFormat="1" x14ac:dyDescent="0.25">
      <c r="A227" s="88" t="s">
        <v>49</v>
      </c>
      <c r="B227" s="89">
        <v>245354</v>
      </c>
      <c r="C227" s="90">
        <v>44362</v>
      </c>
      <c r="D227" s="91" t="s">
        <v>1037</v>
      </c>
      <c r="E227" s="92"/>
      <c r="F227" s="43"/>
      <c r="G227" s="43"/>
      <c r="H227" s="43"/>
      <c r="I227" s="43"/>
      <c r="J227" s="76"/>
      <c r="M227" s="88" t="s">
        <v>51</v>
      </c>
      <c r="W227" s="88" t="s">
        <v>51</v>
      </c>
      <c r="X227" s="88">
        <v>26569</v>
      </c>
      <c r="Y227" s="88">
        <v>4600005339</v>
      </c>
      <c r="Z227" s="88" t="s">
        <v>1078</v>
      </c>
      <c r="AA227" s="93" t="s">
        <v>1068</v>
      </c>
      <c r="AC227" s="91" t="s">
        <v>790</v>
      </c>
      <c r="AD227" s="91" t="s">
        <v>605</v>
      </c>
      <c r="AE227" s="65" t="s">
        <v>1099</v>
      </c>
      <c r="AF227" s="48">
        <f t="shared" si="13"/>
        <v>34</v>
      </c>
      <c r="AK227" s="65" t="s">
        <v>473</v>
      </c>
      <c r="AL227" s="65">
        <v>1</v>
      </c>
      <c r="AM227" s="92">
        <v>456.09</v>
      </c>
      <c r="AO227" s="65" t="s">
        <v>50</v>
      </c>
      <c r="AT227" s="65">
        <v>5</v>
      </c>
      <c r="AV227" s="65" t="s">
        <v>617</v>
      </c>
      <c r="AW227" s="73">
        <f t="shared" si="9"/>
        <v>456.09</v>
      </c>
      <c r="AX227" s="88">
        <v>10000</v>
      </c>
      <c r="BC227" s="94"/>
      <c r="BD227" s="94"/>
      <c r="BK227" s="88" t="s">
        <v>60</v>
      </c>
      <c r="BL227" s="88" t="s">
        <v>51</v>
      </c>
      <c r="BM227" s="65">
        <v>386</v>
      </c>
      <c r="BQ227" s="65" t="s">
        <v>61</v>
      </c>
      <c r="BR227" s="65" t="s">
        <v>621</v>
      </c>
      <c r="BT227" s="65">
        <v>1</v>
      </c>
      <c r="BU227" s="65">
        <v>1</v>
      </c>
    </row>
    <row r="228" spans="1:73" s="88" customFormat="1" x14ac:dyDescent="0.25">
      <c r="A228" s="88" t="s">
        <v>49</v>
      </c>
      <c r="B228" s="89">
        <v>245355</v>
      </c>
      <c r="C228" s="90">
        <v>44362</v>
      </c>
      <c r="D228" s="91" t="s">
        <v>1037</v>
      </c>
      <c r="E228" s="92"/>
      <c r="F228" s="43"/>
      <c r="G228" s="43"/>
      <c r="H228" s="43"/>
      <c r="I228" s="43"/>
      <c r="J228" s="76"/>
      <c r="M228" s="88" t="s">
        <v>51</v>
      </c>
      <c r="W228" s="88" t="s">
        <v>51</v>
      </c>
      <c r="X228" s="88">
        <v>26569</v>
      </c>
      <c r="Y228" s="88">
        <v>4600005339</v>
      </c>
      <c r="Z228" s="88" t="s">
        <v>1078</v>
      </c>
      <c r="AA228" s="93" t="s">
        <v>1069</v>
      </c>
      <c r="AC228" s="91" t="s">
        <v>791</v>
      </c>
      <c r="AD228" s="91" t="s">
        <v>605</v>
      </c>
      <c r="AE228" s="65" t="s">
        <v>1100</v>
      </c>
      <c r="AF228" s="48">
        <f t="shared" si="13"/>
        <v>35</v>
      </c>
      <c r="AK228" s="65" t="s">
        <v>473</v>
      </c>
      <c r="AL228" s="65">
        <v>1</v>
      </c>
      <c r="AM228" s="92">
        <v>456.09</v>
      </c>
      <c r="AO228" s="65" t="s">
        <v>50</v>
      </c>
      <c r="AT228" s="65">
        <v>5</v>
      </c>
      <c r="AV228" s="65" t="s">
        <v>617</v>
      </c>
      <c r="AW228" s="73">
        <f t="shared" si="9"/>
        <v>456.09</v>
      </c>
      <c r="AX228" s="88">
        <v>10000</v>
      </c>
      <c r="BC228" s="94"/>
      <c r="BD228" s="94"/>
      <c r="BK228" s="88" t="s">
        <v>60</v>
      </c>
      <c r="BL228" s="88" t="s">
        <v>51</v>
      </c>
      <c r="BM228" s="65">
        <v>386</v>
      </c>
      <c r="BQ228" s="65" t="s">
        <v>61</v>
      </c>
      <c r="BR228" s="65" t="s">
        <v>621</v>
      </c>
      <c r="BT228" s="65">
        <v>1</v>
      </c>
      <c r="BU228" s="65">
        <v>1</v>
      </c>
    </row>
    <row r="229" spans="1:73" s="88" customFormat="1" x14ac:dyDescent="0.25">
      <c r="A229" s="88" t="s">
        <v>49</v>
      </c>
      <c r="B229" s="89">
        <v>245356</v>
      </c>
      <c r="C229" s="90">
        <v>44362</v>
      </c>
      <c r="D229" s="91" t="s">
        <v>1037</v>
      </c>
      <c r="E229" s="92"/>
      <c r="F229" s="43"/>
      <c r="G229" s="43"/>
      <c r="H229" s="43"/>
      <c r="I229" s="43"/>
      <c r="J229" s="76"/>
      <c r="M229" s="88" t="s">
        <v>51</v>
      </c>
      <c r="W229" s="88" t="s">
        <v>51</v>
      </c>
      <c r="X229" s="88">
        <v>26569</v>
      </c>
      <c r="Y229" s="88">
        <v>4600005339</v>
      </c>
      <c r="Z229" s="88" t="s">
        <v>1078</v>
      </c>
      <c r="AA229" s="93" t="s">
        <v>1070</v>
      </c>
      <c r="AC229" s="91" t="s">
        <v>792</v>
      </c>
      <c r="AD229" s="91" t="s">
        <v>605</v>
      </c>
      <c r="AE229" s="65" t="s">
        <v>1101</v>
      </c>
      <c r="AF229" s="48">
        <f t="shared" si="13"/>
        <v>35</v>
      </c>
      <c r="AK229" s="65" t="s">
        <v>473</v>
      </c>
      <c r="AL229" s="65">
        <v>1</v>
      </c>
      <c r="AM229" s="92">
        <v>475.41</v>
      </c>
      <c r="AO229" s="65" t="s">
        <v>50</v>
      </c>
      <c r="AT229" s="65">
        <v>5</v>
      </c>
      <c r="AV229" s="65" t="s">
        <v>617</v>
      </c>
      <c r="AW229" s="73">
        <f t="shared" si="9"/>
        <v>475.41</v>
      </c>
      <c r="AX229" s="88">
        <v>10000</v>
      </c>
      <c r="BC229" s="94"/>
      <c r="BD229" s="94"/>
      <c r="BK229" s="88" t="s">
        <v>60</v>
      </c>
      <c r="BL229" s="88" t="s">
        <v>51</v>
      </c>
      <c r="BM229" s="65">
        <v>386</v>
      </c>
      <c r="BQ229" s="65" t="s">
        <v>61</v>
      </c>
      <c r="BR229" s="65" t="s">
        <v>621</v>
      </c>
      <c r="BT229" s="65">
        <v>1</v>
      </c>
      <c r="BU229" s="65">
        <v>1</v>
      </c>
    </row>
    <row r="230" spans="1:73" s="88" customFormat="1" x14ac:dyDescent="0.25">
      <c r="A230" s="88" t="s">
        <v>49</v>
      </c>
      <c r="B230" s="89">
        <v>245357</v>
      </c>
      <c r="C230" s="90">
        <v>44362</v>
      </c>
      <c r="D230" s="91" t="s">
        <v>1037</v>
      </c>
      <c r="E230" s="92"/>
      <c r="F230" s="43"/>
      <c r="G230" s="43"/>
      <c r="H230" s="43"/>
      <c r="I230" s="43"/>
      <c r="J230" s="76"/>
      <c r="M230" s="88" t="s">
        <v>51</v>
      </c>
      <c r="W230" s="88" t="s">
        <v>51</v>
      </c>
      <c r="X230" s="88">
        <v>26569</v>
      </c>
      <c r="Y230" s="88">
        <v>4600005339</v>
      </c>
      <c r="Z230" s="88" t="s">
        <v>1078</v>
      </c>
      <c r="AA230" s="93" t="s">
        <v>1071</v>
      </c>
      <c r="AB230" s="65" t="s">
        <v>1226</v>
      </c>
      <c r="AC230" s="91" t="s">
        <v>787</v>
      </c>
      <c r="AD230" s="91" t="s">
        <v>605</v>
      </c>
      <c r="AE230" s="65" t="s">
        <v>1102</v>
      </c>
      <c r="AF230" s="48">
        <f t="shared" si="13"/>
        <v>35</v>
      </c>
      <c r="AK230" s="65" t="s">
        <v>473</v>
      </c>
      <c r="AL230" s="65">
        <v>1</v>
      </c>
      <c r="AM230" s="92">
        <v>248.86</v>
      </c>
      <c r="AO230" s="65" t="s">
        <v>50</v>
      </c>
      <c r="AT230" s="65">
        <v>5</v>
      </c>
      <c r="AV230" s="65" t="s">
        <v>617</v>
      </c>
      <c r="AW230" s="73">
        <f t="shared" si="9"/>
        <v>248.86</v>
      </c>
      <c r="AX230" s="88">
        <v>10000</v>
      </c>
      <c r="BC230" s="94"/>
      <c r="BD230" s="94">
        <v>0.15</v>
      </c>
      <c r="BE230" s="88">
        <f>300*BD230</f>
        <v>45</v>
      </c>
      <c r="BF230" s="88">
        <v>4</v>
      </c>
      <c r="BH230" s="88" t="s">
        <v>1169</v>
      </c>
      <c r="BK230" s="88" t="s">
        <v>60</v>
      </c>
      <c r="BL230" s="88" t="s">
        <v>51</v>
      </c>
      <c r="BM230" s="65">
        <v>386</v>
      </c>
      <c r="BQ230" s="65" t="s">
        <v>61</v>
      </c>
      <c r="BR230" s="65" t="s">
        <v>62</v>
      </c>
      <c r="BT230" s="65">
        <v>1</v>
      </c>
      <c r="BU230" s="65">
        <v>1</v>
      </c>
    </row>
    <row r="231" spans="1:73" s="88" customFormat="1" x14ac:dyDescent="0.25">
      <c r="A231" s="88" t="s">
        <v>49</v>
      </c>
      <c r="B231" s="89">
        <v>245358</v>
      </c>
      <c r="C231" s="90">
        <v>44362</v>
      </c>
      <c r="D231" s="91" t="s">
        <v>1037</v>
      </c>
      <c r="E231" s="92"/>
      <c r="F231" s="43"/>
      <c r="G231" s="43"/>
      <c r="H231" s="43"/>
      <c r="I231" s="43"/>
      <c r="J231" s="76"/>
      <c r="M231" s="88" t="s">
        <v>51</v>
      </c>
      <c r="W231" s="88" t="s">
        <v>51</v>
      </c>
      <c r="X231" s="88">
        <v>26569</v>
      </c>
      <c r="Y231" s="88">
        <v>4600005339</v>
      </c>
      <c r="Z231" s="88" t="s">
        <v>1078</v>
      </c>
      <c r="AA231" s="93" t="s">
        <v>1072</v>
      </c>
      <c r="AC231" s="91" t="s">
        <v>788</v>
      </c>
      <c r="AD231" s="91" t="s">
        <v>605</v>
      </c>
      <c r="AE231" s="65" t="s">
        <v>1103</v>
      </c>
      <c r="AF231" s="48">
        <f t="shared" si="13"/>
        <v>35</v>
      </c>
      <c r="AK231" s="65" t="s">
        <v>473</v>
      </c>
      <c r="AL231" s="65">
        <v>1</v>
      </c>
      <c r="AM231" s="92">
        <v>248.86</v>
      </c>
      <c r="AO231" s="65" t="s">
        <v>50</v>
      </c>
      <c r="AT231" s="65">
        <v>5</v>
      </c>
      <c r="AV231" s="65" t="s">
        <v>617</v>
      </c>
      <c r="AW231" s="73">
        <f t="shared" si="9"/>
        <v>248.86</v>
      </c>
      <c r="AX231" s="88">
        <v>10000</v>
      </c>
      <c r="BC231" s="94"/>
      <c r="BD231" s="94">
        <v>0.2</v>
      </c>
      <c r="BE231" s="88">
        <f t="shared" ref="BE231:BE234" si="22">300*BD231</f>
        <v>60</v>
      </c>
      <c r="BF231" s="88">
        <v>5</v>
      </c>
      <c r="BH231" s="88" t="s">
        <v>1170</v>
      </c>
      <c r="BK231" s="88" t="s">
        <v>60</v>
      </c>
      <c r="BL231" s="88" t="s">
        <v>51</v>
      </c>
      <c r="BM231" s="65">
        <v>386</v>
      </c>
      <c r="BQ231" s="65" t="s">
        <v>61</v>
      </c>
      <c r="BR231" s="65" t="s">
        <v>62</v>
      </c>
      <c r="BT231" s="65">
        <v>1</v>
      </c>
      <c r="BU231" s="65">
        <v>1</v>
      </c>
    </row>
    <row r="232" spans="1:73" s="88" customFormat="1" x14ac:dyDescent="0.25">
      <c r="A232" s="88" t="s">
        <v>49</v>
      </c>
      <c r="B232" s="89">
        <v>245359</v>
      </c>
      <c r="C232" s="90">
        <v>44362</v>
      </c>
      <c r="D232" s="91" t="s">
        <v>1037</v>
      </c>
      <c r="E232" s="92"/>
      <c r="F232" s="43"/>
      <c r="G232" s="43"/>
      <c r="H232" s="43"/>
      <c r="I232" s="43"/>
      <c r="J232" s="76"/>
      <c r="M232" s="88" t="s">
        <v>51</v>
      </c>
      <c r="W232" s="88" t="s">
        <v>51</v>
      </c>
      <c r="X232" s="88">
        <v>26569</v>
      </c>
      <c r="Y232" s="88">
        <v>4600005339</v>
      </c>
      <c r="Z232" s="88" t="s">
        <v>1078</v>
      </c>
      <c r="AA232" s="93" t="s">
        <v>1073</v>
      </c>
      <c r="AC232" s="91" t="s">
        <v>789</v>
      </c>
      <c r="AD232" s="91" t="s">
        <v>605</v>
      </c>
      <c r="AE232" s="65" t="s">
        <v>1104</v>
      </c>
      <c r="AF232" s="48">
        <f t="shared" si="13"/>
        <v>35</v>
      </c>
      <c r="AK232" s="65" t="s">
        <v>473</v>
      </c>
      <c r="AL232" s="65">
        <v>1</v>
      </c>
      <c r="AM232" s="92">
        <v>248.86</v>
      </c>
      <c r="AO232" s="65" t="s">
        <v>50</v>
      </c>
      <c r="AT232" s="65">
        <v>5</v>
      </c>
      <c r="AV232" s="65" t="s">
        <v>617</v>
      </c>
      <c r="AW232" s="73">
        <f t="shared" si="9"/>
        <v>248.86</v>
      </c>
      <c r="AX232" s="88">
        <v>10000</v>
      </c>
      <c r="BC232" s="94"/>
      <c r="BD232" s="94">
        <v>0.3</v>
      </c>
      <c r="BE232" s="88">
        <f t="shared" si="22"/>
        <v>90</v>
      </c>
      <c r="BF232" s="88">
        <v>8</v>
      </c>
      <c r="BH232" s="88" t="s">
        <v>1171</v>
      </c>
      <c r="BK232" s="88" t="s">
        <v>60</v>
      </c>
      <c r="BL232" s="88" t="s">
        <v>51</v>
      </c>
      <c r="BM232" s="65">
        <v>386</v>
      </c>
      <c r="BQ232" s="65" t="s">
        <v>61</v>
      </c>
      <c r="BR232" s="65" t="s">
        <v>62</v>
      </c>
      <c r="BT232" s="65">
        <v>1</v>
      </c>
      <c r="BU232" s="65">
        <v>1</v>
      </c>
    </row>
    <row r="233" spans="1:73" s="88" customFormat="1" x14ac:dyDescent="0.25">
      <c r="A233" s="88" t="s">
        <v>49</v>
      </c>
      <c r="B233" s="89">
        <v>245360</v>
      </c>
      <c r="C233" s="90">
        <v>44362</v>
      </c>
      <c r="D233" s="91" t="s">
        <v>1037</v>
      </c>
      <c r="E233" s="92"/>
      <c r="F233" s="43"/>
      <c r="G233" s="43"/>
      <c r="H233" s="43"/>
      <c r="I233" s="43"/>
      <c r="J233" s="76"/>
      <c r="M233" s="88" t="s">
        <v>51</v>
      </c>
      <c r="W233" s="88" t="s">
        <v>51</v>
      </c>
      <c r="X233" s="88">
        <v>26569</v>
      </c>
      <c r="Y233" s="88">
        <v>4600005339</v>
      </c>
      <c r="Z233" s="88" t="s">
        <v>1078</v>
      </c>
      <c r="AA233" s="93" t="s">
        <v>1074</v>
      </c>
      <c r="AC233" s="91" t="s">
        <v>790</v>
      </c>
      <c r="AD233" s="91" t="s">
        <v>605</v>
      </c>
      <c r="AE233" s="65" t="s">
        <v>1105</v>
      </c>
      <c r="AF233" s="48">
        <f t="shared" si="13"/>
        <v>36</v>
      </c>
      <c r="AK233" s="65" t="s">
        <v>473</v>
      </c>
      <c r="AL233" s="65">
        <v>1</v>
      </c>
      <c r="AM233" s="92">
        <v>248.86</v>
      </c>
      <c r="AO233" s="65" t="s">
        <v>50</v>
      </c>
      <c r="AT233" s="65">
        <v>5</v>
      </c>
      <c r="AV233" s="65" t="s">
        <v>617</v>
      </c>
      <c r="AW233" s="73">
        <f t="shared" si="9"/>
        <v>248.86</v>
      </c>
      <c r="AX233" s="88">
        <v>10000</v>
      </c>
      <c r="BC233" s="94"/>
      <c r="BD233" s="94">
        <v>0.25</v>
      </c>
      <c r="BE233" s="88">
        <f t="shared" si="22"/>
        <v>75</v>
      </c>
      <c r="BF233" s="88">
        <v>6</v>
      </c>
      <c r="BH233" s="88" t="s">
        <v>1172</v>
      </c>
      <c r="BK233" s="88" t="s">
        <v>60</v>
      </c>
      <c r="BL233" s="88" t="s">
        <v>51</v>
      </c>
      <c r="BM233" s="65">
        <v>386</v>
      </c>
      <c r="BQ233" s="65" t="s">
        <v>61</v>
      </c>
      <c r="BR233" s="65" t="s">
        <v>62</v>
      </c>
      <c r="BT233" s="65">
        <v>1</v>
      </c>
      <c r="BU233" s="65">
        <v>1</v>
      </c>
    </row>
    <row r="234" spans="1:73" s="88" customFormat="1" x14ac:dyDescent="0.25">
      <c r="A234" s="88" t="s">
        <v>49</v>
      </c>
      <c r="B234" s="89">
        <v>245361</v>
      </c>
      <c r="C234" s="90">
        <v>44362</v>
      </c>
      <c r="D234" s="91" t="s">
        <v>1037</v>
      </c>
      <c r="E234" s="92"/>
      <c r="F234" s="43"/>
      <c r="G234" s="43"/>
      <c r="H234" s="43"/>
      <c r="I234" s="43"/>
      <c r="J234" s="76"/>
      <c r="M234" s="88" t="s">
        <v>51</v>
      </c>
      <c r="W234" s="88" t="s">
        <v>51</v>
      </c>
      <c r="X234" s="88">
        <v>26569</v>
      </c>
      <c r="Y234" s="88">
        <v>4600005339</v>
      </c>
      <c r="Z234" s="88" t="s">
        <v>1078</v>
      </c>
      <c r="AA234" s="93" t="s">
        <v>1075</v>
      </c>
      <c r="AC234" s="91" t="s">
        <v>791</v>
      </c>
      <c r="AD234" s="91" t="s">
        <v>605</v>
      </c>
      <c r="AE234" s="65" t="s">
        <v>1106</v>
      </c>
      <c r="AF234" s="48">
        <f t="shared" si="13"/>
        <v>37</v>
      </c>
      <c r="AK234" s="65" t="s">
        <v>473</v>
      </c>
      <c r="AL234" s="65">
        <v>1</v>
      </c>
      <c r="AM234" s="92">
        <v>248.86</v>
      </c>
      <c r="AO234" s="65" t="s">
        <v>50</v>
      </c>
      <c r="AT234" s="65">
        <v>5</v>
      </c>
      <c r="AV234" s="65" t="s">
        <v>617</v>
      </c>
      <c r="AW234" s="73">
        <f t="shared" ref="AW234:AW259" si="23">AM234</f>
        <v>248.86</v>
      </c>
      <c r="AX234" s="88">
        <v>10000</v>
      </c>
      <c r="BC234" s="94"/>
      <c r="BD234" s="94">
        <v>0.15</v>
      </c>
      <c r="BE234" s="88">
        <f t="shared" si="22"/>
        <v>45</v>
      </c>
      <c r="BF234" s="88">
        <v>4</v>
      </c>
      <c r="BH234" s="88" t="s">
        <v>1169</v>
      </c>
      <c r="BK234" s="88" t="s">
        <v>60</v>
      </c>
      <c r="BL234" s="88" t="s">
        <v>51</v>
      </c>
      <c r="BM234" s="65">
        <v>386</v>
      </c>
      <c r="BQ234" s="65" t="s">
        <v>61</v>
      </c>
      <c r="BR234" s="65" t="s">
        <v>62</v>
      </c>
      <c r="BT234" s="65">
        <v>1</v>
      </c>
      <c r="BU234" s="65">
        <v>1</v>
      </c>
    </row>
    <row r="235" spans="1:73" s="88" customFormat="1" x14ac:dyDescent="0.25">
      <c r="A235" s="88" t="s">
        <v>49</v>
      </c>
      <c r="B235" s="89">
        <v>245362</v>
      </c>
      <c r="C235" s="90">
        <v>44362</v>
      </c>
      <c r="D235" s="91" t="s">
        <v>1037</v>
      </c>
      <c r="E235" s="92"/>
      <c r="F235" s="43"/>
      <c r="G235" s="43"/>
      <c r="H235" s="43"/>
      <c r="I235" s="43"/>
      <c r="J235" s="76"/>
      <c r="M235" s="88" t="s">
        <v>51</v>
      </c>
      <c r="W235" s="88" t="s">
        <v>51</v>
      </c>
      <c r="X235" s="88">
        <v>26569</v>
      </c>
      <c r="Y235" s="88">
        <v>4600005339</v>
      </c>
      <c r="Z235" s="88" t="s">
        <v>1078</v>
      </c>
      <c r="AA235" s="93" t="s">
        <v>1076</v>
      </c>
      <c r="AC235" s="91" t="s">
        <v>792</v>
      </c>
      <c r="AD235" s="91" t="s">
        <v>605</v>
      </c>
      <c r="AE235" s="65" t="s">
        <v>1107</v>
      </c>
      <c r="AF235" s="48">
        <f t="shared" si="13"/>
        <v>37</v>
      </c>
      <c r="AK235" s="65" t="s">
        <v>473</v>
      </c>
      <c r="AL235" s="65">
        <v>1</v>
      </c>
      <c r="AM235" s="92">
        <v>268.18</v>
      </c>
      <c r="AO235" s="65" t="s">
        <v>50</v>
      </c>
      <c r="AT235" s="65">
        <v>5</v>
      </c>
      <c r="AV235" s="65" t="s">
        <v>617</v>
      </c>
      <c r="AW235" s="73">
        <f t="shared" si="23"/>
        <v>268.18</v>
      </c>
      <c r="AX235" s="88">
        <v>10000</v>
      </c>
      <c r="BC235" s="94"/>
      <c r="BD235" s="94"/>
      <c r="BK235" s="88" t="s">
        <v>60</v>
      </c>
      <c r="BL235" s="88" t="s">
        <v>51</v>
      </c>
      <c r="BM235" s="65">
        <v>386</v>
      </c>
      <c r="BQ235" s="65" t="s">
        <v>61</v>
      </c>
      <c r="BR235" s="65" t="s">
        <v>621</v>
      </c>
      <c r="BT235" s="65">
        <v>1</v>
      </c>
      <c r="BU235" s="65">
        <v>1</v>
      </c>
    </row>
    <row r="236" spans="1:73" s="88" customFormat="1" x14ac:dyDescent="0.25">
      <c r="A236" s="88" t="s">
        <v>49</v>
      </c>
      <c r="B236" s="89">
        <v>245363</v>
      </c>
      <c r="C236" s="90">
        <v>44362</v>
      </c>
      <c r="D236" s="91" t="s">
        <v>1037</v>
      </c>
      <c r="E236" s="92"/>
      <c r="F236" s="43"/>
      <c r="G236" s="43"/>
      <c r="H236" s="43"/>
      <c r="I236" s="43"/>
      <c r="J236" s="76"/>
      <c r="M236" s="88" t="s">
        <v>51</v>
      </c>
      <c r="W236" s="88" t="s">
        <v>51</v>
      </c>
      <c r="X236" s="88">
        <v>26569</v>
      </c>
      <c r="Y236" s="88">
        <v>4600005339</v>
      </c>
      <c r="Z236" s="88" t="s">
        <v>1078</v>
      </c>
      <c r="AA236" s="93" t="s">
        <v>1139</v>
      </c>
      <c r="AC236" s="91" t="s">
        <v>586</v>
      </c>
      <c r="AD236" s="91" t="s">
        <v>605</v>
      </c>
      <c r="AE236" s="65" t="s">
        <v>1154</v>
      </c>
      <c r="AF236" s="48">
        <f t="shared" si="13"/>
        <v>29</v>
      </c>
      <c r="AK236" s="65" t="s">
        <v>473</v>
      </c>
      <c r="AL236" s="65">
        <v>1</v>
      </c>
      <c r="AM236" s="92">
        <v>89.7</v>
      </c>
      <c r="AO236" s="65" t="s">
        <v>50</v>
      </c>
      <c r="AT236" s="65">
        <v>5</v>
      </c>
      <c r="AV236" s="65" t="s">
        <v>617</v>
      </c>
      <c r="AW236" s="73">
        <f t="shared" si="23"/>
        <v>89.7</v>
      </c>
      <c r="AX236" s="88">
        <v>10000</v>
      </c>
      <c r="BC236" s="94"/>
      <c r="BD236" s="94"/>
      <c r="BK236" s="88" t="s">
        <v>60</v>
      </c>
      <c r="BL236" s="88" t="s">
        <v>51</v>
      </c>
      <c r="BM236" s="65">
        <v>386</v>
      </c>
      <c r="BQ236" s="65" t="s">
        <v>61</v>
      </c>
      <c r="BR236" s="65" t="s">
        <v>621</v>
      </c>
      <c r="BT236" s="65">
        <v>1</v>
      </c>
      <c r="BU236" s="65">
        <v>1</v>
      </c>
    </row>
    <row r="237" spans="1:73" s="88" customFormat="1" x14ac:dyDescent="0.25">
      <c r="A237" s="88" t="s">
        <v>49</v>
      </c>
      <c r="B237" s="89">
        <v>245364</v>
      </c>
      <c r="C237" s="90">
        <v>44362</v>
      </c>
      <c r="D237" s="91" t="s">
        <v>1037</v>
      </c>
      <c r="E237" s="92"/>
      <c r="F237" s="43"/>
      <c r="G237" s="43"/>
      <c r="H237" s="43"/>
      <c r="I237" s="43"/>
      <c r="J237" s="76"/>
      <c r="M237" s="88" t="s">
        <v>51</v>
      </c>
      <c r="W237" s="88" t="s">
        <v>51</v>
      </c>
      <c r="X237" s="88">
        <v>26569</v>
      </c>
      <c r="Y237" s="88">
        <v>4600005339</v>
      </c>
      <c r="Z237" s="88" t="s">
        <v>1078</v>
      </c>
      <c r="AA237" s="93" t="s">
        <v>1140</v>
      </c>
      <c r="AC237" s="91" t="s">
        <v>787</v>
      </c>
      <c r="AD237" s="91" t="s">
        <v>605</v>
      </c>
      <c r="AE237" s="65" t="s">
        <v>1155</v>
      </c>
      <c r="AF237" s="48">
        <f t="shared" si="13"/>
        <v>28</v>
      </c>
      <c r="AK237" s="65" t="s">
        <v>473</v>
      </c>
      <c r="AL237" s="65">
        <v>1</v>
      </c>
      <c r="AM237" s="92">
        <v>89.7</v>
      </c>
      <c r="AO237" s="65" t="s">
        <v>50</v>
      </c>
      <c r="AT237" s="65">
        <v>5</v>
      </c>
      <c r="AV237" s="65" t="s">
        <v>617</v>
      </c>
      <c r="AW237" s="73">
        <f t="shared" si="23"/>
        <v>89.7</v>
      </c>
      <c r="AX237" s="88">
        <v>10000</v>
      </c>
      <c r="BC237" s="94"/>
      <c r="BD237" s="94">
        <v>0.15</v>
      </c>
      <c r="BE237" s="88">
        <f>600*BD237</f>
        <v>90</v>
      </c>
      <c r="BF237" s="88">
        <v>7</v>
      </c>
      <c r="BH237" s="88" t="s">
        <v>1176</v>
      </c>
      <c r="BK237" s="88" t="s">
        <v>60</v>
      </c>
      <c r="BL237" s="88" t="s">
        <v>51</v>
      </c>
      <c r="BM237" s="65">
        <v>386</v>
      </c>
      <c r="BQ237" s="65" t="s">
        <v>61</v>
      </c>
      <c r="BR237" s="65" t="s">
        <v>62</v>
      </c>
      <c r="BT237" s="65">
        <v>1</v>
      </c>
      <c r="BU237" s="65">
        <v>1</v>
      </c>
    </row>
    <row r="238" spans="1:73" s="88" customFormat="1" x14ac:dyDescent="0.25">
      <c r="A238" s="88" t="s">
        <v>49</v>
      </c>
      <c r="B238" s="89">
        <v>245365</v>
      </c>
      <c r="C238" s="90">
        <v>44362</v>
      </c>
      <c r="D238" s="91" t="s">
        <v>1037</v>
      </c>
      <c r="E238" s="92"/>
      <c r="F238" s="43"/>
      <c r="G238" s="43"/>
      <c r="H238" s="43"/>
      <c r="I238" s="43"/>
      <c r="J238" s="76"/>
      <c r="M238" s="88" t="s">
        <v>51</v>
      </c>
      <c r="W238" s="88" t="s">
        <v>51</v>
      </c>
      <c r="X238" s="88">
        <v>26569</v>
      </c>
      <c r="Y238" s="88">
        <v>4600005339</v>
      </c>
      <c r="Z238" s="88" t="s">
        <v>1078</v>
      </c>
      <c r="AA238" s="93" t="s">
        <v>1141</v>
      </c>
      <c r="AC238" s="91" t="s">
        <v>788</v>
      </c>
      <c r="AD238" s="91" t="s">
        <v>605</v>
      </c>
      <c r="AE238" s="65" t="s">
        <v>1156</v>
      </c>
      <c r="AF238" s="48">
        <f t="shared" si="13"/>
        <v>28</v>
      </c>
      <c r="AK238" s="65" t="s">
        <v>473</v>
      </c>
      <c r="AL238" s="65">
        <v>1</v>
      </c>
      <c r="AM238" s="92">
        <v>89.7</v>
      </c>
      <c r="AO238" s="65" t="s">
        <v>50</v>
      </c>
      <c r="AT238" s="65">
        <v>5</v>
      </c>
      <c r="AV238" s="65" t="s">
        <v>617</v>
      </c>
      <c r="AW238" s="73">
        <f t="shared" si="23"/>
        <v>89.7</v>
      </c>
      <c r="AX238" s="88">
        <v>10000</v>
      </c>
      <c r="BC238" s="94"/>
      <c r="BD238" s="94">
        <v>0.2</v>
      </c>
      <c r="BE238" s="88">
        <f t="shared" ref="BE238:BE241" si="24">600*BD238</f>
        <v>120</v>
      </c>
      <c r="BF238" s="88">
        <v>10</v>
      </c>
      <c r="BH238" s="88" t="s">
        <v>1177</v>
      </c>
      <c r="BK238" s="88" t="s">
        <v>60</v>
      </c>
      <c r="BL238" s="88" t="s">
        <v>51</v>
      </c>
      <c r="BM238" s="65">
        <v>386</v>
      </c>
      <c r="BQ238" s="65" t="s">
        <v>61</v>
      </c>
      <c r="BR238" s="65" t="s">
        <v>62</v>
      </c>
      <c r="BT238" s="65">
        <v>1</v>
      </c>
      <c r="BU238" s="65">
        <v>1</v>
      </c>
    </row>
    <row r="239" spans="1:73" s="88" customFormat="1" x14ac:dyDescent="0.25">
      <c r="A239" s="88" t="s">
        <v>49</v>
      </c>
      <c r="B239" s="89">
        <v>245366</v>
      </c>
      <c r="C239" s="90">
        <v>44362</v>
      </c>
      <c r="D239" s="91" t="s">
        <v>1037</v>
      </c>
      <c r="E239" s="92"/>
      <c r="F239" s="43"/>
      <c r="G239" s="43"/>
      <c r="H239" s="43"/>
      <c r="I239" s="43"/>
      <c r="J239" s="76"/>
      <c r="M239" s="88" t="s">
        <v>51</v>
      </c>
      <c r="W239" s="88" t="s">
        <v>51</v>
      </c>
      <c r="X239" s="88">
        <v>26569</v>
      </c>
      <c r="Y239" s="88">
        <v>4600005339</v>
      </c>
      <c r="Z239" s="88" t="s">
        <v>1078</v>
      </c>
      <c r="AA239" s="93" t="s">
        <v>1142</v>
      </c>
      <c r="AC239" s="91" t="s">
        <v>789</v>
      </c>
      <c r="AD239" s="91" t="s">
        <v>605</v>
      </c>
      <c r="AE239" s="65" t="s">
        <v>1157</v>
      </c>
      <c r="AF239" s="48">
        <f t="shared" si="13"/>
        <v>28</v>
      </c>
      <c r="AK239" s="65" t="s">
        <v>473</v>
      </c>
      <c r="AL239" s="65">
        <v>1</v>
      </c>
      <c r="AM239" s="92">
        <v>89.7</v>
      </c>
      <c r="AO239" s="65" t="s">
        <v>50</v>
      </c>
      <c r="AT239" s="65">
        <v>5</v>
      </c>
      <c r="AV239" s="65" t="s">
        <v>617</v>
      </c>
      <c r="AW239" s="73">
        <f t="shared" si="23"/>
        <v>89.7</v>
      </c>
      <c r="AX239" s="88">
        <v>10000</v>
      </c>
      <c r="BC239" s="94"/>
      <c r="BD239" s="94">
        <v>0.3</v>
      </c>
      <c r="BE239" s="88">
        <f t="shared" si="24"/>
        <v>180</v>
      </c>
      <c r="BF239" s="88">
        <v>15</v>
      </c>
      <c r="BH239" s="88" t="s">
        <v>1178</v>
      </c>
      <c r="BK239" s="88" t="s">
        <v>60</v>
      </c>
      <c r="BL239" s="88" t="s">
        <v>51</v>
      </c>
      <c r="BM239" s="65">
        <v>386</v>
      </c>
      <c r="BQ239" s="65" t="s">
        <v>61</v>
      </c>
      <c r="BR239" s="65" t="s">
        <v>62</v>
      </c>
      <c r="BT239" s="65">
        <v>1</v>
      </c>
      <c r="BU239" s="65">
        <v>1</v>
      </c>
    </row>
    <row r="240" spans="1:73" s="88" customFormat="1" x14ac:dyDescent="0.25">
      <c r="A240" s="88" t="s">
        <v>49</v>
      </c>
      <c r="B240" s="89">
        <v>245367</v>
      </c>
      <c r="C240" s="90">
        <v>44362</v>
      </c>
      <c r="D240" s="91" t="s">
        <v>1037</v>
      </c>
      <c r="E240" s="92"/>
      <c r="F240" s="43"/>
      <c r="G240" s="43"/>
      <c r="H240" s="43"/>
      <c r="I240" s="43"/>
      <c r="J240" s="76"/>
      <c r="M240" s="88" t="s">
        <v>51</v>
      </c>
      <c r="W240" s="88" t="s">
        <v>51</v>
      </c>
      <c r="X240" s="88">
        <v>26569</v>
      </c>
      <c r="Y240" s="88">
        <v>4600005339</v>
      </c>
      <c r="Z240" s="88" t="s">
        <v>1078</v>
      </c>
      <c r="AA240" s="93" t="s">
        <v>1143</v>
      </c>
      <c r="AC240" s="91" t="s">
        <v>790</v>
      </c>
      <c r="AD240" s="91" t="s">
        <v>605</v>
      </c>
      <c r="AE240" s="65" t="s">
        <v>1158</v>
      </c>
      <c r="AF240" s="48">
        <f t="shared" si="13"/>
        <v>29</v>
      </c>
      <c r="AK240" s="65" t="s">
        <v>473</v>
      </c>
      <c r="AL240" s="65">
        <v>1</v>
      </c>
      <c r="AM240" s="92">
        <v>89.7</v>
      </c>
      <c r="AO240" s="65" t="s">
        <v>50</v>
      </c>
      <c r="AT240" s="65">
        <v>5</v>
      </c>
      <c r="AV240" s="65" t="s">
        <v>617</v>
      </c>
      <c r="AW240" s="73">
        <f t="shared" si="23"/>
        <v>89.7</v>
      </c>
      <c r="AX240" s="88">
        <v>10000</v>
      </c>
      <c r="BC240" s="94"/>
      <c r="BD240" s="94">
        <v>0.25</v>
      </c>
      <c r="BE240" s="88">
        <f t="shared" si="24"/>
        <v>150</v>
      </c>
      <c r="BF240" s="88">
        <v>13</v>
      </c>
      <c r="BH240" s="88" t="s">
        <v>1179</v>
      </c>
      <c r="BK240" s="88" t="s">
        <v>60</v>
      </c>
      <c r="BL240" s="88" t="s">
        <v>51</v>
      </c>
      <c r="BM240" s="65">
        <v>386</v>
      </c>
      <c r="BQ240" s="65" t="s">
        <v>61</v>
      </c>
      <c r="BR240" s="65" t="s">
        <v>62</v>
      </c>
      <c r="BT240" s="65">
        <v>1</v>
      </c>
      <c r="BU240" s="65">
        <v>1</v>
      </c>
    </row>
    <row r="241" spans="1:73" s="88" customFormat="1" x14ac:dyDescent="0.25">
      <c r="A241" s="88" t="s">
        <v>49</v>
      </c>
      <c r="B241" s="89">
        <v>245368</v>
      </c>
      <c r="C241" s="90">
        <v>44362</v>
      </c>
      <c r="D241" s="91" t="s">
        <v>1037</v>
      </c>
      <c r="E241" s="92"/>
      <c r="F241" s="43"/>
      <c r="G241" s="43"/>
      <c r="H241" s="43"/>
      <c r="I241" s="43"/>
      <c r="J241" s="76"/>
      <c r="M241" s="88" t="s">
        <v>51</v>
      </c>
      <c r="W241" s="88" t="s">
        <v>51</v>
      </c>
      <c r="X241" s="88">
        <v>26569</v>
      </c>
      <c r="Y241" s="88">
        <v>4600005339</v>
      </c>
      <c r="Z241" s="88" t="s">
        <v>1078</v>
      </c>
      <c r="AA241" s="93" t="s">
        <v>1144</v>
      </c>
      <c r="AC241" s="91" t="s">
        <v>791</v>
      </c>
      <c r="AD241" s="91" t="s">
        <v>605</v>
      </c>
      <c r="AE241" s="65" t="s">
        <v>1159</v>
      </c>
      <c r="AF241" s="48">
        <f t="shared" si="13"/>
        <v>30</v>
      </c>
      <c r="AK241" s="65" t="s">
        <v>473</v>
      </c>
      <c r="AL241" s="65">
        <v>1</v>
      </c>
      <c r="AM241" s="92">
        <v>89.7</v>
      </c>
      <c r="AO241" s="65" t="s">
        <v>50</v>
      </c>
      <c r="AT241" s="65">
        <v>5</v>
      </c>
      <c r="AV241" s="65" t="s">
        <v>617</v>
      </c>
      <c r="AW241" s="73">
        <f t="shared" si="23"/>
        <v>89.7</v>
      </c>
      <c r="AX241" s="88">
        <v>10000</v>
      </c>
      <c r="BC241" s="94"/>
      <c r="BD241" s="94">
        <v>0.15</v>
      </c>
      <c r="BE241" s="88">
        <f t="shared" si="24"/>
        <v>90</v>
      </c>
      <c r="BF241" s="88">
        <v>7</v>
      </c>
      <c r="BH241" s="88" t="s">
        <v>1176</v>
      </c>
      <c r="BK241" s="88" t="s">
        <v>60</v>
      </c>
      <c r="BL241" s="88" t="s">
        <v>51</v>
      </c>
      <c r="BM241" s="65">
        <v>386</v>
      </c>
      <c r="BQ241" s="65" t="s">
        <v>61</v>
      </c>
      <c r="BR241" s="65" t="s">
        <v>62</v>
      </c>
      <c r="BT241" s="65">
        <v>1</v>
      </c>
      <c r="BU241" s="65">
        <v>1</v>
      </c>
    </row>
    <row r="242" spans="1:73" s="88" customFormat="1" x14ac:dyDescent="0.25">
      <c r="A242" s="88" t="s">
        <v>49</v>
      </c>
      <c r="B242" s="89">
        <v>245369</v>
      </c>
      <c r="C242" s="90">
        <v>44362</v>
      </c>
      <c r="D242" s="91" t="s">
        <v>1037</v>
      </c>
      <c r="E242" s="92"/>
      <c r="F242" s="43"/>
      <c r="G242" s="43"/>
      <c r="H242" s="43"/>
      <c r="I242" s="43"/>
      <c r="J242" s="76"/>
      <c r="M242" s="88" t="s">
        <v>51</v>
      </c>
      <c r="W242" s="88" t="s">
        <v>51</v>
      </c>
      <c r="X242" s="88">
        <v>26569</v>
      </c>
      <c r="Y242" s="88">
        <v>4600005339</v>
      </c>
      <c r="Z242" s="88" t="s">
        <v>1078</v>
      </c>
      <c r="AA242" s="93" t="s">
        <v>1145</v>
      </c>
      <c r="AC242" s="91" t="s">
        <v>792</v>
      </c>
      <c r="AD242" s="91" t="s">
        <v>605</v>
      </c>
      <c r="AE242" s="65" t="s">
        <v>1160</v>
      </c>
      <c r="AF242" s="48">
        <f t="shared" si="13"/>
        <v>30</v>
      </c>
      <c r="AK242" s="65" t="s">
        <v>473</v>
      </c>
      <c r="AL242" s="65">
        <v>1</v>
      </c>
      <c r="AM242" s="92">
        <v>102.58</v>
      </c>
      <c r="AO242" s="65" t="s">
        <v>50</v>
      </c>
      <c r="AT242" s="65">
        <v>5</v>
      </c>
      <c r="AV242" s="65" t="s">
        <v>617</v>
      </c>
      <c r="AW242" s="73">
        <f t="shared" si="23"/>
        <v>102.58</v>
      </c>
      <c r="AX242" s="88">
        <v>10000</v>
      </c>
      <c r="BC242" s="94"/>
      <c r="BD242" s="94"/>
      <c r="BK242" s="88" t="s">
        <v>60</v>
      </c>
      <c r="BL242" s="88" t="s">
        <v>51</v>
      </c>
      <c r="BM242" s="65">
        <v>386</v>
      </c>
      <c r="BQ242" s="65" t="s">
        <v>61</v>
      </c>
      <c r="BR242" s="65" t="s">
        <v>621</v>
      </c>
      <c r="BT242" s="65">
        <v>1</v>
      </c>
      <c r="BU242" s="65">
        <v>1</v>
      </c>
    </row>
    <row r="243" spans="1:73" s="88" customFormat="1" x14ac:dyDescent="0.25">
      <c r="A243" s="88" t="s">
        <v>49</v>
      </c>
      <c r="B243" s="89">
        <v>245370</v>
      </c>
      <c r="C243" s="90">
        <v>44362</v>
      </c>
      <c r="D243" s="91" t="s">
        <v>1037</v>
      </c>
      <c r="E243" s="92"/>
      <c r="F243" s="43"/>
      <c r="G243" s="43"/>
      <c r="H243" s="43"/>
      <c r="I243" s="43"/>
      <c r="J243" s="76"/>
      <c r="M243" s="88" t="s">
        <v>51</v>
      </c>
      <c r="W243" s="88" t="s">
        <v>51</v>
      </c>
      <c r="X243" s="88">
        <v>26569</v>
      </c>
      <c r="Y243" s="88">
        <v>4600005339</v>
      </c>
      <c r="Z243" s="88" t="s">
        <v>1078</v>
      </c>
      <c r="AA243" s="93" t="s">
        <v>1146</v>
      </c>
      <c r="AC243" s="91" t="s">
        <v>793</v>
      </c>
      <c r="AD243" s="91" t="s">
        <v>605</v>
      </c>
      <c r="AE243" s="65" t="s">
        <v>1161</v>
      </c>
      <c r="AF243" s="48">
        <f t="shared" si="13"/>
        <v>30</v>
      </c>
      <c r="AK243" s="65" t="s">
        <v>473</v>
      </c>
      <c r="AL243" s="65">
        <v>1</v>
      </c>
      <c r="AM243" s="92">
        <v>102.58</v>
      </c>
      <c r="AO243" s="65" t="s">
        <v>50</v>
      </c>
      <c r="AT243" s="65">
        <v>5</v>
      </c>
      <c r="AV243" s="65" t="s">
        <v>617</v>
      </c>
      <c r="AW243" s="73">
        <f t="shared" si="23"/>
        <v>102.58</v>
      </c>
      <c r="AX243" s="88">
        <v>10000</v>
      </c>
      <c r="BC243" s="94"/>
      <c r="BD243" s="94"/>
      <c r="BK243" s="88" t="s">
        <v>60</v>
      </c>
      <c r="BL243" s="88" t="s">
        <v>51</v>
      </c>
      <c r="BM243" s="65">
        <v>386</v>
      </c>
      <c r="BQ243" s="65" t="s">
        <v>61</v>
      </c>
      <c r="BR243" s="65" t="s">
        <v>621</v>
      </c>
      <c r="BT243" s="65">
        <v>1</v>
      </c>
      <c r="BU243" s="65">
        <v>1</v>
      </c>
    </row>
    <row r="244" spans="1:73" s="88" customFormat="1" x14ac:dyDescent="0.25">
      <c r="A244" s="88" t="s">
        <v>49</v>
      </c>
      <c r="B244" s="89">
        <v>245371</v>
      </c>
      <c r="C244" s="90">
        <v>44362</v>
      </c>
      <c r="D244" s="91" t="s">
        <v>1037</v>
      </c>
      <c r="E244" s="92"/>
      <c r="F244" s="43"/>
      <c r="G244" s="43"/>
      <c r="H244" s="43"/>
      <c r="I244" s="43"/>
      <c r="J244" s="76"/>
      <c r="M244" s="88" t="s">
        <v>51</v>
      </c>
      <c r="W244" s="88" t="s">
        <v>51</v>
      </c>
      <c r="X244" s="88">
        <v>26569</v>
      </c>
      <c r="Y244" s="88">
        <v>4600005339</v>
      </c>
      <c r="Z244" s="88" t="s">
        <v>1078</v>
      </c>
      <c r="AA244" s="93" t="s">
        <v>1147</v>
      </c>
      <c r="AC244" s="91" t="s">
        <v>586</v>
      </c>
      <c r="AD244" s="91" t="s">
        <v>605</v>
      </c>
      <c r="AE244" s="65" t="s">
        <v>1162</v>
      </c>
      <c r="AF244" s="48">
        <f t="shared" si="13"/>
        <v>33</v>
      </c>
      <c r="AK244" s="65" t="s">
        <v>473</v>
      </c>
      <c r="AL244" s="65">
        <v>1</v>
      </c>
      <c r="AM244" s="92">
        <v>89.7</v>
      </c>
      <c r="AO244" s="65" t="s">
        <v>50</v>
      </c>
      <c r="AT244" s="65">
        <v>5</v>
      </c>
      <c r="AV244" s="65" t="s">
        <v>617</v>
      </c>
      <c r="AW244" s="73">
        <f t="shared" si="23"/>
        <v>89.7</v>
      </c>
      <c r="AX244" s="88">
        <v>10000</v>
      </c>
      <c r="BC244" s="94"/>
      <c r="BD244" s="94"/>
      <c r="BK244" s="88" t="s">
        <v>60</v>
      </c>
      <c r="BL244" s="88" t="s">
        <v>51</v>
      </c>
      <c r="BM244" s="65">
        <v>386</v>
      </c>
      <c r="BQ244" s="65" t="s">
        <v>61</v>
      </c>
      <c r="BR244" s="65" t="s">
        <v>621</v>
      </c>
      <c r="BT244" s="65">
        <v>1</v>
      </c>
      <c r="BU244" s="65">
        <v>1</v>
      </c>
    </row>
    <row r="245" spans="1:73" s="88" customFormat="1" x14ac:dyDescent="0.25">
      <c r="A245" s="88" t="s">
        <v>49</v>
      </c>
      <c r="B245" s="89">
        <v>245372</v>
      </c>
      <c r="C245" s="90">
        <v>44362</v>
      </c>
      <c r="D245" s="91" t="s">
        <v>1037</v>
      </c>
      <c r="E245" s="92"/>
      <c r="F245" s="43"/>
      <c r="G245" s="43"/>
      <c r="H245" s="43"/>
      <c r="I245" s="43"/>
      <c r="J245" s="76"/>
      <c r="M245" s="88" t="s">
        <v>51</v>
      </c>
      <c r="W245" s="88" t="s">
        <v>51</v>
      </c>
      <c r="X245" s="88">
        <v>26569</v>
      </c>
      <c r="Y245" s="88">
        <v>4600005339</v>
      </c>
      <c r="Z245" s="88" t="s">
        <v>1078</v>
      </c>
      <c r="AA245" s="93" t="s">
        <v>1148</v>
      </c>
      <c r="AC245" s="91" t="s">
        <v>787</v>
      </c>
      <c r="AD245" s="91" t="s">
        <v>605</v>
      </c>
      <c r="AE245" s="65" t="s">
        <v>1163</v>
      </c>
      <c r="AF245" s="48">
        <f t="shared" ref="AF245:AF292" si="25">LEN(AE245)</f>
        <v>32</v>
      </c>
      <c r="AK245" s="65" t="s">
        <v>473</v>
      </c>
      <c r="AL245" s="65">
        <v>1</v>
      </c>
      <c r="AM245" s="92">
        <v>89.7</v>
      </c>
      <c r="AO245" s="65" t="s">
        <v>50</v>
      </c>
      <c r="AT245" s="65">
        <v>5</v>
      </c>
      <c r="AV245" s="65" t="s">
        <v>617</v>
      </c>
      <c r="AW245" s="73">
        <f t="shared" si="23"/>
        <v>89.7</v>
      </c>
      <c r="AX245" s="88">
        <v>10000</v>
      </c>
      <c r="BC245" s="94"/>
      <c r="BD245" s="94">
        <v>0.15</v>
      </c>
      <c r="BE245" s="88">
        <f>600*BD245</f>
        <v>90</v>
      </c>
      <c r="BF245" s="88">
        <v>7</v>
      </c>
      <c r="BH245" s="88" t="s">
        <v>1176</v>
      </c>
      <c r="BK245" s="88" t="s">
        <v>60</v>
      </c>
      <c r="BL245" s="88" t="s">
        <v>51</v>
      </c>
      <c r="BM245" s="65">
        <v>386</v>
      </c>
      <c r="BQ245" s="65" t="s">
        <v>61</v>
      </c>
      <c r="BR245" s="65" t="s">
        <v>62</v>
      </c>
      <c r="BT245" s="65">
        <v>1</v>
      </c>
      <c r="BU245" s="65">
        <v>1</v>
      </c>
    </row>
    <row r="246" spans="1:73" s="88" customFormat="1" x14ac:dyDescent="0.25">
      <c r="A246" s="88" t="s">
        <v>49</v>
      </c>
      <c r="B246" s="89">
        <v>245373</v>
      </c>
      <c r="C246" s="90">
        <v>44362</v>
      </c>
      <c r="D246" s="91" t="s">
        <v>1037</v>
      </c>
      <c r="E246" s="92"/>
      <c r="F246" s="43"/>
      <c r="G246" s="43"/>
      <c r="H246" s="43"/>
      <c r="I246" s="43"/>
      <c r="J246" s="76"/>
      <c r="M246" s="88" t="s">
        <v>51</v>
      </c>
      <c r="W246" s="88" t="s">
        <v>51</v>
      </c>
      <c r="X246" s="88">
        <v>26569</v>
      </c>
      <c r="Y246" s="88">
        <v>4600005339</v>
      </c>
      <c r="Z246" s="88" t="s">
        <v>1078</v>
      </c>
      <c r="AA246" s="93" t="s">
        <v>1149</v>
      </c>
      <c r="AC246" s="91" t="s">
        <v>788</v>
      </c>
      <c r="AD246" s="91" t="s">
        <v>605</v>
      </c>
      <c r="AE246" s="65" t="s">
        <v>1164</v>
      </c>
      <c r="AF246" s="48">
        <f t="shared" si="25"/>
        <v>32</v>
      </c>
      <c r="AK246" s="65" t="s">
        <v>473</v>
      </c>
      <c r="AL246" s="65">
        <v>1</v>
      </c>
      <c r="AM246" s="92">
        <v>89.7</v>
      </c>
      <c r="AO246" s="65" t="s">
        <v>50</v>
      </c>
      <c r="AT246" s="65">
        <v>5</v>
      </c>
      <c r="AV246" s="65" t="s">
        <v>617</v>
      </c>
      <c r="AW246" s="73">
        <f t="shared" si="23"/>
        <v>89.7</v>
      </c>
      <c r="AX246" s="88">
        <v>10000</v>
      </c>
      <c r="BC246" s="94"/>
      <c r="BD246" s="94">
        <v>0.2</v>
      </c>
      <c r="BE246" s="88">
        <f t="shared" ref="BE246:BE249" si="26">600*BD246</f>
        <v>120</v>
      </c>
      <c r="BF246" s="88">
        <v>10</v>
      </c>
      <c r="BH246" s="88" t="s">
        <v>1177</v>
      </c>
      <c r="BK246" s="88" t="s">
        <v>60</v>
      </c>
      <c r="BL246" s="88" t="s">
        <v>51</v>
      </c>
      <c r="BM246" s="65">
        <v>386</v>
      </c>
      <c r="BQ246" s="65" t="s">
        <v>61</v>
      </c>
      <c r="BR246" s="65" t="s">
        <v>62</v>
      </c>
      <c r="BT246" s="65">
        <v>1</v>
      </c>
      <c r="BU246" s="65">
        <v>1</v>
      </c>
    </row>
    <row r="247" spans="1:73" s="88" customFormat="1" x14ac:dyDescent="0.25">
      <c r="A247" s="88" t="s">
        <v>49</v>
      </c>
      <c r="B247" s="89">
        <v>245374</v>
      </c>
      <c r="C247" s="90">
        <v>44362</v>
      </c>
      <c r="D247" s="91" t="s">
        <v>1037</v>
      </c>
      <c r="E247" s="92"/>
      <c r="F247" s="43"/>
      <c r="G247" s="43"/>
      <c r="H247" s="43"/>
      <c r="I247" s="43"/>
      <c r="J247" s="76"/>
      <c r="M247" s="88" t="s">
        <v>51</v>
      </c>
      <c r="W247" s="88" t="s">
        <v>51</v>
      </c>
      <c r="X247" s="88">
        <v>26569</v>
      </c>
      <c r="Y247" s="88">
        <v>4600005339</v>
      </c>
      <c r="Z247" s="88" t="s">
        <v>1078</v>
      </c>
      <c r="AA247" s="93" t="s">
        <v>1150</v>
      </c>
      <c r="AC247" s="91" t="s">
        <v>789</v>
      </c>
      <c r="AD247" s="91" t="s">
        <v>605</v>
      </c>
      <c r="AE247" s="65" t="s">
        <v>1165</v>
      </c>
      <c r="AF247" s="48">
        <f t="shared" si="25"/>
        <v>32</v>
      </c>
      <c r="AK247" s="65" t="s">
        <v>473</v>
      </c>
      <c r="AL247" s="65">
        <v>1</v>
      </c>
      <c r="AM247" s="92">
        <v>89.7</v>
      </c>
      <c r="AO247" s="65" t="s">
        <v>50</v>
      </c>
      <c r="AT247" s="65">
        <v>5</v>
      </c>
      <c r="AV247" s="65" t="s">
        <v>617</v>
      </c>
      <c r="AW247" s="73">
        <f t="shared" si="23"/>
        <v>89.7</v>
      </c>
      <c r="AX247" s="88">
        <v>10000</v>
      </c>
      <c r="BC247" s="94"/>
      <c r="BD247" s="94">
        <v>0.3</v>
      </c>
      <c r="BE247" s="88">
        <f t="shared" si="26"/>
        <v>180</v>
      </c>
      <c r="BF247" s="88">
        <v>15</v>
      </c>
      <c r="BH247" s="88" t="s">
        <v>1178</v>
      </c>
      <c r="BK247" s="88" t="s">
        <v>60</v>
      </c>
      <c r="BL247" s="88" t="s">
        <v>51</v>
      </c>
      <c r="BM247" s="65">
        <v>386</v>
      </c>
      <c r="BQ247" s="65" t="s">
        <v>61</v>
      </c>
      <c r="BR247" s="65" t="s">
        <v>62</v>
      </c>
      <c r="BT247" s="65">
        <v>1</v>
      </c>
      <c r="BU247" s="65">
        <v>1</v>
      </c>
    </row>
    <row r="248" spans="1:73" s="88" customFormat="1" x14ac:dyDescent="0.25">
      <c r="A248" s="88" t="s">
        <v>49</v>
      </c>
      <c r="B248" s="89">
        <v>245375</v>
      </c>
      <c r="C248" s="90">
        <v>44362</v>
      </c>
      <c r="D248" s="91" t="s">
        <v>1037</v>
      </c>
      <c r="E248" s="92"/>
      <c r="F248" s="43"/>
      <c r="G248" s="43"/>
      <c r="H248" s="43"/>
      <c r="I248" s="43"/>
      <c r="J248" s="76"/>
      <c r="M248" s="88" t="s">
        <v>51</v>
      </c>
      <c r="W248" s="88" t="s">
        <v>51</v>
      </c>
      <c r="X248" s="88">
        <v>26569</v>
      </c>
      <c r="Y248" s="88">
        <v>4600005339</v>
      </c>
      <c r="Z248" s="88" t="s">
        <v>1078</v>
      </c>
      <c r="AA248" s="93" t="s">
        <v>1151</v>
      </c>
      <c r="AC248" s="91" t="s">
        <v>790</v>
      </c>
      <c r="AD248" s="91" t="s">
        <v>605</v>
      </c>
      <c r="AE248" s="65" t="s">
        <v>1166</v>
      </c>
      <c r="AF248" s="48">
        <f t="shared" si="25"/>
        <v>33</v>
      </c>
      <c r="AK248" s="65" t="s">
        <v>473</v>
      </c>
      <c r="AL248" s="65">
        <v>1</v>
      </c>
      <c r="AM248" s="92">
        <v>89.7</v>
      </c>
      <c r="AO248" s="65" t="s">
        <v>50</v>
      </c>
      <c r="AT248" s="65">
        <v>5</v>
      </c>
      <c r="AV248" s="65" t="s">
        <v>617</v>
      </c>
      <c r="AW248" s="73">
        <f t="shared" si="23"/>
        <v>89.7</v>
      </c>
      <c r="AX248" s="88">
        <v>10000</v>
      </c>
      <c r="BC248" s="94"/>
      <c r="BD248" s="94">
        <v>0.25</v>
      </c>
      <c r="BE248" s="88">
        <f t="shared" si="26"/>
        <v>150</v>
      </c>
      <c r="BF248" s="88">
        <v>13</v>
      </c>
      <c r="BH248" s="88" t="s">
        <v>1179</v>
      </c>
      <c r="BK248" s="88" t="s">
        <v>60</v>
      </c>
      <c r="BL248" s="88" t="s">
        <v>51</v>
      </c>
      <c r="BM248" s="65">
        <v>386</v>
      </c>
      <c r="BQ248" s="65" t="s">
        <v>61</v>
      </c>
      <c r="BR248" s="65" t="s">
        <v>62</v>
      </c>
      <c r="BT248" s="65">
        <v>1</v>
      </c>
      <c r="BU248" s="65">
        <v>1</v>
      </c>
    </row>
    <row r="249" spans="1:73" s="88" customFormat="1" x14ac:dyDescent="0.25">
      <c r="A249" s="88" t="s">
        <v>49</v>
      </c>
      <c r="B249" s="89">
        <v>245376</v>
      </c>
      <c r="C249" s="90">
        <v>44362</v>
      </c>
      <c r="D249" s="91" t="s">
        <v>1037</v>
      </c>
      <c r="E249" s="92"/>
      <c r="F249" s="43"/>
      <c r="G249" s="43"/>
      <c r="H249" s="43"/>
      <c r="I249" s="43"/>
      <c r="J249" s="76"/>
      <c r="M249" s="88" t="s">
        <v>51</v>
      </c>
      <c r="W249" s="88" t="s">
        <v>51</v>
      </c>
      <c r="X249" s="88">
        <v>26569</v>
      </c>
      <c r="Y249" s="88">
        <v>4600005339</v>
      </c>
      <c r="Z249" s="88" t="s">
        <v>1078</v>
      </c>
      <c r="AA249" s="93" t="s">
        <v>1152</v>
      </c>
      <c r="AC249" s="91" t="s">
        <v>791</v>
      </c>
      <c r="AD249" s="91" t="s">
        <v>605</v>
      </c>
      <c r="AE249" s="65" t="s">
        <v>1167</v>
      </c>
      <c r="AF249" s="48">
        <f t="shared" si="25"/>
        <v>34</v>
      </c>
      <c r="AK249" s="65" t="s">
        <v>473</v>
      </c>
      <c r="AL249" s="65">
        <v>1</v>
      </c>
      <c r="AM249" s="92">
        <v>89.7</v>
      </c>
      <c r="AO249" s="65" t="s">
        <v>50</v>
      </c>
      <c r="AT249" s="65">
        <v>5</v>
      </c>
      <c r="AV249" s="65" t="s">
        <v>617</v>
      </c>
      <c r="AW249" s="73">
        <f t="shared" si="23"/>
        <v>89.7</v>
      </c>
      <c r="AX249" s="88">
        <v>10000</v>
      </c>
      <c r="BC249" s="94"/>
      <c r="BD249" s="94">
        <v>0.15</v>
      </c>
      <c r="BE249" s="88">
        <f t="shared" si="26"/>
        <v>90</v>
      </c>
      <c r="BF249" s="88">
        <v>7</v>
      </c>
      <c r="BH249" s="88" t="s">
        <v>1176</v>
      </c>
      <c r="BK249" s="88" t="s">
        <v>60</v>
      </c>
      <c r="BL249" s="88" t="s">
        <v>51</v>
      </c>
      <c r="BM249" s="65">
        <v>386</v>
      </c>
      <c r="BQ249" s="65" t="s">
        <v>61</v>
      </c>
      <c r="BR249" s="65" t="s">
        <v>62</v>
      </c>
      <c r="BT249" s="65">
        <v>1</v>
      </c>
      <c r="BU249" s="65">
        <v>1</v>
      </c>
    </row>
    <row r="250" spans="1:73" s="54" customFormat="1" x14ac:dyDescent="0.25">
      <c r="A250" s="54" t="s">
        <v>49</v>
      </c>
      <c r="B250" s="85">
        <v>245377</v>
      </c>
      <c r="C250" s="64">
        <v>44362</v>
      </c>
      <c r="D250" s="55" t="s">
        <v>1037</v>
      </c>
      <c r="E250" s="72"/>
      <c r="F250" s="43"/>
      <c r="G250" s="43"/>
      <c r="H250" s="43"/>
      <c r="I250" s="43"/>
      <c r="J250" s="76"/>
      <c r="M250" s="54" t="s">
        <v>51</v>
      </c>
      <c r="W250" s="54" t="s">
        <v>51</v>
      </c>
      <c r="X250" s="54">
        <v>26569</v>
      </c>
      <c r="Y250" s="54">
        <v>4600005339</v>
      </c>
      <c r="Z250" s="54" t="s">
        <v>1078</v>
      </c>
      <c r="AA250" s="68" t="s">
        <v>1153</v>
      </c>
      <c r="AC250" s="55" t="s">
        <v>792</v>
      </c>
      <c r="AD250" s="55" t="s">
        <v>605</v>
      </c>
      <c r="AE250" s="66" t="s">
        <v>1168</v>
      </c>
      <c r="AF250" s="48">
        <f t="shared" si="25"/>
        <v>34</v>
      </c>
      <c r="AK250" s="66" t="s">
        <v>473</v>
      </c>
      <c r="AL250" s="66">
        <v>1</v>
      </c>
      <c r="AM250" s="72">
        <v>102.58</v>
      </c>
      <c r="AO250" s="66" t="s">
        <v>50</v>
      </c>
      <c r="AT250" s="66">
        <v>5</v>
      </c>
      <c r="AV250" s="66" t="s">
        <v>617</v>
      </c>
      <c r="AW250" s="74">
        <f t="shared" si="23"/>
        <v>102.58</v>
      </c>
      <c r="AX250" s="54">
        <v>10000</v>
      </c>
      <c r="BC250" s="56"/>
      <c r="BD250" s="56"/>
      <c r="BK250" s="54" t="s">
        <v>60</v>
      </c>
      <c r="BL250" s="54" t="s">
        <v>51</v>
      </c>
      <c r="BM250" s="66">
        <v>386</v>
      </c>
      <c r="BQ250" s="66" t="s">
        <v>61</v>
      </c>
      <c r="BR250" s="66" t="s">
        <v>621</v>
      </c>
      <c r="BT250" s="66">
        <v>1</v>
      </c>
      <c r="BU250" s="66">
        <v>1</v>
      </c>
    </row>
    <row r="251" spans="1:73" s="98" customFormat="1" x14ac:dyDescent="0.25">
      <c r="A251" s="98" t="s">
        <v>49</v>
      </c>
      <c r="B251" s="99">
        <v>245465</v>
      </c>
      <c r="C251" s="100">
        <v>44365</v>
      </c>
      <c r="D251" s="101" t="s">
        <v>898</v>
      </c>
      <c r="E251" s="102">
        <v>608</v>
      </c>
      <c r="F251" s="43"/>
      <c r="G251" s="43"/>
      <c r="H251" s="43"/>
      <c r="I251" s="43"/>
      <c r="J251" s="43"/>
      <c r="K251" s="98" t="s">
        <v>899</v>
      </c>
      <c r="M251" s="98" t="s">
        <v>51</v>
      </c>
      <c r="X251" s="98">
        <v>28358</v>
      </c>
      <c r="Y251" s="98">
        <v>4600006171</v>
      </c>
      <c r="Z251" s="98" t="s">
        <v>1222</v>
      </c>
      <c r="AA251" s="104" t="s">
        <v>1192</v>
      </c>
      <c r="AC251" s="101"/>
      <c r="AD251" s="101" t="s">
        <v>605</v>
      </c>
      <c r="AE251" s="103" t="s">
        <v>1217</v>
      </c>
      <c r="AF251" s="48">
        <f t="shared" si="25"/>
        <v>26</v>
      </c>
      <c r="AK251" s="103" t="s">
        <v>878</v>
      </c>
      <c r="AL251" s="103">
        <v>1</v>
      </c>
      <c r="AM251" s="102">
        <v>304</v>
      </c>
      <c r="AO251" s="103" t="s">
        <v>489</v>
      </c>
      <c r="AT251" s="103">
        <v>5</v>
      </c>
      <c r="AV251" s="103" t="s">
        <v>617</v>
      </c>
      <c r="AW251" s="107">
        <f t="shared" si="23"/>
        <v>304</v>
      </c>
      <c r="AX251" s="98">
        <v>10000</v>
      </c>
      <c r="BC251" s="105"/>
      <c r="BD251" s="105"/>
      <c r="BH251" s="98" t="s">
        <v>1223</v>
      </c>
      <c r="BK251" s="98" t="s">
        <v>1112</v>
      </c>
      <c r="BL251" s="98" t="s">
        <v>51</v>
      </c>
      <c r="BM251" s="103">
        <v>386</v>
      </c>
      <c r="BN251" s="98" t="s">
        <v>1194</v>
      </c>
      <c r="BO251" s="98" t="s">
        <v>1194</v>
      </c>
      <c r="BP251" s="98" t="s">
        <v>1194</v>
      </c>
      <c r="BQ251" s="103" t="s">
        <v>1044</v>
      </c>
      <c r="BR251" s="103" t="s">
        <v>1045</v>
      </c>
      <c r="BS251" s="98">
        <v>5</v>
      </c>
      <c r="BT251" s="103">
        <v>1</v>
      </c>
      <c r="BU251" s="103">
        <v>1</v>
      </c>
    </row>
    <row r="252" spans="1:73" s="88" customFormat="1" x14ac:dyDescent="0.25">
      <c r="A252" s="88" t="s">
        <v>49</v>
      </c>
      <c r="B252" s="89">
        <v>245466</v>
      </c>
      <c r="C252" s="90">
        <v>44365</v>
      </c>
      <c r="D252" s="91" t="s">
        <v>898</v>
      </c>
      <c r="E252" s="92">
        <v>628</v>
      </c>
      <c r="F252" s="43"/>
      <c r="G252" s="43"/>
      <c r="H252" s="43"/>
      <c r="I252" s="43"/>
      <c r="J252" s="43"/>
      <c r="K252" s="88" t="s">
        <v>899</v>
      </c>
      <c r="M252" s="88" t="s">
        <v>51</v>
      </c>
      <c r="X252" s="88">
        <v>28358</v>
      </c>
      <c r="Y252" s="88">
        <v>4600006171</v>
      </c>
      <c r="Z252" s="88" t="s">
        <v>1222</v>
      </c>
      <c r="AA252" s="93" t="s">
        <v>1193</v>
      </c>
      <c r="AC252" s="91"/>
      <c r="AD252" s="91" t="s">
        <v>605</v>
      </c>
      <c r="AE252" s="65" t="s">
        <v>1204</v>
      </c>
      <c r="AF252" s="48">
        <f t="shared" si="25"/>
        <v>23</v>
      </c>
      <c r="AK252" s="65" t="s">
        <v>878</v>
      </c>
      <c r="AL252" s="65">
        <v>1</v>
      </c>
      <c r="AM252" s="92">
        <v>314</v>
      </c>
      <c r="AO252" s="65" t="s">
        <v>489</v>
      </c>
      <c r="AT252" s="65">
        <v>5</v>
      </c>
      <c r="AV252" s="65" t="s">
        <v>617</v>
      </c>
      <c r="AW252" s="73">
        <f t="shared" si="23"/>
        <v>314</v>
      </c>
      <c r="AX252" s="88">
        <v>10000</v>
      </c>
      <c r="BC252" s="94"/>
      <c r="BD252" s="94"/>
      <c r="BH252" s="88" t="s">
        <v>1223</v>
      </c>
      <c r="BK252" s="88" t="s">
        <v>1112</v>
      </c>
      <c r="BL252" s="88" t="s">
        <v>51</v>
      </c>
      <c r="BM252" s="65">
        <v>386</v>
      </c>
      <c r="BN252" s="88" t="s">
        <v>1194</v>
      </c>
      <c r="BO252" s="88" t="s">
        <v>1194</v>
      </c>
      <c r="BP252" s="88" t="s">
        <v>1194</v>
      </c>
      <c r="BQ252" s="65" t="s">
        <v>1044</v>
      </c>
      <c r="BR252" s="65" t="s">
        <v>1045</v>
      </c>
      <c r="BS252" s="88">
        <v>5</v>
      </c>
      <c r="BT252" s="65">
        <v>1</v>
      </c>
      <c r="BU252" s="65">
        <v>1</v>
      </c>
    </row>
    <row r="253" spans="1:73" s="88" customFormat="1" x14ac:dyDescent="0.25">
      <c r="A253" s="88" t="s">
        <v>49</v>
      </c>
      <c r="B253" s="89">
        <v>245467</v>
      </c>
      <c r="C253" s="90">
        <v>44365</v>
      </c>
      <c r="D253" s="91" t="s">
        <v>898</v>
      </c>
      <c r="E253" s="92">
        <v>540</v>
      </c>
      <c r="F253" s="43"/>
      <c r="G253" s="43"/>
      <c r="H253" s="43"/>
      <c r="I253" s="43"/>
      <c r="J253" s="43"/>
      <c r="K253" s="88" t="s">
        <v>899</v>
      </c>
      <c r="M253" s="88" t="s">
        <v>51</v>
      </c>
      <c r="X253" s="88">
        <v>28358</v>
      </c>
      <c r="Y253" s="88">
        <v>4600006171</v>
      </c>
      <c r="Z253" s="88" t="s">
        <v>1222</v>
      </c>
      <c r="AA253" s="93" t="s">
        <v>1185</v>
      </c>
      <c r="AC253" s="91"/>
      <c r="AD253" s="91" t="s">
        <v>605</v>
      </c>
      <c r="AE253" s="65" t="s">
        <v>1218</v>
      </c>
      <c r="AF253" s="48">
        <f t="shared" si="25"/>
        <v>19</v>
      </c>
      <c r="AK253" s="65" t="s">
        <v>878</v>
      </c>
      <c r="AL253" s="65">
        <v>1</v>
      </c>
      <c r="AM253" s="92">
        <v>270</v>
      </c>
      <c r="AO253" s="65" t="s">
        <v>489</v>
      </c>
      <c r="AT253" s="65">
        <v>5</v>
      </c>
      <c r="AV253" s="65" t="s">
        <v>617</v>
      </c>
      <c r="AW253" s="73">
        <f t="shared" si="23"/>
        <v>270</v>
      </c>
      <c r="AX253" s="88">
        <v>10000</v>
      </c>
      <c r="BC253" s="94"/>
      <c r="BD253" s="94"/>
      <c r="BH253" s="88" t="s">
        <v>1223</v>
      </c>
      <c r="BK253" s="88" t="s">
        <v>1112</v>
      </c>
      <c r="BL253" s="88" t="s">
        <v>51</v>
      </c>
      <c r="BM253" s="65">
        <v>386</v>
      </c>
      <c r="BN253" s="88" t="s">
        <v>1194</v>
      </c>
      <c r="BO253" s="88" t="s">
        <v>1194</v>
      </c>
      <c r="BP253" s="88" t="s">
        <v>1194</v>
      </c>
      <c r="BQ253" s="65" t="s">
        <v>1044</v>
      </c>
      <c r="BR253" s="65" t="s">
        <v>1045</v>
      </c>
      <c r="BS253" s="88">
        <v>5</v>
      </c>
      <c r="BT253" s="65">
        <v>1</v>
      </c>
      <c r="BU253" s="65">
        <v>1</v>
      </c>
    </row>
    <row r="254" spans="1:73" s="88" customFormat="1" x14ac:dyDescent="0.25">
      <c r="A254" s="88" t="s">
        <v>49</v>
      </c>
      <c r="B254" s="89">
        <v>245468</v>
      </c>
      <c r="C254" s="90">
        <v>44365</v>
      </c>
      <c r="D254" s="91" t="s">
        <v>898</v>
      </c>
      <c r="E254" s="92">
        <v>250</v>
      </c>
      <c r="F254" s="43"/>
      <c r="G254" s="43"/>
      <c r="H254" s="43"/>
      <c r="I254" s="43"/>
      <c r="J254" s="43"/>
      <c r="K254" s="88" t="s">
        <v>899</v>
      </c>
      <c r="M254" s="88" t="s">
        <v>51</v>
      </c>
      <c r="X254" s="88">
        <v>28358</v>
      </c>
      <c r="Y254" s="88">
        <v>4600006171</v>
      </c>
      <c r="Z254" s="88" t="s">
        <v>1222</v>
      </c>
      <c r="AA254" s="93" t="s">
        <v>1195</v>
      </c>
      <c r="AC254" s="91"/>
      <c r="AD254" s="91" t="s">
        <v>605</v>
      </c>
      <c r="AE254" s="65" t="s">
        <v>1219</v>
      </c>
      <c r="AF254" s="48">
        <f t="shared" si="25"/>
        <v>20</v>
      </c>
      <c r="AK254" s="65" t="s">
        <v>878</v>
      </c>
      <c r="AL254" s="65">
        <v>1</v>
      </c>
      <c r="AM254" s="92">
        <v>125</v>
      </c>
      <c r="AO254" s="65" t="s">
        <v>489</v>
      </c>
      <c r="AT254" s="65">
        <v>5</v>
      </c>
      <c r="AV254" s="65" t="s">
        <v>617</v>
      </c>
      <c r="AW254" s="73">
        <f t="shared" si="23"/>
        <v>125</v>
      </c>
      <c r="AX254" s="88">
        <v>10000</v>
      </c>
      <c r="BC254" s="94"/>
      <c r="BD254" s="94"/>
      <c r="BH254" s="88" t="s">
        <v>1223</v>
      </c>
      <c r="BK254" s="88" t="s">
        <v>1112</v>
      </c>
      <c r="BL254" s="88" t="s">
        <v>51</v>
      </c>
      <c r="BM254" s="65">
        <v>386</v>
      </c>
      <c r="BN254" s="88" t="s">
        <v>1194</v>
      </c>
      <c r="BO254" s="88" t="s">
        <v>1194</v>
      </c>
      <c r="BP254" s="88" t="s">
        <v>1194</v>
      </c>
      <c r="BQ254" s="65" t="s">
        <v>1044</v>
      </c>
      <c r="BR254" s="65" t="s">
        <v>1045</v>
      </c>
      <c r="BS254" s="88">
        <v>5</v>
      </c>
      <c r="BT254" s="65">
        <v>1</v>
      </c>
      <c r="BU254" s="65">
        <v>1</v>
      </c>
    </row>
    <row r="255" spans="1:73" s="88" customFormat="1" x14ac:dyDescent="0.25">
      <c r="A255" s="88" t="s">
        <v>49</v>
      </c>
      <c r="B255" s="89">
        <v>245469</v>
      </c>
      <c r="C255" s="90">
        <v>44365</v>
      </c>
      <c r="D255" s="91" t="s">
        <v>898</v>
      </c>
      <c r="E255" s="92">
        <v>400</v>
      </c>
      <c r="F255" s="43"/>
      <c r="G255" s="43"/>
      <c r="H255" s="43"/>
      <c r="I255" s="43"/>
      <c r="J255" s="43"/>
      <c r="K255" s="88" t="s">
        <v>899</v>
      </c>
      <c r="M255" s="88" t="s">
        <v>51</v>
      </c>
      <c r="X255" s="88">
        <v>28358</v>
      </c>
      <c r="Y255" s="88">
        <v>4600006171</v>
      </c>
      <c r="Z255" s="88" t="s">
        <v>1222</v>
      </c>
      <c r="AA255" s="93" t="s">
        <v>1196</v>
      </c>
      <c r="AC255" s="91"/>
      <c r="AD255" s="91" t="s">
        <v>605</v>
      </c>
      <c r="AE255" s="65" t="s">
        <v>1205</v>
      </c>
      <c r="AF255" s="48">
        <f t="shared" si="25"/>
        <v>34</v>
      </c>
      <c r="AK255" s="65" t="s">
        <v>878</v>
      </c>
      <c r="AL255" s="65">
        <v>1</v>
      </c>
      <c r="AM255" s="92">
        <v>200</v>
      </c>
      <c r="AO255" s="65" t="s">
        <v>489</v>
      </c>
      <c r="AT255" s="65">
        <v>5</v>
      </c>
      <c r="AV255" s="65" t="s">
        <v>617</v>
      </c>
      <c r="AW255" s="73">
        <f t="shared" si="23"/>
        <v>200</v>
      </c>
      <c r="AX255" s="88">
        <v>10000</v>
      </c>
      <c r="BC255" s="94"/>
      <c r="BD255" s="94"/>
      <c r="BH255" s="88" t="s">
        <v>1223</v>
      </c>
      <c r="BK255" s="88" t="s">
        <v>1112</v>
      </c>
      <c r="BL255" s="88" t="s">
        <v>51</v>
      </c>
      <c r="BM255" s="65">
        <v>386</v>
      </c>
      <c r="BN255" s="88" t="s">
        <v>1194</v>
      </c>
      <c r="BO255" s="88" t="s">
        <v>1194</v>
      </c>
      <c r="BP255" s="88" t="s">
        <v>1194</v>
      </c>
      <c r="BQ255" s="65" t="s">
        <v>1044</v>
      </c>
      <c r="BR255" s="65" t="s">
        <v>1045</v>
      </c>
      <c r="BS255" s="88">
        <v>5</v>
      </c>
      <c r="BT255" s="65">
        <v>1</v>
      </c>
      <c r="BU255" s="65">
        <v>1</v>
      </c>
    </row>
    <row r="256" spans="1:73" s="88" customFormat="1" x14ac:dyDescent="0.25">
      <c r="A256" s="88" t="s">
        <v>49</v>
      </c>
      <c r="B256" s="89">
        <v>245470</v>
      </c>
      <c r="C256" s="90">
        <v>44365</v>
      </c>
      <c r="D256" s="91" t="s">
        <v>898</v>
      </c>
      <c r="E256" s="92">
        <v>110</v>
      </c>
      <c r="F256" s="43"/>
      <c r="G256" s="43"/>
      <c r="H256" s="43"/>
      <c r="I256" s="43"/>
      <c r="J256" s="43"/>
      <c r="K256" s="88" t="s">
        <v>899</v>
      </c>
      <c r="M256" s="88" t="s">
        <v>51</v>
      </c>
      <c r="X256" s="88">
        <v>28358</v>
      </c>
      <c r="Y256" s="88">
        <v>4600006171</v>
      </c>
      <c r="Z256" s="88" t="s">
        <v>1222</v>
      </c>
      <c r="AA256" s="93" t="s">
        <v>1197</v>
      </c>
      <c r="AC256" s="91"/>
      <c r="AD256" s="91" t="s">
        <v>605</v>
      </c>
      <c r="AE256" s="65" t="s">
        <v>1206</v>
      </c>
      <c r="AF256" s="48">
        <f t="shared" si="25"/>
        <v>39</v>
      </c>
      <c r="AK256" s="65" t="s">
        <v>878</v>
      </c>
      <c r="AL256" s="65">
        <v>1</v>
      </c>
      <c r="AM256" s="92">
        <v>55</v>
      </c>
      <c r="AO256" s="65" t="s">
        <v>489</v>
      </c>
      <c r="AT256" s="65">
        <v>5</v>
      </c>
      <c r="AV256" s="65" t="s">
        <v>617</v>
      </c>
      <c r="AW256" s="73">
        <f t="shared" si="23"/>
        <v>55</v>
      </c>
      <c r="AX256" s="88">
        <v>10000</v>
      </c>
      <c r="BC256" s="94"/>
      <c r="BD256" s="94"/>
      <c r="BH256" s="88" t="s">
        <v>1223</v>
      </c>
      <c r="BK256" s="88" t="s">
        <v>1112</v>
      </c>
      <c r="BL256" s="88" t="s">
        <v>51</v>
      </c>
      <c r="BM256" s="65">
        <v>386</v>
      </c>
      <c r="BN256" s="88" t="s">
        <v>1194</v>
      </c>
      <c r="BO256" s="88" t="s">
        <v>1194</v>
      </c>
      <c r="BP256" s="88" t="s">
        <v>1194</v>
      </c>
      <c r="BQ256" s="65" t="s">
        <v>1044</v>
      </c>
      <c r="BR256" s="65" t="s">
        <v>1045</v>
      </c>
      <c r="BS256" s="88">
        <v>2</v>
      </c>
      <c r="BT256" s="65">
        <v>1</v>
      </c>
      <c r="BU256" s="65">
        <v>1</v>
      </c>
    </row>
    <row r="257" spans="1:73" s="88" customFormat="1" x14ac:dyDescent="0.25">
      <c r="A257" s="88" t="s">
        <v>49</v>
      </c>
      <c r="B257" s="89">
        <v>245471</v>
      </c>
      <c r="C257" s="90">
        <v>44365</v>
      </c>
      <c r="D257" s="91" t="s">
        <v>898</v>
      </c>
      <c r="E257" s="92">
        <v>510</v>
      </c>
      <c r="F257" s="43"/>
      <c r="G257" s="43"/>
      <c r="H257" s="43"/>
      <c r="I257" s="43"/>
      <c r="J257" s="43"/>
      <c r="K257" s="88" t="s">
        <v>899</v>
      </c>
      <c r="M257" s="88" t="s">
        <v>51</v>
      </c>
      <c r="X257" s="88">
        <v>28358</v>
      </c>
      <c r="Y257" s="88">
        <v>4600006171</v>
      </c>
      <c r="Z257" s="88" t="s">
        <v>1222</v>
      </c>
      <c r="AA257" s="93" t="s">
        <v>1199</v>
      </c>
      <c r="AC257" s="91"/>
      <c r="AD257" s="91" t="s">
        <v>605</v>
      </c>
      <c r="AE257" s="65" t="s">
        <v>1208</v>
      </c>
      <c r="AF257" s="48">
        <f t="shared" si="25"/>
        <v>27</v>
      </c>
      <c r="AK257" s="65" t="s">
        <v>878</v>
      </c>
      <c r="AL257" s="65">
        <v>1</v>
      </c>
      <c r="AM257" s="92">
        <v>255</v>
      </c>
      <c r="AO257" s="65" t="s">
        <v>489</v>
      </c>
      <c r="AT257" s="65">
        <v>5</v>
      </c>
      <c r="AV257" s="65" t="s">
        <v>617</v>
      </c>
      <c r="AW257" s="73">
        <f t="shared" si="23"/>
        <v>255</v>
      </c>
      <c r="AX257" s="88">
        <v>10000</v>
      </c>
      <c r="BC257" s="94"/>
      <c r="BD257" s="94"/>
      <c r="BH257" s="88" t="s">
        <v>1223</v>
      </c>
      <c r="BK257" s="88" t="s">
        <v>1112</v>
      </c>
      <c r="BL257" s="88" t="s">
        <v>51</v>
      </c>
      <c r="BM257" s="65">
        <v>386</v>
      </c>
      <c r="BN257" s="88" t="s">
        <v>1194</v>
      </c>
      <c r="BO257" s="88" t="s">
        <v>1194</v>
      </c>
      <c r="BP257" s="88" t="s">
        <v>1194</v>
      </c>
      <c r="BQ257" s="65" t="s">
        <v>1044</v>
      </c>
      <c r="BR257" s="65" t="s">
        <v>1045</v>
      </c>
      <c r="BS257" s="88">
        <v>2</v>
      </c>
      <c r="BT257" s="65">
        <v>1</v>
      </c>
      <c r="BU257" s="65">
        <v>1</v>
      </c>
    </row>
    <row r="258" spans="1:73" s="88" customFormat="1" x14ac:dyDescent="0.25">
      <c r="A258" s="88" t="s">
        <v>49</v>
      </c>
      <c r="B258" s="89">
        <v>245472</v>
      </c>
      <c r="C258" s="90">
        <v>44365</v>
      </c>
      <c r="D258" s="91" t="s">
        <v>898</v>
      </c>
      <c r="E258" s="92">
        <v>540</v>
      </c>
      <c r="F258" s="43"/>
      <c r="G258" s="43"/>
      <c r="H258" s="43"/>
      <c r="I258" s="43"/>
      <c r="J258" s="43"/>
      <c r="K258" s="88" t="s">
        <v>899</v>
      </c>
      <c r="M258" s="88" t="s">
        <v>51</v>
      </c>
      <c r="X258" s="88">
        <v>28358</v>
      </c>
      <c r="Y258" s="88">
        <v>4600006171</v>
      </c>
      <c r="Z258" s="88" t="s">
        <v>1222</v>
      </c>
      <c r="AA258" s="93" t="s">
        <v>1200</v>
      </c>
      <c r="AC258" s="91"/>
      <c r="AD258" s="91" t="s">
        <v>605</v>
      </c>
      <c r="AE258" s="65" t="s">
        <v>1186</v>
      </c>
      <c r="AF258" s="48">
        <f t="shared" si="25"/>
        <v>12</v>
      </c>
      <c r="AK258" s="65" t="s">
        <v>473</v>
      </c>
      <c r="AL258" s="65">
        <v>1</v>
      </c>
      <c r="AM258" s="92">
        <v>270</v>
      </c>
      <c r="AO258" s="65" t="s">
        <v>489</v>
      </c>
      <c r="AT258" s="65">
        <v>5</v>
      </c>
      <c r="AV258" s="65" t="s">
        <v>617</v>
      </c>
      <c r="AW258" s="73">
        <f t="shared" si="23"/>
        <v>270</v>
      </c>
      <c r="AX258" s="88">
        <v>10000</v>
      </c>
      <c r="BC258" s="94"/>
      <c r="BD258" s="94"/>
      <c r="BH258" s="88" t="s">
        <v>1223</v>
      </c>
      <c r="BK258" s="88" t="s">
        <v>1112</v>
      </c>
      <c r="BL258" s="88" t="s">
        <v>51</v>
      </c>
      <c r="BM258" s="65">
        <v>386</v>
      </c>
      <c r="BN258" s="88" t="s">
        <v>1194</v>
      </c>
      <c r="BO258" s="88" t="s">
        <v>1194</v>
      </c>
      <c r="BP258" s="88" t="s">
        <v>1194</v>
      </c>
      <c r="BQ258" s="65" t="s">
        <v>1044</v>
      </c>
      <c r="BR258" s="65" t="s">
        <v>1045</v>
      </c>
      <c r="BS258" s="88">
        <v>5</v>
      </c>
      <c r="BT258" s="65">
        <v>1</v>
      </c>
      <c r="BU258" s="65">
        <v>1</v>
      </c>
    </row>
    <row r="259" spans="1:73" s="88" customFormat="1" x14ac:dyDescent="0.25">
      <c r="A259" s="88" t="s">
        <v>49</v>
      </c>
      <c r="B259" s="89">
        <v>245473</v>
      </c>
      <c r="C259" s="90">
        <v>44365</v>
      </c>
      <c r="D259" s="91" t="s">
        <v>898</v>
      </c>
      <c r="E259" s="92">
        <v>148</v>
      </c>
      <c r="F259" s="43"/>
      <c r="G259" s="43"/>
      <c r="H259" s="43"/>
      <c r="I259" s="43"/>
      <c r="J259" s="43"/>
      <c r="K259" s="88" t="s">
        <v>899</v>
      </c>
      <c r="M259" s="88" t="s">
        <v>51</v>
      </c>
      <c r="X259" s="88">
        <v>28358</v>
      </c>
      <c r="Y259" s="88">
        <v>4600006171</v>
      </c>
      <c r="Z259" s="88" t="s">
        <v>1222</v>
      </c>
      <c r="AA259" s="93" t="s">
        <v>1190</v>
      </c>
      <c r="AC259" s="91"/>
      <c r="AD259" s="91" t="s">
        <v>605</v>
      </c>
      <c r="AE259" s="65" t="s">
        <v>1215</v>
      </c>
      <c r="AF259" s="48">
        <f t="shared" si="25"/>
        <v>16</v>
      </c>
      <c r="AK259" s="65" t="s">
        <v>878</v>
      </c>
      <c r="AL259" s="65">
        <v>1</v>
      </c>
      <c r="AM259" s="92">
        <v>74</v>
      </c>
      <c r="AO259" s="65" t="s">
        <v>489</v>
      </c>
      <c r="AT259" s="65">
        <v>5</v>
      </c>
      <c r="AV259" s="65" t="s">
        <v>617</v>
      </c>
      <c r="AW259" s="73">
        <f t="shared" si="23"/>
        <v>74</v>
      </c>
      <c r="AX259" s="88">
        <v>10000</v>
      </c>
      <c r="BC259" s="94"/>
      <c r="BD259" s="94"/>
      <c r="BH259" s="88" t="s">
        <v>1223</v>
      </c>
      <c r="BK259" s="88" t="s">
        <v>1112</v>
      </c>
      <c r="BL259" s="88" t="s">
        <v>51</v>
      </c>
      <c r="BM259" s="65">
        <v>386</v>
      </c>
      <c r="BN259" s="88" t="s">
        <v>1194</v>
      </c>
      <c r="BO259" s="88" t="s">
        <v>1194</v>
      </c>
      <c r="BP259" s="88" t="s">
        <v>1194</v>
      </c>
      <c r="BQ259" s="65" t="s">
        <v>1044</v>
      </c>
      <c r="BR259" s="65" t="s">
        <v>1045</v>
      </c>
      <c r="BS259" s="88">
        <v>5</v>
      </c>
      <c r="BT259" s="65">
        <v>1</v>
      </c>
      <c r="BU259" s="65">
        <v>1</v>
      </c>
    </row>
    <row r="260" spans="1:73" s="54" customFormat="1" x14ac:dyDescent="0.25">
      <c r="A260" s="54" t="s">
        <v>49</v>
      </c>
      <c r="B260" s="85">
        <v>245474</v>
      </c>
      <c r="C260" s="64">
        <v>44365</v>
      </c>
      <c r="D260" s="55" t="s">
        <v>898</v>
      </c>
      <c r="E260" s="72">
        <v>668</v>
      </c>
      <c r="F260" s="43"/>
      <c r="G260" s="43"/>
      <c r="H260" s="43"/>
      <c r="I260" s="43"/>
      <c r="J260" s="43"/>
      <c r="K260" s="54" t="s">
        <v>899</v>
      </c>
      <c r="M260" s="54" t="s">
        <v>51</v>
      </c>
      <c r="X260" s="54">
        <v>28358</v>
      </c>
      <c r="Y260" s="54">
        <v>4600006171</v>
      </c>
      <c r="Z260" s="54" t="s">
        <v>1222</v>
      </c>
      <c r="AA260" s="68" t="s">
        <v>1191</v>
      </c>
      <c r="AC260" s="55"/>
      <c r="AD260" s="55" t="s">
        <v>605</v>
      </c>
      <c r="AE260" s="66" t="s">
        <v>1216</v>
      </c>
      <c r="AF260" s="48">
        <f t="shared" ref="AF260:AF267" si="27">LEN(AE260)</f>
        <v>20</v>
      </c>
      <c r="AK260" s="66" t="s">
        <v>878</v>
      </c>
      <c r="AL260" s="66">
        <v>1</v>
      </c>
      <c r="AM260" s="72">
        <v>334</v>
      </c>
      <c r="AO260" s="66" t="s">
        <v>489</v>
      </c>
      <c r="AT260" s="66">
        <v>5</v>
      </c>
      <c r="AV260" s="66" t="s">
        <v>617</v>
      </c>
      <c r="AW260" s="74">
        <f t="shared" ref="AW260:AW267" si="28">AM260</f>
        <v>334</v>
      </c>
      <c r="AX260" s="54">
        <v>10000</v>
      </c>
      <c r="BC260" s="56"/>
      <c r="BD260" s="56"/>
      <c r="BH260" s="54" t="s">
        <v>1224</v>
      </c>
      <c r="BK260" s="54" t="s">
        <v>1112</v>
      </c>
      <c r="BL260" s="54" t="s">
        <v>51</v>
      </c>
      <c r="BM260" s="66">
        <v>386</v>
      </c>
      <c r="BN260" s="54" t="s">
        <v>1194</v>
      </c>
      <c r="BO260" s="54" t="s">
        <v>1194</v>
      </c>
      <c r="BP260" s="54" t="s">
        <v>1194</v>
      </c>
      <c r="BQ260" s="66" t="s">
        <v>1044</v>
      </c>
      <c r="BR260" s="66" t="s">
        <v>1045</v>
      </c>
      <c r="BS260" s="54">
        <v>5</v>
      </c>
      <c r="BT260" s="66">
        <v>1</v>
      </c>
      <c r="BU260" s="66">
        <v>1</v>
      </c>
    </row>
    <row r="261" spans="1:73" s="98" customFormat="1" x14ac:dyDescent="0.25">
      <c r="A261" s="98" t="s">
        <v>49</v>
      </c>
      <c r="B261" s="99">
        <v>245477</v>
      </c>
      <c r="C261" s="100">
        <v>44365</v>
      </c>
      <c r="D261" s="101" t="s">
        <v>898</v>
      </c>
      <c r="E261" s="102">
        <v>548</v>
      </c>
      <c r="F261" s="43"/>
      <c r="G261" s="43"/>
      <c r="H261" s="43"/>
      <c r="I261" s="43"/>
      <c r="J261" s="43"/>
      <c r="K261" s="98" t="s">
        <v>899</v>
      </c>
      <c r="M261" s="98" t="s">
        <v>51</v>
      </c>
      <c r="X261" s="98">
        <v>28354</v>
      </c>
      <c r="Y261" s="98">
        <v>4600006170</v>
      </c>
      <c r="Z261" s="98" t="s">
        <v>1220</v>
      </c>
      <c r="AA261" s="104" t="s">
        <v>1198</v>
      </c>
      <c r="AC261" s="101"/>
      <c r="AD261" s="101" t="s">
        <v>605</v>
      </c>
      <c r="AE261" s="103" t="s">
        <v>1207</v>
      </c>
      <c r="AF261" s="48">
        <f t="shared" si="27"/>
        <v>27</v>
      </c>
      <c r="AK261" s="103" t="s">
        <v>878</v>
      </c>
      <c r="AL261" s="103">
        <v>1</v>
      </c>
      <c r="AM261" s="102">
        <v>274</v>
      </c>
      <c r="AO261" s="103" t="s">
        <v>489</v>
      </c>
      <c r="AT261" s="103">
        <v>5</v>
      </c>
      <c r="AV261" s="103" t="s">
        <v>617</v>
      </c>
      <c r="AW261" s="107">
        <f t="shared" si="28"/>
        <v>274</v>
      </c>
      <c r="AX261" s="98">
        <v>10000</v>
      </c>
      <c r="BC261" s="105"/>
      <c r="BD261" s="105"/>
      <c r="BH261" s="98" t="s">
        <v>1224</v>
      </c>
      <c r="BK261" s="98" t="s">
        <v>1112</v>
      </c>
      <c r="BL261" s="98" t="s">
        <v>51</v>
      </c>
      <c r="BM261" s="103">
        <v>386</v>
      </c>
      <c r="BN261" s="98" t="s">
        <v>1194</v>
      </c>
      <c r="BO261" s="98" t="s">
        <v>1194</v>
      </c>
      <c r="BP261" s="98" t="s">
        <v>1194</v>
      </c>
      <c r="BQ261" s="103" t="s">
        <v>1044</v>
      </c>
      <c r="BR261" s="103" t="s">
        <v>1045</v>
      </c>
      <c r="BS261" s="98">
        <v>5</v>
      </c>
      <c r="BT261" s="103">
        <v>1</v>
      </c>
      <c r="BU261" s="103">
        <v>1</v>
      </c>
    </row>
    <row r="262" spans="1:73" s="88" customFormat="1" x14ac:dyDescent="0.25">
      <c r="A262" s="88" t="s">
        <v>49</v>
      </c>
      <c r="B262" s="89">
        <v>245478</v>
      </c>
      <c r="C262" s="90">
        <v>44365</v>
      </c>
      <c r="D262" s="91" t="s">
        <v>898</v>
      </c>
      <c r="E262" s="92">
        <v>250</v>
      </c>
      <c r="F262" s="43"/>
      <c r="G262" s="43"/>
      <c r="H262" s="43"/>
      <c r="I262" s="43"/>
      <c r="J262" s="43"/>
      <c r="K262" s="88" t="s">
        <v>899</v>
      </c>
      <c r="M262" s="88" t="s">
        <v>51</v>
      </c>
      <c r="X262" s="88">
        <v>28354</v>
      </c>
      <c r="Y262" s="88">
        <v>4600006170</v>
      </c>
      <c r="Z262" s="88" t="s">
        <v>1220</v>
      </c>
      <c r="AA262" s="93" t="s">
        <v>1201</v>
      </c>
      <c r="AC262" s="91"/>
      <c r="AD262" s="91" t="s">
        <v>605</v>
      </c>
      <c r="AE262" s="65" t="s">
        <v>1209</v>
      </c>
      <c r="AF262" s="48">
        <f t="shared" si="27"/>
        <v>28</v>
      </c>
      <c r="AK262" s="65" t="s">
        <v>878</v>
      </c>
      <c r="AL262" s="65">
        <v>1</v>
      </c>
      <c r="AM262" s="92">
        <v>125</v>
      </c>
      <c r="AO262" s="65" t="s">
        <v>489</v>
      </c>
      <c r="AT262" s="65">
        <v>5</v>
      </c>
      <c r="AV262" s="65" t="s">
        <v>617</v>
      </c>
      <c r="AW262" s="73">
        <f t="shared" si="28"/>
        <v>125</v>
      </c>
      <c r="AX262" s="88">
        <v>10000</v>
      </c>
      <c r="BC262" s="94"/>
      <c r="BD262" s="94"/>
      <c r="BH262" s="88" t="s">
        <v>1224</v>
      </c>
      <c r="BK262" s="88" t="s">
        <v>1112</v>
      </c>
      <c r="BL262" s="88" t="s">
        <v>51</v>
      </c>
      <c r="BM262" s="65">
        <v>386</v>
      </c>
      <c r="BN262" s="88" t="s">
        <v>1194</v>
      </c>
      <c r="BO262" s="88" t="s">
        <v>1194</v>
      </c>
      <c r="BP262" s="88" t="s">
        <v>1194</v>
      </c>
      <c r="BQ262" s="65" t="s">
        <v>1044</v>
      </c>
      <c r="BR262" s="65" t="s">
        <v>1045</v>
      </c>
      <c r="BS262" s="88">
        <v>5</v>
      </c>
      <c r="BT262" s="65">
        <v>1</v>
      </c>
      <c r="BU262" s="65">
        <v>1</v>
      </c>
    </row>
    <row r="263" spans="1:73" s="88" customFormat="1" x14ac:dyDescent="0.25">
      <c r="A263" s="88" t="s">
        <v>49</v>
      </c>
      <c r="B263" s="89">
        <v>245479</v>
      </c>
      <c r="C263" s="90">
        <v>44365</v>
      </c>
      <c r="D263" s="91" t="s">
        <v>898</v>
      </c>
      <c r="E263" s="92">
        <v>300</v>
      </c>
      <c r="F263" s="43"/>
      <c r="G263" s="43"/>
      <c r="H263" s="43"/>
      <c r="I263" s="43"/>
      <c r="J263" s="43"/>
      <c r="K263" s="88" t="s">
        <v>899</v>
      </c>
      <c r="M263" s="88" t="s">
        <v>51</v>
      </c>
      <c r="X263" s="88">
        <v>28354</v>
      </c>
      <c r="Y263" s="88">
        <v>4600006170</v>
      </c>
      <c r="Z263" s="88" t="s">
        <v>1220</v>
      </c>
      <c r="AA263" s="93" t="s">
        <v>1202</v>
      </c>
      <c r="AC263" s="91"/>
      <c r="AD263" s="91" t="s">
        <v>605</v>
      </c>
      <c r="AE263" s="65" t="s">
        <v>1210</v>
      </c>
      <c r="AF263" s="48">
        <f t="shared" si="27"/>
        <v>27</v>
      </c>
      <c r="AK263" s="65" t="s">
        <v>878</v>
      </c>
      <c r="AL263" s="65">
        <v>1</v>
      </c>
      <c r="AM263" s="92">
        <v>150</v>
      </c>
      <c r="AO263" s="65" t="s">
        <v>489</v>
      </c>
      <c r="AT263" s="65">
        <v>5</v>
      </c>
      <c r="AV263" s="65" t="s">
        <v>617</v>
      </c>
      <c r="AW263" s="73">
        <f t="shared" si="28"/>
        <v>150</v>
      </c>
      <c r="AX263" s="88">
        <v>10000</v>
      </c>
      <c r="BC263" s="94"/>
      <c r="BD263" s="94"/>
      <c r="BH263" s="88" t="s">
        <v>1224</v>
      </c>
      <c r="BK263" s="88" t="s">
        <v>1112</v>
      </c>
      <c r="BL263" s="88" t="s">
        <v>51</v>
      </c>
      <c r="BM263" s="65">
        <v>386</v>
      </c>
      <c r="BN263" s="88" t="s">
        <v>1194</v>
      </c>
      <c r="BO263" s="88" t="s">
        <v>1194</v>
      </c>
      <c r="BP263" s="88" t="s">
        <v>1194</v>
      </c>
      <c r="BQ263" s="65" t="s">
        <v>1044</v>
      </c>
      <c r="BR263" s="65" t="s">
        <v>1045</v>
      </c>
      <c r="BS263" s="88">
        <v>5</v>
      </c>
      <c r="BT263" s="65">
        <v>1</v>
      </c>
      <c r="BU263" s="65">
        <v>1</v>
      </c>
    </row>
    <row r="264" spans="1:73" s="81" customFormat="1" x14ac:dyDescent="0.25">
      <c r="A264" s="81" t="s">
        <v>49</v>
      </c>
      <c r="B264" s="89">
        <v>246913</v>
      </c>
      <c r="C264" s="113">
        <v>44365</v>
      </c>
      <c r="D264" s="112" t="s">
        <v>898</v>
      </c>
      <c r="E264" s="114">
        <v>0</v>
      </c>
      <c r="F264" s="115"/>
      <c r="G264" s="115"/>
      <c r="H264" s="115"/>
      <c r="I264" s="115"/>
      <c r="J264" s="115"/>
      <c r="K264" s="81" t="s">
        <v>899</v>
      </c>
      <c r="M264" s="116" t="s">
        <v>51</v>
      </c>
      <c r="X264" s="81">
        <v>28354</v>
      </c>
      <c r="Y264" s="81">
        <v>4600006170</v>
      </c>
      <c r="Z264" s="116" t="s">
        <v>1220</v>
      </c>
      <c r="AA264" s="117" t="s">
        <v>1203</v>
      </c>
      <c r="AC264" s="112"/>
      <c r="AD264" s="112" t="s">
        <v>605</v>
      </c>
      <c r="AE264" s="81" t="s">
        <v>1211</v>
      </c>
      <c r="AF264" s="118">
        <f t="shared" si="27"/>
        <v>30</v>
      </c>
      <c r="AK264" s="81" t="s">
        <v>878</v>
      </c>
      <c r="AL264" s="116">
        <v>1</v>
      </c>
      <c r="AM264" s="114">
        <v>0</v>
      </c>
      <c r="AO264" s="116" t="s">
        <v>489</v>
      </c>
      <c r="AT264" s="116">
        <v>5</v>
      </c>
      <c r="AV264" s="116" t="s">
        <v>1221</v>
      </c>
      <c r="AW264" s="114">
        <f t="shared" si="28"/>
        <v>0</v>
      </c>
      <c r="AX264" s="116">
        <v>10000</v>
      </c>
      <c r="BC264" s="119"/>
      <c r="BD264" s="119"/>
      <c r="BH264" s="81" t="s">
        <v>1224</v>
      </c>
      <c r="BK264" s="116" t="s">
        <v>1112</v>
      </c>
      <c r="BL264" s="116" t="s">
        <v>51</v>
      </c>
      <c r="BM264" s="116">
        <v>386</v>
      </c>
      <c r="BN264" s="81" t="s">
        <v>1194</v>
      </c>
      <c r="BO264" s="81" t="s">
        <v>1194</v>
      </c>
      <c r="BP264" s="81" t="s">
        <v>1194</v>
      </c>
      <c r="BQ264" s="116" t="s">
        <v>1044</v>
      </c>
      <c r="BR264" s="116" t="s">
        <v>1045</v>
      </c>
      <c r="BS264" s="81">
        <v>5</v>
      </c>
      <c r="BT264" s="116">
        <v>1</v>
      </c>
      <c r="BU264" s="116">
        <v>1</v>
      </c>
    </row>
    <row r="265" spans="1:73" s="88" customFormat="1" x14ac:dyDescent="0.25">
      <c r="A265" s="88" t="s">
        <v>49</v>
      </c>
      <c r="B265" s="89">
        <v>245480</v>
      </c>
      <c r="C265" s="90">
        <v>44365</v>
      </c>
      <c r="D265" s="91" t="s">
        <v>898</v>
      </c>
      <c r="E265" s="92">
        <v>20</v>
      </c>
      <c r="F265" s="43"/>
      <c r="G265" s="43"/>
      <c r="H265" s="43"/>
      <c r="I265" s="43"/>
      <c r="J265" s="43"/>
      <c r="K265" s="88" t="s">
        <v>899</v>
      </c>
      <c r="M265" s="88" t="s">
        <v>51</v>
      </c>
      <c r="X265" s="88">
        <v>28354</v>
      </c>
      <c r="Y265" s="88">
        <v>4600006170</v>
      </c>
      <c r="Z265" s="88" t="s">
        <v>1220</v>
      </c>
      <c r="AA265" s="93" t="s">
        <v>1187</v>
      </c>
      <c r="AC265" s="91"/>
      <c r="AD265" s="91" t="s">
        <v>605</v>
      </c>
      <c r="AE265" s="65" t="s">
        <v>1212</v>
      </c>
      <c r="AF265" s="48">
        <f t="shared" si="27"/>
        <v>27</v>
      </c>
      <c r="AK265" s="65" t="s">
        <v>878</v>
      </c>
      <c r="AL265" s="65">
        <v>1</v>
      </c>
      <c r="AM265" s="92">
        <v>10</v>
      </c>
      <c r="AO265" s="65" t="s">
        <v>489</v>
      </c>
      <c r="AT265" s="65">
        <v>5</v>
      </c>
      <c r="AV265" s="65" t="s">
        <v>617</v>
      </c>
      <c r="AW265" s="73">
        <f t="shared" si="28"/>
        <v>10</v>
      </c>
      <c r="AX265" s="88">
        <v>10000</v>
      </c>
      <c r="BC265" s="94"/>
      <c r="BD265" s="94"/>
      <c r="BH265" s="88" t="s">
        <v>1224</v>
      </c>
      <c r="BK265" s="88" t="s">
        <v>1112</v>
      </c>
      <c r="BL265" s="88" t="s">
        <v>51</v>
      </c>
      <c r="BM265" s="65">
        <v>386</v>
      </c>
      <c r="BN265" s="88" t="s">
        <v>1194</v>
      </c>
      <c r="BO265" s="88" t="s">
        <v>1194</v>
      </c>
      <c r="BP265" s="88" t="s">
        <v>1194</v>
      </c>
      <c r="BQ265" s="65" t="s">
        <v>1044</v>
      </c>
      <c r="BR265" s="65" t="s">
        <v>1045</v>
      </c>
      <c r="BS265" s="88">
        <v>5</v>
      </c>
      <c r="BT265" s="65">
        <v>1</v>
      </c>
      <c r="BU265" s="65">
        <v>1</v>
      </c>
    </row>
    <row r="266" spans="1:73" s="88" customFormat="1" x14ac:dyDescent="0.25">
      <c r="A266" s="88" t="s">
        <v>49</v>
      </c>
      <c r="B266" s="89">
        <v>245481</v>
      </c>
      <c r="C266" s="90">
        <v>44365</v>
      </c>
      <c r="D266" s="91" t="s">
        <v>898</v>
      </c>
      <c r="E266" s="92">
        <v>20</v>
      </c>
      <c r="F266" s="43"/>
      <c r="G266" s="43"/>
      <c r="H266" s="43"/>
      <c r="I266" s="43"/>
      <c r="J266" s="43"/>
      <c r="K266" s="88" t="s">
        <v>899</v>
      </c>
      <c r="M266" s="88" t="s">
        <v>51</v>
      </c>
      <c r="X266" s="88">
        <v>28354</v>
      </c>
      <c r="Y266" s="88">
        <v>4600006170</v>
      </c>
      <c r="Z266" s="88" t="s">
        <v>1220</v>
      </c>
      <c r="AA266" s="93" t="s">
        <v>1188</v>
      </c>
      <c r="AC266" s="91"/>
      <c r="AD266" s="91" t="s">
        <v>605</v>
      </c>
      <c r="AE266" s="65" t="s">
        <v>1213</v>
      </c>
      <c r="AF266" s="48">
        <f t="shared" si="27"/>
        <v>27</v>
      </c>
      <c r="AK266" s="65" t="s">
        <v>878</v>
      </c>
      <c r="AL266" s="65">
        <v>1</v>
      </c>
      <c r="AM266" s="92">
        <v>10</v>
      </c>
      <c r="AO266" s="65" t="s">
        <v>489</v>
      </c>
      <c r="AT266" s="65">
        <v>5</v>
      </c>
      <c r="AV266" s="65" t="s">
        <v>617</v>
      </c>
      <c r="AW266" s="73">
        <f t="shared" si="28"/>
        <v>10</v>
      </c>
      <c r="AX266" s="88">
        <v>10000</v>
      </c>
      <c r="BC266" s="94"/>
      <c r="BD266" s="94"/>
      <c r="BH266" s="88" t="s">
        <v>1224</v>
      </c>
      <c r="BK266" s="88" t="s">
        <v>1112</v>
      </c>
      <c r="BL266" s="88" t="s">
        <v>51</v>
      </c>
      <c r="BM266" s="65">
        <v>386</v>
      </c>
      <c r="BN266" s="88" t="s">
        <v>1194</v>
      </c>
      <c r="BO266" s="88" t="s">
        <v>1194</v>
      </c>
      <c r="BP266" s="88" t="s">
        <v>1194</v>
      </c>
      <c r="BQ266" s="65" t="s">
        <v>1044</v>
      </c>
      <c r="BR266" s="65" t="s">
        <v>1045</v>
      </c>
      <c r="BS266" s="88">
        <v>5</v>
      </c>
      <c r="BT266" s="65">
        <v>1</v>
      </c>
      <c r="BU266" s="65">
        <v>1</v>
      </c>
    </row>
    <row r="267" spans="1:73" s="88" customFormat="1" x14ac:dyDescent="0.25">
      <c r="A267" s="88" t="s">
        <v>49</v>
      </c>
      <c r="B267" s="95">
        <v>245482</v>
      </c>
      <c r="C267" s="90">
        <v>44365</v>
      </c>
      <c r="D267" s="91" t="s">
        <v>898</v>
      </c>
      <c r="E267" s="92">
        <v>20</v>
      </c>
      <c r="F267" s="96"/>
      <c r="G267" s="96"/>
      <c r="H267" s="96"/>
      <c r="I267" s="96"/>
      <c r="J267" s="96"/>
      <c r="K267" s="88" t="s">
        <v>899</v>
      </c>
      <c r="M267" s="88" t="s">
        <v>51</v>
      </c>
      <c r="X267" s="88">
        <v>28354</v>
      </c>
      <c r="Y267" s="88">
        <v>4600006170</v>
      </c>
      <c r="Z267" s="88" t="s">
        <v>1220</v>
      </c>
      <c r="AA267" s="93" t="s">
        <v>1189</v>
      </c>
      <c r="AC267" s="91"/>
      <c r="AD267" s="91" t="s">
        <v>605</v>
      </c>
      <c r="AE267" s="65" t="s">
        <v>1214</v>
      </c>
      <c r="AF267" s="97">
        <f t="shared" si="27"/>
        <v>28</v>
      </c>
      <c r="AK267" s="65" t="s">
        <v>878</v>
      </c>
      <c r="AL267" s="65">
        <v>1</v>
      </c>
      <c r="AM267" s="92">
        <v>10</v>
      </c>
      <c r="AO267" s="65" t="s">
        <v>489</v>
      </c>
      <c r="AT267" s="65">
        <v>5</v>
      </c>
      <c r="AV267" s="65" t="s">
        <v>617</v>
      </c>
      <c r="AW267" s="73">
        <f t="shared" si="28"/>
        <v>10</v>
      </c>
      <c r="AX267" s="88">
        <v>10000</v>
      </c>
      <c r="BC267" s="94"/>
      <c r="BD267" s="94"/>
      <c r="BH267" s="88" t="s">
        <v>1224</v>
      </c>
      <c r="BK267" s="88" t="s">
        <v>1112</v>
      </c>
      <c r="BL267" s="88" t="s">
        <v>51</v>
      </c>
      <c r="BM267" s="65">
        <v>386</v>
      </c>
      <c r="BN267" s="88" t="s">
        <v>1194</v>
      </c>
      <c r="BO267" s="88" t="s">
        <v>1194</v>
      </c>
      <c r="BP267" s="88" t="s">
        <v>1194</v>
      </c>
      <c r="BQ267" s="65" t="s">
        <v>1044</v>
      </c>
      <c r="BR267" s="65" t="s">
        <v>1045</v>
      </c>
      <c r="BS267" s="88">
        <v>5</v>
      </c>
      <c r="BT267" s="65">
        <v>1</v>
      </c>
      <c r="BU267" s="65">
        <v>1</v>
      </c>
    </row>
    <row r="268" spans="1:73" s="98" customFormat="1" x14ac:dyDescent="0.25">
      <c r="A268" s="98" t="s">
        <v>49</v>
      </c>
      <c r="B268" s="99">
        <v>245494</v>
      </c>
      <c r="C268" s="100">
        <v>44368</v>
      </c>
      <c r="D268" s="101" t="s">
        <v>1037</v>
      </c>
      <c r="E268" s="102"/>
      <c r="F268" s="43"/>
      <c r="G268" s="43"/>
      <c r="H268" s="43"/>
      <c r="I268" s="43"/>
      <c r="J268" s="76"/>
      <c r="M268" s="98" t="s">
        <v>51</v>
      </c>
      <c r="W268" s="98" t="s">
        <v>51</v>
      </c>
      <c r="X268" s="98">
        <v>26569</v>
      </c>
      <c r="Y268" s="98">
        <v>4600005339</v>
      </c>
      <c r="Z268" s="98" t="s">
        <v>1078</v>
      </c>
      <c r="AA268" s="104" t="s">
        <v>1250</v>
      </c>
      <c r="AC268" s="101"/>
      <c r="AD268" s="101" t="s">
        <v>605</v>
      </c>
      <c r="AE268" s="103" t="s">
        <v>1249</v>
      </c>
      <c r="AF268" s="48">
        <f t="shared" ref="AF268:AF279" si="29">LEN(AE268)</f>
        <v>32</v>
      </c>
      <c r="AK268" s="103" t="s">
        <v>473</v>
      </c>
      <c r="AL268" s="103">
        <v>1</v>
      </c>
      <c r="AM268" s="102">
        <v>456.09</v>
      </c>
      <c r="AO268" s="103" t="s">
        <v>50</v>
      </c>
      <c r="AT268" s="103">
        <v>5</v>
      </c>
      <c r="AV268" s="103" t="s">
        <v>617</v>
      </c>
      <c r="AW268" s="107">
        <f t="shared" ref="AW268:AW284" si="30">AM268</f>
        <v>456.09</v>
      </c>
      <c r="AX268" s="98">
        <v>10000</v>
      </c>
      <c r="BC268" s="105"/>
      <c r="BD268" s="105"/>
      <c r="BK268" s="98" t="s">
        <v>60</v>
      </c>
      <c r="BL268" s="98" t="s">
        <v>51</v>
      </c>
      <c r="BM268" s="103">
        <v>386</v>
      </c>
      <c r="BQ268" s="103" t="s">
        <v>61</v>
      </c>
      <c r="BR268" s="103" t="s">
        <v>621</v>
      </c>
      <c r="BT268" s="103">
        <v>1</v>
      </c>
      <c r="BU268" s="103">
        <v>1</v>
      </c>
    </row>
    <row r="269" spans="1:73" s="88" customFormat="1" x14ac:dyDescent="0.25">
      <c r="A269" s="88" t="s">
        <v>49</v>
      </c>
      <c r="B269" s="89">
        <v>245497</v>
      </c>
      <c r="C269" s="90">
        <v>44368</v>
      </c>
      <c r="D269" s="91" t="s">
        <v>1037</v>
      </c>
      <c r="E269" s="92"/>
      <c r="F269" s="43"/>
      <c r="G269" s="43"/>
      <c r="H269" s="43"/>
      <c r="I269" s="43"/>
      <c r="J269" s="76"/>
      <c r="M269" s="88" t="s">
        <v>51</v>
      </c>
      <c r="W269" s="88" t="s">
        <v>51</v>
      </c>
      <c r="X269" s="88">
        <v>26569</v>
      </c>
      <c r="Y269" s="88">
        <v>4600005339</v>
      </c>
      <c r="Z269" s="88" t="s">
        <v>1078</v>
      </c>
      <c r="AA269" s="93" t="s">
        <v>1248</v>
      </c>
      <c r="AC269" s="91"/>
      <c r="AD269" s="91" t="s">
        <v>605</v>
      </c>
      <c r="AE269" s="65" t="s">
        <v>1247</v>
      </c>
      <c r="AF269" s="48">
        <f t="shared" si="29"/>
        <v>32</v>
      </c>
      <c r="AK269" s="65" t="s">
        <v>473</v>
      </c>
      <c r="AL269" s="65">
        <v>1</v>
      </c>
      <c r="AM269" s="92">
        <v>456.09</v>
      </c>
      <c r="AO269" s="65" t="s">
        <v>50</v>
      </c>
      <c r="AT269" s="65">
        <v>5</v>
      </c>
      <c r="AV269" s="65" t="s">
        <v>617</v>
      </c>
      <c r="AW269" s="73">
        <f t="shared" si="30"/>
        <v>456.09</v>
      </c>
      <c r="AX269" s="88">
        <v>10000</v>
      </c>
      <c r="BC269" s="94"/>
      <c r="BD269" s="94"/>
      <c r="BK269" s="88" t="s">
        <v>60</v>
      </c>
      <c r="BL269" s="88" t="s">
        <v>51</v>
      </c>
      <c r="BM269" s="65">
        <v>386</v>
      </c>
      <c r="BQ269" s="65" t="s">
        <v>61</v>
      </c>
      <c r="BR269" s="65" t="s">
        <v>621</v>
      </c>
      <c r="BT269" s="65">
        <v>1</v>
      </c>
      <c r="BU269" s="65">
        <v>1</v>
      </c>
    </row>
    <row r="270" spans="1:73" s="88" customFormat="1" x14ac:dyDescent="0.25">
      <c r="A270" s="88" t="s">
        <v>49</v>
      </c>
      <c r="B270" s="89">
        <v>245498</v>
      </c>
      <c r="C270" s="90">
        <v>44368</v>
      </c>
      <c r="D270" s="91" t="s">
        <v>1037</v>
      </c>
      <c r="E270" s="92"/>
      <c r="F270" s="43"/>
      <c r="G270" s="43"/>
      <c r="H270" s="43"/>
      <c r="I270" s="43"/>
      <c r="J270" s="76"/>
      <c r="M270" s="88" t="s">
        <v>51</v>
      </c>
      <c r="W270" s="88" t="s">
        <v>51</v>
      </c>
      <c r="X270" s="88">
        <v>26569</v>
      </c>
      <c r="Y270" s="88">
        <v>4600005339</v>
      </c>
      <c r="Z270" s="88" t="s">
        <v>1078</v>
      </c>
      <c r="AA270" s="93" t="s">
        <v>1246</v>
      </c>
      <c r="AC270" s="91"/>
      <c r="AD270" s="91" t="s">
        <v>605</v>
      </c>
      <c r="AE270" s="65" t="s">
        <v>1245</v>
      </c>
      <c r="AF270" s="48">
        <f t="shared" si="29"/>
        <v>32</v>
      </c>
      <c r="AK270" s="65" t="s">
        <v>473</v>
      </c>
      <c r="AL270" s="65">
        <v>1</v>
      </c>
      <c r="AM270" s="92">
        <v>456.09</v>
      </c>
      <c r="AO270" s="65" t="s">
        <v>50</v>
      </c>
      <c r="AT270" s="65">
        <v>5</v>
      </c>
      <c r="AV270" s="65" t="s">
        <v>617</v>
      </c>
      <c r="AW270" s="73">
        <f t="shared" si="30"/>
        <v>456.09</v>
      </c>
      <c r="AX270" s="88">
        <v>10000</v>
      </c>
      <c r="BC270" s="94"/>
      <c r="BD270" s="94"/>
      <c r="BK270" s="88" t="s">
        <v>60</v>
      </c>
      <c r="BL270" s="88" t="s">
        <v>51</v>
      </c>
      <c r="BM270" s="65">
        <v>386</v>
      </c>
      <c r="BQ270" s="65" t="s">
        <v>61</v>
      </c>
      <c r="BR270" s="65" t="s">
        <v>621</v>
      </c>
      <c r="BT270" s="65">
        <v>1</v>
      </c>
      <c r="BU270" s="65">
        <v>1</v>
      </c>
    </row>
    <row r="271" spans="1:73" s="88" customFormat="1" x14ac:dyDescent="0.25">
      <c r="A271" s="88" t="s">
        <v>49</v>
      </c>
      <c r="B271" s="89">
        <v>245499</v>
      </c>
      <c r="C271" s="90">
        <v>44368</v>
      </c>
      <c r="D271" s="91" t="s">
        <v>1037</v>
      </c>
      <c r="E271" s="92"/>
      <c r="F271" s="43"/>
      <c r="G271" s="43"/>
      <c r="H271" s="43"/>
      <c r="I271" s="43"/>
      <c r="J271" s="76"/>
      <c r="M271" s="88" t="s">
        <v>51</v>
      </c>
      <c r="W271" s="88" t="s">
        <v>51</v>
      </c>
      <c r="X271" s="88">
        <v>26569</v>
      </c>
      <c r="Y271" s="88">
        <v>4600005339</v>
      </c>
      <c r="Z271" s="88" t="s">
        <v>1078</v>
      </c>
      <c r="AA271" s="93" t="s">
        <v>1244</v>
      </c>
      <c r="AC271" s="91"/>
      <c r="AD271" s="91" t="s">
        <v>605</v>
      </c>
      <c r="AE271" s="65" t="s">
        <v>1243</v>
      </c>
      <c r="AF271" s="48">
        <f t="shared" si="29"/>
        <v>33</v>
      </c>
      <c r="AK271" s="65" t="s">
        <v>473</v>
      </c>
      <c r="AL271" s="65">
        <v>1</v>
      </c>
      <c r="AM271" s="92">
        <v>456.09</v>
      </c>
      <c r="AO271" s="65" t="s">
        <v>50</v>
      </c>
      <c r="AT271" s="65">
        <v>5</v>
      </c>
      <c r="AV271" s="65" t="s">
        <v>617</v>
      </c>
      <c r="AW271" s="73">
        <f t="shared" si="30"/>
        <v>456.09</v>
      </c>
      <c r="AX271" s="88">
        <v>10000</v>
      </c>
      <c r="BC271" s="94"/>
      <c r="BD271" s="94"/>
      <c r="BK271" s="88" t="s">
        <v>60</v>
      </c>
      <c r="BL271" s="88" t="s">
        <v>51</v>
      </c>
      <c r="BM271" s="65">
        <v>386</v>
      </c>
      <c r="BQ271" s="65" t="s">
        <v>61</v>
      </c>
      <c r="BR271" s="65" t="s">
        <v>621</v>
      </c>
      <c r="BT271" s="65">
        <v>1</v>
      </c>
      <c r="BU271" s="65">
        <v>1</v>
      </c>
    </row>
    <row r="272" spans="1:73" s="88" customFormat="1" x14ac:dyDescent="0.25">
      <c r="A272" s="88" t="s">
        <v>49</v>
      </c>
      <c r="B272" s="89">
        <v>245500</v>
      </c>
      <c r="C272" s="90">
        <v>44368</v>
      </c>
      <c r="D272" s="91" t="s">
        <v>1037</v>
      </c>
      <c r="E272" s="92"/>
      <c r="F272" s="43"/>
      <c r="G272" s="43"/>
      <c r="H272" s="43"/>
      <c r="I272" s="43"/>
      <c r="J272" s="76"/>
      <c r="M272" s="88" t="s">
        <v>51</v>
      </c>
      <c r="W272" s="88" t="s">
        <v>51</v>
      </c>
      <c r="X272" s="88">
        <v>26569</v>
      </c>
      <c r="Y272" s="88">
        <v>4600005339</v>
      </c>
      <c r="Z272" s="88" t="s">
        <v>1078</v>
      </c>
      <c r="AA272" s="93" t="s">
        <v>1242</v>
      </c>
      <c r="AC272" s="91"/>
      <c r="AD272" s="91" t="s">
        <v>605</v>
      </c>
      <c r="AE272" s="65" t="s">
        <v>1241</v>
      </c>
      <c r="AF272" s="48">
        <f t="shared" si="29"/>
        <v>34</v>
      </c>
      <c r="AK272" s="65" t="s">
        <v>473</v>
      </c>
      <c r="AL272" s="65">
        <v>1</v>
      </c>
      <c r="AM272" s="92">
        <v>456.09</v>
      </c>
      <c r="AO272" s="65" t="s">
        <v>50</v>
      </c>
      <c r="AT272" s="65">
        <v>5</v>
      </c>
      <c r="AV272" s="65" t="s">
        <v>617</v>
      </c>
      <c r="AW272" s="73">
        <f t="shared" si="30"/>
        <v>456.09</v>
      </c>
      <c r="AX272" s="88">
        <v>10000</v>
      </c>
      <c r="BC272" s="94"/>
      <c r="BD272" s="94"/>
      <c r="BK272" s="88" t="s">
        <v>60</v>
      </c>
      <c r="BL272" s="88" t="s">
        <v>51</v>
      </c>
      <c r="BM272" s="65">
        <v>386</v>
      </c>
      <c r="BQ272" s="65" t="s">
        <v>61</v>
      </c>
      <c r="BR272" s="65" t="s">
        <v>621</v>
      </c>
      <c r="BT272" s="65">
        <v>1</v>
      </c>
      <c r="BU272" s="65">
        <v>1</v>
      </c>
    </row>
    <row r="273" spans="1:73" s="88" customFormat="1" x14ac:dyDescent="0.25">
      <c r="A273" s="88" t="s">
        <v>49</v>
      </c>
      <c r="B273" s="89">
        <v>245501</v>
      </c>
      <c r="C273" s="90">
        <v>44368</v>
      </c>
      <c r="D273" s="91" t="s">
        <v>1037</v>
      </c>
      <c r="E273" s="92"/>
      <c r="F273" s="43"/>
      <c r="G273" s="43"/>
      <c r="H273" s="43"/>
      <c r="I273" s="43"/>
      <c r="J273" s="76"/>
      <c r="M273" s="88" t="s">
        <v>51</v>
      </c>
      <c r="W273" s="88" t="s">
        <v>51</v>
      </c>
      <c r="X273" s="88">
        <v>26569</v>
      </c>
      <c r="Y273" s="88">
        <v>4600005339</v>
      </c>
      <c r="Z273" s="88" t="s">
        <v>1078</v>
      </c>
      <c r="AA273" s="93" t="s">
        <v>1240</v>
      </c>
      <c r="AC273" s="91"/>
      <c r="AD273" s="91" t="s">
        <v>605</v>
      </c>
      <c r="AE273" s="65" t="s">
        <v>1239</v>
      </c>
      <c r="AF273" s="48">
        <f t="shared" si="29"/>
        <v>34</v>
      </c>
      <c r="AK273" s="65" t="s">
        <v>473</v>
      </c>
      <c r="AL273" s="65">
        <v>1</v>
      </c>
      <c r="AM273" s="92">
        <v>475.41</v>
      </c>
      <c r="AO273" s="65" t="s">
        <v>50</v>
      </c>
      <c r="AT273" s="65">
        <v>5</v>
      </c>
      <c r="AV273" s="65" t="s">
        <v>617</v>
      </c>
      <c r="AW273" s="73">
        <f t="shared" si="30"/>
        <v>475.41</v>
      </c>
      <c r="AX273" s="88">
        <v>10000</v>
      </c>
      <c r="BC273" s="94"/>
      <c r="BD273" s="94"/>
      <c r="BK273" s="88" t="s">
        <v>60</v>
      </c>
      <c r="BL273" s="88" t="s">
        <v>51</v>
      </c>
      <c r="BM273" s="65">
        <v>386</v>
      </c>
      <c r="BQ273" s="65" t="s">
        <v>61</v>
      </c>
      <c r="BR273" s="65" t="s">
        <v>621</v>
      </c>
      <c r="BT273" s="65">
        <v>1</v>
      </c>
      <c r="BU273" s="65">
        <v>1</v>
      </c>
    </row>
    <row r="274" spans="1:73" s="88" customFormat="1" x14ac:dyDescent="0.25">
      <c r="A274" s="88" t="s">
        <v>49</v>
      </c>
      <c r="B274" s="89">
        <v>245502</v>
      </c>
      <c r="C274" s="90">
        <v>44368</v>
      </c>
      <c r="D274" s="91" t="s">
        <v>1037</v>
      </c>
      <c r="E274" s="92"/>
      <c r="F274" s="43"/>
      <c r="G274" s="43"/>
      <c r="H274" s="43"/>
      <c r="I274" s="43"/>
      <c r="J274" s="76"/>
      <c r="M274" s="88" t="s">
        <v>51</v>
      </c>
      <c r="W274" s="88" t="s">
        <v>51</v>
      </c>
      <c r="X274" s="88">
        <v>26569</v>
      </c>
      <c r="Y274" s="88">
        <v>4600005339</v>
      </c>
      <c r="Z274" s="88" t="s">
        <v>1078</v>
      </c>
      <c r="AA274" s="93" t="s">
        <v>1238</v>
      </c>
      <c r="AC274" s="91"/>
      <c r="AD274" s="91" t="s">
        <v>605</v>
      </c>
      <c r="AE274" s="65" t="s">
        <v>1237</v>
      </c>
      <c r="AF274" s="48">
        <f t="shared" si="29"/>
        <v>34</v>
      </c>
      <c r="AK274" s="65" t="s">
        <v>473</v>
      </c>
      <c r="AL274" s="65">
        <v>1</v>
      </c>
      <c r="AM274" s="92">
        <v>248.86</v>
      </c>
      <c r="AO274" s="65" t="s">
        <v>50</v>
      </c>
      <c r="AT274" s="65">
        <v>5</v>
      </c>
      <c r="AV274" s="65" t="s">
        <v>617</v>
      </c>
      <c r="AW274" s="73">
        <f t="shared" si="30"/>
        <v>248.86</v>
      </c>
      <c r="AX274" s="88">
        <v>10000</v>
      </c>
      <c r="BC274" s="94"/>
      <c r="BD274" s="94">
        <v>0.15</v>
      </c>
      <c r="BE274" s="88">
        <v>45</v>
      </c>
      <c r="BF274" s="88">
        <v>4</v>
      </c>
      <c r="BH274" s="88" t="s">
        <v>1169</v>
      </c>
      <c r="BK274" s="88" t="s">
        <v>60</v>
      </c>
      <c r="BL274" s="88" t="s">
        <v>51</v>
      </c>
      <c r="BM274" s="65">
        <v>386</v>
      </c>
      <c r="BQ274" s="65" t="s">
        <v>61</v>
      </c>
      <c r="BR274" s="65" t="s">
        <v>62</v>
      </c>
      <c r="BT274" s="65">
        <v>1</v>
      </c>
      <c r="BU274" s="65">
        <v>1</v>
      </c>
    </row>
    <row r="275" spans="1:73" s="88" customFormat="1" x14ac:dyDescent="0.25">
      <c r="A275" s="88" t="s">
        <v>49</v>
      </c>
      <c r="B275" s="89">
        <v>245503</v>
      </c>
      <c r="C275" s="90">
        <v>44368</v>
      </c>
      <c r="D275" s="91" t="s">
        <v>1037</v>
      </c>
      <c r="E275" s="92"/>
      <c r="F275" s="43"/>
      <c r="G275" s="43"/>
      <c r="H275" s="43"/>
      <c r="I275" s="43"/>
      <c r="J275" s="76"/>
      <c r="M275" s="88" t="s">
        <v>51</v>
      </c>
      <c r="W275" s="88" t="s">
        <v>51</v>
      </c>
      <c r="X275" s="88">
        <v>26569</v>
      </c>
      <c r="Y275" s="88">
        <v>4600005339</v>
      </c>
      <c r="Z275" s="88" t="s">
        <v>1078</v>
      </c>
      <c r="AA275" s="93" t="s">
        <v>1236</v>
      </c>
      <c r="AC275" s="91"/>
      <c r="AD275" s="91" t="s">
        <v>605</v>
      </c>
      <c r="AE275" s="65" t="s">
        <v>1235</v>
      </c>
      <c r="AF275" s="48">
        <f t="shared" si="29"/>
        <v>34</v>
      </c>
      <c r="AK275" s="65" t="s">
        <v>473</v>
      </c>
      <c r="AL275" s="65">
        <v>1</v>
      </c>
      <c r="AM275" s="92">
        <v>248.86</v>
      </c>
      <c r="AO275" s="65" t="s">
        <v>50</v>
      </c>
      <c r="AT275" s="65">
        <v>5</v>
      </c>
      <c r="AV275" s="65" t="s">
        <v>617</v>
      </c>
      <c r="AW275" s="73">
        <f t="shared" si="30"/>
        <v>248.86</v>
      </c>
      <c r="AX275" s="88">
        <v>10000</v>
      </c>
      <c r="BC275" s="94"/>
      <c r="BD275" s="94">
        <v>0.2</v>
      </c>
      <c r="BE275" s="88">
        <v>60</v>
      </c>
      <c r="BF275" s="88">
        <v>5</v>
      </c>
      <c r="BH275" s="88" t="s">
        <v>1170</v>
      </c>
      <c r="BK275" s="88" t="s">
        <v>60</v>
      </c>
      <c r="BL275" s="88" t="s">
        <v>51</v>
      </c>
      <c r="BM275" s="65">
        <v>386</v>
      </c>
      <c r="BQ275" s="65" t="s">
        <v>61</v>
      </c>
      <c r="BR275" s="65" t="s">
        <v>62</v>
      </c>
      <c r="BT275" s="65">
        <v>1</v>
      </c>
      <c r="BU275" s="65">
        <v>1</v>
      </c>
    </row>
    <row r="276" spans="1:73" s="88" customFormat="1" x14ac:dyDescent="0.25">
      <c r="A276" s="88" t="s">
        <v>49</v>
      </c>
      <c r="B276" s="89">
        <v>245504</v>
      </c>
      <c r="C276" s="90">
        <v>44368</v>
      </c>
      <c r="D276" s="91" t="s">
        <v>1037</v>
      </c>
      <c r="E276" s="92"/>
      <c r="F276" s="43"/>
      <c r="G276" s="43"/>
      <c r="H276" s="43"/>
      <c r="I276" s="43"/>
      <c r="J276" s="76"/>
      <c r="M276" s="88" t="s">
        <v>51</v>
      </c>
      <c r="W276" s="88" t="s">
        <v>51</v>
      </c>
      <c r="X276" s="88">
        <v>26569</v>
      </c>
      <c r="Y276" s="88">
        <v>4600005339</v>
      </c>
      <c r="Z276" s="88" t="s">
        <v>1078</v>
      </c>
      <c r="AA276" s="93" t="s">
        <v>1234</v>
      </c>
      <c r="AC276" s="91"/>
      <c r="AD276" s="91" t="s">
        <v>605</v>
      </c>
      <c r="AE276" s="65" t="s">
        <v>1233</v>
      </c>
      <c r="AF276" s="48">
        <f t="shared" si="29"/>
        <v>34</v>
      </c>
      <c r="AK276" s="65" t="s">
        <v>473</v>
      </c>
      <c r="AL276" s="65">
        <v>1</v>
      </c>
      <c r="AM276" s="92">
        <v>248.86</v>
      </c>
      <c r="AO276" s="65" t="s">
        <v>50</v>
      </c>
      <c r="AT276" s="65">
        <v>5</v>
      </c>
      <c r="AV276" s="65" t="s">
        <v>617</v>
      </c>
      <c r="AW276" s="73">
        <f t="shared" si="30"/>
        <v>248.86</v>
      </c>
      <c r="AX276" s="88">
        <v>10000</v>
      </c>
      <c r="BC276" s="94"/>
      <c r="BD276" s="94">
        <v>0.3</v>
      </c>
      <c r="BE276" s="88">
        <v>90</v>
      </c>
      <c r="BF276" s="88">
        <v>8</v>
      </c>
      <c r="BH276" s="88" t="s">
        <v>1171</v>
      </c>
      <c r="BK276" s="88" t="s">
        <v>60</v>
      </c>
      <c r="BL276" s="88" t="s">
        <v>51</v>
      </c>
      <c r="BM276" s="65">
        <v>386</v>
      </c>
      <c r="BQ276" s="65" t="s">
        <v>61</v>
      </c>
      <c r="BR276" s="65" t="s">
        <v>62</v>
      </c>
      <c r="BT276" s="65">
        <v>1</v>
      </c>
      <c r="BU276" s="65">
        <v>1</v>
      </c>
    </row>
    <row r="277" spans="1:73" s="88" customFormat="1" x14ac:dyDescent="0.25">
      <c r="A277" s="88" t="s">
        <v>49</v>
      </c>
      <c r="B277" s="89">
        <v>245507</v>
      </c>
      <c r="C277" s="90">
        <v>44368</v>
      </c>
      <c r="D277" s="91" t="s">
        <v>1037</v>
      </c>
      <c r="E277" s="92"/>
      <c r="F277" s="43"/>
      <c r="G277" s="43"/>
      <c r="H277" s="43"/>
      <c r="I277" s="43"/>
      <c r="J277" s="76"/>
      <c r="M277" s="88" t="s">
        <v>51</v>
      </c>
      <c r="W277" s="88" t="s">
        <v>51</v>
      </c>
      <c r="X277" s="88">
        <v>26569</v>
      </c>
      <c r="Y277" s="88">
        <v>4600005339</v>
      </c>
      <c r="Z277" s="88" t="s">
        <v>1078</v>
      </c>
      <c r="AA277" s="93" t="s">
        <v>1232</v>
      </c>
      <c r="AC277" s="91"/>
      <c r="AD277" s="91" t="s">
        <v>605</v>
      </c>
      <c r="AE277" s="65" t="s">
        <v>1231</v>
      </c>
      <c r="AF277" s="48">
        <f t="shared" si="29"/>
        <v>35</v>
      </c>
      <c r="AK277" s="65" t="s">
        <v>473</v>
      </c>
      <c r="AL277" s="65">
        <v>1</v>
      </c>
      <c r="AM277" s="92">
        <v>248.86</v>
      </c>
      <c r="AO277" s="65" t="s">
        <v>50</v>
      </c>
      <c r="AT277" s="65">
        <v>5</v>
      </c>
      <c r="AV277" s="65" t="s">
        <v>617</v>
      </c>
      <c r="AW277" s="73">
        <f t="shared" si="30"/>
        <v>248.86</v>
      </c>
      <c r="AX277" s="88">
        <v>10000</v>
      </c>
      <c r="BC277" s="94"/>
      <c r="BD277" s="94">
        <v>0.25</v>
      </c>
      <c r="BE277" s="88">
        <v>75</v>
      </c>
      <c r="BF277" s="88">
        <v>6</v>
      </c>
      <c r="BH277" s="88" t="s">
        <v>1172</v>
      </c>
      <c r="BK277" s="88" t="s">
        <v>60</v>
      </c>
      <c r="BL277" s="88" t="s">
        <v>51</v>
      </c>
      <c r="BM277" s="65">
        <v>386</v>
      </c>
      <c r="BQ277" s="65" t="s">
        <v>61</v>
      </c>
      <c r="BR277" s="65" t="s">
        <v>62</v>
      </c>
      <c r="BT277" s="65">
        <v>1</v>
      </c>
      <c r="BU277" s="65">
        <v>1</v>
      </c>
    </row>
    <row r="278" spans="1:73" s="88" customFormat="1" x14ac:dyDescent="0.25">
      <c r="A278" s="88" t="s">
        <v>49</v>
      </c>
      <c r="B278" s="89">
        <v>245508</v>
      </c>
      <c r="C278" s="90">
        <v>44368</v>
      </c>
      <c r="D278" s="91" t="s">
        <v>1037</v>
      </c>
      <c r="E278" s="92"/>
      <c r="F278" s="43"/>
      <c r="G278" s="43"/>
      <c r="H278" s="43"/>
      <c r="I278" s="43"/>
      <c r="J278" s="76"/>
      <c r="M278" s="88" t="s">
        <v>51</v>
      </c>
      <c r="W278" s="88" t="s">
        <v>51</v>
      </c>
      <c r="X278" s="88">
        <v>26569</v>
      </c>
      <c r="Y278" s="88">
        <v>4600005339</v>
      </c>
      <c r="Z278" s="88" t="s">
        <v>1078</v>
      </c>
      <c r="AA278" s="93" t="s">
        <v>1230</v>
      </c>
      <c r="AC278" s="91"/>
      <c r="AD278" s="91" t="s">
        <v>605</v>
      </c>
      <c r="AE278" s="65" t="s">
        <v>1229</v>
      </c>
      <c r="AF278" s="48">
        <f t="shared" si="29"/>
        <v>36</v>
      </c>
      <c r="AK278" s="65" t="s">
        <v>473</v>
      </c>
      <c r="AL278" s="65">
        <v>1</v>
      </c>
      <c r="AM278" s="92">
        <v>248.86</v>
      </c>
      <c r="AO278" s="65" t="s">
        <v>50</v>
      </c>
      <c r="AT278" s="65">
        <v>5</v>
      </c>
      <c r="AV278" s="65" t="s">
        <v>617</v>
      </c>
      <c r="AW278" s="73">
        <f t="shared" si="30"/>
        <v>248.86</v>
      </c>
      <c r="AX278" s="88">
        <v>10000</v>
      </c>
      <c r="BC278" s="94"/>
      <c r="BD278" s="94">
        <v>0.15</v>
      </c>
      <c r="BE278" s="88">
        <v>45</v>
      </c>
      <c r="BF278" s="88">
        <v>4</v>
      </c>
      <c r="BH278" s="88" t="s">
        <v>1169</v>
      </c>
      <c r="BK278" s="88" t="s">
        <v>60</v>
      </c>
      <c r="BL278" s="88" t="s">
        <v>51</v>
      </c>
      <c r="BM278" s="65">
        <v>386</v>
      </c>
      <c r="BQ278" s="65" t="s">
        <v>61</v>
      </c>
      <c r="BR278" s="65" t="s">
        <v>62</v>
      </c>
      <c r="BT278" s="65">
        <v>1</v>
      </c>
      <c r="BU278" s="65">
        <v>1</v>
      </c>
    </row>
    <row r="279" spans="1:73" s="54" customFormat="1" ht="13.5" customHeight="1" x14ac:dyDescent="0.25">
      <c r="A279" s="54" t="s">
        <v>49</v>
      </c>
      <c r="B279" s="85">
        <v>245509</v>
      </c>
      <c r="C279" s="64">
        <v>44368</v>
      </c>
      <c r="D279" s="55" t="s">
        <v>1037</v>
      </c>
      <c r="E279" s="72"/>
      <c r="F279" s="43"/>
      <c r="G279" s="43"/>
      <c r="H279" s="43"/>
      <c r="I279" s="43"/>
      <c r="J279" s="76"/>
      <c r="M279" s="54" t="s">
        <v>51</v>
      </c>
      <c r="W279" s="54" t="s">
        <v>51</v>
      </c>
      <c r="X279" s="54">
        <v>26569</v>
      </c>
      <c r="Y279" s="54">
        <v>4600005339</v>
      </c>
      <c r="Z279" s="54" t="s">
        <v>1078</v>
      </c>
      <c r="AA279" s="68" t="s">
        <v>1228</v>
      </c>
      <c r="AC279" s="55"/>
      <c r="AD279" s="55" t="s">
        <v>605</v>
      </c>
      <c r="AE279" s="66" t="s">
        <v>1227</v>
      </c>
      <c r="AF279" s="48">
        <f t="shared" si="29"/>
        <v>36</v>
      </c>
      <c r="AK279" s="66" t="s">
        <v>473</v>
      </c>
      <c r="AL279" s="66">
        <v>1</v>
      </c>
      <c r="AM279" s="72">
        <v>268.18</v>
      </c>
      <c r="AO279" s="66" t="s">
        <v>50</v>
      </c>
      <c r="AT279" s="66">
        <v>5</v>
      </c>
      <c r="AV279" s="66" t="s">
        <v>617</v>
      </c>
      <c r="AW279" s="74">
        <f t="shared" si="30"/>
        <v>268.18</v>
      </c>
      <c r="AX279" s="54">
        <v>10000</v>
      </c>
      <c r="BC279" s="56"/>
      <c r="BD279" s="56"/>
      <c r="BK279" s="54" t="s">
        <v>60</v>
      </c>
      <c r="BL279" s="54" t="s">
        <v>51</v>
      </c>
      <c r="BM279" s="66">
        <v>386</v>
      </c>
      <c r="BQ279" s="66" t="s">
        <v>61</v>
      </c>
      <c r="BR279" s="66" t="s">
        <v>621</v>
      </c>
      <c r="BT279" s="66">
        <v>1</v>
      </c>
      <c r="BU279" s="66">
        <v>1</v>
      </c>
    </row>
    <row r="280" spans="1:73" x14ac:dyDescent="0.25">
      <c r="A280" s="65" t="s">
        <v>49</v>
      </c>
      <c r="B280" s="89">
        <v>246803</v>
      </c>
      <c r="C280" s="63">
        <v>44375</v>
      </c>
      <c r="D280" s="46" t="s">
        <v>1037</v>
      </c>
      <c r="F280" s="52"/>
      <c r="G280" s="52"/>
      <c r="H280" s="52"/>
      <c r="I280" s="52"/>
      <c r="J280" s="52"/>
      <c r="M280" s="65" t="s">
        <v>51</v>
      </c>
      <c r="X280">
        <v>26154</v>
      </c>
      <c r="Y280">
        <v>4600005183</v>
      </c>
      <c r="Z280" t="s">
        <v>1047</v>
      </c>
      <c r="AA280" s="4">
        <v>685021</v>
      </c>
      <c r="AD280" s="46" t="s">
        <v>605</v>
      </c>
      <c r="AE280" t="s">
        <v>1251</v>
      </c>
      <c r="AF280" s="53">
        <f t="shared" si="25"/>
        <v>24</v>
      </c>
      <c r="AK280" s="65" t="s">
        <v>473</v>
      </c>
      <c r="AL280" s="65">
        <v>1</v>
      </c>
      <c r="AM280" s="71">
        <v>6</v>
      </c>
      <c r="AO280" s="65" t="s">
        <v>489</v>
      </c>
      <c r="AT280" s="65">
        <v>5</v>
      </c>
      <c r="AV280" s="65" t="s">
        <v>617</v>
      </c>
      <c r="AW280" s="71">
        <f t="shared" si="30"/>
        <v>6</v>
      </c>
      <c r="AX280" s="65">
        <v>10000</v>
      </c>
      <c r="BK280" s="65" t="s">
        <v>1112</v>
      </c>
      <c r="BL280" s="65" t="s">
        <v>51</v>
      </c>
      <c r="BM280" s="65">
        <v>386</v>
      </c>
      <c r="BQ280" s="65" t="s">
        <v>1044</v>
      </c>
      <c r="BR280" s="65" t="s">
        <v>1045</v>
      </c>
      <c r="BT280" s="65">
        <v>50</v>
      </c>
      <c r="BU280" s="65">
        <v>50</v>
      </c>
    </row>
    <row r="281" spans="1:73" x14ac:dyDescent="0.25">
      <c r="A281" s="65" t="s">
        <v>49</v>
      </c>
      <c r="B281" s="89">
        <v>246804</v>
      </c>
      <c r="C281" s="63">
        <v>44375</v>
      </c>
      <c r="D281" s="46" t="s">
        <v>1037</v>
      </c>
      <c r="F281" s="43"/>
      <c r="G281" s="43"/>
      <c r="H281" s="43"/>
      <c r="I281" s="43"/>
      <c r="J281" s="43"/>
      <c r="M281" s="65" t="s">
        <v>51</v>
      </c>
      <c r="X281">
        <v>26154</v>
      </c>
      <c r="Y281">
        <v>4600005183</v>
      </c>
      <c r="Z281" t="s">
        <v>1047</v>
      </c>
      <c r="AA281" s="4">
        <v>685117</v>
      </c>
      <c r="AD281" s="46" t="s">
        <v>605</v>
      </c>
      <c r="AE281" t="s">
        <v>1252</v>
      </c>
      <c r="AF281" s="53">
        <f t="shared" si="25"/>
        <v>23</v>
      </c>
      <c r="AK281" s="65" t="s">
        <v>473</v>
      </c>
      <c r="AL281" s="65">
        <v>1</v>
      </c>
      <c r="AM281" s="71">
        <v>4</v>
      </c>
      <c r="AO281" s="65" t="s">
        <v>489</v>
      </c>
      <c r="AT281" s="65">
        <v>5</v>
      </c>
      <c r="AV281" s="65" t="s">
        <v>617</v>
      </c>
      <c r="AW281" s="71">
        <f t="shared" si="30"/>
        <v>4</v>
      </c>
      <c r="AX281" s="65">
        <v>10000</v>
      </c>
      <c r="BK281" s="65" t="s">
        <v>1112</v>
      </c>
      <c r="BL281" s="65" t="s">
        <v>51</v>
      </c>
      <c r="BM281" s="65">
        <v>386</v>
      </c>
      <c r="BQ281" s="65" t="s">
        <v>1044</v>
      </c>
      <c r="BR281" s="65" t="s">
        <v>1045</v>
      </c>
      <c r="BT281" s="65">
        <v>50</v>
      </c>
      <c r="BU281" s="65">
        <v>50</v>
      </c>
    </row>
    <row r="282" spans="1:73" x14ac:dyDescent="0.25">
      <c r="A282" s="65" t="s">
        <v>49</v>
      </c>
      <c r="B282" s="89">
        <v>246805</v>
      </c>
      <c r="C282" s="63">
        <v>44375</v>
      </c>
      <c r="D282" s="46" t="s">
        <v>1037</v>
      </c>
      <c r="F282" s="43"/>
      <c r="G282" s="43"/>
      <c r="H282" s="43"/>
      <c r="I282" s="43"/>
      <c r="J282" s="43"/>
      <c r="M282" s="65" t="s">
        <v>51</v>
      </c>
      <c r="X282">
        <v>26154</v>
      </c>
      <c r="Y282">
        <v>4600005183</v>
      </c>
      <c r="Z282" t="s">
        <v>1047</v>
      </c>
      <c r="AA282" s="4">
        <v>685014</v>
      </c>
      <c r="AD282" s="46" t="s">
        <v>605</v>
      </c>
      <c r="AE282" t="s">
        <v>1253</v>
      </c>
      <c r="AF282" s="53">
        <f t="shared" si="25"/>
        <v>30</v>
      </c>
      <c r="AK282" s="65" t="s">
        <v>473</v>
      </c>
      <c r="AL282" s="65">
        <v>1</v>
      </c>
      <c r="AM282" s="71">
        <v>4</v>
      </c>
      <c r="AO282" s="65" t="s">
        <v>489</v>
      </c>
      <c r="AT282" s="65">
        <v>5</v>
      </c>
      <c r="AV282" s="65" t="s">
        <v>617</v>
      </c>
      <c r="AW282" s="71">
        <f t="shared" si="30"/>
        <v>4</v>
      </c>
      <c r="AX282" s="65">
        <v>10000</v>
      </c>
      <c r="BK282" s="65" t="s">
        <v>1112</v>
      </c>
      <c r="BL282" s="65" t="s">
        <v>51</v>
      </c>
      <c r="BM282" s="65">
        <v>386</v>
      </c>
      <c r="BQ282" s="65" t="s">
        <v>1044</v>
      </c>
      <c r="BR282" s="65" t="s">
        <v>1045</v>
      </c>
      <c r="BT282" s="65">
        <v>50</v>
      </c>
      <c r="BU282" s="65">
        <v>50</v>
      </c>
    </row>
    <row r="283" spans="1:73" s="54" customFormat="1" x14ac:dyDescent="0.25">
      <c r="A283" s="66" t="s">
        <v>49</v>
      </c>
      <c r="B283" s="85">
        <v>246806</v>
      </c>
      <c r="C283" s="64">
        <v>44375</v>
      </c>
      <c r="D283" s="55" t="s">
        <v>1037</v>
      </c>
      <c r="E283" s="72"/>
      <c r="F283" s="43"/>
      <c r="G283" s="43"/>
      <c r="H283" s="43"/>
      <c r="I283" s="43"/>
      <c r="J283" s="43"/>
      <c r="M283" s="66" t="s">
        <v>51</v>
      </c>
      <c r="X283" s="54">
        <v>26154</v>
      </c>
      <c r="Y283" s="54">
        <v>4600005183</v>
      </c>
      <c r="Z283" s="54" t="s">
        <v>1047</v>
      </c>
      <c r="AA283" s="68">
        <v>685015</v>
      </c>
      <c r="AC283" s="55"/>
      <c r="AD283" s="55" t="s">
        <v>605</v>
      </c>
      <c r="AE283" s="54" t="s">
        <v>1254</v>
      </c>
      <c r="AF283" s="53">
        <f t="shared" si="25"/>
        <v>30</v>
      </c>
      <c r="AK283" s="66" t="s">
        <v>473</v>
      </c>
      <c r="AL283" s="66">
        <v>1</v>
      </c>
      <c r="AM283" s="72">
        <v>6</v>
      </c>
      <c r="AO283" s="66" t="s">
        <v>489</v>
      </c>
      <c r="AT283" s="66">
        <v>5</v>
      </c>
      <c r="AV283" s="66" t="s">
        <v>617</v>
      </c>
      <c r="AW283" s="72">
        <f t="shared" si="30"/>
        <v>6</v>
      </c>
      <c r="AX283" s="66">
        <v>10000</v>
      </c>
      <c r="BC283" s="56"/>
      <c r="BD283" s="56"/>
      <c r="BK283" s="66" t="s">
        <v>1112</v>
      </c>
      <c r="BL283" s="66" t="s">
        <v>51</v>
      </c>
      <c r="BM283" s="66">
        <v>386</v>
      </c>
      <c r="BQ283" s="66" t="s">
        <v>1044</v>
      </c>
      <c r="BR283" s="66" t="s">
        <v>1045</v>
      </c>
      <c r="BT283" s="66">
        <v>50</v>
      </c>
      <c r="BU283" s="66">
        <v>50</v>
      </c>
    </row>
    <row r="284" spans="1:73" s="121" customFormat="1" x14ac:dyDescent="0.25">
      <c r="A284" s="121" t="s">
        <v>49</v>
      </c>
      <c r="B284" s="131">
        <v>247201</v>
      </c>
      <c r="C284" s="123">
        <v>44377</v>
      </c>
      <c r="D284" s="122" t="s">
        <v>898</v>
      </c>
      <c r="E284" s="124"/>
      <c r="F284" s="43"/>
      <c r="G284" s="43"/>
      <c r="H284" s="43"/>
      <c r="I284" s="43"/>
      <c r="J284" s="43"/>
      <c r="K284" s="121" t="s">
        <v>899</v>
      </c>
      <c r="M284" s="125" t="s">
        <v>51</v>
      </c>
      <c r="X284" s="121">
        <v>18337</v>
      </c>
      <c r="Y284" s="125">
        <v>4600002658</v>
      </c>
      <c r="Z284" s="125" t="s">
        <v>1255</v>
      </c>
      <c r="AA284" s="126" t="s">
        <v>1258</v>
      </c>
      <c r="AC284" s="122"/>
      <c r="AD284" s="122" t="s">
        <v>605</v>
      </c>
      <c r="AE284" s="125" t="s">
        <v>1256</v>
      </c>
      <c r="AF284" s="48">
        <f t="shared" si="25"/>
        <v>35</v>
      </c>
      <c r="AK284" s="125" t="s">
        <v>473</v>
      </c>
      <c r="AL284" s="125">
        <v>1</v>
      </c>
      <c r="AM284" s="124">
        <v>14.6</v>
      </c>
      <c r="AO284" s="125" t="s">
        <v>489</v>
      </c>
      <c r="AT284" s="125">
        <v>14</v>
      </c>
      <c r="AV284" s="125" t="s">
        <v>617</v>
      </c>
      <c r="AW284" s="124">
        <f t="shared" si="30"/>
        <v>14.6</v>
      </c>
      <c r="AX284" s="125">
        <v>10000</v>
      </c>
      <c r="BC284" s="127"/>
      <c r="BD284" s="127"/>
      <c r="BH284" s="121" t="s">
        <v>1257</v>
      </c>
      <c r="BK284" s="125" t="s">
        <v>1112</v>
      </c>
      <c r="BL284" s="125" t="s">
        <v>51</v>
      </c>
      <c r="BM284" s="125">
        <v>386</v>
      </c>
      <c r="BQ284" s="125" t="s">
        <v>1044</v>
      </c>
      <c r="BR284" s="125" t="s">
        <v>1045</v>
      </c>
      <c r="BS284" s="121">
        <v>20</v>
      </c>
      <c r="BT284" s="125">
        <v>80</v>
      </c>
      <c r="BU284" s="125">
        <v>240</v>
      </c>
    </row>
    <row r="285" spans="1:73" x14ac:dyDescent="0.25">
      <c r="A285" t="s">
        <v>49</v>
      </c>
      <c r="B285" s="132">
        <v>247202</v>
      </c>
      <c r="C285" s="63">
        <v>44379</v>
      </c>
      <c r="D285" s="46" t="s">
        <v>622</v>
      </c>
      <c r="E285" s="71">
        <v>689</v>
      </c>
      <c r="F285" s="43"/>
      <c r="G285" s="43"/>
      <c r="H285" s="43"/>
      <c r="I285" s="43"/>
      <c r="J285" s="43"/>
      <c r="M285" s="65" t="s">
        <v>51</v>
      </c>
      <c r="X285">
        <v>26376</v>
      </c>
      <c r="Y285">
        <v>4600005265</v>
      </c>
      <c r="Z285" t="s">
        <v>1027</v>
      </c>
      <c r="AA285" s="4">
        <v>754000012</v>
      </c>
      <c r="AB285" t="s">
        <v>1259</v>
      </c>
      <c r="AD285" s="46" t="s">
        <v>605</v>
      </c>
      <c r="AE285" t="s">
        <v>1272</v>
      </c>
      <c r="AF285" s="48">
        <f t="shared" si="25"/>
        <v>21</v>
      </c>
      <c r="AI285" s="130" t="s">
        <v>1281</v>
      </c>
      <c r="AK285" s="65" t="s">
        <v>473</v>
      </c>
      <c r="AL285" s="65">
        <v>1</v>
      </c>
      <c r="AM285" s="71">
        <v>419.31</v>
      </c>
      <c r="AO285" s="65" t="s">
        <v>489</v>
      </c>
      <c r="AT285" s="65">
        <v>5</v>
      </c>
      <c r="AV285" s="65" t="s">
        <v>617</v>
      </c>
      <c r="AW285" s="71">
        <v>419.31</v>
      </c>
      <c r="AX285" s="65">
        <v>10000</v>
      </c>
      <c r="BK285" s="65" t="s">
        <v>60</v>
      </c>
      <c r="BL285" s="65" t="s">
        <v>51</v>
      </c>
      <c r="BM285" s="65">
        <v>393</v>
      </c>
      <c r="BQ285" s="65" t="s">
        <v>61</v>
      </c>
      <c r="BR285" s="65" t="s">
        <v>621</v>
      </c>
      <c r="BT285" s="65">
        <v>1</v>
      </c>
      <c r="BU285" s="65">
        <v>1</v>
      </c>
    </row>
    <row r="286" spans="1:73" x14ac:dyDescent="0.25">
      <c r="A286" t="s">
        <v>49</v>
      </c>
      <c r="B286" s="132">
        <v>247203</v>
      </c>
      <c r="C286" s="63">
        <v>44379</v>
      </c>
      <c r="D286" s="46" t="s">
        <v>622</v>
      </c>
      <c r="E286" s="71">
        <v>420</v>
      </c>
      <c r="F286" s="43"/>
      <c r="G286" s="43"/>
      <c r="H286" s="43"/>
      <c r="I286" s="43"/>
      <c r="J286" s="43"/>
      <c r="M286" s="65" t="s">
        <v>51</v>
      </c>
      <c r="X286">
        <v>26376</v>
      </c>
      <c r="Y286">
        <v>4600005265</v>
      </c>
      <c r="Z286" t="s">
        <v>1027</v>
      </c>
      <c r="AA286" s="4">
        <v>754000056</v>
      </c>
      <c r="AB286" t="s">
        <v>1260</v>
      </c>
      <c r="AD286" s="46" t="s">
        <v>605</v>
      </c>
      <c r="AE286" t="s">
        <v>1266</v>
      </c>
      <c r="AF286" s="48">
        <f t="shared" si="25"/>
        <v>18</v>
      </c>
      <c r="AI286" s="130" t="s">
        <v>1280</v>
      </c>
      <c r="AK286" s="65" t="s">
        <v>473</v>
      </c>
      <c r="AL286" s="65">
        <v>1</v>
      </c>
      <c r="AM286" s="71">
        <v>309.75</v>
      </c>
      <c r="AO286" s="65" t="s">
        <v>489</v>
      </c>
      <c r="AT286" s="65">
        <v>5</v>
      </c>
      <c r="AV286" s="65" t="s">
        <v>617</v>
      </c>
      <c r="AW286" s="71">
        <v>309.75</v>
      </c>
      <c r="AX286" s="65">
        <v>10000</v>
      </c>
      <c r="BK286" s="65" t="s">
        <v>60</v>
      </c>
      <c r="BL286" s="65" t="s">
        <v>51</v>
      </c>
      <c r="BM286" s="65">
        <v>393</v>
      </c>
      <c r="BQ286" s="65" t="s">
        <v>61</v>
      </c>
      <c r="BR286" s="65" t="s">
        <v>621</v>
      </c>
      <c r="BT286" s="65">
        <v>1</v>
      </c>
      <c r="BU286" s="65">
        <v>1</v>
      </c>
    </row>
    <row r="287" spans="1:73" x14ac:dyDescent="0.25">
      <c r="A287" t="s">
        <v>49</v>
      </c>
      <c r="B287" s="132">
        <v>247204</v>
      </c>
      <c r="C287" s="63">
        <v>44379</v>
      </c>
      <c r="D287" s="46" t="s">
        <v>622</v>
      </c>
      <c r="E287" s="71">
        <v>635</v>
      </c>
      <c r="F287" s="43"/>
      <c r="G287" s="43"/>
      <c r="H287" s="43"/>
      <c r="I287" s="43"/>
      <c r="J287" s="43"/>
      <c r="M287" s="65" t="s">
        <v>51</v>
      </c>
      <c r="X287">
        <v>26376</v>
      </c>
      <c r="Y287">
        <v>4600005265</v>
      </c>
      <c r="Z287" t="s">
        <v>1027</v>
      </c>
      <c r="AA287" s="4">
        <v>12200060</v>
      </c>
      <c r="AB287" t="s">
        <v>1261</v>
      </c>
      <c r="AD287" s="46" t="s">
        <v>605</v>
      </c>
      <c r="AE287" t="s">
        <v>1267</v>
      </c>
      <c r="AF287" s="48">
        <f t="shared" si="25"/>
        <v>33</v>
      </c>
      <c r="AI287" s="130" t="s">
        <v>1279</v>
      </c>
      <c r="AK287" s="65" t="s">
        <v>473</v>
      </c>
      <c r="AL287" s="65">
        <v>1</v>
      </c>
      <c r="AM287" s="71">
        <v>484.34</v>
      </c>
      <c r="AO287" s="65" t="s">
        <v>489</v>
      </c>
      <c r="AT287" s="65">
        <v>5</v>
      </c>
      <c r="AV287" s="65" t="s">
        <v>617</v>
      </c>
      <c r="AW287" s="71">
        <v>484.34</v>
      </c>
      <c r="AX287" s="65">
        <v>10000</v>
      </c>
      <c r="BK287" s="65" t="s">
        <v>60</v>
      </c>
      <c r="BL287" s="65" t="s">
        <v>51</v>
      </c>
      <c r="BM287" s="65">
        <v>393</v>
      </c>
      <c r="BQ287" s="65" t="s">
        <v>61</v>
      </c>
      <c r="BR287" s="65" t="s">
        <v>621</v>
      </c>
      <c r="BT287" s="65">
        <v>1</v>
      </c>
      <c r="BU287" s="65">
        <v>1</v>
      </c>
    </row>
    <row r="288" spans="1:73" x14ac:dyDescent="0.25">
      <c r="A288" t="s">
        <v>49</v>
      </c>
      <c r="B288" s="132">
        <v>247205</v>
      </c>
      <c r="C288" s="63">
        <v>44379</v>
      </c>
      <c r="D288" s="46" t="s">
        <v>622</v>
      </c>
      <c r="E288" s="71">
        <v>1132</v>
      </c>
      <c r="F288" s="43"/>
      <c r="G288" s="43"/>
      <c r="H288" s="43"/>
      <c r="I288" s="43"/>
      <c r="J288" s="43"/>
      <c r="M288" s="65" t="s">
        <v>51</v>
      </c>
      <c r="X288">
        <v>26376</v>
      </c>
      <c r="Y288">
        <v>4600005265</v>
      </c>
      <c r="Z288" t="s">
        <v>1027</v>
      </c>
      <c r="AA288" s="4">
        <v>12200061</v>
      </c>
      <c r="AB288" t="s">
        <v>1262</v>
      </c>
      <c r="AD288" s="46" t="s">
        <v>605</v>
      </c>
      <c r="AE288" t="s">
        <v>1268</v>
      </c>
      <c r="AF288" s="48">
        <f t="shared" si="25"/>
        <v>33</v>
      </c>
      <c r="AI288" s="130" t="s">
        <v>1278</v>
      </c>
      <c r="AK288" s="65" t="s">
        <v>473</v>
      </c>
      <c r="AL288" s="65">
        <v>1</v>
      </c>
      <c r="AM288" s="71">
        <v>863.15</v>
      </c>
      <c r="AO288" s="65" t="s">
        <v>489</v>
      </c>
      <c r="AT288" s="65">
        <v>5</v>
      </c>
      <c r="AV288" s="65" t="s">
        <v>617</v>
      </c>
      <c r="AW288" s="71">
        <v>863.15</v>
      </c>
      <c r="AX288" s="65">
        <v>10000</v>
      </c>
      <c r="BK288" s="65" t="s">
        <v>60</v>
      </c>
      <c r="BL288" s="65" t="s">
        <v>51</v>
      </c>
      <c r="BM288" s="65">
        <v>393</v>
      </c>
      <c r="BQ288" s="65" t="s">
        <v>61</v>
      </c>
      <c r="BR288" s="65" t="s">
        <v>621</v>
      </c>
      <c r="BT288" s="65">
        <v>1</v>
      </c>
      <c r="BU288" s="65">
        <v>1</v>
      </c>
    </row>
    <row r="289" spans="1:73" x14ac:dyDescent="0.25">
      <c r="A289" t="s">
        <v>49</v>
      </c>
      <c r="B289" s="132">
        <v>247206</v>
      </c>
      <c r="C289" s="63">
        <v>44379</v>
      </c>
      <c r="D289" s="46" t="s">
        <v>622</v>
      </c>
      <c r="E289" s="71">
        <v>239</v>
      </c>
      <c r="F289" s="43"/>
      <c r="G289" s="43"/>
      <c r="H289" s="43"/>
      <c r="I289" s="43"/>
      <c r="J289" s="43"/>
      <c r="M289" s="65" t="s">
        <v>51</v>
      </c>
      <c r="X289">
        <v>26376</v>
      </c>
      <c r="Y289">
        <v>4600005265</v>
      </c>
      <c r="Z289" t="s">
        <v>1027</v>
      </c>
      <c r="AA289" s="4">
        <v>12249952</v>
      </c>
      <c r="AB289" t="s">
        <v>1263</v>
      </c>
      <c r="AD289" s="46" t="s">
        <v>605</v>
      </c>
      <c r="AE289" t="s">
        <v>1269</v>
      </c>
      <c r="AF289" s="48">
        <f t="shared" si="25"/>
        <v>21</v>
      </c>
      <c r="AI289" s="130" t="s">
        <v>1277</v>
      </c>
      <c r="AK289" s="65" t="s">
        <v>473</v>
      </c>
      <c r="AL289" s="65">
        <v>1</v>
      </c>
      <c r="AM289" s="71">
        <v>181.78</v>
      </c>
      <c r="AO289" s="65" t="s">
        <v>489</v>
      </c>
      <c r="AT289" s="65">
        <v>5</v>
      </c>
      <c r="AV289" s="65" t="s">
        <v>617</v>
      </c>
      <c r="AW289" s="71">
        <v>181.78</v>
      </c>
      <c r="AX289" s="65">
        <v>10000</v>
      </c>
      <c r="BK289" s="65" t="s">
        <v>60</v>
      </c>
      <c r="BL289" s="65" t="s">
        <v>51</v>
      </c>
      <c r="BM289" s="65">
        <v>393</v>
      </c>
      <c r="BQ289" s="65" t="s">
        <v>61</v>
      </c>
      <c r="BR289" s="65" t="s">
        <v>621</v>
      </c>
      <c r="BT289" s="65">
        <v>1</v>
      </c>
      <c r="BU289" s="65">
        <v>1</v>
      </c>
    </row>
    <row r="290" spans="1:73" x14ac:dyDescent="0.25">
      <c r="A290" t="s">
        <v>49</v>
      </c>
      <c r="B290" s="132">
        <v>247207</v>
      </c>
      <c r="C290" s="63">
        <v>44379</v>
      </c>
      <c r="D290" s="46" t="s">
        <v>622</v>
      </c>
      <c r="E290" s="71">
        <v>62</v>
      </c>
      <c r="F290" s="43"/>
      <c r="G290" s="43"/>
      <c r="H290" s="43"/>
      <c r="I290" s="43"/>
      <c r="J290" s="43"/>
      <c r="M290" s="65" t="s">
        <v>51</v>
      </c>
      <c r="X290">
        <v>26376</v>
      </c>
      <c r="Y290">
        <v>4600005265</v>
      </c>
      <c r="Z290" t="s">
        <v>1027</v>
      </c>
      <c r="AA290" s="4">
        <v>12240161</v>
      </c>
      <c r="AB290" t="s">
        <v>1264</v>
      </c>
      <c r="AD290" s="46" t="s">
        <v>605</v>
      </c>
      <c r="AE290" t="s">
        <v>1270</v>
      </c>
      <c r="AF290" s="97">
        <f t="shared" si="25"/>
        <v>27</v>
      </c>
      <c r="AI290" s="130" t="s">
        <v>1276</v>
      </c>
      <c r="AK290" s="65" t="s">
        <v>473</v>
      </c>
      <c r="AL290" s="65">
        <v>1</v>
      </c>
      <c r="AM290" s="71">
        <v>46.97</v>
      </c>
      <c r="AO290" s="65" t="s">
        <v>489</v>
      </c>
      <c r="AT290" s="65">
        <v>5</v>
      </c>
      <c r="AV290" s="65" t="s">
        <v>617</v>
      </c>
      <c r="AW290" s="71">
        <v>46.97</v>
      </c>
      <c r="AX290" s="65">
        <v>10000</v>
      </c>
      <c r="BK290" s="65" t="s">
        <v>60</v>
      </c>
      <c r="BL290" s="65" t="s">
        <v>51</v>
      </c>
      <c r="BM290" s="65">
        <v>393</v>
      </c>
      <c r="BQ290" s="65" t="s">
        <v>61</v>
      </c>
      <c r="BR290" s="65" t="s">
        <v>621</v>
      </c>
      <c r="BT290" s="65">
        <v>1</v>
      </c>
      <c r="BU290" s="65">
        <v>1</v>
      </c>
    </row>
    <row r="291" spans="1:73" s="88" customFormat="1" x14ac:dyDescent="0.25">
      <c r="A291" s="88" t="s">
        <v>49</v>
      </c>
      <c r="B291" s="133">
        <v>247208</v>
      </c>
      <c r="C291" s="90">
        <v>44379</v>
      </c>
      <c r="D291" s="91" t="s">
        <v>622</v>
      </c>
      <c r="E291" s="92">
        <v>93</v>
      </c>
      <c r="F291" s="43"/>
      <c r="G291" s="43"/>
      <c r="H291" s="43"/>
      <c r="I291" s="43"/>
      <c r="J291" s="43"/>
      <c r="M291" s="65" t="s">
        <v>51</v>
      </c>
      <c r="X291" s="88">
        <v>26376</v>
      </c>
      <c r="Y291" s="88">
        <v>4600005265</v>
      </c>
      <c r="Z291" s="88" t="s">
        <v>1027</v>
      </c>
      <c r="AA291" s="93">
        <v>12240174</v>
      </c>
      <c r="AB291" s="88" t="s">
        <v>1265</v>
      </c>
      <c r="AC291" s="91"/>
      <c r="AD291" s="91" t="s">
        <v>605</v>
      </c>
      <c r="AE291" s="88" t="s">
        <v>1271</v>
      </c>
      <c r="AF291" s="48">
        <f t="shared" si="25"/>
        <v>27</v>
      </c>
      <c r="AI291" s="129" t="s">
        <v>1275</v>
      </c>
      <c r="AK291" s="65" t="s">
        <v>473</v>
      </c>
      <c r="AL291" s="65">
        <v>1</v>
      </c>
      <c r="AM291" s="92">
        <v>70.760000000000005</v>
      </c>
      <c r="AO291" s="65" t="s">
        <v>489</v>
      </c>
      <c r="AT291" s="65">
        <v>5</v>
      </c>
      <c r="AV291" s="65" t="s">
        <v>617</v>
      </c>
      <c r="AW291" s="92">
        <v>70.760000000000005</v>
      </c>
      <c r="AX291" s="65">
        <v>10000</v>
      </c>
      <c r="BC291" s="94"/>
      <c r="BD291" s="94"/>
      <c r="BK291" s="65" t="s">
        <v>60</v>
      </c>
      <c r="BL291" s="65" t="s">
        <v>51</v>
      </c>
      <c r="BM291" s="65">
        <v>393</v>
      </c>
      <c r="BQ291" s="65" t="s">
        <v>61</v>
      </c>
      <c r="BR291" s="65" t="s">
        <v>621</v>
      </c>
      <c r="BT291" s="65">
        <v>1</v>
      </c>
      <c r="BU291" s="65">
        <v>1</v>
      </c>
    </row>
    <row r="292" spans="1:73" s="54" customFormat="1" x14ac:dyDescent="0.25">
      <c r="A292" s="54" t="s">
        <v>49</v>
      </c>
      <c r="B292" s="134">
        <v>247209</v>
      </c>
      <c r="C292" s="64">
        <v>44379</v>
      </c>
      <c r="D292" s="55" t="s">
        <v>622</v>
      </c>
      <c r="E292" s="72">
        <f>254*0.8</f>
        <v>203.20000000000002</v>
      </c>
      <c r="F292" s="43"/>
      <c r="G292" s="43"/>
      <c r="H292" s="43"/>
      <c r="I292" s="43"/>
      <c r="J292" s="43"/>
      <c r="M292" s="54" t="s">
        <v>51</v>
      </c>
      <c r="X292" s="54">
        <v>26376</v>
      </c>
      <c r="Y292" s="54">
        <v>4600005265</v>
      </c>
      <c r="Z292" s="54" t="s">
        <v>1027</v>
      </c>
      <c r="AA292" s="68">
        <v>317550565</v>
      </c>
      <c r="AC292" s="55"/>
      <c r="AD292" s="55" t="s">
        <v>605</v>
      </c>
      <c r="AE292" s="54" t="s">
        <v>1273</v>
      </c>
      <c r="AF292" s="48">
        <f t="shared" si="25"/>
        <v>29</v>
      </c>
      <c r="AI292" s="128" t="s">
        <v>1274</v>
      </c>
      <c r="AK292" s="66" t="s">
        <v>473</v>
      </c>
      <c r="AL292" s="66">
        <v>1</v>
      </c>
      <c r="AM292" s="72">
        <v>149.86000000000001</v>
      </c>
      <c r="AO292" s="66" t="s">
        <v>489</v>
      </c>
      <c r="AT292" s="66">
        <v>5</v>
      </c>
      <c r="AV292" s="66" t="s">
        <v>617</v>
      </c>
      <c r="AW292" s="72">
        <v>149.86000000000001</v>
      </c>
      <c r="AX292" s="66">
        <v>10000</v>
      </c>
      <c r="BC292" s="56"/>
      <c r="BD292" s="56"/>
      <c r="BK292" s="66" t="s">
        <v>60</v>
      </c>
      <c r="BL292" s="66" t="s">
        <v>51</v>
      </c>
      <c r="BM292" s="66">
        <v>393</v>
      </c>
      <c r="BQ292" s="66" t="s">
        <v>61</v>
      </c>
      <c r="BR292" s="66" t="s">
        <v>621</v>
      </c>
      <c r="BT292" s="66">
        <v>1</v>
      </c>
      <c r="BU292" s="66">
        <v>1</v>
      </c>
    </row>
  </sheetData>
  <autoFilter ref="A4:EO283" xr:uid="{6260B3AF-A084-4812-A5B7-54C76E5CB035}"/>
  <mergeCells count="6">
    <mergeCell ref="BV3:BZ3"/>
    <mergeCell ref="BQ3:BU3"/>
    <mergeCell ref="A3:W3"/>
    <mergeCell ref="X3:AT3"/>
    <mergeCell ref="AU3:BM3"/>
    <mergeCell ref="BN3:BP3"/>
  </mergeCells>
  <phoneticPr fontId="2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589C8-8F0F-4C1F-A548-67519C54CC58}">
  <sheetPr>
    <tabColor rgb="FF92D050"/>
  </sheetPr>
  <dimension ref="A1:C37"/>
  <sheetViews>
    <sheetView workbookViewId="0">
      <selection activeCell="H25" sqref="H25"/>
    </sheetView>
  </sheetViews>
  <sheetFormatPr defaultRowHeight="15" x14ac:dyDescent="0.25"/>
  <cols>
    <col min="1" max="1" width="30.7109375" bestFit="1" customWidth="1"/>
    <col min="2" max="2" width="7.5703125" bestFit="1" customWidth="1"/>
    <col min="3" max="3" width="8.42578125" bestFit="1" customWidth="1"/>
  </cols>
  <sheetData>
    <row r="1" spans="1:3" ht="27" thickBot="1" x14ac:dyDescent="0.3">
      <c r="A1" s="32" t="s">
        <v>64</v>
      </c>
      <c r="B1" s="33" t="s">
        <v>66</v>
      </c>
      <c r="C1" s="33" t="s">
        <v>67</v>
      </c>
    </row>
    <row r="2" spans="1:3" x14ac:dyDescent="0.25">
      <c r="A2" s="33" t="s">
        <v>68</v>
      </c>
      <c r="B2" s="33" t="s">
        <v>51</v>
      </c>
      <c r="C2" s="33" t="s">
        <v>51</v>
      </c>
    </row>
    <row r="3" spans="1:3" x14ac:dyDescent="0.25">
      <c r="A3" s="33" t="s">
        <v>69</v>
      </c>
      <c r="B3" s="33" t="s">
        <v>51</v>
      </c>
      <c r="C3" s="33" t="s">
        <v>51</v>
      </c>
    </row>
    <row r="4" spans="1:3" x14ac:dyDescent="0.25">
      <c r="A4" s="33" t="s">
        <v>70</v>
      </c>
      <c r="B4" s="33" t="s">
        <v>51</v>
      </c>
      <c r="C4" s="33"/>
    </row>
    <row r="5" spans="1:3" x14ac:dyDescent="0.25">
      <c r="A5" s="33" t="s">
        <v>71</v>
      </c>
      <c r="B5" s="33" t="s">
        <v>51</v>
      </c>
      <c r="C5" s="33" t="s">
        <v>51</v>
      </c>
    </row>
    <row r="6" spans="1:3" x14ac:dyDescent="0.25">
      <c r="A6" s="33" t="s">
        <v>72</v>
      </c>
      <c r="B6" s="33" t="s">
        <v>51</v>
      </c>
      <c r="C6" s="33" t="s">
        <v>51</v>
      </c>
    </row>
    <row r="7" spans="1:3" x14ac:dyDescent="0.25">
      <c r="A7" s="33" t="s">
        <v>73</v>
      </c>
      <c r="B7" s="33" t="s">
        <v>51</v>
      </c>
      <c r="C7" s="33" t="s">
        <v>51</v>
      </c>
    </row>
    <row r="8" spans="1:3" x14ac:dyDescent="0.25">
      <c r="A8" s="33" t="s">
        <v>74</v>
      </c>
      <c r="B8" s="33" t="s">
        <v>51</v>
      </c>
      <c r="C8" s="33" t="s">
        <v>51</v>
      </c>
    </row>
    <row r="9" spans="1:3" x14ac:dyDescent="0.25">
      <c r="A9" s="33" t="s">
        <v>75</v>
      </c>
      <c r="B9" s="33" t="s">
        <v>51</v>
      </c>
      <c r="C9" s="33" t="s">
        <v>51</v>
      </c>
    </row>
    <row r="10" spans="1:3" x14ac:dyDescent="0.25">
      <c r="A10" s="33" t="s">
        <v>76</v>
      </c>
      <c r="B10" s="33" t="s">
        <v>51</v>
      </c>
      <c r="C10" s="33"/>
    </row>
    <row r="11" spans="1:3" x14ac:dyDescent="0.25">
      <c r="A11" s="33" t="s">
        <v>77</v>
      </c>
      <c r="B11" s="33"/>
      <c r="C11" s="33"/>
    </row>
    <row r="12" spans="1:3" x14ac:dyDescent="0.25">
      <c r="A12" s="33" t="s">
        <v>78</v>
      </c>
      <c r="B12" s="33" t="s">
        <v>51</v>
      </c>
      <c r="C12" s="33" t="s">
        <v>51</v>
      </c>
    </row>
    <row r="13" spans="1:3" x14ac:dyDescent="0.25">
      <c r="A13" s="33" t="s">
        <v>79</v>
      </c>
      <c r="B13" s="33" t="s">
        <v>51</v>
      </c>
      <c r="C13" s="33" t="s">
        <v>51</v>
      </c>
    </row>
    <row r="14" spans="1:3" x14ac:dyDescent="0.25">
      <c r="A14" s="34" t="s">
        <v>80</v>
      </c>
      <c r="B14" s="33" t="s">
        <v>51</v>
      </c>
      <c r="C14" s="33" t="s">
        <v>51</v>
      </c>
    </row>
    <row r="15" spans="1:3" x14ac:dyDescent="0.25">
      <c r="A15" s="33" t="s">
        <v>81</v>
      </c>
      <c r="B15" s="33" t="s">
        <v>51</v>
      </c>
      <c r="C15" s="33" t="s">
        <v>51</v>
      </c>
    </row>
    <row r="16" spans="1:3" x14ac:dyDescent="0.25">
      <c r="A16" s="33" t="s">
        <v>82</v>
      </c>
      <c r="B16" s="33" t="s">
        <v>51</v>
      </c>
      <c r="C16" s="33" t="s">
        <v>51</v>
      </c>
    </row>
    <row r="17" spans="1:3" x14ac:dyDescent="0.25">
      <c r="A17" s="33" t="s">
        <v>83</v>
      </c>
      <c r="B17" s="33" t="s">
        <v>51</v>
      </c>
      <c r="C17" s="33"/>
    </row>
    <row r="18" spans="1:3" x14ac:dyDescent="0.25">
      <c r="A18" s="33" t="s">
        <v>84</v>
      </c>
      <c r="B18" s="33" t="s">
        <v>51</v>
      </c>
      <c r="C18" s="33" t="s">
        <v>51</v>
      </c>
    </row>
    <row r="19" spans="1:3" x14ac:dyDescent="0.25">
      <c r="A19" s="33" t="s">
        <v>85</v>
      </c>
      <c r="B19" s="33" t="s">
        <v>51</v>
      </c>
      <c r="C19" s="33" t="s">
        <v>51</v>
      </c>
    </row>
    <row r="20" spans="1:3" x14ac:dyDescent="0.25">
      <c r="A20" s="33" t="s">
        <v>86</v>
      </c>
      <c r="B20" s="33" t="s">
        <v>51</v>
      </c>
      <c r="C20" s="33" t="s">
        <v>51</v>
      </c>
    </row>
    <row r="21" spans="1:3" x14ac:dyDescent="0.25">
      <c r="A21" s="33" t="s">
        <v>87</v>
      </c>
      <c r="B21" s="33" t="s">
        <v>51</v>
      </c>
      <c r="C21" s="33" t="s">
        <v>51</v>
      </c>
    </row>
    <row r="22" spans="1:3" x14ac:dyDescent="0.25">
      <c r="A22" s="33" t="s">
        <v>88</v>
      </c>
      <c r="B22" s="33" t="s">
        <v>51</v>
      </c>
      <c r="C22" s="33" t="s">
        <v>51</v>
      </c>
    </row>
    <row r="23" spans="1:3" x14ac:dyDescent="0.25">
      <c r="A23" s="33" t="s">
        <v>89</v>
      </c>
      <c r="B23" s="33" t="s">
        <v>51</v>
      </c>
      <c r="C23" s="33" t="s">
        <v>51</v>
      </c>
    </row>
    <row r="24" spans="1:3" x14ac:dyDescent="0.25">
      <c r="A24" s="33" t="s">
        <v>90</v>
      </c>
      <c r="B24" s="33" t="s">
        <v>51</v>
      </c>
      <c r="C24" s="33" t="s">
        <v>51</v>
      </c>
    </row>
    <row r="25" spans="1:3" x14ac:dyDescent="0.25">
      <c r="A25" s="33" t="s">
        <v>91</v>
      </c>
      <c r="B25" s="33" t="s">
        <v>51</v>
      </c>
      <c r="C25" s="33" t="s">
        <v>51</v>
      </c>
    </row>
    <row r="26" spans="1:3" x14ac:dyDescent="0.25">
      <c r="A26" s="33" t="s">
        <v>92</v>
      </c>
      <c r="B26" s="33" t="s">
        <v>51</v>
      </c>
      <c r="C26" s="33"/>
    </row>
    <row r="27" spans="1:3" x14ac:dyDescent="0.25">
      <c r="A27" s="33" t="s">
        <v>93</v>
      </c>
      <c r="B27" s="33" t="s">
        <v>51</v>
      </c>
      <c r="C27" s="33" t="s">
        <v>51</v>
      </c>
    </row>
    <row r="28" spans="1:3" x14ac:dyDescent="0.25">
      <c r="A28" s="33" t="s">
        <v>94</v>
      </c>
      <c r="B28" s="33" t="s">
        <v>51</v>
      </c>
      <c r="C28" s="33" t="s">
        <v>51</v>
      </c>
    </row>
    <row r="29" spans="1:3" x14ac:dyDescent="0.25">
      <c r="A29" s="33" t="s">
        <v>95</v>
      </c>
      <c r="B29" s="33" t="s">
        <v>51</v>
      </c>
      <c r="C29" s="33" t="s">
        <v>51</v>
      </c>
    </row>
    <row r="30" spans="1:3" x14ac:dyDescent="0.25">
      <c r="A30" s="33" t="s">
        <v>96</v>
      </c>
      <c r="B30" s="33" t="s">
        <v>51</v>
      </c>
      <c r="C30" s="33" t="s">
        <v>51</v>
      </c>
    </row>
    <row r="31" spans="1:3" x14ac:dyDescent="0.25">
      <c r="A31" s="33" t="s">
        <v>97</v>
      </c>
      <c r="B31" s="33" t="s">
        <v>51</v>
      </c>
      <c r="C31" s="33" t="s">
        <v>51</v>
      </c>
    </row>
    <row r="32" spans="1:3" x14ac:dyDescent="0.25">
      <c r="A32" s="33" t="s">
        <v>98</v>
      </c>
      <c r="B32" s="33" t="s">
        <v>51</v>
      </c>
      <c r="C32" s="33" t="s">
        <v>51</v>
      </c>
    </row>
    <row r="33" spans="1:3" x14ac:dyDescent="0.25">
      <c r="A33" s="33" t="s">
        <v>99</v>
      </c>
      <c r="B33" s="33" t="s">
        <v>51</v>
      </c>
      <c r="C33" s="33"/>
    </row>
    <row r="34" spans="1:3" x14ac:dyDescent="0.25">
      <c r="A34" s="33" t="s">
        <v>100</v>
      </c>
      <c r="B34" s="33" t="s">
        <v>51</v>
      </c>
      <c r="C34" s="33" t="s">
        <v>51</v>
      </c>
    </row>
    <row r="35" spans="1:3" x14ac:dyDescent="0.25">
      <c r="A35" s="33" t="s">
        <v>101</v>
      </c>
      <c r="B35" s="33" t="s">
        <v>51</v>
      </c>
      <c r="C35" s="33" t="s">
        <v>571</v>
      </c>
    </row>
    <row r="36" spans="1:3" x14ac:dyDescent="0.25">
      <c r="A36" s="33" t="s">
        <v>102</v>
      </c>
      <c r="B36" s="33" t="s">
        <v>51</v>
      </c>
      <c r="C36" s="33" t="s">
        <v>571</v>
      </c>
    </row>
    <row r="37" spans="1:3" x14ac:dyDescent="0.25">
      <c r="A37" s="33" t="s">
        <v>575</v>
      </c>
      <c r="B37" s="33" t="s">
        <v>51</v>
      </c>
      <c r="C37" s="33" t="s">
        <v>571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9AD64-F28D-4ADF-8D09-E4BBECCBB09F}">
  <sheetPr>
    <tabColor rgb="FFFFFF00"/>
  </sheetPr>
  <dimension ref="A1:E237"/>
  <sheetViews>
    <sheetView topLeftCell="A76" workbookViewId="0">
      <selection activeCell="B16" sqref="B16"/>
    </sheetView>
  </sheetViews>
  <sheetFormatPr defaultRowHeight="15" x14ac:dyDescent="0.25"/>
  <cols>
    <col min="1" max="1" width="5.7109375" bestFit="1" customWidth="1"/>
    <col min="2" max="2" width="16" bestFit="1" customWidth="1"/>
    <col min="4" max="4" width="5.7109375" bestFit="1" customWidth="1"/>
    <col min="5" max="5" width="16" bestFit="1" customWidth="1"/>
  </cols>
  <sheetData>
    <row r="1" spans="1:5" ht="15.75" thickBot="1" x14ac:dyDescent="0.3">
      <c r="A1" s="35" t="s">
        <v>103</v>
      </c>
      <c r="B1" s="35" t="s">
        <v>104</v>
      </c>
      <c r="C1" s="36"/>
      <c r="D1" s="35" t="s">
        <v>103</v>
      </c>
      <c r="E1" s="35" t="s">
        <v>104</v>
      </c>
    </row>
    <row r="2" spans="1:5" x14ac:dyDescent="0.25">
      <c r="A2" s="33" t="s">
        <v>105</v>
      </c>
      <c r="B2" s="33" t="s">
        <v>106</v>
      </c>
      <c r="C2" s="36"/>
      <c r="D2" s="33" t="s">
        <v>107</v>
      </c>
      <c r="E2" s="33" t="s">
        <v>108</v>
      </c>
    </row>
    <row r="3" spans="1:5" x14ac:dyDescent="0.25">
      <c r="A3" s="33" t="s">
        <v>109</v>
      </c>
      <c r="B3" s="33" t="s">
        <v>110</v>
      </c>
      <c r="C3" s="36"/>
      <c r="D3" s="33" t="s">
        <v>111</v>
      </c>
      <c r="E3" s="33" t="s">
        <v>112</v>
      </c>
    </row>
    <row r="4" spans="1:5" x14ac:dyDescent="0.25">
      <c r="A4" s="33" t="s">
        <v>107</v>
      </c>
      <c r="B4" s="33" t="s">
        <v>108</v>
      </c>
      <c r="C4" s="36"/>
      <c r="D4" s="33" t="s">
        <v>113</v>
      </c>
      <c r="E4" s="33" t="s">
        <v>114</v>
      </c>
    </row>
    <row r="5" spans="1:5" x14ac:dyDescent="0.25">
      <c r="A5" s="33" t="s">
        <v>115</v>
      </c>
      <c r="B5" s="33" t="s">
        <v>116</v>
      </c>
      <c r="C5" s="36"/>
      <c r="D5" s="33" t="s">
        <v>117</v>
      </c>
      <c r="E5" s="33" t="s">
        <v>118</v>
      </c>
    </row>
    <row r="6" spans="1:5" x14ac:dyDescent="0.25">
      <c r="A6" s="33" t="s">
        <v>119</v>
      </c>
      <c r="B6" s="33" t="s">
        <v>120</v>
      </c>
      <c r="C6" s="36"/>
      <c r="D6" s="33" t="s">
        <v>105</v>
      </c>
      <c r="E6" s="33" t="s">
        <v>106</v>
      </c>
    </row>
    <row r="7" spans="1:5" x14ac:dyDescent="0.25">
      <c r="A7" s="33" t="s">
        <v>111</v>
      </c>
      <c r="B7" s="33" t="s">
        <v>112</v>
      </c>
      <c r="C7" s="36"/>
      <c r="D7" s="33" t="s">
        <v>121</v>
      </c>
      <c r="E7" s="33" t="s">
        <v>122</v>
      </c>
    </row>
    <row r="8" spans="1:5" x14ac:dyDescent="0.25">
      <c r="A8" s="33" t="s">
        <v>123</v>
      </c>
      <c r="B8" s="33" t="s">
        <v>124</v>
      </c>
      <c r="C8" s="36"/>
      <c r="D8" s="33" t="s">
        <v>119</v>
      </c>
      <c r="E8" s="33" t="s">
        <v>120</v>
      </c>
    </row>
    <row r="9" spans="1:5" x14ac:dyDescent="0.25">
      <c r="A9" s="33" t="s">
        <v>125</v>
      </c>
      <c r="B9" s="33" t="s">
        <v>126</v>
      </c>
      <c r="C9" s="36"/>
      <c r="D9" s="33" t="s">
        <v>127</v>
      </c>
      <c r="E9" s="33" t="s">
        <v>128</v>
      </c>
    </row>
    <row r="10" spans="1:5" x14ac:dyDescent="0.25">
      <c r="A10" s="33" t="s">
        <v>121</v>
      </c>
      <c r="B10" s="33" t="s">
        <v>122</v>
      </c>
      <c r="C10" s="36"/>
      <c r="D10" s="33" t="s">
        <v>115</v>
      </c>
      <c r="E10" s="33" t="s">
        <v>116</v>
      </c>
    </row>
    <row r="11" spans="1:5" x14ac:dyDescent="0.25">
      <c r="A11" s="33" t="s">
        <v>127</v>
      </c>
      <c r="B11" s="33" t="s">
        <v>128</v>
      </c>
      <c r="C11" s="36"/>
      <c r="D11" s="33" t="s">
        <v>129</v>
      </c>
      <c r="E11" s="33" t="s">
        <v>130</v>
      </c>
    </row>
    <row r="12" spans="1:5" x14ac:dyDescent="0.25">
      <c r="A12" s="33" t="s">
        <v>129</v>
      </c>
      <c r="B12" s="33" t="s">
        <v>130</v>
      </c>
      <c r="C12" s="36"/>
      <c r="D12" s="33" t="s">
        <v>123</v>
      </c>
      <c r="E12" s="33" t="s">
        <v>124</v>
      </c>
    </row>
    <row r="13" spans="1:5" x14ac:dyDescent="0.25">
      <c r="A13" s="33" t="s">
        <v>131</v>
      </c>
      <c r="B13" s="33" t="s">
        <v>132</v>
      </c>
      <c r="C13" s="36"/>
      <c r="D13" s="33" t="s">
        <v>133</v>
      </c>
      <c r="E13" s="33" t="s">
        <v>134</v>
      </c>
    </row>
    <row r="14" spans="1:5" x14ac:dyDescent="0.25">
      <c r="A14" s="33" t="s">
        <v>135</v>
      </c>
      <c r="B14" s="33" t="s">
        <v>136</v>
      </c>
      <c r="C14" s="36"/>
      <c r="D14" s="33" t="s">
        <v>137</v>
      </c>
      <c r="E14" s="33" t="s">
        <v>138</v>
      </c>
    </row>
    <row r="15" spans="1:5" x14ac:dyDescent="0.25">
      <c r="A15" s="33" t="s">
        <v>137</v>
      </c>
      <c r="B15" s="33" t="s">
        <v>138</v>
      </c>
      <c r="C15" s="36"/>
      <c r="D15" s="33" t="s">
        <v>135</v>
      </c>
      <c r="E15" s="33" t="s">
        <v>136</v>
      </c>
    </row>
    <row r="16" spans="1:5" x14ac:dyDescent="0.25">
      <c r="A16" s="33" t="s">
        <v>133</v>
      </c>
      <c r="B16" s="33" t="s">
        <v>134</v>
      </c>
      <c r="C16" s="36"/>
      <c r="D16" s="33" t="s">
        <v>139</v>
      </c>
      <c r="E16" s="33" t="s">
        <v>140</v>
      </c>
    </row>
    <row r="17" spans="1:5" x14ac:dyDescent="0.25">
      <c r="A17" s="33" t="s">
        <v>139</v>
      </c>
      <c r="B17" s="33" t="s">
        <v>140</v>
      </c>
      <c r="C17" s="36"/>
      <c r="D17" s="33" t="s">
        <v>141</v>
      </c>
      <c r="E17" s="33" t="s">
        <v>142</v>
      </c>
    </row>
    <row r="18" spans="1:5" x14ac:dyDescent="0.25">
      <c r="A18" s="33" t="s">
        <v>143</v>
      </c>
      <c r="B18" s="33" t="s">
        <v>144</v>
      </c>
      <c r="C18" s="36"/>
      <c r="D18" s="33" t="s">
        <v>145</v>
      </c>
      <c r="E18" s="33" t="s">
        <v>146</v>
      </c>
    </row>
    <row r="19" spans="1:5" x14ac:dyDescent="0.25">
      <c r="A19" s="33" t="s">
        <v>147</v>
      </c>
      <c r="B19" s="33" t="s">
        <v>148</v>
      </c>
      <c r="C19" s="36"/>
      <c r="D19" s="33" t="s">
        <v>149</v>
      </c>
      <c r="E19" s="33" t="s">
        <v>150</v>
      </c>
    </row>
    <row r="20" spans="1:5" x14ac:dyDescent="0.25">
      <c r="A20" s="33" t="s">
        <v>149</v>
      </c>
      <c r="B20" s="33" t="s">
        <v>150</v>
      </c>
      <c r="C20" s="36"/>
      <c r="D20" s="33" t="s">
        <v>147</v>
      </c>
      <c r="E20" s="33" t="s">
        <v>148</v>
      </c>
    </row>
    <row r="21" spans="1:5" x14ac:dyDescent="0.25">
      <c r="A21" s="33" t="s">
        <v>151</v>
      </c>
      <c r="B21" s="33" t="s">
        <v>152</v>
      </c>
      <c r="C21" s="36"/>
      <c r="D21" s="33" t="s">
        <v>151</v>
      </c>
      <c r="E21" s="33" t="s">
        <v>152</v>
      </c>
    </row>
    <row r="22" spans="1:5" x14ac:dyDescent="0.25">
      <c r="A22" s="33" t="s">
        <v>153</v>
      </c>
      <c r="B22" s="33" t="s">
        <v>154</v>
      </c>
      <c r="C22" s="36"/>
      <c r="D22" s="33" t="s">
        <v>155</v>
      </c>
      <c r="E22" s="33" t="s">
        <v>156</v>
      </c>
    </row>
    <row r="23" spans="1:5" x14ac:dyDescent="0.25">
      <c r="A23" s="33" t="s">
        <v>157</v>
      </c>
      <c r="B23" s="33" t="s">
        <v>158</v>
      </c>
      <c r="C23" s="36"/>
      <c r="D23" s="33" t="s">
        <v>159</v>
      </c>
      <c r="E23" s="33" t="s">
        <v>160</v>
      </c>
    </row>
    <row r="24" spans="1:5" x14ac:dyDescent="0.25">
      <c r="A24" s="33" t="s">
        <v>145</v>
      </c>
      <c r="B24" s="33" t="s">
        <v>146</v>
      </c>
      <c r="C24" s="36"/>
      <c r="D24" s="33" t="s">
        <v>161</v>
      </c>
      <c r="E24" s="33" t="s">
        <v>162</v>
      </c>
    </row>
    <row r="25" spans="1:5" x14ac:dyDescent="0.25">
      <c r="A25" s="33" t="s">
        <v>163</v>
      </c>
      <c r="B25" s="33" t="s">
        <v>164</v>
      </c>
      <c r="C25" s="36"/>
      <c r="D25" s="33" t="s">
        <v>165</v>
      </c>
      <c r="E25" s="33" t="s">
        <v>166</v>
      </c>
    </row>
    <row r="26" spans="1:5" x14ac:dyDescent="0.25">
      <c r="A26" s="33" t="s">
        <v>159</v>
      </c>
      <c r="B26" s="33" t="s">
        <v>160</v>
      </c>
      <c r="C26" s="36"/>
      <c r="D26" s="33" t="s">
        <v>167</v>
      </c>
      <c r="E26" s="33" t="s">
        <v>168</v>
      </c>
    </row>
    <row r="27" spans="1:5" x14ac:dyDescent="0.25">
      <c r="A27" s="33" t="s">
        <v>161</v>
      </c>
      <c r="B27" s="33" t="s">
        <v>162</v>
      </c>
      <c r="C27" s="36"/>
      <c r="D27" s="33" t="s">
        <v>143</v>
      </c>
      <c r="E27" s="33" t="s">
        <v>144</v>
      </c>
    </row>
    <row r="28" spans="1:5" x14ac:dyDescent="0.25">
      <c r="A28" s="33" t="s">
        <v>169</v>
      </c>
      <c r="B28" s="33" t="s">
        <v>170</v>
      </c>
      <c r="C28" s="36"/>
      <c r="D28" s="33" t="s">
        <v>171</v>
      </c>
      <c r="E28" s="33" t="s">
        <v>172</v>
      </c>
    </row>
    <row r="29" spans="1:5" x14ac:dyDescent="0.25">
      <c r="A29" s="33" t="s">
        <v>167</v>
      </c>
      <c r="B29" s="33" t="s">
        <v>168</v>
      </c>
      <c r="C29" s="36"/>
      <c r="D29" s="33" t="s">
        <v>173</v>
      </c>
      <c r="E29" s="33" t="s">
        <v>174</v>
      </c>
    </row>
    <row r="30" spans="1:5" x14ac:dyDescent="0.25">
      <c r="A30" s="33" t="s">
        <v>175</v>
      </c>
      <c r="B30" s="33" t="s">
        <v>176</v>
      </c>
      <c r="C30" s="36"/>
      <c r="D30" s="33" t="s">
        <v>175</v>
      </c>
      <c r="E30" s="33" t="s">
        <v>176</v>
      </c>
    </row>
    <row r="31" spans="1:5" x14ac:dyDescent="0.25">
      <c r="A31" s="33" t="s">
        <v>141</v>
      </c>
      <c r="B31" s="33" t="s">
        <v>142</v>
      </c>
      <c r="C31" s="36"/>
      <c r="D31" s="33" t="s">
        <v>177</v>
      </c>
      <c r="E31" s="33" t="s">
        <v>178</v>
      </c>
    </row>
    <row r="32" spans="1:5" x14ac:dyDescent="0.25">
      <c r="A32" s="33" t="s">
        <v>165</v>
      </c>
      <c r="B32" s="33" t="s">
        <v>166</v>
      </c>
      <c r="C32" s="36"/>
      <c r="D32" s="33" t="s">
        <v>179</v>
      </c>
      <c r="E32" s="33" t="s">
        <v>180</v>
      </c>
    </row>
    <row r="33" spans="1:5" x14ac:dyDescent="0.25">
      <c r="A33" s="33" t="s">
        <v>173</v>
      </c>
      <c r="B33" s="33" t="s">
        <v>174</v>
      </c>
      <c r="C33" s="36"/>
      <c r="D33" s="33" t="s">
        <v>169</v>
      </c>
      <c r="E33" s="33" t="s">
        <v>170</v>
      </c>
    </row>
    <row r="34" spans="1:5" x14ac:dyDescent="0.25">
      <c r="A34" s="33" t="s">
        <v>171</v>
      </c>
      <c r="B34" s="33" t="s">
        <v>172</v>
      </c>
      <c r="C34" s="36"/>
      <c r="D34" s="33" t="s">
        <v>157</v>
      </c>
      <c r="E34" s="33" t="s">
        <v>158</v>
      </c>
    </row>
    <row r="35" spans="1:5" x14ac:dyDescent="0.25">
      <c r="A35" s="33" t="s">
        <v>181</v>
      </c>
      <c r="B35" s="33" t="s">
        <v>182</v>
      </c>
      <c r="C35" s="36"/>
      <c r="D35" s="33" t="s">
        <v>153</v>
      </c>
      <c r="E35" s="33" t="s">
        <v>154</v>
      </c>
    </row>
    <row r="36" spans="1:5" x14ac:dyDescent="0.25">
      <c r="A36" s="33" t="s">
        <v>155</v>
      </c>
      <c r="B36" s="33" t="s">
        <v>156</v>
      </c>
      <c r="C36" s="36"/>
      <c r="D36" s="33" t="s">
        <v>163</v>
      </c>
      <c r="E36" s="33" t="s">
        <v>164</v>
      </c>
    </row>
    <row r="37" spans="1:5" x14ac:dyDescent="0.25">
      <c r="A37" s="33" t="s">
        <v>183</v>
      </c>
      <c r="B37" s="33" t="s">
        <v>184</v>
      </c>
      <c r="C37" s="36"/>
      <c r="D37" s="33" t="s">
        <v>185</v>
      </c>
      <c r="E37" s="33" t="s">
        <v>186</v>
      </c>
    </row>
    <row r="38" spans="1:5" x14ac:dyDescent="0.25">
      <c r="A38" s="33" t="s">
        <v>187</v>
      </c>
      <c r="B38" s="33" t="s">
        <v>188</v>
      </c>
      <c r="C38" s="36"/>
      <c r="D38" s="33" t="s">
        <v>189</v>
      </c>
      <c r="E38" s="33" t="s">
        <v>190</v>
      </c>
    </row>
    <row r="39" spans="1:5" x14ac:dyDescent="0.25">
      <c r="A39" s="33" t="s">
        <v>191</v>
      </c>
      <c r="B39" s="33" t="s">
        <v>192</v>
      </c>
      <c r="C39" s="36"/>
      <c r="D39" s="33" t="s">
        <v>183</v>
      </c>
      <c r="E39" s="33" t="s">
        <v>184</v>
      </c>
    </row>
    <row r="40" spans="1:5" x14ac:dyDescent="0.25">
      <c r="A40" s="33" t="s">
        <v>193</v>
      </c>
      <c r="B40" s="33" t="s">
        <v>194</v>
      </c>
      <c r="C40" s="36"/>
      <c r="D40" s="33" t="s">
        <v>195</v>
      </c>
      <c r="E40" s="33" t="s">
        <v>196</v>
      </c>
    </row>
    <row r="41" spans="1:5" x14ac:dyDescent="0.25">
      <c r="A41" s="33" t="s">
        <v>197</v>
      </c>
      <c r="B41" s="33" t="s">
        <v>198</v>
      </c>
      <c r="C41" s="36"/>
      <c r="D41" s="33" t="s">
        <v>199</v>
      </c>
      <c r="E41" s="33" t="s">
        <v>200</v>
      </c>
    </row>
    <row r="42" spans="1:5" x14ac:dyDescent="0.25">
      <c r="A42" s="33" t="s">
        <v>201</v>
      </c>
      <c r="B42" s="33" t="s">
        <v>202</v>
      </c>
      <c r="C42" s="36"/>
      <c r="D42" s="33" t="s">
        <v>191</v>
      </c>
      <c r="E42" s="33" t="s">
        <v>192</v>
      </c>
    </row>
    <row r="43" spans="1:5" x14ac:dyDescent="0.25">
      <c r="A43" s="33" t="s">
        <v>203</v>
      </c>
      <c r="B43" s="33" t="s">
        <v>204</v>
      </c>
      <c r="C43" s="36"/>
      <c r="D43" s="33" t="s">
        <v>205</v>
      </c>
      <c r="E43" s="33" t="s">
        <v>206</v>
      </c>
    </row>
    <row r="44" spans="1:5" x14ac:dyDescent="0.25">
      <c r="A44" s="33" t="s">
        <v>207</v>
      </c>
      <c r="B44" s="33" t="s">
        <v>208</v>
      </c>
      <c r="C44" s="36"/>
      <c r="D44" s="33" t="s">
        <v>207</v>
      </c>
      <c r="E44" s="33" t="s">
        <v>208</v>
      </c>
    </row>
    <row r="45" spans="1:5" x14ac:dyDescent="0.25">
      <c r="A45" s="33" t="s">
        <v>189</v>
      </c>
      <c r="B45" s="33" t="s">
        <v>190</v>
      </c>
      <c r="C45" s="36"/>
      <c r="D45" s="33" t="s">
        <v>50</v>
      </c>
      <c r="E45" s="33" t="s">
        <v>209</v>
      </c>
    </row>
    <row r="46" spans="1:5" x14ac:dyDescent="0.25">
      <c r="A46" s="33" t="s">
        <v>50</v>
      </c>
      <c r="B46" s="33" t="s">
        <v>209</v>
      </c>
      <c r="C46" s="36"/>
      <c r="D46" s="33" t="s">
        <v>210</v>
      </c>
      <c r="E46" s="33" t="s">
        <v>211</v>
      </c>
    </row>
    <row r="47" spans="1:5" x14ac:dyDescent="0.25">
      <c r="A47" s="33" t="s">
        <v>212</v>
      </c>
      <c r="B47" s="33" t="s">
        <v>213</v>
      </c>
      <c r="C47" s="36"/>
      <c r="D47" s="33" t="s">
        <v>187</v>
      </c>
      <c r="E47" s="33" t="s">
        <v>188</v>
      </c>
    </row>
    <row r="48" spans="1:5" x14ac:dyDescent="0.25">
      <c r="A48" s="33" t="s">
        <v>214</v>
      </c>
      <c r="B48" s="33" t="s">
        <v>215</v>
      </c>
      <c r="C48" s="36"/>
      <c r="D48" s="33" t="s">
        <v>212</v>
      </c>
      <c r="E48" s="33" t="s">
        <v>213</v>
      </c>
    </row>
    <row r="49" spans="1:5" x14ac:dyDescent="0.25">
      <c r="A49" s="33" t="s">
        <v>216</v>
      </c>
      <c r="B49" s="33" t="s">
        <v>217</v>
      </c>
      <c r="C49" s="36"/>
      <c r="D49" s="33" t="s">
        <v>218</v>
      </c>
      <c r="E49" s="33" t="s">
        <v>219</v>
      </c>
    </row>
    <row r="50" spans="1:5" x14ac:dyDescent="0.25">
      <c r="A50" s="33" t="s">
        <v>195</v>
      </c>
      <c r="B50" s="33" t="s">
        <v>196</v>
      </c>
      <c r="C50" s="36"/>
      <c r="D50" s="33" t="s">
        <v>193</v>
      </c>
      <c r="E50" s="33" t="s">
        <v>194</v>
      </c>
    </row>
    <row r="51" spans="1:5" x14ac:dyDescent="0.25">
      <c r="A51" s="33" t="s">
        <v>210</v>
      </c>
      <c r="B51" s="33" t="s">
        <v>211</v>
      </c>
      <c r="C51" s="36"/>
      <c r="D51" s="33" t="s">
        <v>203</v>
      </c>
      <c r="E51" s="33" t="s">
        <v>204</v>
      </c>
    </row>
    <row r="52" spans="1:5" x14ac:dyDescent="0.25">
      <c r="A52" s="33" t="s">
        <v>220</v>
      </c>
      <c r="B52" s="33" t="s">
        <v>221</v>
      </c>
      <c r="C52" s="36"/>
      <c r="D52" s="33" t="s">
        <v>214</v>
      </c>
      <c r="E52" s="33" t="s">
        <v>215</v>
      </c>
    </row>
    <row r="53" spans="1:5" x14ac:dyDescent="0.25">
      <c r="A53" s="33" t="s">
        <v>222</v>
      </c>
      <c r="B53" s="33" t="s">
        <v>223</v>
      </c>
      <c r="C53" s="36"/>
      <c r="D53" s="33" t="s">
        <v>224</v>
      </c>
      <c r="E53" s="33" t="s">
        <v>225</v>
      </c>
    </row>
    <row r="54" spans="1:5" x14ac:dyDescent="0.25">
      <c r="A54" s="33" t="s">
        <v>226</v>
      </c>
      <c r="B54" s="33" t="s">
        <v>227</v>
      </c>
      <c r="C54" s="36"/>
      <c r="D54" s="33" t="s">
        <v>216</v>
      </c>
      <c r="E54" s="33" t="s">
        <v>217</v>
      </c>
    </row>
    <row r="55" spans="1:5" x14ac:dyDescent="0.25">
      <c r="A55" s="33" t="s">
        <v>228</v>
      </c>
      <c r="B55" s="33" t="s">
        <v>229</v>
      </c>
      <c r="C55" s="36"/>
      <c r="D55" s="33" t="s">
        <v>220</v>
      </c>
      <c r="E55" s="33" t="s">
        <v>221</v>
      </c>
    </row>
    <row r="56" spans="1:5" x14ac:dyDescent="0.25">
      <c r="A56" s="33" t="s">
        <v>230</v>
      </c>
      <c r="B56" s="33" t="s">
        <v>67</v>
      </c>
      <c r="C56" s="36"/>
      <c r="D56" s="33" t="s">
        <v>222</v>
      </c>
      <c r="E56" s="33" t="s">
        <v>223</v>
      </c>
    </row>
    <row r="57" spans="1:5" x14ac:dyDescent="0.25">
      <c r="A57" s="33" t="s">
        <v>231</v>
      </c>
      <c r="B57" s="33" t="s">
        <v>232</v>
      </c>
      <c r="C57" s="36"/>
      <c r="D57" s="33" t="s">
        <v>230</v>
      </c>
      <c r="E57" s="33" t="s">
        <v>67</v>
      </c>
    </row>
    <row r="58" spans="1:5" x14ac:dyDescent="0.25">
      <c r="A58" s="33" t="s">
        <v>233</v>
      </c>
      <c r="B58" s="33" t="s">
        <v>234</v>
      </c>
      <c r="C58" s="36"/>
      <c r="D58" s="33" t="s">
        <v>228</v>
      </c>
      <c r="E58" s="33" t="s">
        <v>229</v>
      </c>
    </row>
    <row r="59" spans="1:5" x14ac:dyDescent="0.25">
      <c r="A59" s="33" t="s">
        <v>113</v>
      </c>
      <c r="B59" s="33" t="s">
        <v>114</v>
      </c>
      <c r="C59" s="36"/>
      <c r="D59" s="33" t="s">
        <v>231</v>
      </c>
      <c r="E59" s="33" t="s">
        <v>232</v>
      </c>
    </row>
    <row r="60" spans="1:5" x14ac:dyDescent="0.25">
      <c r="A60" s="33" t="s">
        <v>235</v>
      </c>
      <c r="B60" s="33" t="s">
        <v>236</v>
      </c>
      <c r="C60" s="36"/>
      <c r="D60" s="33" t="s">
        <v>233</v>
      </c>
      <c r="E60" s="33" t="s">
        <v>234</v>
      </c>
    </row>
    <row r="61" spans="1:5" x14ac:dyDescent="0.25">
      <c r="A61" s="33" t="s">
        <v>237</v>
      </c>
      <c r="B61" s="33" t="s">
        <v>238</v>
      </c>
      <c r="C61" s="36"/>
      <c r="D61" s="33" t="s">
        <v>125</v>
      </c>
      <c r="E61" s="33" t="s">
        <v>126</v>
      </c>
    </row>
    <row r="62" spans="1:5" x14ac:dyDescent="0.25">
      <c r="A62" s="33" t="s">
        <v>239</v>
      </c>
      <c r="B62" s="33" t="s">
        <v>240</v>
      </c>
      <c r="C62" s="36"/>
      <c r="D62" s="33" t="s">
        <v>241</v>
      </c>
      <c r="E62" s="33" t="s">
        <v>242</v>
      </c>
    </row>
    <row r="63" spans="1:5" x14ac:dyDescent="0.25">
      <c r="A63" s="33" t="s">
        <v>243</v>
      </c>
      <c r="B63" s="33" t="s">
        <v>244</v>
      </c>
      <c r="C63" s="36"/>
      <c r="D63" s="33" t="s">
        <v>235</v>
      </c>
      <c r="E63" s="33" t="s">
        <v>236</v>
      </c>
    </row>
    <row r="64" spans="1:5" x14ac:dyDescent="0.25">
      <c r="A64" s="33" t="s">
        <v>245</v>
      </c>
      <c r="B64" s="33" t="s">
        <v>246</v>
      </c>
      <c r="C64" s="36"/>
      <c r="D64" s="33" t="s">
        <v>239</v>
      </c>
      <c r="E64" s="33" t="s">
        <v>240</v>
      </c>
    </row>
    <row r="65" spans="1:5" x14ac:dyDescent="0.25">
      <c r="A65" s="33" t="s">
        <v>247</v>
      </c>
      <c r="B65" s="33" t="s">
        <v>248</v>
      </c>
      <c r="C65" s="36"/>
      <c r="D65" s="33" t="s">
        <v>249</v>
      </c>
      <c r="E65" s="33" t="s">
        <v>250</v>
      </c>
    </row>
    <row r="66" spans="1:5" x14ac:dyDescent="0.25">
      <c r="A66" s="33" t="s">
        <v>13</v>
      </c>
      <c r="B66" s="33" t="s">
        <v>251</v>
      </c>
      <c r="C66" s="36"/>
      <c r="D66" s="33" t="s">
        <v>252</v>
      </c>
      <c r="E66" s="33" t="s">
        <v>253</v>
      </c>
    </row>
    <row r="67" spans="1:5" x14ac:dyDescent="0.25">
      <c r="A67" s="33" t="s">
        <v>254</v>
      </c>
      <c r="B67" s="33" t="s">
        <v>255</v>
      </c>
      <c r="C67" s="36"/>
      <c r="D67" s="33" t="s">
        <v>243</v>
      </c>
      <c r="E67" s="33" t="s">
        <v>244</v>
      </c>
    </row>
    <row r="68" spans="1:5" x14ac:dyDescent="0.25">
      <c r="A68" s="33" t="s">
        <v>256</v>
      </c>
      <c r="B68" s="33" t="s">
        <v>257</v>
      </c>
      <c r="C68" s="36"/>
      <c r="D68" s="33" t="s">
        <v>237</v>
      </c>
      <c r="E68" s="33" t="s">
        <v>238</v>
      </c>
    </row>
    <row r="69" spans="1:5" x14ac:dyDescent="0.25">
      <c r="A69" s="33" t="s">
        <v>258</v>
      </c>
      <c r="B69" s="33" t="s">
        <v>259</v>
      </c>
      <c r="C69" s="36"/>
      <c r="D69" s="33" t="s">
        <v>247</v>
      </c>
      <c r="E69" s="33" t="s">
        <v>248</v>
      </c>
    </row>
    <row r="70" spans="1:5" x14ac:dyDescent="0.25">
      <c r="A70" s="33" t="s">
        <v>260</v>
      </c>
      <c r="B70" s="33" t="s">
        <v>261</v>
      </c>
      <c r="C70" s="36"/>
      <c r="D70" s="33" t="s">
        <v>260</v>
      </c>
      <c r="E70" s="33" t="s">
        <v>261</v>
      </c>
    </row>
    <row r="71" spans="1:5" x14ac:dyDescent="0.25">
      <c r="A71" s="33" t="s">
        <v>262</v>
      </c>
      <c r="B71" s="33" t="s">
        <v>263</v>
      </c>
      <c r="C71" s="36"/>
      <c r="D71" s="33" t="s">
        <v>256</v>
      </c>
      <c r="E71" s="33" t="s">
        <v>257</v>
      </c>
    </row>
    <row r="72" spans="1:5" x14ac:dyDescent="0.25">
      <c r="A72" s="33" t="s">
        <v>264</v>
      </c>
      <c r="B72" s="33" t="s">
        <v>265</v>
      </c>
      <c r="C72" s="36"/>
      <c r="D72" s="33" t="s">
        <v>254</v>
      </c>
      <c r="E72" s="33" t="s">
        <v>255</v>
      </c>
    </row>
    <row r="73" spans="1:5" x14ac:dyDescent="0.25">
      <c r="A73" s="33" t="s">
        <v>266</v>
      </c>
      <c r="B73" s="33" t="s">
        <v>267</v>
      </c>
      <c r="C73" s="36"/>
      <c r="D73" s="33" t="s">
        <v>13</v>
      </c>
      <c r="E73" s="33" t="s">
        <v>251</v>
      </c>
    </row>
    <row r="74" spans="1:5" x14ac:dyDescent="0.25">
      <c r="A74" s="33" t="s">
        <v>268</v>
      </c>
      <c r="B74" s="33" t="s">
        <v>269</v>
      </c>
      <c r="C74" s="36"/>
      <c r="D74" s="33" t="s">
        <v>262</v>
      </c>
      <c r="E74" s="33" t="s">
        <v>263</v>
      </c>
    </row>
    <row r="75" spans="1:5" x14ac:dyDescent="0.25">
      <c r="A75" s="33" t="s">
        <v>270</v>
      </c>
      <c r="B75" s="33" t="s">
        <v>271</v>
      </c>
      <c r="C75" s="36"/>
      <c r="D75" s="33" t="s">
        <v>272</v>
      </c>
      <c r="E75" s="33" t="s">
        <v>273</v>
      </c>
    </row>
    <row r="76" spans="1:5" x14ac:dyDescent="0.25">
      <c r="A76" s="33" t="s">
        <v>274</v>
      </c>
      <c r="B76" s="33" t="s">
        <v>275</v>
      </c>
      <c r="C76" s="36"/>
      <c r="D76" s="33" t="s">
        <v>274</v>
      </c>
      <c r="E76" s="33" t="s">
        <v>275</v>
      </c>
    </row>
    <row r="77" spans="1:5" x14ac:dyDescent="0.25">
      <c r="A77" s="33" t="s">
        <v>276</v>
      </c>
      <c r="B77" s="33" t="s">
        <v>277</v>
      </c>
      <c r="C77" s="36"/>
      <c r="D77" s="33" t="s">
        <v>264</v>
      </c>
      <c r="E77" s="33" t="s">
        <v>265</v>
      </c>
    </row>
    <row r="78" spans="1:5" x14ac:dyDescent="0.25">
      <c r="A78" s="33" t="s">
        <v>278</v>
      </c>
      <c r="B78" s="33" t="s">
        <v>279</v>
      </c>
      <c r="C78" s="36"/>
      <c r="D78" s="33" t="s">
        <v>280</v>
      </c>
      <c r="E78" s="33" t="s">
        <v>281</v>
      </c>
    </row>
    <row r="79" spans="1:5" x14ac:dyDescent="0.25">
      <c r="A79" s="33" t="s">
        <v>282</v>
      </c>
      <c r="B79" s="33" t="s">
        <v>283</v>
      </c>
      <c r="C79" s="36"/>
      <c r="D79" s="33" t="s">
        <v>270</v>
      </c>
      <c r="E79" s="33" t="s">
        <v>271</v>
      </c>
    </row>
    <row r="80" spans="1:5" x14ac:dyDescent="0.25">
      <c r="A80" s="33" t="s">
        <v>280</v>
      </c>
      <c r="B80" s="33" t="s">
        <v>281</v>
      </c>
      <c r="C80" s="36"/>
      <c r="D80" s="33" t="s">
        <v>226</v>
      </c>
      <c r="E80" s="33" t="s">
        <v>227</v>
      </c>
    </row>
    <row r="81" spans="1:5" x14ac:dyDescent="0.25">
      <c r="A81" s="33" t="s">
        <v>284</v>
      </c>
      <c r="B81" s="33" t="s">
        <v>285</v>
      </c>
      <c r="C81" s="36"/>
      <c r="D81" s="33" t="s">
        <v>276</v>
      </c>
      <c r="E81" s="33" t="s">
        <v>277</v>
      </c>
    </row>
    <row r="82" spans="1:5" x14ac:dyDescent="0.25">
      <c r="A82" s="33" t="s">
        <v>286</v>
      </c>
      <c r="B82" s="33" t="s">
        <v>287</v>
      </c>
      <c r="C82" s="36"/>
      <c r="D82" s="33" t="s">
        <v>278</v>
      </c>
      <c r="E82" s="33" t="s">
        <v>279</v>
      </c>
    </row>
    <row r="83" spans="1:5" x14ac:dyDescent="0.25">
      <c r="A83" s="33" t="s">
        <v>252</v>
      </c>
      <c r="B83" s="33" t="s">
        <v>253</v>
      </c>
      <c r="C83" s="36"/>
      <c r="D83" s="33" t="s">
        <v>266</v>
      </c>
      <c r="E83" s="33" t="s">
        <v>267</v>
      </c>
    </row>
    <row r="84" spans="1:5" x14ac:dyDescent="0.25">
      <c r="A84" s="33" t="s">
        <v>288</v>
      </c>
      <c r="B84" s="33" t="s">
        <v>289</v>
      </c>
      <c r="C84" s="36"/>
      <c r="D84" s="33" t="s">
        <v>288</v>
      </c>
      <c r="E84" s="33" t="s">
        <v>289</v>
      </c>
    </row>
    <row r="85" spans="1:5" x14ac:dyDescent="0.25">
      <c r="A85" s="33" t="s">
        <v>290</v>
      </c>
      <c r="B85" s="33" t="s">
        <v>291</v>
      </c>
      <c r="C85" s="36"/>
      <c r="D85" s="33" t="s">
        <v>282</v>
      </c>
      <c r="E85" s="33" t="s">
        <v>283</v>
      </c>
    </row>
    <row r="86" spans="1:5" x14ac:dyDescent="0.25">
      <c r="A86" s="33" t="s">
        <v>292</v>
      </c>
      <c r="B86" s="33" t="s">
        <v>293</v>
      </c>
      <c r="C86" s="36"/>
      <c r="D86" s="33" t="s">
        <v>268</v>
      </c>
      <c r="E86" s="33" t="s">
        <v>269</v>
      </c>
    </row>
    <row r="87" spans="1:5" x14ac:dyDescent="0.25">
      <c r="A87" s="33" t="s">
        <v>294</v>
      </c>
      <c r="B87" s="33" t="s">
        <v>295</v>
      </c>
      <c r="C87" s="36"/>
      <c r="D87" s="33" t="s">
        <v>286</v>
      </c>
      <c r="E87" s="33" t="s">
        <v>287</v>
      </c>
    </row>
    <row r="88" spans="1:5" x14ac:dyDescent="0.25">
      <c r="A88" s="33" t="s">
        <v>296</v>
      </c>
      <c r="B88" s="33" t="s">
        <v>297</v>
      </c>
      <c r="C88" s="36"/>
      <c r="D88" s="33" t="s">
        <v>292</v>
      </c>
      <c r="E88" s="33" t="s">
        <v>293</v>
      </c>
    </row>
    <row r="89" spans="1:5" x14ac:dyDescent="0.25">
      <c r="A89" s="33" t="s">
        <v>298</v>
      </c>
      <c r="B89" s="33" t="s">
        <v>299</v>
      </c>
      <c r="C89" s="36"/>
      <c r="D89" s="33" t="s">
        <v>290</v>
      </c>
      <c r="E89" s="33" t="s">
        <v>291</v>
      </c>
    </row>
    <row r="90" spans="1:5" x14ac:dyDescent="0.25">
      <c r="A90" s="33" t="s">
        <v>300</v>
      </c>
      <c r="B90" s="33" t="s">
        <v>301</v>
      </c>
      <c r="C90" s="36"/>
      <c r="D90" s="33" t="s">
        <v>284</v>
      </c>
      <c r="E90" s="33" t="s">
        <v>285</v>
      </c>
    </row>
    <row r="91" spans="1:5" x14ac:dyDescent="0.25">
      <c r="A91" s="33" t="s">
        <v>302</v>
      </c>
      <c r="B91" s="33" t="s">
        <v>303</v>
      </c>
      <c r="C91" s="36"/>
      <c r="D91" s="33" t="s">
        <v>294</v>
      </c>
      <c r="E91" s="33" t="s">
        <v>295</v>
      </c>
    </row>
    <row r="92" spans="1:5" x14ac:dyDescent="0.25">
      <c r="A92" s="33" t="s">
        <v>224</v>
      </c>
      <c r="B92" s="33" t="s">
        <v>225</v>
      </c>
      <c r="C92" s="36"/>
      <c r="D92" s="33" t="s">
        <v>296</v>
      </c>
      <c r="E92" s="33" t="s">
        <v>297</v>
      </c>
    </row>
    <row r="93" spans="1:5" x14ac:dyDescent="0.25">
      <c r="A93" s="33" t="s">
        <v>304</v>
      </c>
      <c r="B93" s="33" t="s">
        <v>305</v>
      </c>
      <c r="C93" s="36"/>
      <c r="D93" s="33" t="s">
        <v>304</v>
      </c>
      <c r="E93" s="33" t="s">
        <v>305</v>
      </c>
    </row>
    <row r="94" spans="1:5" x14ac:dyDescent="0.25">
      <c r="A94" s="33" t="s">
        <v>306</v>
      </c>
      <c r="B94" s="33" t="s">
        <v>307</v>
      </c>
      <c r="C94" s="36"/>
      <c r="D94" s="33" t="s">
        <v>300</v>
      </c>
      <c r="E94" s="33" t="s">
        <v>301</v>
      </c>
    </row>
    <row r="95" spans="1:5" x14ac:dyDescent="0.25">
      <c r="A95" s="33" t="s">
        <v>308</v>
      </c>
      <c r="B95" s="33" t="s">
        <v>309</v>
      </c>
      <c r="C95" s="36"/>
      <c r="D95" s="33" t="s">
        <v>302</v>
      </c>
      <c r="E95" s="33" t="s">
        <v>303</v>
      </c>
    </row>
    <row r="96" spans="1:5" x14ac:dyDescent="0.25">
      <c r="A96" s="33" t="s">
        <v>310</v>
      </c>
      <c r="B96" s="33" t="s">
        <v>311</v>
      </c>
      <c r="C96" s="36"/>
      <c r="D96" s="33" t="s">
        <v>298</v>
      </c>
      <c r="E96" s="33" t="s">
        <v>299</v>
      </c>
    </row>
    <row r="97" spans="1:5" x14ac:dyDescent="0.25">
      <c r="A97" s="33" t="s">
        <v>312</v>
      </c>
      <c r="B97" s="33" t="s">
        <v>313</v>
      </c>
      <c r="C97" s="36"/>
      <c r="D97" s="33" t="s">
        <v>306</v>
      </c>
      <c r="E97" s="33" t="s">
        <v>307</v>
      </c>
    </row>
    <row r="98" spans="1:5" x14ac:dyDescent="0.25">
      <c r="A98" s="33" t="s">
        <v>314</v>
      </c>
      <c r="B98" s="33" t="s">
        <v>315</v>
      </c>
      <c r="C98" s="36"/>
      <c r="D98" s="33" t="s">
        <v>316</v>
      </c>
      <c r="E98" s="33" t="s">
        <v>317</v>
      </c>
    </row>
    <row r="99" spans="1:5" x14ac:dyDescent="0.25">
      <c r="A99" s="33" t="s">
        <v>177</v>
      </c>
      <c r="B99" s="33" t="s">
        <v>178</v>
      </c>
      <c r="C99" s="36"/>
      <c r="D99" s="33" t="s">
        <v>314</v>
      </c>
      <c r="E99" s="33" t="s">
        <v>315</v>
      </c>
    </row>
    <row r="100" spans="1:5" x14ac:dyDescent="0.25">
      <c r="A100" s="33" t="s">
        <v>318</v>
      </c>
      <c r="B100" s="33" t="s">
        <v>319</v>
      </c>
      <c r="C100" s="36"/>
      <c r="D100" s="33" t="s">
        <v>308</v>
      </c>
      <c r="E100" s="33" t="s">
        <v>309</v>
      </c>
    </row>
    <row r="101" spans="1:5" x14ac:dyDescent="0.25">
      <c r="A101" s="33" t="s">
        <v>320</v>
      </c>
      <c r="B101" s="33" t="s">
        <v>321</v>
      </c>
      <c r="C101" s="36"/>
      <c r="D101" s="33" t="s">
        <v>320</v>
      </c>
      <c r="E101" s="33" t="s">
        <v>321</v>
      </c>
    </row>
    <row r="102" spans="1:5" x14ac:dyDescent="0.25">
      <c r="A102" s="33" t="s">
        <v>316</v>
      </c>
      <c r="B102" s="33" t="s">
        <v>317</v>
      </c>
      <c r="C102" s="36"/>
      <c r="D102" s="33" t="s">
        <v>318</v>
      </c>
      <c r="E102" s="33" t="s">
        <v>319</v>
      </c>
    </row>
    <row r="103" spans="1:5" x14ac:dyDescent="0.25">
      <c r="A103" s="33" t="s">
        <v>322</v>
      </c>
      <c r="B103" s="33" t="s">
        <v>323</v>
      </c>
      <c r="C103" s="36"/>
      <c r="D103" s="33" t="s">
        <v>310</v>
      </c>
      <c r="E103" s="33" t="s">
        <v>311</v>
      </c>
    </row>
    <row r="104" spans="1:5" x14ac:dyDescent="0.25">
      <c r="A104" s="33" t="s">
        <v>324</v>
      </c>
      <c r="B104" s="33" t="s">
        <v>325</v>
      </c>
      <c r="C104" s="36"/>
      <c r="D104" s="33" t="s">
        <v>312</v>
      </c>
      <c r="E104" s="33" t="s">
        <v>313</v>
      </c>
    </row>
    <row r="105" spans="1:5" x14ac:dyDescent="0.25">
      <c r="A105" s="33" t="s">
        <v>326</v>
      </c>
      <c r="B105" s="33" t="s">
        <v>327</v>
      </c>
      <c r="C105" s="36"/>
      <c r="D105" s="33" t="s">
        <v>322</v>
      </c>
      <c r="E105" s="33" t="s">
        <v>323</v>
      </c>
    </row>
    <row r="106" spans="1:5" x14ac:dyDescent="0.25">
      <c r="A106" s="33" t="s">
        <v>328</v>
      </c>
      <c r="B106" s="33" t="s">
        <v>329</v>
      </c>
      <c r="C106" s="36"/>
      <c r="D106" s="33" t="s">
        <v>201</v>
      </c>
      <c r="E106" s="33" t="s">
        <v>202</v>
      </c>
    </row>
    <row r="107" spans="1:5" x14ac:dyDescent="0.25">
      <c r="A107" s="33" t="s">
        <v>330</v>
      </c>
      <c r="B107" s="33" t="s">
        <v>331</v>
      </c>
      <c r="C107" s="36"/>
      <c r="D107" s="33" t="s">
        <v>324</v>
      </c>
      <c r="E107" s="33" t="s">
        <v>325</v>
      </c>
    </row>
    <row r="108" spans="1:5" x14ac:dyDescent="0.25">
      <c r="A108" s="33" t="s">
        <v>332</v>
      </c>
      <c r="B108" s="33" t="s">
        <v>333</v>
      </c>
      <c r="C108" s="36"/>
      <c r="D108" s="33" t="s">
        <v>328</v>
      </c>
      <c r="E108" s="33" t="s">
        <v>329</v>
      </c>
    </row>
    <row r="109" spans="1:5" x14ac:dyDescent="0.25">
      <c r="A109" s="33" t="s">
        <v>185</v>
      </c>
      <c r="B109" s="33" t="s">
        <v>186</v>
      </c>
      <c r="C109" s="36"/>
      <c r="D109" s="33" t="s">
        <v>326</v>
      </c>
      <c r="E109" s="33" t="s">
        <v>327</v>
      </c>
    </row>
    <row r="110" spans="1:5" x14ac:dyDescent="0.25">
      <c r="A110" s="33" t="s">
        <v>334</v>
      </c>
      <c r="B110" s="33" t="s">
        <v>335</v>
      </c>
      <c r="C110" s="36"/>
      <c r="D110" s="33" t="s">
        <v>336</v>
      </c>
      <c r="E110" s="33" t="s">
        <v>337</v>
      </c>
    </row>
    <row r="111" spans="1:5" x14ac:dyDescent="0.25">
      <c r="A111" s="33" t="s">
        <v>218</v>
      </c>
      <c r="B111" s="33" t="s">
        <v>219</v>
      </c>
      <c r="C111" s="36"/>
      <c r="D111" s="33" t="s">
        <v>330</v>
      </c>
      <c r="E111" s="33" t="s">
        <v>331</v>
      </c>
    </row>
    <row r="112" spans="1:5" x14ac:dyDescent="0.25">
      <c r="A112" s="33" t="s">
        <v>338</v>
      </c>
      <c r="B112" s="33" t="s">
        <v>339</v>
      </c>
      <c r="C112" s="36"/>
      <c r="D112" s="33" t="s">
        <v>332</v>
      </c>
      <c r="E112" s="33" t="s">
        <v>333</v>
      </c>
    </row>
    <row r="113" spans="1:5" x14ac:dyDescent="0.25">
      <c r="A113" s="33" t="s">
        <v>340</v>
      </c>
      <c r="B113" s="33" t="s">
        <v>341</v>
      </c>
      <c r="C113" s="36"/>
      <c r="D113" s="33" t="s">
        <v>334</v>
      </c>
      <c r="E113" s="33" t="s">
        <v>335</v>
      </c>
    </row>
    <row r="114" spans="1:5" x14ac:dyDescent="0.25">
      <c r="A114" s="33" t="s">
        <v>342</v>
      </c>
      <c r="B114" s="33" t="s">
        <v>343</v>
      </c>
      <c r="C114" s="36"/>
      <c r="D114" s="33" t="s">
        <v>344</v>
      </c>
      <c r="E114" s="33" t="s">
        <v>345</v>
      </c>
    </row>
    <row r="115" spans="1:5" x14ac:dyDescent="0.25">
      <c r="A115" s="33" t="s">
        <v>344</v>
      </c>
      <c r="B115" s="33" t="s">
        <v>345</v>
      </c>
      <c r="C115" s="36"/>
      <c r="D115" s="33" t="s">
        <v>346</v>
      </c>
      <c r="E115" s="33" t="s">
        <v>347</v>
      </c>
    </row>
    <row r="116" spans="1:5" x14ac:dyDescent="0.25">
      <c r="A116" s="33" t="s">
        <v>199</v>
      </c>
      <c r="B116" s="33" t="s">
        <v>200</v>
      </c>
      <c r="C116" s="36"/>
      <c r="D116" s="33" t="s">
        <v>348</v>
      </c>
      <c r="E116" s="33" t="s">
        <v>349</v>
      </c>
    </row>
    <row r="117" spans="1:5" x14ac:dyDescent="0.25">
      <c r="A117" s="33" t="s">
        <v>336</v>
      </c>
      <c r="B117" s="33" t="s">
        <v>337</v>
      </c>
      <c r="C117" s="36"/>
      <c r="D117" s="33" t="s">
        <v>350</v>
      </c>
      <c r="E117" s="33" t="s">
        <v>351</v>
      </c>
    </row>
    <row r="118" spans="1:5" x14ac:dyDescent="0.25">
      <c r="A118" s="33" t="s">
        <v>346</v>
      </c>
      <c r="B118" s="33" t="s">
        <v>347</v>
      </c>
      <c r="C118" s="36"/>
      <c r="D118" s="33" t="s">
        <v>352</v>
      </c>
      <c r="E118" s="33" t="s">
        <v>353</v>
      </c>
    </row>
    <row r="119" spans="1:5" x14ac:dyDescent="0.25">
      <c r="A119" s="33" t="s">
        <v>350</v>
      </c>
      <c r="B119" s="33" t="s">
        <v>351</v>
      </c>
      <c r="C119" s="36"/>
      <c r="D119" s="33" t="s">
        <v>354</v>
      </c>
      <c r="E119" s="33" t="s">
        <v>355</v>
      </c>
    </row>
    <row r="120" spans="1:5" x14ac:dyDescent="0.25">
      <c r="A120" s="33" t="s">
        <v>356</v>
      </c>
      <c r="B120" s="33" t="s">
        <v>357</v>
      </c>
      <c r="C120" s="36"/>
      <c r="D120" s="33" t="s">
        <v>358</v>
      </c>
      <c r="E120" s="33" t="s">
        <v>359</v>
      </c>
    </row>
    <row r="121" spans="1:5" x14ac:dyDescent="0.25">
      <c r="A121" s="33" t="s">
        <v>360</v>
      </c>
      <c r="B121" s="33" t="s">
        <v>361</v>
      </c>
      <c r="C121" s="36"/>
      <c r="D121" s="33" t="s">
        <v>360</v>
      </c>
      <c r="E121" s="33" t="s">
        <v>361</v>
      </c>
    </row>
    <row r="122" spans="1:5" x14ac:dyDescent="0.25">
      <c r="A122" s="33" t="s">
        <v>362</v>
      </c>
      <c r="B122" s="33" t="s">
        <v>363</v>
      </c>
      <c r="C122" s="36"/>
      <c r="D122" s="33" t="s">
        <v>364</v>
      </c>
      <c r="E122" s="33" t="s">
        <v>365</v>
      </c>
    </row>
    <row r="123" spans="1:5" x14ac:dyDescent="0.25">
      <c r="A123" s="33" t="s">
        <v>354</v>
      </c>
      <c r="B123" s="33" t="s">
        <v>355</v>
      </c>
      <c r="C123" s="36"/>
      <c r="D123" s="33" t="s">
        <v>366</v>
      </c>
      <c r="E123" s="33" t="s">
        <v>367</v>
      </c>
    </row>
    <row r="124" spans="1:5" x14ac:dyDescent="0.25">
      <c r="A124" s="33" t="s">
        <v>352</v>
      </c>
      <c r="B124" s="33" t="s">
        <v>353</v>
      </c>
      <c r="C124" s="36"/>
      <c r="D124" s="33" t="s">
        <v>368</v>
      </c>
      <c r="E124" s="33" t="s">
        <v>369</v>
      </c>
    </row>
    <row r="125" spans="1:5" x14ac:dyDescent="0.25">
      <c r="A125" s="33" t="s">
        <v>364</v>
      </c>
      <c r="B125" s="33" t="s">
        <v>365</v>
      </c>
      <c r="C125" s="36"/>
      <c r="D125" s="33" t="s">
        <v>370</v>
      </c>
      <c r="E125" s="33" t="s">
        <v>371</v>
      </c>
    </row>
    <row r="126" spans="1:5" x14ac:dyDescent="0.25">
      <c r="A126" s="33" t="s">
        <v>366</v>
      </c>
      <c r="B126" s="33" t="s">
        <v>367</v>
      </c>
      <c r="C126" s="36"/>
      <c r="D126" s="33" t="s">
        <v>372</v>
      </c>
      <c r="E126" s="33" t="s">
        <v>373</v>
      </c>
    </row>
    <row r="127" spans="1:5" x14ac:dyDescent="0.25">
      <c r="A127" s="33" t="s">
        <v>348</v>
      </c>
      <c r="B127" s="33" t="s">
        <v>349</v>
      </c>
      <c r="C127" s="36"/>
      <c r="D127" s="33" t="s">
        <v>374</v>
      </c>
      <c r="E127" s="33" t="s">
        <v>375</v>
      </c>
    </row>
    <row r="128" spans="1:5" x14ac:dyDescent="0.25">
      <c r="A128" s="33" t="s">
        <v>358</v>
      </c>
      <c r="B128" s="33" t="s">
        <v>359</v>
      </c>
      <c r="C128" s="36"/>
      <c r="D128" s="33" t="s">
        <v>376</v>
      </c>
      <c r="E128" s="33" t="s">
        <v>377</v>
      </c>
    </row>
    <row r="129" spans="1:5" x14ac:dyDescent="0.25">
      <c r="A129" s="33" t="s">
        <v>378</v>
      </c>
      <c r="B129" s="33" t="s">
        <v>379</v>
      </c>
      <c r="C129" s="36"/>
      <c r="D129" s="33" t="s">
        <v>380</v>
      </c>
      <c r="E129" s="33" t="s">
        <v>381</v>
      </c>
    </row>
    <row r="130" spans="1:5" x14ac:dyDescent="0.25">
      <c r="A130" s="33" t="s">
        <v>382</v>
      </c>
      <c r="B130" s="33" t="s">
        <v>383</v>
      </c>
      <c r="C130" s="36"/>
      <c r="D130" s="33" t="s">
        <v>384</v>
      </c>
      <c r="E130" s="33" t="s">
        <v>385</v>
      </c>
    </row>
    <row r="131" spans="1:5" x14ac:dyDescent="0.25">
      <c r="A131" s="33" t="s">
        <v>386</v>
      </c>
      <c r="B131" s="33" t="s">
        <v>387</v>
      </c>
      <c r="C131" s="36"/>
      <c r="D131" s="33" t="s">
        <v>388</v>
      </c>
      <c r="E131" s="33" t="s">
        <v>389</v>
      </c>
    </row>
    <row r="132" spans="1:5" x14ac:dyDescent="0.25">
      <c r="A132" s="33" t="s">
        <v>372</v>
      </c>
      <c r="B132" s="33" t="s">
        <v>373</v>
      </c>
      <c r="C132" s="36"/>
      <c r="D132" s="33" t="s">
        <v>390</v>
      </c>
      <c r="E132" s="33" t="s">
        <v>391</v>
      </c>
    </row>
    <row r="133" spans="1:5" x14ac:dyDescent="0.25">
      <c r="A133" s="33" t="s">
        <v>390</v>
      </c>
      <c r="B133" s="33" t="s">
        <v>391</v>
      </c>
      <c r="C133" s="36"/>
      <c r="D133" s="33" t="s">
        <v>392</v>
      </c>
      <c r="E133" s="33" t="s">
        <v>393</v>
      </c>
    </row>
    <row r="134" spans="1:5" x14ac:dyDescent="0.25">
      <c r="A134" s="33" t="s">
        <v>370</v>
      </c>
      <c r="B134" s="33" t="s">
        <v>371</v>
      </c>
      <c r="C134" s="36"/>
      <c r="D134" s="33" t="s">
        <v>394</v>
      </c>
      <c r="E134" s="33" t="s">
        <v>395</v>
      </c>
    </row>
    <row r="135" spans="1:5" x14ac:dyDescent="0.25">
      <c r="A135" s="33" t="s">
        <v>384</v>
      </c>
      <c r="B135" s="33" t="s">
        <v>385</v>
      </c>
      <c r="C135" s="36"/>
      <c r="D135" s="33" t="s">
        <v>396</v>
      </c>
      <c r="E135" s="33" t="s">
        <v>397</v>
      </c>
    </row>
    <row r="136" spans="1:5" x14ac:dyDescent="0.25">
      <c r="A136" s="33" t="s">
        <v>398</v>
      </c>
      <c r="B136" s="33" t="s">
        <v>399</v>
      </c>
      <c r="C136" s="36"/>
      <c r="D136" s="33" t="s">
        <v>400</v>
      </c>
      <c r="E136" s="33" t="s">
        <v>401</v>
      </c>
    </row>
    <row r="137" spans="1:5" x14ac:dyDescent="0.25">
      <c r="A137" s="33" t="s">
        <v>402</v>
      </c>
      <c r="B137" s="33" t="s">
        <v>403</v>
      </c>
      <c r="C137" s="36"/>
      <c r="D137" s="33" t="s">
        <v>404</v>
      </c>
      <c r="E137" s="33" t="s">
        <v>405</v>
      </c>
    </row>
    <row r="138" spans="1:5" x14ac:dyDescent="0.25">
      <c r="A138" s="33" t="s">
        <v>368</v>
      </c>
      <c r="B138" s="33" t="s">
        <v>369</v>
      </c>
      <c r="C138" s="36"/>
      <c r="D138" s="33" t="s">
        <v>258</v>
      </c>
      <c r="E138" s="33" t="s">
        <v>259</v>
      </c>
    </row>
    <row r="139" spans="1:5" x14ac:dyDescent="0.25">
      <c r="A139" s="33" t="s">
        <v>406</v>
      </c>
      <c r="B139" s="33" t="s">
        <v>407</v>
      </c>
      <c r="C139" s="36"/>
      <c r="D139" s="33" t="s">
        <v>408</v>
      </c>
      <c r="E139" s="33" t="s">
        <v>409</v>
      </c>
    </row>
    <row r="140" spans="1:5" x14ac:dyDescent="0.25">
      <c r="A140" s="33" t="s">
        <v>392</v>
      </c>
      <c r="B140" s="33" t="s">
        <v>393</v>
      </c>
      <c r="C140" s="36"/>
      <c r="D140" s="33" t="s">
        <v>386</v>
      </c>
      <c r="E140" s="33" t="s">
        <v>387</v>
      </c>
    </row>
    <row r="141" spans="1:5" x14ac:dyDescent="0.25">
      <c r="A141" s="33" t="s">
        <v>394</v>
      </c>
      <c r="B141" s="33" t="s">
        <v>395</v>
      </c>
      <c r="C141" s="36"/>
      <c r="D141" s="33" t="s">
        <v>382</v>
      </c>
      <c r="E141" s="33" t="s">
        <v>383</v>
      </c>
    </row>
    <row r="142" spans="1:5" x14ac:dyDescent="0.25">
      <c r="A142" s="33" t="s">
        <v>410</v>
      </c>
      <c r="B142" s="33" t="s">
        <v>411</v>
      </c>
      <c r="C142" s="36"/>
      <c r="D142" s="33" t="s">
        <v>402</v>
      </c>
      <c r="E142" s="33" t="s">
        <v>403</v>
      </c>
    </row>
    <row r="143" spans="1:5" x14ac:dyDescent="0.25">
      <c r="A143" s="33" t="s">
        <v>388</v>
      </c>
      <c r="B143" s="33" t="s">
        <v>389</v>
      </c>
      <c r="C143" s="36"/>
      <c r="D143" s="33" t="s">
        <v>410</v>
      </c>
      <c r="E143" s="33" t="s">
        <v>411</v>
      </c>
    </row>
    <row r="144" spans="1:5" x14ac:dyDescent="0.25">
      <c r="A144" s="33" t="s">
        <v>396</v>
      </c>
      <c r="B144" s="33" t="s">
        <v>397</v>
      </c>
      <c r="C144" s="36"/>
      <c r="D144" s="33" t="s">
        <v>378</v>
      </c>
      <c r="E144" s="33" t="s">
        <v>379</v>
      </c>
    </row>
    <row r="145" spans="1:5" x14ac:dyDescent="0.25">
      <c r="A145" s="33" t="s">
        <v>380</v>
      </c>
      <c r="B145" s="33" t="s">
        <v>381</v>
      </c>
      <c r="C145" s="36"/>
      <c r="D145" s="33" t="s">
        <v>412</v>
      </c>
      <c r="E145" s="33" t="s">
        <v>413</v>
      </c>
    </row>
    <row r="146" spans="1:5" x14ac:dyDescent="0.25">
      <c r="A146" s="33" t="s">
        <v>374</v>
      </c>
      <c r="B146" s="33" t="s">
        <v>375</v>
      </c>
      <c r="C146" s="36"/>
      <c r="D146" s="33" t="s">
        <v>398</v>
      </c>
      <c r="E146" s="33" t="s">
        <v>399</v>
      </c>
    </row>
    <row r="147" spans="1:5" x14ac:dyDescent="0.25">
      <c r="A147" s="33" t="s">
        <v>404</v>
      </c>
      <c r="B147" s="33" t="s">
        <v>405</v>
      </c>
      <c r="C147" s="36"/>
      <c r="D147" s="33" t="s">
        <v>406</v>
      </c>
      <c r="E147" s="33" t="s">
        <v>407</v>
      </c>
    </row>
    <row r="148" spans="1:5" x14ac:dyDescent="0.25">
      <c r="A148" s="33" t="s">
        <v>376</v>
      </c>
      <c r="B148" s="33" t="s">
        <v>377</v>
      </c>
      <c r="C148" s="36"/>
      <c r="D148" s="33" t="s">
        <v>414</v>
      </c>
      <c r="E148" s="33" t="s">
        <v>415</v>
      </c>
    </row>
    <row r="149" spans="1:5" x14ac:dyDescent="0.25">
      <c r="A149" s="33" t="s">
        <v>412</v>
      </c>
      <c r="B149" s="33" t="s">
        <v>413</v>
      </c>
      <c r="C149" s="36"/>
      <c r="D149" s="33" t="s">
        <v>416</v>
      </c>
      <c r="E149" s="33" t="s">
        <v>417</v>
      </c>
    </row>
    <row r="150" spans="1:5" x14ac:dyDescent="0.25">
      <c r="A150" s="33" t="s">
        <v>414</v>
      </c>
      <c r="B150" s="33" t="s">
        <v>415</v>
      </c>
      <c r="C150" s="36"/>
      <c r="D150" s="33" t="s">
        <v>418</v>
      </c>
      <c r="E150" s="33" t="s">
        <v>419</v>
      </c>
    </row>
    <row r="151" spans="1:5" x14ac:dyDescent="0.25">
      <c r="A151" s="33" t="s">
        <v>420</v>
      </c>
      <c r="B151" s="33" t="s">
        <v>421</v>
      </c>
      <c r="C151" s="36"/>
      <c r="D151" s="33" t="s">
        <v>422</v>
      </c>
      <c r="E151" s="33" t="s">
        <v>423</v>
      </c>
    </row>
    <row r="152" spans="1:5" x14ac:dyDescent="0.25">
      <c r="A152" s="33" t="s">
        <v>424</v>
      </c>
      <c r="B152" s="33" t="s">
        <v>425</v>
      </c>
      <c r="C152" s="36"/>
      <c r="D152" s="33" t="s">
        <v>420</v>
      </c>
      <c r="E152" s="33" t="s">
        <v>421</v>
      </c>
    </row>
    <row r="153" spans="1:5" x14ac:dyDescent="0.25">
      <c r="A153" s="33" t="s">
        <v>426</v>
      </c>
      <c r="B153" s="33" t="s">
        <v>427</v>
      </c>
      <c r="C153" s="36"/>
      <c r="D153" s="33" t="s">
        <v>428</v>
      </c>
      <c r="E153" s="33" t="s">
        <v>429</v>
      </c>
    </row>
    <row r="154" spans="1:5" x14ac:dyDescent="0.25">
      <c r="A154" s="33" t="s">
        <v>430</v>
      </c>
      <c r="B154" s="33" t="s">
        <v>431</v>
      </c>
      <c r="C154" s="36"/>
      <c r="D154" s="33" t="s">
        <v>432</v>
      </c>
      <c r="E154" s="33" t="s">
        <v>433</v>
      </c>
    </row>
    <row r="155" spans="1:5" x14ac:dyDescent="0.25">
      <c r="A155" s="33" t="s">
        <v>432</v>
      </c>
      <c r="B155" s="33" t="s">
        <v>433</v>
      </c>
      <c r="C155" s="36"/>
      <c r="D155" s="33" t="s">
        <v>424</v>
      </c>
      <c r="E155" s="33" t="s">
        <v>425</v>
      </c>
    </row>
    <row r="156" spans="1:5" x14ac:dyDescent="0.25">
      <c r="A156" s="33" t="s">
        <v>422</v>
      </c>
      <c r="B156" s="33" t="s">
        <v>423</v>
      </c>
      <c r="C156" s="36"/>
      <c r="D156" s="33" t="s">
        <v>430</v>
      </c>
      <c r="E156" s="33" t="s">
        <v>431</v>
      </c>
    </row>
    <row r="157" spans="1:5" x14ac:dyDescent="0.25">
      <c r="A157" s="33" t="s">
        <v>434</v>
      </c>
      <c r="B157" s="33" t="s">
        <v>65</v>
      </c>
      <c r="C157" s="36"/>
      <c r="D157" s="33" t="s">
        <v>435</v>
      </c>
      <c r="E157" s="33" t="s">
        <v>436</v>
      </c>
    </row>
    <row r="158" spans="1:5" x14ac:dyDescent="0.25">
      <c r="A158" s="33" t="s">
        <v>418</v>
      </c>
      <c r="B158" s="33" t="s">
        <v>419</v>
      </c>
      <c r="C158" s="36"/>
      <c r="D158" s="33" t="s">
        <v>426</v>
      </c>
      <c r="E158" s="33" t="s">
        <v>427</v>
      </c>
    </row>
    <row r="159" spans="1:5" x14ac:dyDescent="0.25">
      <c r="A159" s="33" t="s">
        <v>416</v>
      </c>
      <c r="B159" s="33" t="s">
        <v>417</v>
      </c>
      <c r="C159" s="36"/>
      <c r="D159" s="33" t="s">
        <v>340</v>
      </c>
      <c r="E159" s="33" t="s">
        <v>341</v>
      </c>
    </row>
    <row r="160" spans="1:5" x14ac:dyDescent="0.25">
      <c r="A160" s="33" t="s">
        <v>435</v>
      </c>
      <c r="B160" s="33" t="s">
        <v>436</v>
      </c>
      <c r="C160" s="36"/>
      <c r="D160" s="33" t="s">
        <v>434</v>
      </c>
      <c r="E160" s="33" t="s">
        <v>65</v>
      </c>
    </row>
    <row r="161" spans="1:5" x14ac:dyDescent="0.25">
      <c r="A161" s="33" t="s">
        <v>428</v>
      </c>
      <c r="B161" s="33" t="s">
        <v>429</v>
      </c>
      <c r="C161" s="36"/>
      <c r="D161" s="33" t="s">
        <v>437</v>
      </c>
      <c r="E161" s="33" t="s">
        <v>438</v>
      </c>
    </row>
    <row r="162" spans="1:5" x14ac:dyDescent="0.25">
      <c r="A162" s="33" t="s">
        <v>437</v>
      </c>
      <c r="B162" s="33" t="s">
        <v>438</v>
      </c>
      <c r="C162" s="36"/>
      <c r="D162" s="33" t="s">
        <v>439</v>
      </c>
      <c r="E162" s="33" t="s">
        <v>440</v>
      </c>
    </row>
    <row r="163" spans="1:5" x14ac:dyDescent="0.25">
      <c r="A163" s="33" t="s">
        <v>441</v>
      </c>
      <c r="B163" s="33" t="s">
        <v>442</v>
      </c>
      <c r="C163" s="36"/>
      <c r="D163" s="33" t="s">
        <v>443</v>
      </c>
      <c r="E163" s="33" t="s">
        <v>444</v>
      </c>
    </row>
    <row r="164" spans="1:5" x14ac:dyDescent="0.25">
      <c r="A164" s="33" t="s">
        <v>445</v>
      </c>
      <c r="B164" s="33" t="s">
        <v>446</v>
      </c>
      <c r="C164" s="36"/>
      <c r="D164" s="33" t="s">
        <v>441</v>
      </c>
      <c r="E164" s="33" t="s">
        <v>442</v>
      </c>
    </row>
    <row r="165" spans="1:5" x14ac:dyDescent="0.25">
      <c r="A165" s="33" t="s">
        <v>272</v>
      </c>
      <c r="B165" s="33" t="s">
        <v>273</v>
      </c>
      <c r="C165" s="36"/>
      <c r="D165" s="33" t="s">
        <v>447</v>
      </c>
      <c r="E165" s="33" t="s">
        <v>448</v>
      </c>
    </row>
    <row r="166" spans="1:5" x14ac:dyDescent="0.25">
      <c r="A166" s="33" t="s">
        <v>447</v>
      </c>
      <c r="B166" s="33" t="s">
        <v>448</v>
      </c>
      <c r="C166" s="36"/>
      <c r="D166" s="33" t="s">
        <v>449</v>
      </c>
      <c r="E166" s="33" t="s">
        <v>450</v>
      </c>
    </row>
    <row r="167" spans="1:5" x14ac:dyDescent="0.25">
      <c r="A167" s="33" t="s">
        <v>451</v>
      </c>
      <c r="B167" s="33" t="s">
        <v>452</v>
      </c>
      <c r="C167" s="36"/>
      <c r="D167" s="33" t="s">
        <v>445</v>
      </c>
      <c r="E167" s="33" t="s">
        <v>446</v>
      </c>
    </row>
    <row r="168" spans="1:5" x14ac:dyDescent="0.25">
      <c r="A168" s="33" t="s">
        <v>439</v>
      </c>
      <c r="B168" s="33" t="s">
        <v>440</v>
      </c>
      <c r="C168" s="36"/>
      <c r="D168" s="33" t="s">
        <v>451</v>
      </c>
      <c r="E168" s="33" t="s">
        <v>452</v>
      </c>
    </row>
    <row r="169" spans="1:5" x14ac:dyDescent="0.25">
      <c r="A169" s="33" t="s">
        <v>453</v>
      </c>
      <c r="B169" s="33" t="s">
        <v>454</v>
      </c>
      <c r="C169" s="36"/>
      <c r="D169" s="33" t="s">
        <v>455</v>
      </c>
      <c r="E169" s="33" t="s">
        <v>456</v>
      </c>
    </row>
    <row r="170" spans="1:5" x14ac:dyDescent="0.25">
      <c r="A170" s="33" t="s">
        <v>457</v>
      </c>
      <c r="B170" s="33" t="s">
        <v>458</v>
      </c>
      <c r="C170" s="36"/>
      <c r="D170" s="33" t="s">
        <v>453</v>
      </c>
      <c r="E170" s="33" t="s">
        <v>454</v>
      </c>
    </row>
    <row r="171" spans="1:5" x14ac:dyDescent="0.25">
      <c r="A171" s="33" t="s">
        <v>455</v>
      </c>
      <c r="B171" s="33" t="s">
        <v>456</v>
      </c>
      <c r="C171" s="36"/>
      <c r="D171" s="33" t="s">
        <v>459</v>
      </c>
      <c r="E171" s="33" t="s">
        <v>460</v>
      </c>
    </row>
    <row r="172" spans="1:5" x14ac:dyDescent="0.25">
      <c r="A172" s="33" t="s">
        <v>461</v>
      </c>
      <c r="B172" s="33" t="s">
        <v>462</v>
      </c>
      <c r="C172" s="36"/>
      <c r="D172" s="33" t="s">
        <v>461</v>
      </c>
      <c r="E172" s="33" t="s">
        <v>462</v>
      </c>
    </row>
    <row r="173" spans="1:5" x14ac:dyDescent="0.25">
      <c r="A173" s="33" t="s">
        <v>459</v>
      </c>
      <c r="B173" s="33" t="s">
        <v>460</v>
      </c>
      <c r="C173" s="36"/>
      <c r="D173" s="33" t="s">
        <v>463</v>
      </c>
      <c r="E173" s="33" t="s">
        <v>464</v>
      </c>
    </row>
    <row r="174" spans="1:5" x14ac:dyDescent="0.25">
      <c r="A174" s="33" t="s">
        <v>443</v>
      </c>
      <c r="B174" s="33" t="s">
        <v>444</v>
      </c>
      <c r="C174" s="36"/>
      <c r="D174" s="33" t="s">
        <v>465</v>
      </c>
      <c r="E174" s="33" t="s">
        <v>466</v>
      </c>
    </row>
    <row r="175" spans="1:5" x14ac:dyDescent="0.25">
      <c r="A175" s="33" t="s">
        <v>449</v>
      </c>
      <c r="B175" s="33" t="s">
        <v>450</v>
      </c>
      <c r="C175" s="36"/>
      <c r="D175" s="33" t="s">
        <v>467</v>
      </c>
      <c r="E175" s="33" t="s">
        <v>468</v>
      </c>
    </row>
    <row r="176" spans="1:5" x14ac:dyDescent="0.25">
      <c r="A176" s="33" t="s">
        <v>463</v>
      </c>
      <c r="B176" s="33" t="s">
        <v>464</v>
      </c>
      <c r="C176" s="36"/>
      <c r="D176" s="33" t="s">
        <v>469</v>
      </c>
      <c r="E176" s="33" t="s">
        <v>470</v>
      </c>
    </row>
    <row r="177" spans="1:5" x14ac:dyDescent="0.25">
      <c r="A177" s="33" t="s">
        <v>465</v>
      </c>
      <c r="B177" s="33" t="s">
        <v>466</v>
      </c>
      <c r="C177" s="36"/>
      <c r="D177" s="33" t="s">
        <v>471</v>
      </c>
      <c r="E177" s="33" t="s">
        <v>472</v>
      </c>
    </row>
    <row r="178" spans="1:5" x14ac:dyDescent="0.25">
      <c r="A178" s="33" t="s">
        <v>467</v>
      </c>
      <c r="B178" s="33" t="s">
        <v>468</v>
      </c>
      <c r="C178" s="36"/>
      <c r="D178" s="33" t="s">
        <v>473</v>
      </c>
      <c r="E178" s="33" t="s">
        <v>474</v>
      </c>
    </row>
    <row r="179" spans="1:5" x14ac:dyDescent="0.25">
      <c r="A179" s="33" t="s">
        <v>469</v>
      </c>
      <c r="B179" s="33" t="s">
        <v>470</v>
      </c>
      <c r="C179" s="36"/>
      <c r="D179" s="33" t="s">
        <v>131</v>
      </c>
      <c r="E179" s="33" t="s">
        <v>132</v>
      </c>
    </row>
    <row r="180" spans="1:5" x14ac:dyDescent="0.25">
      <c r="A180" s="33" t="s">
        <v>471</v>
      </c>
      <c r="B180" s="33" t="s">
        <v>472</v>
      </c>
      <c r="C180" s="36"/>
      <c r="D180" s="33" t="s">
        <v>475</v>
      </c>
      <c r="E180" s="33" t="s">
        <v>476</v>
      </c>
    </row>
    <row r="181" spans="1:5" x14ac:dyDescent="0.25">
      <c r="A181" s="33" t="s">
        <v>477</v>
      </c>
      <c r="B181" s="33" t="s">
        <v>478</v>
      </c>
      <c r="C181" s="36"/>
      <c r="D181" s="33" t="s">
        <v>477</v>
      </c>
      <c r="E181" s="33" t="s">
        <v>478</v>
      </c>
    </row>
    <row r="182" spans="1:5" x14ac:dyDescent="0.25">
      <c r="A182" s="33" t="s">
        <v>479</v>
      </c>
      <c r="B182" s="33" t="s">
        <v>480</v>
      </c>
      <c r="C182" s="36"/>
      <c r="D182" s="33" t="s">
        <v>481</v>
      </c>
      <c r="E182" s="33" t="s">
        <v>482</v>
      </c>
    </row>
    <row r="183" spans="1:5" x14ac:dyDescent="0.25">
      <c r="A183" s="33" t="s">
        <v>483</v>
      </c>
      <c r="B183" s="33" t="s">
        <v>484</v>
      </c>
      <c r="C183" s="36"/>
      <c r="D183" s="33" t="s">
        <v>483</v>
      </c>
      <c r="E183" s="33" t="s">
        <v>484</v>
      </c>
    </row>
    <row r="184" spans="1:5" x14ac:dyDescent="0.25">
      <c r="A184" s="33" t="s">
        <v>485</v>
      </c>
      <c r="B184" s="33" t="s">
        <v>486</v>
      </c>
      <c r="C184" s="36"/>
      <c r="D184" s="33" t="s">
        <v>487</v>
      </c>
      <c r="E184" s="33" t="s">
        <v>488</v>
      </c>
    </row>
    <row r="185" spans="1:5" x14ac:dyDescent="0.25">
      <c r="A185" s="33" t="s">
        <v>489</v>
      </c>
      <c r="B185" s="33" t="s">
        <v>66</v>
      </c>
      <c r="C185" s="36"/>
      <c r="D185" s="33" t="s">
        <v>490</v>
      </c>
      <c r="E185" s="33" t="s">
        <v>491</v>
      </c>
    </row>
    <row r="186" spans="1:5" x14ac:dyDescent="0.25">
      <c r="A186" s="33" t="s">
        <v>490</v>
      </c>
      <c r="B186" s="33" t="s">
        <v>491</v>
      </c>
      <c r="C186" s="36"/>
      <c r="D186" s="33" t="s">
        <v>492</v>
      </c>
      <c r="E186" s="33" t="s">
        <v>493</v>
      </c>
    </row>
    <row r="187" spans="1:5" x14ac:dyDescent="0.25">
      <c r="A187" s="33" t="s">
        <v>494</v>
      </c>
      <c r="B187" s="33" t="s">
        <v>495</v>
      </c>
      <c r="C187" s="36"/>
      <c r="D187" s="33" t="s">
        <v>496</v>
      </c>
      <c r="E187" s="33" t="s">
        <v>497</v>
      </c>
    </row>
    <row r="188" spans="1:5" x14ac:dyDescent="0.25">
      <c r="A188" s="33" t="s">
        <v>496</v>
      </c>
      <c r="B188" s="33" t="s">
        <v>497</v>
      </c>
      <c r="C188" s="36"/>
      <c r="D188" s="33" t="s">
        <v>479</v>
      </c>
      <c r="E188" s="33" t="s">
        <v>480</v>
      </c>
    </row>
    <row r="189" spans="1:5" x14ac:dyDescent="0.25">
      <c r="A189" s="33" t="s">
        <v>498</v>
      </c>
      <c r="B189" s="33" t="s">
        <v>499</v>
      </c>
      <c r="C189" s="36"/>
      <c r="D189" s="33" t="s">
        <v>500</v>
      </c>
      <c r="E189" s="33" t="s">
        <v>501</v>
      </c>
    </row>
    <row r="190" spans="1:5" x14ac:dyDescent="0.25">
      <c r="A190" s="33" t="s">
        <v>492</v>
      </c>
      <c r="B190" s="33" t="s">
        <v>493</v>
      </c>
      <c r="C190" s="36"/>
      <c r="D190" s="33" t="s">
        <v>62</v>
      </c>
      <c r="E190" s="33" t="s">
        <v>502</v>
      </c>
    </row>
    <row r="191" spans="1:5" x14ac:dyDescent="0.25">
      <c r="A191" s="33" t="s">
        <v>487</v>
      </c>
      <c r="B191" s="33" t="s">
        <v>488</v>
      </c>
      <c r="C191" s="36"/>
      <c r="D191" s="33" t="s">
        <v>342</v>
      </c>
      <c r="E191" s="33" t="s">
        <v>343</v>
      </c>
    </row>
    <row r="192" spans="1:5" x14ac:dyDescent="0.25">
      <c r="A192" s="33" t="s">
        <v>475</v>
      </c>
      <c r="B192" s="33" t="s">
        <v>476</v>
      </c>
      <c r="C192" s="36"/>
      <c r="D192" s="33" t="s">
        <v>245</v>
      </c>
      <c r="E192" s="33" t="s">
        <v>246</v>
      </c>
    </row>
    <row r="193" spans="1:5" x14ac:dyDescent="0.25">
      <c r="A193" s="33" t="s">
        <v>481</v>
      </c>
      <c r="B193" s="33" t="s">
        <v>482</v>
      </c>
      <c r="C193" s="36"/>
      <c r="D193" s="33" t="s">
        <v>362</v>
      </c>
      <c r="E193" s="33" t="s">
        <v>363</v>
      </c>
    </row>
    <row r="194" spans="1:5" x14ac:dyDescent="0.25">
      <c r="A194" s="33" t="s">
        <v>500</v>
      </c>
      <c r="B194" s="33" t="s">
        <v>501</v>
      </c>
      <c r="C194" s="36"/>
      <c r="D194" s="33" t="s">
        <v>494</v>
      </c>
      <c r="E194" s="33" t="s">
        <v>495</v>
      </c>
    </row>
    <row r="195" spans="1:5" x14ac:dyDescent="0.25">
      <c r="A195" s="33" t="s">
        <v>503</v>
      </c>
      <c r="B195" s="33" t="s">
        <v>504</v>
      </c>
      <c r="C195" s="36"/>
      <c r="D195" s="33" t="s">
        <v>356</v>
      </c>
      <c r="E195" s="33" t="s">
        <v>357</v>
      </c>
    </row>
    <row r="196" spans="1:5" x14ac:dyDescent="0.25">
      <c r="A196" s="33" t="s">
        <v>473</v>
      </c>
      <c r="B196" s="33" t="s">
        <v>474</v>
      </c>
      <c r="C196" s="36"/>
      <c r="D196" s="33" t="s">
        <v>505</v>
      </c>
      <c r="E196" s="33" t="s">
        <v>506</v>
      </c>
    </row>
    <row r="197" spans="1:5" x14ac:dyDescent="0.25">
      <c r="A197" s="33" t="s">
        <v>507</v>
      </c>
      <c r="B197" s="33" t="s">
        <v>508</v>
      </c>
      <c r="C197" s="36"/>
      <c r="D197" s="33" t="s">
        <v>338</v>
      </c>
      <c r="E197" s="33" t="s">
        <v>339</v>
      </c>
    </row>
    <row r="198" spans="1:5" x14ac:dyDescent="0.25">
      <c r="A198" s="33" t="s">
        <v>249</v>
      </c>
      <c r="B198" s="33" t="s">
        <v>250</v>
      </c>
      <c r="C198" s="36"/>
      <c r="D198" s="33" t="s">
        <v>457</v>
      </c>
      <c r="E198" s="33" t="s">
        <v>458</v>
      </c>
    </row>
    <row r="199" spans="1:5" x14ac:dyDescent="0.25">
      <c r="A199" s="33" t="s">
        <v>509</v>
      </c>
      <c r="B199" s="33" t="s">
        <v>510</v>
      </c>
      <c r="C199" s="36"/>
      <c r="D199" s="33" t="s">
        <v>507</v>
      </c>
      <c r="E199" s="33" t="s">
        <v>508</v>
      </c>
    </row>
    <row r="200" spans="1:5" x14ac:dyDescent="0.25">
      <c r="A200" s="33" t="s">
        <v>511</v>
      </c>
      <c r="B200" s="33" t="s">
        <v>512</v>
      </c>
      <c r="C200" s="36"/>
      <c r="D200" s="33" t="s">
        <v>485</v>
      </c>
      <c r="E200" s="33" t="s">
        <v>486</v>
      </c>
    </row>
    <row r="201" spans="1:5" x14ac:dyDescent="0.25">
      <c r="A201" s="33" t="s">
        <v>513</v>
      </c>
      <c r="B201" s="33" t="s">
        <v>514</v>
      </c>
      <c r="C201" s="36"/>
      <c r="D201" s="33" t="s">
        <v>503</v>
      </c>
      <c r="E201" s="33" t="s">
        <v>504</v>
      </c>
    </row>
    <row r="202" spans="1:5" x14ac:dyDescent="0.25">
      <c r="A202" s="33" t="s">
        <v>205</v>
      </c>
      <c r="B202" s="33" t="s">
        <v>206</v>
      </c>
      <c r="C202" s="36"/>
      <c r="D202" s="33" t="s">
        <v>498</v>
      </c>
      <c r="E202" s="33" t="s">
        <v>499</v>
      </c>
    </row>
    <row r="203" spans="1:5" x14ac:dyDescent="0.25">
      <c r="A203" s="33" t="s">
        <v>515</v>
      </c>
      <c r="B203" s="33" t="s">
        <v>516</v>
      </c>
      <c r="C203" s="36"/>
      <c r="D203" s="33" t="s">
        <v>511</v>
      </c>
      <c r="E203" s="33" t="s">
        <v>512</v>
      </c>
    </row>
    <row r="204" spans="1:5" x14ac:dyDescent="0.25">
      <c r="A204" s="33" t="s">
        <v>517</v>
      </c>
      <c r="B204" s="33" t="s">
        <v>518</v>
      </c>
      <c r="C204" s="36"/>
      <c r="D204" s="33" t="s">
        <v>489</v>
      </c>
      <c r="E204" s="33" t="s">
        <v>66</v>
      </c>
    </row>
    <row r="205" spans="1:5" x14ac:dyDescent="0.25">
      <c r="A205" s="33" t="s">
        <v>519</v>
      </c>
      <c r="B205" s="33" t="s">
        <v>520</v>
      </c>
      <c r="C205" s="36"/>
      <c r="D205" s="33" t="s">
        <v>197</v>
      </c>
      <c r="E205" s="33" t="s">
        <v>198</v>
      </c>
    </row>
    <row r="206" spans="1:5" x14ac:dyDescent="0.25">
      <c r="A206" s="33" t="s">
        <v>521</v>
      </c>
      <c r="B206" s="33" t="s">
        <v>522</v>
      </c>
      <c r="C206" s="36"/>
      <c r="D206" s="33" t="s">
        <v>509</v>
      </c>
      <c r="E206" s="33" t="s">
        <v>510</v>
      </c>
    </row>
    <row r="207" spans="1:5" x14ac:dyDescent="0.25">
      <c r="A207" s="33" t="s">
        <v>523</v>
      </c>
      <c r="B207" s="33" t="s">
        <v>524</v>
      </c>
      <c r="C207" s="36"/>
      <c r="D207" s="33" t="s">
        <v>519</v>
      </c>
      <c r="E207" s="33" t="s">
        <v>520</v>
      </c>
    </row>
    <row r="208" spans="1:5" x14ac:dyDescent="0.25">
      <c r="A208" s="33" t="s">
        <v>525</v>
      </c>
      <c r="B208" s="33" t="s">
        <v>526</v>
      </c>
      <c r="C208" s="36"/>
      <c r="D208" s="33" t="s">
        <v>527</v>
      </c>
      <c r="E208" s="33" t="s">
        <v>528</v>
      </c>
    </row>
    <row r="209" spans="1:5" x14ac:dyDescent="0.25">
      <c r="A209" s="33" t="s">
        <v>529</v>
      </c>
      <c r="B209" s="33" t="s">
        <v>530</v>
      </c>
      <c r="C209" s="36"/>
      <c r="D209" s="33" t="s">
        <v>531</v>
      </c>
      <c r="E209" s="33" t="s">
        <v>532</v>
      </c>
    </row>
    <row r="210" spans="1:5" x14ac:dyDescent="0.25">
      <c r="A210" s="33" t="s">
        <v>241</v>
      </c>
      <c r="B210" s="33" t="s">
        <v>242</v>
      </c>
      <c r="C210" s="36"/>
      <c r="D210" s="33" t="s">
        <v>517</v>
      </c>
      <c r="E210" s="33" t="s">
        <v>518</v>
      </c>
    </row>
    <row r="211" spans="1:5" x14ac:dyDescent="0.25">
      <c r="A211" s="33" t="s">
        <v>533</v>
      </c>
      <c r="B211" s="33" t="s">
        <v>534</v>
      </c>
      <c r="C211" s="36"/>
      <c r="D211" s="33" t="s">
        <v>515</v>
      </c>
      <c r="E211" s="33" t="s">
        <v>516</v>
      </c>
    </row>
    <row r="212" spans="1:5" x14ac:dyDescent="0.25">
      <c r="A212" s="33" t="s">
        <v>535</v>
      </c>
      <c r="B212" s="33" t="s">
        <v>536</v>
      </c>
      <c r="C212" s="36"/>
      <c r="D212" s="33" t="s">
        <v>521</v>
      </c>
      <c r="E212" s="33" t="s">
        <v>522</v>
      </c>
    </row>
    <row r="213" spans="1:5" x14ac:dyDescent="0.25">
      <c r="A213" s="33" t="s">
        <v>537</v>
      </c>
      <c r="B213" s="33" t="s">
        <v>538</v>
      </c>
      <c r="C213" s="36"/>
      <c r="D213" s="33" t="s">
        <v>529</v>
      </c>
      <c r="E213" s="33" t="s">
        <v>530</v>
      </c>
    </row>
    <row r="214" spans="1:5" x14ac:dyDescent="0.25">
      <c r="A214" s="33" t="s">
        <v>527</v>
      </c>
      <c r="B214" s="33" t="s">
        <v>528</v>
      </c>
      <c r="C214" s="36"/>
      <c r="D214" s="33" t="s">
        <v>535</v>
      </c>
      <c r="E214" s="33" t="s">
        <v>536</v>
      </c>
    </row>
    <row r="215" spans="1:5" x14ac:dyDescent="0.25">
      <c r="A215" s="33" t="s">
        <v>531</v>
      </c>
      <c r="B215" s="33" t="s">
        <v>532</v>
      </c>
      <c r="C215" s="36"/>
      <c r="D215" s="33" t="s">
        <v>525</v>
      </c>
      <c r="E215" s="33" t="s">
        <v>526</v>
      </c>
    </row>
    <row r="216" spans="1:5" x14ac:dyDescent="0.25">
      <c r="A216" s="33" t="s">
        <v>539</v>
      </c>
      <c r="B216" s="33" t="s">
        <v>540</v>
      </c>
      <c r="C216" s="36"/>
      <c r="D216" s="33" t="s">
        <v>533</v>
      </c>
      <c r="E216" s="33" t="s">
        <v>534</v>
      </c>
    </row>
    <row r="217" spans="1:5" x14ac:dyDescent="0.25">
      <c r="A217" s="33" t="s">
        <v>541</v>
      </c>
      <c r="B217" s="33" t="s">
        <v>542</v>
      </c>
      <c r="C217" s="36"/>
      <c r="D217" s="33" t="s">
        <v>523</v>
      </c>
      <c r="E217" s="33" t="s">
        <v>524</v>
      </c>
    </row>
    <row r="218" spans="1:5" x14ac:dyDescent="0.25">
      <c r="A218" s="33" t="s">
        <v>408</v>
      </c>
      <c r="B218" s="33" t="s">
        <v>409</v>
      </c>
      <c r="C218" s="36"/>
      <c r="D218" s="33" t="s">
        <v>513</v>
      </c>
      <c r="E218" s="33" t="s">
        <v>514</v>
      </c>
    </row>
    <row r="219" spans="1:5" x14ac:dyDescent="0.25">
      <c r="A219" s="33" t="s">
        <v>543</v>
      </c>
      <c r="B219" s="33" t="s">
        <v>544</v>
      </c>
      <c r="C219" s="36"/>
      <c r="D219" s="33" t="s">
        <v>537</v>
      </c>
      <c r="E219" s="33" t="s">
        <v>538</v>
      </c>
    </row>
    <row r="220" spans="1:5" x14ac:dyDescent="0.25">
      <c r="A220" s="33" t="s">
        <v>545</v>
      </c>
      <c r="B220" s="33" t="s">
        <v>546</v>
      </c>
      <c r="C220" s="36"/>
      <c r="D220" s="33" t="s">
        <v>541</v>
      </c>
      <c r="E220" s="33" t="s">
        <v>542</v>
      </c>
    </row>
    <row r="221" spans="1:5" x14ac:dyDescent="0.25">
      <c r="A221" s="33" t="s">
        <v>547</v>
      </c>
      <c r="B221" s="33" t="s">
        <v>548</v>
      </c>
      <c r="C221" s="36"/>
      <c r="D221" s="33" t="s">
        <v>539</v>
      </c>
      <c r="E221" s="33" t="s">
        <v>540</v>
      </c>
    </row>
    <row r="222" spans="1:5" x14ac:dyDescent="0.25">
      <c r="A222" s="33" t="s">
        <v>549</v>
      </c>
      <c r="B222" s="33" t="s">
        <v>550</v>
      </c>
      <c r="C222" s="36"/>
      <c r="D222" s="33" t="s">
        <v>545</v>
      </c>
      <c r="E222" s="33" t="s">
        <v>546</v>
      </c>
    </row>
    <row r="223" spans="1:5" x14ac:dyDescent="0.25">
      <c r="A223" s="33" t="s">
        <v>505</v>
      </c>
      <c r="B223" s="33" t="s">
        <v>506</v>
      </c>
      <c r="C223" s="36"/>
      <c r="D223" s="33" t="s">
        <v>543</v>
      </c>
      <c r="E223" s="33" t="s">
        <v>544</v>
      </c>
    </row>
    <row r="224" spans="1:5" x14ac:dyDescent="0.25">
      <c r="A224" s="33" t="s">
        <v>551</v>
      </c>
      <c r="B224" s="33" t="s">
        <v>552</v>
      </c>
      <c r="C224" s="36"/>
      <c r="D224" s="33" t="s">
        <v>109</v>
      </c>
      <c r="E224" s="33" t="s">
        <v>110</v>
      </c>
    </row>
    <row r="225" spans="1:5" x14ac:dyDescent="0.25">
      <c r="A225" s="33" t="s">
        <v>179</v>
      </c>
      <c r="B225" s="33" t="s">
        <v>180</v>
      </c>
      <c r="C225" s="36"/>
      <c r="D225" s="33" t="s">
        <v>547</v>
      </c>
      <c r="E225" s="33" t="s">
        <v>548</v>
      </c>
    </row>
    <row r="226" spans="1:5" x14ac:dyDescent="0.25">
      <c r="A226" s="33" t="s">
        <v>117</v>
      </c>
      <c r="B226" s="33" t="s">
        <v>118</v>
      </c>
      <c r="C226" s="36"/>
      <c r="D226" s="33" t="s">
        <v>553</v>
      </c>
      <c r="E226" s="33" t="s">
        <v>554</v>
      </c>
    </row>
    <row r="227" spans="1:5" x14ac:dyDescent="0.25">
      <c r="A227" s="33" t="s">
        <v>555</v>
      </c>
      <c r="B227" s="33" t="s">
        <v>556</v>
      </c>
      <c r="C227" s="36"/>
      <c r="D227" s="33" t="s">
        <v>549</v>
      </c>
      <c r="E227" s="33" t="s">
        <v>550</v>
      </c>
    </row>
    <row r="228" spans="1:5" x14ac:dyDescent="0.25">
      <c r="A228" s="33" t="s">
        <v>553</v>
      </c>
      <c r="B228" s="33" t="s">
        <v>554</v>
      </c>
      <c r="C228" s="36"/>
      <c r="D228" s="33" t="s">
        <v>551</v>
      </c>
      <c r="E228" s="33" t="s">
        <v>552</v>
      </c>
    </row>
    <row r="229" spans="1:5" x14ac:dyDescent="0.25">
      <c r="A229" s="33" t="s">
        <v>557</v>
      </c>
      <c r="B229" s="33" t="s">
        <v>558</v>
      </c>
      <c r="C229" s="36"/>
      <c r="D229" s="33" t="s">
        <v>555</v>
      </c>
      <c r="E229" s="33" t="s">
        <v>556</v>
      </c>
    </row>
    <row r="230" spans="1:5" x14ac:dyDescent="0.25">
      <c r="A230" s="33" t="s">
        <v>559</v>
      </c>
      <c r="B230" s="33" t="s">
        <v>560</v>
      </c>
      <c r="C230" s="36"/>
      <c r="D230" s="33" t="s">
        <v>557</v>
      </c>
      <c r="E230" s="33" t="s">
        <v>558</v>
      </c>
    </row>
    <row r="231" spans="1:5" x14ac:dyDescent="0.25">
      <c r="A231" s="33" t="s">
        <v>561</v>
      </c>
      <c r="B231" s="33" t="s">
        <v>562</v>
      </c>
      <c r="C231" s="36"/>
      <c r="D231" s="33" t="s">
        <v>559</v>
      </c>
      <c r="E231" s="33" t="s">
        <v>560</v>
      </c>
    </row>
    <row r="232" spans="1:5" x14ac:dyDescent="0.25">
      <c r="A232" s="33" t="s">
        <v>400</v>
      </c>
      <c r="B232" s="33" t="s">
        <v>401</v>
      </c>
      <c r="C232" s="36"/>
      <c r="D232" s="33" t="s">
        <v>181</v>
      </c>
      <c r="E232" s="33" t="s">
        <v>182</v>
      </c>
    </row>
    <row r="233" spans="1:5" x14ac:dyDescent="0.25">
      <c r="A233" s="33" t="s">
        <v>563</v>
      </c>
      <c r="B233" s="33" t="s">
        <v>564</v>
      </c>
      <c r="C233" s="36"/>
      <c r="D233" s="33" t="s">
        <v>561</v>
      </c>
      <c r="E233" s="33" t="s">
        <v>562</v>
      </c>
    </row>
    <row r="234" spans="1:5" x14ac:dyDescent="0.25">
      <c r="A234" s="33" t="s">
        <v>62</v>
      </c>
      <c r="B234" s="33" t="s">
        <v>502</v>
      </c>
      <c r="C234" s="36"/>
      <c r="D234" s="33" t="s">
        <v>563</v>
      </c>
      <c r="E234" s="33" t="s">
        <v>564</v>
      </c>
    </row>
    <row r="235" spans="1:5" x14ac:dyDescent="0.25">
      <c r="A235" s="33" t="s">
        <v>565</v>
      </c>
      <c r="B235" s="33" t="s">
        <v>566</v>
      </c>
      <c r="C235" s="36"/>
      <c r="D235" s="33" t="s">
        <v>567</v>
      </c>
      <c r="E235" s="33" t="s">
        <v>568</v>
      </c>
    </row>
    <row r="236" spans="1:5" x14ac:dyDescent="0.25">
      <c r="A236" s="33" t="s">
        <v>567</v>
      </c>
      <c r="B236" s="33" t="s">
        <v>568</v>
      </c>
      <c r="C236" s="36"/>
      <c r="D236" s="33" t="s">
        <v>565</v>
      </c>
      <c r="E236" s="33" t="s">
        <v>566</v>
      </c>
    </row>
    <row r="237" spans="1:5" x14ac:dyDescent="0.25">
      <c r="A237" s="33" t="s">
        <v>569</v>
      </c>
      <c r="B237" s="33" t="s">
        <v>570</v>
      </c>
      <c r="C237" s="36"/>
      <c r="D237" s="33" t="s">
        <v>569</v>
      </c>
      <c r="E237" s="33"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NYA Artiklar</vt:lpstr>
      <vt:lpstr>ECO Labels</vt:lpstr>
      <vt:lpstr>Valid Countries</vt:lpstr>
      <vt:lpstr>Kund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Gunnarsson, Sandra</dc:creator>
  <cp:lastModifiedBy>Peter Svärd</cp:lastModifiedBy>
  <dcterms:created xsi:type="dcterms:W3CDTF">2020-12-14T06:29:53Z</dcterms:created>
  <dcterms:modified xsi:type="dcterms:W3CDTF">2021-12-19T19:59:34Z</dcterms:modified>
</cp:coreProperties>
</file>