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D8491E4E-09DC-4A87-86AB-A9EEC88AD477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Sheet1!$A$1:$M$100</definedName>
    <definedName name="_xlnm._FilterDatabase" localSheetId="1" hidden="1">Sheet2!$A$1:$G$14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9" i="1" l="1"/>
  <c r="M60" i="1"/>
  <c r="M61" i="1"/>
  <c r="M62" i="1"/>
  <c r="M63" i="1"/>
  <c r="M64" i="1"/>
  <c r="M65" i="1"/>
  <c r="M66" i="1"/>
  <c r="M67" i="1"/>
  <c r="M68" i="1"/>
  <c r="E11" i="3"/>
  <c r="E12" i="3"/>
  <c r="E13" i="3"/>
  <c r="E14" i="3"/>
  <c r="F11" i="3"/>
  <c r="F12" i="3"/>
  <c r="F13" i="3"/>
  <c r="F14" i="3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E6" i="3" s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2" i="1"/>
  <c r="B3" i="3"/>
  <c r="B4" i="3"/>
  <c r="B5" i="3"/>
  <c r="B6" i="3"/>
  <c r="B7" i="3"/>
  <c r="B8" i="3"/>
  <c r="B9" i="3"/>
  <c r="B10" i="3"/>
  <c r="B11" i="3"/>
  <c r="B12" i="3"/>
  <c r="B13" i="3"/>
  <c r="B14" i="3"/>
  <c r="B2" i="3"/>
  <c r="C3" i="3"/>
  <c r="C4" i="3"/>
  <c r="C5" i="3"/>
  <c r="C6" i="3"/>
  <c r="C7" i="3"/>
  <c r="C8" i="3"/>
  <c r="C9" i="3"/>
  <c r="C10" i="3"/>
  <c r="C11" i="3"/>
  <c r="C12" i="3"/>
  <c r="C13" i="3"/>
  <c r="C14" i="3"/>
  <c r="C2" i="3"/>
  <c r="F10" i="3" l="1"/>
  <c r="E10" i="3"/>
  <c r="F8" i="3"/>
  <c r="E7" i="3"/>
  <c r="E9" i="3"/>
  <c r="E8" i="3"/>
  <c r="F2" i="3"/>
  <c r="E4" i="3"/>
  <c r="E2" i="3"/>
  <c r="F9" i="3"/>
  <c r="F3" i="3"/>
  <c r="F7" i="3"/>
  <c r="F4" i="3"/>
  <c r="E3" i="3"/>
  <c r="G2" i="3" a="1"/>
  <c r="G2" i="3" s="1"/>
  <c r="E5" i="3"/>
  <c r="F6" i="3"/>
  <c r="F5" i="3"/>
  <c r="G8" i="3" a="1"/>
  <c r="G8" i="3" s="1"/>
  <c r="G7" i="3" a="1"/>
  <c r="G7" i="3" s="1"/>
  <c r="G6" i="3" a="1"/>
  <c r="G6" i="3" s="1"/>
  <c r="G5" i="3" a="1"/>
  <c r="G5" i="3" s="1"/>
  <c r="G4" i="3" a="1"/>
  <c r="G4" i="3" s="1"/>
  <c r="G3" i="3" a="1"/>
  <c r="G3" i="3" s="1"/>
  <c r="G9" i="3" a="1"/>
  <c r="G9" i="3" s="1"/>
  <c r="D2" i="3"/>
  <c r="D8" i="3"/>
  <c r="D9" i="3"/>
  <c r="D12" i="3"/>
  <c r="D4" i="3"/>
  <c r="D10" i="3"/>
  <c r="D7" i="3"/>
  <c r="D14" i="3"/>
  <c r="D6" i="3"/>
  <c r="D13" i="3"/>
  <c r="D5" i="3"/>
  <c r="D11" i="3"/>
  <c r="D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<sst xmlns="http://schemas.openxmlformats.org/spreadsheetml/2006/main" count="863" uniqueCount="104">
  <si>
    <t>Date</t>
  </si>
  <si>
    <t>Start (ET)</t>
  </si>
  <si>
    <t>Away team</t>
  </si>
  <si>
    <t>Away Pts</t>
  </si>
  <si>
    <t>Home team</t>
  </si>
  <si>
    <t>Home Pts</t>
  </si>
  <si>
    <t>Overtime</t>
  </si>
  <si>
    <t>Arena</t>
  </si>
  <si>
    <t>Win</t>
  </si>
  <si>
    <t>Loss</t>
  </si>
  <si>
    <t>Forecasted</t>
  </si>
  <si>
    <t>Fri, Jan 19, 2024</t>
  </si>
  <si>
    <t>7:00p</t>
  </si>
  <si>
    <t>San Antonio Spurs</t>
  </si>
  <si>
    <t>Charlotte Hornets</t>
  </si>
  <si>
    <t>NA</t>
  </si>
  <si>
    <t>Spectrum Center</t>
  </si>
  <si>
    <t>Philadelphia 76ers</t>
  </si>
  <si>
    <t>Orlando Magic</t>
  </si>
  <si>
    <t>Amway Center</t>
  </si>
  <si>
    <t>7:30p</t>
  </si>
  <si>
    <t>Denver Nuggets</t>
  </si>
  <si>
    <t>Boston Celtics</t>
  </si>
  <si>
    <t>TD Garden</t>
  </si>
  <si>
    <t>8:00p</t>
  </si>
  <si>
    <t>Atlanta Hawks</t>
  </si>
  <si>
    <t>Miami Heat</t>
  </si>
  <si>
    <t>Kaseya Center</t>
  </si>
  <si>
    <t>Phoenix Suns</t>
  </si>
  <si>
    <t>New Orleans Pelicans</t>
  </si>
  <si>
    <t>Smoothie King Center</t>
  </si>
  <si>
    <t>10:00p</t>
  </si>
  <si>
    <t>Indiana Pacers</t>
  </si>
  <si>
    <t>Portland Trail Blazers</t>
  </si>
  <si>
    <t>Moda Center</t>
  </si>
  <si>
    <t>10:30p</t>
  </si>
  <si>
    <t>Brooklyn Nets</t>
  </si>
  <si>
    <t>Los Angeles Lakers</t>
  </si>
  <si>
    <t>Crypto.com Arena</t>
  </si>
  <si>
    <t>Sat, Jan 20, 2024</t>
  </si>
  <si>
    <t>3:00p</t>
  </si>
  <si>
    <t>Milwaukee Bucks</t>
  </si>
  <si>
    <t>Detroit Pistons</t>
  </si>
  <si>
    <t>Little Caesars Arena</t>
  </si>
  <si>
    <t>Washington Wizards</t>
  </si>
  <si>
    <t>Capital One Arena</t>
  </si>
  <si>
    <t>Cleveland Cavaliers</t>
  </si>
  <si>
    <t>State Farm Arena</t>
  </si>
  <si>
    <t>Toronto Raptors</t>
  </si>
  <si>
    <t>New York Knicks</t>
  </si>
  <si>
    <t>Madison Square Garden (IV)</t>
  </si>
  <si>
    <t>Memphis Grizzlies</t>
  </si>
  <si>
    <t>Chicago Bulls</t>
  </si>
  <si>
    <t>United Center</t>
  </si>
  <si>
    <t>Utah Jazz</t>
  </si>
  <si>
    <t>Houston Rockets</t>
  </si>
  <si>
    <t>Toyota Center</t>
  </si>
  <si>
    <t>Oklahoma City Thunder</t>
  </si>
  <si>
    <t>Minnesota Timberwolves</t>
  </si>
  <si>
    <t>Target Center</t>
  </si>
  <si>
    <t>Sun, Jan 21, 2024</t>
  </si>
  <si>
    <t>3:30p</t>
  </si>
  <si>
    <t>Los Angeles Clippers</t>
  </si>
  <si>
    <t>6:00p</t>
  </si>
  <si>
    <t>Footprint Center</t>
  </si>
  <si>
    <t>Mon, Jan 22, 2024</t>
  </si>
  <si>
    <t>Wells Fargo Center</t>
  </si>
  <si>
    <t>Scotiabank Arena</t>
  </si>
  <si>
    <t>8:30p</t>
  </si>
  <si>
    <t>Dallas Mavericks</t>
  </si>
  <si>
    <t>American Airlines Center</t>
  </si>
  <si>
    <t>9:00p</t>
  </si>
  <si>
    <t>Sacramento Kings</t>
  </si>
  <si>
    <t>Golden 1 Center</t>
  </si>
  <si>
    <t>Tue, Jan 23, 2024</t>
  </si>
  <si>
    <t>Gainbridge Fieldhouse</t>
  </si>
  <si>
    <t>Barclays Center</t>
  </si>
  <si>
    <t>Paycom Center</t>
  </si>
  <si>
    <t>Wed, Jan 24, 2024</t>
  </si>
  <si>
    <t>Fiserv Forum</t>
  </si>
  <si>
    <t>9:30p</t>
  </si>
  <si>
    <t>Frost Bank Center</t>
  </si>
  <si>
    <t>Golden State Warriors</t>
  </si>
  <si>
    <t>Chase Center</t>
  </si>
  <si>
    <t>Thu, Jan 25, 2024</t>
  </si>
  <si>
    <t>Fri, Jan 26, 2024</t>
  </si>
  <si>
    <t>FedEx Forum</t>
  </si>
  <si>
    <t>Sat, Jan 27, 2024</t>
  </si>
  <si>
    <t>12:00p</t>
  </si>
  <si>
    <t>5:30p</t>
  </si>
  <si>
    <t>Ball Arena</t>
  </si>
  <si>
    <t>Sun, Jan 28, 2024</t>
  </si>
  <si>
    <t>Mon, Jan 29, 2024</t>
  </si>
  <si>
    <t>Rocket Mortgage Fieldhouse</t>
  </si>
  <si>
    <t>Tue, Jan 30, 2024</t>
  </si>
  <si>
    <t>Wed, Jan 31, 2024</t>
  </si>
  <si>
    <t>Correct</t>
  </si>
  <si>
    <t>Yes</t>
  </si>
  <si>
    <t>No</t>
  </si>
  <si>
    <t>Accuracy</t>
  </si>
  <si>
    <t>Yes-Diff</t>
  </si>
  <si>
    <t>No-Diff</t>
  </si>
  <si>
    <t>Diff</t>
  </si>
  <si>
    <t>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</si>
</sst>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Sheet2!$A$2:$A$14</c:f>
              <c:strCache>
                <c:ptCount val="13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</c:strCache>
            </c:strRef>
          </c:cat>
          <c:val>
            <c:numRef>
              <c:f>Sheet2!$D$2:$D$14</c:f>
              <c:numCache>
                <c:formatCode>0.00</c:formatCode>
                <c:ptCount val="13"/>
                <c:pt idx="0">
                  <c:v>0.2857142857142857</c:v>
                </c:pt>
                <c:pt idx="1">
                  <c:v>0.625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0.2</c:v>
                </c:pt>
                <c:pt idx="5">
                  <c:v>0.375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9-41CC-B8AC-D32D6ED42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 val="autoZero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 Pts</a:t>
            </a:r>
            <a:r>
              <a:rPr lang="en-IN" baseline="0"/>
              <a:t> Differential Of Innacurate Games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No-Diff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Sheet2!$A$2:$A$14</c:f>
              <c:strCache>
                <c:ptCount val="13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</c:strCache>
            </c:strRef>
          </c:cat>
          <c:val>
            <c:numRef>
              <c:f>Sheet2!$F$2:$F$14</c:f>
              <c:numCache>
                <c:formatCode>0</c:formatCode>
                <c:ptCount val="13"/>
                <c:pt idx="0">
                  <c:v>7.8</c:v>
                </c:pt>
                <c:pt idx="1">
                  <c:v>10</c:v>
                </c:pt>
                <c:pt idx="2">
                  <c:v>15.5</c:v>
                </c:pt>
                <c:pt idx="3">
                  <c:v>8.8000000000000007</c:v>
                </c:pt>
                <c:pt idx="4">
                  <c:v>19.25</c:v>
                </c:pt>
                <c:pt idx="5">
                  <c:v>17.8</c:v>
                </c:pt>
                <c:pt idx="6">
                  <c:v>11.25</c:v>
                </c:pt>
                <c:pt idx="7">
                  <c:v>20.75</c:v>
                </c:pt>
                <c:pt idx="8">
                  <c:v>12.833333333333334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A-4173-96AB-2BBC80E9F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935295"/>
        <c:axId val="908065903"/>
      </c:barChart>
      <c:catAx>
        <c:axId val="54893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65903"/>
        <c:crosses val="autoZero"/>
        <c:auto val="1"/>
        <c:lblAlgn val="ctr"/>
        <c:lblOffset val="100"/>
        <c:noMultiLvlLbl val="0"/>
      </c:catAx>
      <c:valAx>
        <c:axId val="90806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3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</xdr:colOff>
      <xdr:row>0</xdr:row>
      <xdr:rowOff>123825</xdr:rowOff>
    </xdr:from>
    <xdr:to>
      <xdr:col>14</xdr:col>
      <xdr:colOff>64293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A554D-10C6-9C54-0708-D5FA9F4FD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</xdr:colOff>
      <xdr:row>16</xdr:row>
      <xdr:rowOff>109537</xdr:rowOff>
    </xdr:from>
    <xdr:to>
      <xdr:col>14</xdr:col>
      <xdr:colOff>64293</xdr:colOff>
      <xdr:row>31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0EB4A5-BAAA-E545-3C3D-519BA3B27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00"/>
  <sheetViews>
    <sheetView tabSelected="1" topLeftCell="A76" workbookViewId="0">
      <selection activeCell="A100" sqref="A100"/>
    </sheetView>
  </sheetViews>
  <sheetFormatPr defaultRowHeight="14.25" x14ac:dyDescent="0.45"/>
  <cols>
    <col min="1" max="1" width="15.265625" bestFit="1" customWidth="1"/>
    <col min="2" max="2" width="8.1328125" bestFit="1" customWidth="1"/>
    <col min="3" max="3" width="20.73046875" bestFit="1" customWidth="1"/>
    <col min="4" max="4" width="8.1328125" style="7" bestFit="1" customWidth="1"/>
    <col min="5" max="5" width="20.73046875" bestFit="1" customWidth="1"/>
    <col min="6" max="6" width="8.59765625" style="7" bestFit="1" customWidth="1"/>
    <col min="7" max="7" width="8.3984375" bestFit="1" customWidth="1"/>
    <col min="8" max="8" width="23.265625" bestFit="1" customWidth="1"/>
    <col min="9" max="9" width="15.265625" bestFit="1" customWidth="1"/>
    <col min="10" max="10" width="17.73046875" bestFit="1" customWidth="1"/>
    <col min="11" max="11" width="17.3984375" bestFit="1" customWidth="1"/>
    <col min="12" max="12" width="14.1328125" style="6" bestFit="1" customWidth="1"/>
  </cols>
  <sheetData>
    <row r="1" spans="1:13" ht="20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96</v>
      </c>
      <c r="M1" s="8" t="s">
        <v>102</v>
      </c>
    </row>
    <row r="2" spans="1:13" ht="19.5" customHeight="1" x14ac:dyDescent="0.45">
      <c r="A2" s="3" t="s">
        <v>11</v>
      </c>
      <c r="B2" t="s">
        <v>12</v>
      </c>
      <c r="C2" t="s">
        <v>13</v>
      </c>
      <c r="D2" s="4">
        <v>120</v>
      </c>
      <c r="E2" t="s">
        <v>14</v>
      </c>
      <c r="F2" s="4">
        <v>124</v>
      </c>
      <c r="G2" t="s">
        <v>15</v>
      </c>
      <c r="H2" t="s">
        <v>16</v>
      </c>
      <c r="I2" t="s">
        <v>14</v>
      </c>
      <c r="J2" t="s">
        <v>13</v>
      </c>
      <c r="K2" s="5" t="s">
        <v>14</v>
      </c>
      <c r="L2" s="6" t="s">
        <v>97</v>
      </c>
      <c r="M2" s="7">
        <f>ABS(D2-F2)</f>
        <v>4</v>
      </c>
    </row>
    <row r="3" spans="1:13" ht="19.5" customHeight="1" x14ac:dyDescent="0.45">
      <c r="A3" s="3" t="s">
        <v>11</v>
      </c>
      <c r="B3" t="s">
        <v>12</v>
      </c>
      <c r="C3" t="s">
        <v>17</v>
      </c>
      <c r="D3" s="4">
        <v>124</v>
      </c>
      <c r="E3" t="s">
        <v>18</v>
      </c>
      <c r="F3" s="4">
        <v>109</v>
      </c>
      <c r="G3" t="s">
        <v>15</v>
      </c>
      <c r="H3" t="s">
        <v>19</v>
      </c>
      <c r="I3" t="s">
        <v>17</v>
      </c>
      <c r="J3" t="s">
        <v>18</v>
      </c>
      <c r="K3" t="s">
        <v>18</v>
      </c>
      <c r="L3" s="6" t="s">
        <v>98</v>
      </c>
      <c r="M3" s="7">
        <f t="shared" ref="M3:M66" si="0">ABS(D3-F3)</f>
        <v>15</v>
      </c>
    </row>
    <row r="4" spans="1:13" ht="19.5" customHeight="1" x14ac:dyDescent="0.45">
      <c r="A4" s="3" t="s">
        <v>11</v>
      </c>
      <c r="B4" t="s">
        <v>20</v>
      </c>
      <c r="C4" t="s">
        <v>21</v>
      </c>
      <c r="D4" s="4">
        <v>102</v>
      </c>
      <c r="E4" t="s">
        <v>22</v>
      </c>
      <c r="F4" s="4">
        <v>100</v>
      </c>
      <c r="G4" t="s">
        <v>15</v>
      </c>
      <c r="H4" t="s">
        <v>23</v>
      </c>
      <c r="I4" t="s">
        <v>21</v>
      </c>
      <c r="J4" t="s">
        <v>22</v>
      </c>
      <c r="K4" t="s">
        <v>22</v>
      </c>
      <c r="L4" s="6" t="s">
        <v>98</v>
      </c>
      <c r="M4" s="7">
        <f t="shared" si="0"/>
        <v>2</v>
      </c>
    </row>
    <row r="5" spans="1:13" ht="19.5" customHeight="1" x14ac:dyDescent="0.45">
      <c r="A5" s="3" t="s">
        <v>11</v>
      </c>
      <c r="B5" t="s">
        <v>24</v>
      </c>
      <c r="C5" t="s">
        <v>25</v>
      </c>
      <c r="D5" s="4">
        <v>109</v>
      </c>
      <c r="E5" t="s">
        <v>26</v>
      </c>
      <c r="F5" s="4">
        <v>108</v>
      </c>
      <c r="G5" t="s">
        <v>15</v>
      </c>
      <c r="H5" t="s">
        <v>27</v>
      </c>
      <c r="I5" t="s">
        <v>25</v>
      </c>
      <c r="J5" t="s">
        <v>26</v>
      </c>
      <c r="K5" t="s">
        <v>26</v>
      </c>
      <c r="L5" s="6" t="s">
        <v>98</v>
      </c>
      <c r="M5" s="7">
        <f t="shared" si="0"/>
        <v>1</v>
      </c>
    </row>
    <row r="6" spans="1:13" ht="19.5" customHeight="1" x14ac:dyDescent="0.45">
      <c r="A6" s="3" t="s">
        <v>11</v>
      </c>
      <c r="B6" t="s">
        <v>24</v>
      </c>
      <c r="C6" t="s">
        <v>28</v>
      </c>
      <c r="D6" s="4">
        <v>123</v>
      </c>
      <c r="E6" t="s">
        <v>29</v>
      </c>
      <c r="F6" s="4">
        <v>109</v>
      </c>
      <c r="G6" t="s">
        <v>15</v>
      </c>
      <c r="H6" t="s">
        <v>30</v>
      </c>
      <c r="I6" t="s">
        <v>28</v>
      </c>
      <c r="J6" t="s">
        <v>29</v>
      </c>
      <c r="K6" s="5" t="s">
        <v>28</v>
      </c>
      <c r="L6" s="6" t="s">
        <v>97</v>
      </c>
      <c r="M6" s="7">
        <f t="shared" si="0"/>
        <v>14</v>
      </c>
    </row>
    <row r="7" spans="1:13" ht="19.5" customHeight="1" x14ac:dyDescent="0.45">
      <c r="A7" s="3" t="s">
        <v>11</v>
      </c>
      <c r="B7" t="s">
        <v>31</v>
      </c>
      <c r="C7" t="s">
        <v>32</v>
      </c>
      <c r="D7" s="4">
        <v>115</v>
      </c>
      <c r="E7" t="s">
        <v>33</v>
      </c>
      <c r="F7" s="4">
        <v>118</v>
      </c>
      <c r="G7" t="s">
        <v>15</v>
      </c>
      <c r="H7" t="s">
        <v>34</v>
      </c>
      <c r="I7" t="s">
        <v>33</v>
      </c>
      <c r="J7" t="s">
        <v>32</v>
      </c>
      <c r="K7" t="s">
        <v>32</v>
      </c>
      <c r="L7" s="6" t="s">
        <v>98</v>
      </c>
      <c r="M7" s="7">
        <f t="shared" si="0"/>
        <v>3</v>
      </c>
    </row>
    <row r="8" spans="1:13" ht="19.5" customHeight="1" x14ac:dyDescent="0.45">
      <c r="A8" s="3" t="s">
        <v>11</v>
      </c>
      <c r="B8" t="s">
        <v>35</v>
      </c>
      <c r="C8" t="s">
        <v>36</v>
      </c>
      <c r="D8" s="4">
        <v>130</v>
      </c>
      <c r="E8" t="s">
        <v>37</v>
      </c>
      <c r="F8" s="4">
        <v>112</v>
      </c>
      <c r="G8" t="s">
        <v>15</v>
      </c>
      <c r="H8" t="s">
        <v>38</v>
      </c>
      <c r="I8" t="s">
        <v>36</v>
      </c>
      <c r="J8" t="s">
        <v>37</v>
      </c>
      <c r="K8" t="s">
        <v>37</v>
      </c>
      <c r="L8" s="6" t="s">
        <v>98</v>
      </c>
      <c r="M8" s="7">
        <f t="shared" si="0"/>
        <v>18</v>
      </c>
    </row>
    <row r="9" spans="1:13" ht="19.5" customHeight="1" x14ac:dyDescent="0.45">
      <c r="A9" s="3" t="s">
        <v>39</v>
      </c>
      <c r="B9" t="s">
        <v>40</v>
      </c>
      <c r="C9" t="s">
        <v>41</v>
      </c>
      <c r="D9" s="7">
        <v>141</v>
      </c>
      <c r="E9" t="s">
        <v>42</v>
      </c>
      <c r="F9" s="7">
        <v>135</v>
      </c>
      <c r="G9" t="s">
        <v>15</v>
      </c>
      <c r="H9" t="s">
        <v>43</v>
      </c>
      <c r="I9" t="s">
        <v>41</v>
      </c>
      <c r="J9" t="s">
        <v>42</v>
      </c>
      <c r="K9" s="5" t="s">
        <v>41</v>
      </c>
      <c r="L9" s="6" t="s">
        <v>97</v>
      </c>
      <c r="M9" s="7">
        <f t="shared" si="0"/>
        <v>6</v>
      </c>
    </row>
    <row r="10" spans="1:13" ht="19.5" customHeight="1" x14ac:dyDescent="0.45">
      <c r="A10" s="3" t="s">
        <v>39</v>
      </c>
      <c r="B10" t="s">
        <v>12</v>
      </c>
      <c r="C10" t="s">
        <v>17</v>
      </c>
      <c r="D10" s="7">
        <v>97</v>
      </c>
      <c r="E10" t="s">
        <v>14</v>
      </c>
      <c r="F10" s="7">
        <v>89</v>
      </c>
      <c r="G10" t="s">
        <v>15</v>
      </c>
      <c r="H10" t="s">
        <v>16</v>
      </c>
      <c r="I10" t="s">
        <v>17</v>
      </c>
      <c r="J10" t="s">
        <v>14</v>
      </c>
      <c r="K10" s="5" t="s">
        <v>17</v>
      </c>
      <c r="L10" s="6" t="s">
        <v>97</v>
      </c>
      <c r="M10" s="7">
        <f t="shared" si="0"/>
        <v>8</v>
      </c>
    </row>
    <row r="11" spans="1:13" ht="19.5" customHeight="1" x14ac:dyDescent="0.45">
      <c r="A11" s="3" t="s">
        <v>39</v>
      </c>
      <c r="B11" t="s">
        <v>12</v>
      </c>
      <c r="C11" t="s">
        <v>13</v>
      </c>
      <c r="D11" s="7">
        <v>131</v>
      </c>
      <c r="E11" t="s">
        <v>44</v>
      </c>
      <c r="F11" s="7">
        <v>127</v>
      </c>
      <c r="G11" t="s">
        <v>15</v>
      </c>
      <c r="H11" t="s">
        <v>45</v>
      </c>
      <c r="I11" t="s">
        <v>13</v>
      </c>
      <c r="J11" t="s">
        <v>44</v>
      </c>
      <c r="K11" t="s">
        <v>44</v>
      </c>
      <c r="L11" s="6" t="s">
        <v>98</v>
      </c>
      <c r="M11" s="7">
        <f t="shared" si="0"/>
        <v>4</v>
      </c>
    </row>
    <row r="12" spans="1:13" ht="19.5" customHeight="1" x14ac:dyDescent="0.45">
      <c r="A12" s="3" t="s">
        <v>39</v>
      </c>
      <c r="B12" t="s">
        <v>20</v>
      </c>
      <c r="C12" t="s">
        <v>46</v>
      </c>
      <c r="D12" s="7">
        <v>116</v>
      </c>
      <c r="E12" t="s">
        <v>25</v>
      </c>
      <c r="F12" s="7">
        <v>95</v>
      </c>
      <c r="G12" t="s">
        <v>15</v>
      </c>
      <c r="H12" t="s">
        <v>47</v>
      </c>
      <c r="I12" t="s">
        <v>46</v>
      </c>
      <c r="J12" t="s">
        <v>25</v>
      </c>
      <c r="K12" t="s">
        <v>25</v>
      </c>
      <c r="L12" s="6" t="s">
        <v>98</v>
      </c>
      <c r="M12" s="7">
        <f t="shared" si="0"/>
        <v>21</v>
      </c>
    </row>
    <row r="13" spans="1:13" ht="19.5" customHeight="1" x14ac:dyDescent="0.45">
      <c r="A13" s="3" t="s">
        <v>39</v>
      </c>
      <c r="B13" t="s">
        <v>20</v>
      </c>
      <c r="C13" t="s">
        <v>48</v>
      </c>
      <c r="D13" s="7">
        <v>100</v>
      </c>
      <c r="E13" t="s">
        <v>49</v>
      </c>
      <c r="F13" s="7">
        <v>126</v>
      </c>
      <c r="G13" t="s">
        <v>15</v>
      </c>
      <c r="H13" t="s">
        <v>50</v>
      </c>
      <c r="I13" t="s">
        <v>49</v>
      </c>
      <c r="J13" t="s">
        <v>48</v>
      </c>
      <c r="K13" s="5" t="s">
        <v>49</v>
      </c>
      <c r="L13" s="6" t="s">
        <v>97</v>
      </c>
      <c r="M13" s="7">
        <f t="shared" si="0"/>
        <v>26</v>
      </c>
    </row>
    <row r="14" spans="1:13" ht="19.5" customHeight="1" x14ac:dyDescent="0.45">
      <c r="A14" s="3" t="s">
        <v>39</v>
      </c>
      <c r="B14" t="s">
        <v>24</v>
      </c>
      <c r="C14" t="s">
        <v>51</v>
      </c>
      <c r="D14" s="7">
        <v>96</v>
      </c>
      <c r="E14" t="s">
        <v>52</v>
      </c>
      <c r="F14" s="7">
        <v>125</v>
      </c>
      <c r="G14" t="s">
        <v>15</v>
      </c>
      <c r="H14" t="s">
        <v>53</v>
      </c>
      <c r="I14" t="s">
        <v>52</v>
      </c>
      <c r="J14" t="s">
        <v>51</v>
      </c>
      <c r="K14" s="5" t="s">
        <v>52</v>
      </c>
      <c r="L14" s="6" t="s">
        <v>97</v>
      </c>
      <c r="M14" s="7">
        <f t="shared" si="0"/>
        <v>29</v>
      </c>
    </row>
    <row r="15" spans="1:13" ht="19.5" customHeight="1" x14ac:dyDescent="0.45">
      <c r="A15" s="3" t="s">
        <v>39</v>
      </c>
      <c r="B15" t="s">
        <v>24</v>
      </c>
      <c r="C15" t="s">
        <v>54</v>
      </c>
      <c r="D15" s="7">
        <v>126</v>
      </c>
      <c r="E15" t="s">
        <v>55</v>
      </c>
      <c r="F15" s="7">
        <v>127</v>
      </c>
      <c r="G15" t="s">
        <v>15</v>
      </c>
      <c r="H15" t="s">
        <v>56</v>
      </c>
      <c r="I15" t="s">
        <v>55</v>
      </c>
      <c r="J15" t="s">
        <v>54</v>
      </c>
      <c r="K15" s="5" t="s">
        <v>55</v>
      </c>
      <c r="L15" s="6" t="s">
        <v>97</v>
      </c>
      <c r="M15" s="7">
        <f t="shared" si="0"/>
        <v>1</v>
      </c>
    </row>
    <row r="16" spans="1:13" ht="19.5" customHeight="1" x14ac:dyDescent="0.45">
      <c r="A16" s="3" t="s">
        <v>39</v>
      </c>
      <c r="B16" t="s">
        <v>24</v>
      </c>
      <c r="C16" t="s">
        <v>57</v>
      </c>
      <c r="D16" s="7">
        <v>102</v>
      </c>
      <c r="E16" t="s">
        <v>58</v>
      </c>
      <c r="F16" s="7">
        <v>97</v>
      </c>
      <c r="G16" t="s">
        <v>15</v>
      </c>
      <c r="H16" t="s">
        <v>59</v>
      </c>
      <c r="I16" t="s">
        <v>57</v>
      </c>
      <c r="J16" t="s">
        <v>58</v>
      </c>
      <c r="K16" t="s">
        <v>58</v>
      </c>
      <c r="L16" s="6" t="s">
        <v>98</v>
      </c>
      <c r="M16" s="7">
        <f t="shared" si="0"/>
        <v>5</v>
      </c>
    </row>
    <row r="17" spans="1:13" ht="19.5" customHeight="1" x14ac:dyDescent="0.45">
      <c r="A17" s="3" t="s">
        <v>60</v>
      </c>
      <c r="B17" t="s">
        <v>61</v>
      </c>
      <c r="C17" t="s">
        <v>36</v>
      </c>
      <c r="D17" s="7">
        <v>114</v>
      </c>
      <c r="E17" t="s">
        <v>62</v>
      </c>
      <c r="F17" s="7">
        <v>125</v>
      </c>
      <c r="G17" t="s">
        <v>15</v>
      </c>
      <c r="H17" t="s">
        <v>38</v>
      </c>
      <c r="I17" t="s">
        <v>62</v>
      </c>
      <c r="J17" t="s">
        <v>36</v>
      </c>
      <c r="K17" t="s">
        <v>36</v>
      </c>
      <c r="L17" s="6" t="s">
        <v>98</v>
      </c>
      <c r="M17" s="7">
        <f t="shared" si="0"/>
        <v>11</v>
      </c>
    </row>
    <row r="18" spans="1:13" ht="19.5" customHeight="1" x14ac:dyDescent="0.45">
      <c r="A18" s="3" t="s">
        <v>60</v>
      </c>
      <c r="B18" t="s">
        <v>63</v>
      </c>
      <c r="C18" t="s">
        <v>26</v>
      </c>
      <c r="D18" s="7">
        <v>87</v>
      </c>
      <c r="E18" t="s">
        <v>18</v>
      </c>
      <c r="F18" s="7">
        <v>105</v>
      </c>
      <c r="G18" t="s">
        <v>15</v>
      </c>
      <c r="H18" t="s">
        <v>19</v>
      </c>
      <c r="I18" t="s">
        <v>18</v>
      </c>
      <c r="J18" t="s">
        <v>26</v>
      </c>
      <c r="K18" t="s">
        <v>26</v>
      </c>
      <c r="L18" s="6" t="s">
        <v>98</v>
      </c>
      <c r="M18" s="7">
        <f t="shared" si="0"/>
        <v>18</v>
      </c>
    </row>
    <row r="19" spans="1:13" ht="19.5" customHeight="1" x14ac:dyDescent="0.45">
      <c r="A19" s="3" t="s">
        <v>60</v>
      </c>
      <c r="B19" t="s">
        <v>63</v>
      </c>
      <c r="C19" t="s">
        <v>21</v>
      </c>
      <c r="D19" s="7">
        <v>113</v>
      </c>
      <c r="E19" t="s">
        <v>44</v>
      </c>
      <c r="F19" s="7">
        <v>104</v>
      </c>
      <c r="G19" t="s">
        <v>15</v>
      </c>
      <c r="H19" t="s">
        <v>45</v>
      </c>
      <c r="I19" t="s">
        <v>21</v>
      </c>
      <c r="J19" t="s">
        <v>44</v>
      </c>
      <c r="K19" t="s">
        <v>44</v>
      </c>
      <c r="L19" s="6" t="s">
        <v>98</v>
      </c>
      <c r="M19" s="7">
        <f t="shared" si="0"/>
        <v>9</v>
      </c>
    </row>
    <row r="20" spans="1:13" ht="19.5" customHeight="1" x14ac:dyDescent="0.45">
      <c r="A20" s="3" t="s">
        <v>60</v>
      </c>
      <c r="B20" t="s">
        <v>12</v>
      </c>
      <c r="C20" t="s">
        <v>22</v>
      </c>
      <c r="D20" s="7">
        <v>116</v>
      </c>
      <c r="E20" t="s">
        <v>55</v>
      </c>
      <c r="F20" s="7">
        <v>107</v>
      </c>
      <c r="G20" t="s">
        <v>15</v>
      </c>
      <c r="H20" t="s">
        <v>56</v>
      </c>
      <c r="I20" t="s">
        <v>22</v>
      </c>
      <c r="J20" t="s">
        <v>55</v>
      </c>
      <c r="K20" s="11" t="s">
        <v>22</v>
      </c>
      <c r="L20" s="6" t="s">
        <v>97</v>
      </c>
      <c r="M20" s="7">
        <f t="shared" si="0"/>
        <v>9</v>
      </c>
    </row>
    <row r="21" spans="1:13" ht="19.5" customHeight="1" x14ac:dyDescent="0.45">
      <c r="A21" s="3" t="s">
        <v>60</v>
      </c>
      <c r="B21" t="s">
        <v>24</v>
      </c>
      <c r="C21" t="s">
        <v>32</v>
      </c>
      <c r="D21" s="7">
        <v>110</v>
      </c>
      <c r="E21" t="s">
        <v>28</v>
      </c>
      <c r="F21" s="7">
        <v>117</v>
      </c>
      <c r="G21" t="s">
        <v>15</v>
      </c>
      <c r="H21" t="s">
        <v>64</v>
      </c>
      <c r="I21" t="s">
        <v>28</v>
      </c>
      <c r="J21" t="s">
        <v>32</v>
      </c>
      <c r="K21" s="11" t="s">
        <v>28</v>
      </c>
      <c r="L21" s="6" t="s">
        <v>97</v>
      </c>
      <c r="M21" s="7">
        <f t="shared" si="0"/>
        <v>7</v>
      </c>
    </row>
    <row r="22" spans="1:13" ht="19.5" customHeight="1" x14ac:dyDescent="0.45">
      <c r="A22" s="3" t="s">
        <v>60</v>
      </c>
      <c r="B22" t="s">
        <v>31</v>
      </c>
      <c r="C22" t="s">
        <v>33</v>
      </c>
      <c r="D22" s="7">
        <v>110</v>
      </c>
      <c r="E22" t="s">
        <v>37</v>
      </c>
      <c r="F22" s="7">
        <v>134</v>
      </c>
      <c r="G22" t="s">
        <v>15</v>
      </c>
      <c r="H22" t="s">
        <v>38</v>
      </c>
      <c r="I22" t="s">
        <v>37</v>
      </c>
      <c r="J22" t="s">
        <v>33</v>
      </c>
      <c r="K22" t="s">
        <v>33</v>
      </c>
      <c r="L22" s="6" t="s">
        <v>98</v>
      </c>
      <c r="M22" s="7">
        <f t="shared" si="0"/>
        <v>24</v>
      </c>
    </row>
    <row r="23" spans="1:13" ht="19.5" customHeight="1" x14ac:dyDescent="0.45">
      <c r="A23" s="3" t="s">
        <v>65</v>
      </c>
      <c r="B23" t="s">
        <v>12</v>
      </c>
      <c r="C23" t="s">
        <v>41</v>
      </c>
      <c r="D23" s="7">
        <v>122</v>
      </c>
      <c r="E23" t="s">
        <v>42</v>
      </c>
      <c r="F23" s="7">
        <v>113</v>
      </c>
      <c r="G23" t="s">
        <v>15</v>
      </c>
      <c r="H23" t="s">
        <v>43</v>
      </c>
      <c r="I23" t="s">
        <v>41</v>
      </c>
      <c r="J23" t="s">
        <v>42</v>
      </c>
      <c r="K23" t="s">
        <v>42</v>
      </c>
      <c r="L23" s="6" t="s">
        <v>98</v>
      </c>
      <c r="M23" s="7">
        <f t="shared" si="0"/>
        <v>9</v>
      </c>
    </row>
    <row r="24" spans="1:13" ht="19.5" customHeight="1" x14ac:dyDescent="0.45">
      <c r="A24" s="3" t="s">
        <v>65</v>
      </c>
      <c r="B24" t="s">
        <v>12</v>
      </c>
      <c r="C24" t="s">
        <v>46</v>
      </c>
      <c r="D24" s="7">
        <v>126</v>
      </c>
      <c r="E24" t="s">
        <v>18</v>
      </c>
      <c r="F24" s="7">
        <v>99</v>
      </c>
      <c r="G24" t="s">
        <v>15</v>
      </c>
      <c r="H24" t="s">
        <v>19</v>
      </c>
      <c r="I24" t="s">
        <v>46</v>
      </c>
      <c r="J24" t="s">
        <v>18</v>
      </c>
      <c r="K24" s="11" t="s">
        <v>46</v>
      </c>
      <c r="L24" s="6" t="s">
        <v>97</v>
      </c>
      <c r="M24" s="7">
        <f t="shared" si="0"/>
        <v>27</v>
      </c>
    </row>
    <row r="25" spans="1:13" ht="19.5" customHeight="1" x14ac:dyDescent="0.45">
      <c r="A25" s="3" t="s">
        <v>65</v>
      </c>
      <c r="B25" t="s">
        <v>12</v>
      </c>
      <c r="C25" t="s">
        <v>13</v>
      </c>
      <c r="D25" s="7">
        <v>123</v>
      </c>
      <c r="E25" t="s">
        <v>17</v>
      </c>
      <c r="F25" s="7">
        <v>133</v>
      </c>
      <c r="G25" t="s">
        <v>15</v>
      </c>
      <c r="H25" t="s">
        <v>66</v>
      </c>
      <c r="I25" t="s">
        <v>17</v>
      </c>
      <c r="J25" t="s">
        <v>13</v>
      </c>
      <c r="K25" t="s">
        <v>13</v>
      </c>
      <c r="L25" s="6" t="s">
        <v>98</v>
      </c>
      <c r="M25" s="7">
        <f t="shared" si="0"/>
        <v>10</v>
      </c>
    </row>
    <row r="26" spans="1:13" ht="19.5" customHeight="1" x14ac:dyDescent="0.45">
      <c r="A26" s="3" t="s">
        <v>65</v>
      </c>
      <c r="B26" t="s">
        <v>20</v>
      </c>
      <c r="C26" t="s">
        <v>51</v>
      </c>
      <c r="D26" s="7">
        <v>108</v>
      </c>
      <c r="E26" t="s">
        <v>48</v>
      </c>
      <c r="F26" s="7">
        <v>100</v>
      </c>
      <c r="G26" t="s">
        <v>15</v>
      </c>
      <c r="H26" t="s">
        <v>67</v>
      </c>
      <c r="I26" t="s">
        <v>51</v>
      </c>
      <c r="J26" t="s">
        <v>48</v>
      </c>
      <c r="K26" t="s">
        <v>48</v>
      </c>
      <c r="L26" s="6" t="s">
        <v>98</v>
      </c>
      <c r="M26" s="7">
        <f t="shared" si="0"/>
        <v>8</v>
      </c>
    </row>
    <row r="27" spans="1:13" ht="19.5" customHeight="1" x14ac:dyDescent="0.45">
      <c r="A27" s="3" t="s">
        <v>65</v>
      </c>
      <c r="B27" t="s">
        <v>24</v>
      </c>
      <c r="C27" t="s">
        <v>14</v>
      </c>
      <c r="D27" s="7">
        <v>128</v>
      </c>
      <c r="E27" t="s">
        <v>58</v>
      </c>
      <c r="F27" s="7">
        <v>125</v>
      </c>
      <c r="G27" t="s">
        <v>15</v>
      </c>
      <c r="H27" t="s">
        <v>59</v>
      </c>
      <c r="I27" t="s">
        <v>14</v>
      </c>
      <c r="J27" t="s">
        <v>58</v>
      </c>
      <c r="K27" s="11" t="s">
        <v>14</v>
      </c>
      <c r="L27" s="6" t="s">
        <v>97</v>
      </c>
      <c r="M27" s="7">
        <f t="shared" si="0"/>
        <v>3</v>
      </c>
    </row>
    <row r="28" spans="1:13" ht="19.5" customHeight="1" x14ac:dyDescent="0.45">
      <c r="A28" s="3" t="s">
        <v>65</v>
      </c>
      <c r="B28" t="s">
        <v>68</v>
      </c>
      <c r="C28" t="s">
        <v>22</v>
      </c>
      <c r="D28" s="7">
        <v>119</v>
      </c>
      <c r="E28" t="s">
        <v>69</v>
      </c>
      <c r="F28" s="7">
        <v>110</v>
      </c>
      <c r="G28" t="s">
        <v>15</v>
      </c>
      <c r="H28" t="s">
        <v>70</v>
      </c>
      <c r="I28" t="s">
        <v>22</v>
      </c>
      <c r="J28" t="s">
        <v>69</v>
      </c>
      <c r="K28" s="11" t="s">
        <v>22</v>
      </c>
      <c r="L28" s="6" t="s">
        <v>97</v>
      </c>
      <c r="M28" s="7">
        <f t="shared" si="0"/>
        <v>9</v>
      </c>
    </row>
    <row r="29" spans="1:13" ht="19.5" customHeight="1" x14ac:dyDescent="0.45">
      <c r="A29" s="3" t="s">
        <v>65</v>
      </c>
      <c r="B29" t="s">
        <v>71</v>
      </c>
      <c r="C29" t="s">
        <v>52</v>
      </c>
      <c r="D29" s="7">
        <v>113</v>
      </c>
      <c r="E29" t="s">
        <v>28</v>
      </c>
      <c r="F29" s="7">
        <v>115</v>
      </c>
      <c r="G29" t="s">
        <v>15</v>
      </c>
      <c r="H29" t="s">
        <v>64</v>
      </c>
      <c r="I29" t="s">
        <v>28</v>
      </c>
      <c r="J29" t="s">
        <v>52</v>
      </c>
      <c r="K29" t="s">
        <v>52</v>
      </c>
      <c r="L29" s="6" t="s">
        <v>98</v>
      </c>
      <c r="M29" s="7">
        <f t="shared" si="0"/>
        <v>2</v>
      </c>
    </row>
    <row r="30" spans="1:13" ht="19.5" customHeight="1" x14ac:dyDescent="0.45">
      <c r="A30" s="3" t="s">
        <v>65</v>
      </c>
      <c r="B30" t="s">
        <v>31</v>
      </c>
      <c r="C30" t="s">
        <v>25</v>
      </c>
      <c r="D30" s="7">
        <v>107</v>
      </c>
      <c r="E30" t="s">
        <v>72</v>
      </c>
      <c r="F30" s="7">
        <v>122</v>
      </c>
      <c r="G30" t="s">
        <v>15</v>
      </c>
      <c r="H30" t="s">
        <v>73</v>
      </c>
      <c r="I30" t="s">
        <v>72</v>
      </c>
      <c r="J30" t="s">
        <v>25</v>
      </c>
      <c r="K30" t="s">
        <v>25</v>
      </c>
      <c r="L30" s="6" t="s">
        <v>98</v>
      </c>
      <c r="M30" s="7">
        <f t="shared" si="0"/>
        <v>15</v>
      </c>
    </row>
    <row r="31" spans="1:13" ht="19.5" customHeight="1" x14ac:dyDescent="0.45">
      <c r="A31" s="3" t="s">
        <v>74</v>
      </c>
      <c r="B31" t="s">
        <v>12</v>
      </c>
      <c r="C31" t="s">
        <v>21</v>
      </c>
      <c r="D31" s="7">
        <v>144</v>
      </c>
      <c r="E31" t="s">
        <v>32</v>
      </c>
      <c r="F31" s="7">
        <v>109</v>
      </c>
      <c r="G31" t="s">
        <v>15</v>
      </c>
      <c r="H31" t="s">
        <v>75</v>
      </c>
      <c r="I31" t="s">
        <v>21</v>
      </c>
      <c r="J31" t="s">
        <v>32</v>
      </c>
      <c r="K31" t="s">
        <v>32</v>
      </c>
      <c r="L31" s="6" t="s">
        <v>98</v>
      </c>
      <c r="M31" s="7">
        <f t="shared" si="0"/>
        <v>35</v>
      </c>
    </row>
    <row r="32" spans="1:13" ht="19.5" customHeight="1" x14ac:dyDescent="0.45">
      <c r="A32" s="3" t="s">
        <v>74</v>
      </c>
      <c r="B32" t="s">
        <v>20</v>
      </c>
      <c r="C32" t="s">
        <v>49</v>
      </c>
      <c r="D32" s="7">
        <v>108</v>
      </c>
      <c r="E32" t="s">
        <v>36</v>
      </c>
      <c r="F32" s="7">
        <v>103</v>
      </c>
      <c r="G32" t="s">
        <v>15</v>
      </c>
      <c r="H32" t="s">
        <v>76</v>
      </c>
      <c r="I32" t="s">
        <v>49</v>
      </c>
      <c r="J32" t="s">
        <v>36</v>
      </c>
      <c r="K32" s="11" t="s">
        <v>49</v>
      </c>
      <c r="L32" s="6" t="s">
        <v>97</v>
      </c>
      <c r="M32" s="7">
        <f t="shared" si="0"/>
        <v>5</v>
      </c>
    </row>
    <row r="33" spans="1:13" ht="19.5" customHeight="1" x14ac:dyDescent="0.45">
      <c r="A33" s="3" t="s">
        <v>74</v>
      </c>
      <c r="B33" t="s">
        <v>24</v>
      </c>
      <c r="C33" t="s">
        <v>54</v>
      </c>
      <c r="D33" s="7">
        <v>124</v>
      </c>
      <c r="E33" t="s">
        <v>29</v>
      </c>
      <c r="F33" s="7">
        <v>153</v>
      </c>
      <c r="G33" t="s">
        <v>15</v>
      </c>
      <c r="H33" t="s">
        <v>30</v>
      </c>
      <c r="I33" t="s">
        <v>29</v>
      </c>
      <c r="J33" t="s">
        <v>54</v>
      </c>
      <c r="K33" t="s">
        <v>54</v>
      </c>
      <c r="L33" s="6" t="s">
        <v>98</v>
      </c>
      <c r="M33" s="7">
        <f t="shared" si="0"/>
        <v>29</v>
      </c>
    </row>
    <row r="34" spans="1:13" ht="19.5" customHeight="1" x14ac:dyDescent="0.45">
      <c r="A34" s="3" t="s">
        <v>74</v>
      </c>
      <c r="B34" t="s">
        <v>24</v>
      </c>
      <c r="C34" t="s">
        <v>33</v>
      </c>
      <c r="D34" s="7">
        <v>109</v>
      </c>
      <c r="E34" t="s">
        <v>57</v>
      </c>
      <c r="F34" s="7">
        <v>111</v>
      </c>
      <c r="G34" t="s">
        <v>15</v>
      </c>
      <c r="H34" t="s">
        <v>77</v>
      </c>
      <c r="I34" t="s">
        <v>57</v>
      </c>
      <c r="J34" t="s">
        <v>33</v>
      </c>
      <c r="K34" t="s">
        <v>33</v>
      </c>
      <c r="L34" s="6" t="s">
        <v>98</v>
      </c>
      <c r="M34" s="7">
        <f t="shared" si="0"/>
        <v>2</v>
      </c>
    </row>
    <row r="35" spans="1:13" ht="19.5" customHeight="1" x14ac:dyDescent="0.45">
      <c r="A35" s="3" t="s">
        <v>74</v>
      </c>
      <c r="B35" t="s">
        <v>31</v>
      </c>
      <c r="C35" t="s">
        <v>37</v>
      </c>
      <c r="D35" s="7">
        <v>116</v>
      </c>
      <c r="E35" t="s">
        <v>62</v>
      </c>
      <c r="F35" s="7">
        <v>127</v>
      </c>
      <c r="G35" t="s">
        <v>15</v>
      </c>
      <c r="H35" t="s">
        <v>38</v>
      </c>
      <c r="I35" t="s">
        <v>62</v>
      </c>
      <c r="J35" t="s">
        <v>37</v>
      </c>
      <c r="K35" t="s">
        <v>37</v>
      </c>
      <c r="L35" s="6" t="s">
        <v>98</v>
      </c>
      <c r="M35" s="7">
        <f t="shared" si="0"/>
        <v>11</v>
      </c>
    </row>
    <row r="36" spans="1:13" ht="19.5" customHeight="1" x14ac:dyDescent="0.45">
      <c r="A36" s="3" t="s">
        <v>78</v>
      </c>
      <c r="B36" t="s">
        <v>12</v>
      </c>
      <c r="C36" t="s">
        <v>14</v>
      </c>
      <c r="D36" s="7">
        <v>106</v>
      </c>
      <c r="E36" t="s">
        <v>42</v>
      </c>
      <c r="F36" s="7">
        <v>113</v>
      </c>
      <c r="G36" t="s">
        <v>15</v>
      </c>
      <c r="H36" t="s">
        <v>43</v>
      </c>
      <c r="I36" t="s">
        <v>42</v>
      </c>
      <c r="J36" t="s">
        <v>14</v>
      </c>
      <c r="K36" t="s">
        <v>14</v>
      </c>
      <c r="L36" s="6" t="s">
        <v>98</v>
      </c>
      <c r="M36" s="7">
        <f t="shared" si="0"/>
        <v>7</v>
      </c>
    </row>
    <row r="37" spans="1:13" ht="19.5" customHeight="1" x14ac:dyDescent="0.45">
      <c r="A37" s="3" t="s">
        <v>78</v>
      </c>
      <c r="B37" t="s">
        <v>12</v>
      </c>
      <c r="C37" t="s">
        <v>58</v>
      </c>
      <c r="D37" s="7">
        <v>118</v>
      </c>
      <c r="E37" t="s">
        <v>44</v>
      </c>
      <c r="F37" s="7">
        <v>107</v>
      </c>
      <c r="G37" t="s">
        <v>15</v>
      </c>
      <c r="H37" t="s">
        <v>45</v>
      </c>
      <c r="I37" t="s">
        <v>58</v>
      </c>
      <c r="J37" t="s">
        <v>44</v>
      </c>
      <c r="K37" t="s">
        <v>44</v>
      </c>
      <c r="L37" s="6" t="s">
        <v>98</v>
      </c>
      <c r="M37" s="7">
        <f t="shared" si="0"/>
        <v>11</v>
      </c>
    </row>
    <row r="38" spans="1:13" ht="19.5" customHeight="1" x14ac:dyDescent="0.45">
      <c r="A38" s="3" t="s">
        <v>78</v>
      </c>
      <c r="B38" t="s">
        <v>20</v>
      </c>
      <c r="C38" t="s">
        <v>51</v>
      </c>
      <c r="D38" s="7">
        <v>105</v>
      </c>
      <c r="E38" t="s">
        <v>26</v>
      </c>
      <c r="F38" s="7">
        <v>96</v>
      </c>
      <c r="G38" t="s">
        <v>15</v>
      </c>
      <c r="H38" t="s">
        <v>27</v>
      </c>
      <c r="I38" t="s">
        <v>51</v>
      </c>
      <c r="J38" t="s">
        <v>26</v>
      </c>
      <c r="K38" s="11" t="s">
        <v>51</v>
      </c>
      <c r="L38" s="6" t="s">
        <v>97</v>
      </c>
      <c r="M38" s="7">
        <f t="shared" si="0"/>
        <v>9</v>
      </c>
    </row>
    <row r="39" spans="1:13" ht="19.5" customHeight="1" x14ac:dyDescent="0.45">
      <c r="A39" s="3" t="s">
        <v>78</v>
      </c>
      <c r="B39" t="s">
        <v>24</v>
      </c>
      <c r="C39" t="s">
        <v>33</v>
      </c>
      <c r="D39" s="7">
        <v>137</v>
      </c>
      <c r="E39" t="s">
        <v>55</v>
      </c>
      <c r="F39" s="7">
        <v>131</v>
      </c>
      <c r="G39" t="s">
        <v>97</v>
      </c>
      <c r="H39" t="s">
        <v>56</v>
      </c>
      <c r="I39" t="s">
        <v>33</v>
      </c>
      <c r="J39" t="s">
        <v>55</v>
      </c>
      <c r="K39" s="11" t="s">
        <v>33</v>
      </c>
      <c r="L39" s="6" t="s">
        <v>97</v>
      </c>
      <c r="M39" s="7">
        <f t="shared" si="0"/>
        <v>6</v>
      </c>
    </row>
    <row r="40" spans="1:13" ht="19.5" customHeight="1" x14ac:dyDescent="0.45">
      <c r="A40" s="3" t="s">
        <v>78</v>
      </c>
      <c r="B40" t="s">
        <v>24</v>
      </c>
      <c r="C40" t="s">
        <v>46</v>
      </c>
      <c r="D40" s="7">
        <v>116</v>
      </c>
      <c r="E40" t="s">
        <v>41</v>
      </c>
      <c r="F40" s="7">
        <v>126</v>
      </c>
      <c r="G40" t="s">
        <v>15</v>
      </c>
      <c r="H40" t="s">
        <v>79</v>
      </c>
      <c r="I40" t="s">
        <v>41</v>
      </c>
      <c r="J40" t="s">
        <v>46</v>
      </c>
      <c r="K40" s="11" t="s">
        <v>41</v>
      </c>
      <c r="L40" s="6" t="s">
        <v>97</v>
      </c>
      <c r="M40" s="7">
        <f t="shared" si="0"/>
        <v>10</v>
      </c>
    </row>
    <row r="41" spans="1:13" ht="19.5" customHeight="1" x14ac:dyDescent="0.45">
      <c r="A41" s="3" t="s">
        <v>78</v>
      </c>
      <c r="B41" t="s">
        <v>68</v>
      </c>
      <c r="C41" t="s">
        <v>28</v>
      </c>
      <c r="D41" s="7">
        <v>132</v>
      </c>
      <c r="E41" t="s">
        <v>69</v>
      </c>
      <c r="F41" s="7">
        <v>109</v>
      </c>
      <c r="G41" t="s">
        <v>15</v>
      </c>
      <c r="H41" t="s">
        <v>70</v>
      </c>
      <c r="I41" t="s">
        <v>28</v>
      </c>
      <c r="J41" t="s">
        <v>69</v>
      </c>
      <c r="K41" t="s">
        <v>69</v>
      </c>
      <c r="L41" s="6" t="s">
        <v>98</v>
      </c>
      <c r="M41" s="7">
        <f t="shared" si="0"/>
        <v>23</v>
      </c>
    </row>
    <row r="42" spans="1:13" ht="19.5" customHeight="1" x14ac:dyDescent="0.45">
      <c r="A42" s="3" t="s">
        <v>78</v>
      </c>
      <c r="B42" t="s">
        <v>80</v>
      </c>
      <c r="C42" t="s">
        <v>57</v>
      </c>
      <c r="D42" s="7">
        <v>140</v>
      </c>
      <c r="E42" t="s">
        <v>13</v>
      </c>
      <c r="F42" s="7">
        <v>114</v>
      </c>
      <c r="G42" t="s">
        <v>15</v>
      </c>
      <c r="H42" t="s">
        <v>81</v>
      </c>
      <c r="I42" t="s">
        <v>57</v>
      </c>
      <c r="J42" t="s">
        <v>13</v>
      </c>
      <c r="K42" t="s">
        <v>13</v>
      </c>
      <c r="L42" s="6" t="s">
        <v>98</v>
      </c>
      <c r="M42" s="7">
        <f t="shared" si="0"/>
        <v>26</v>
      </c>
    </row>
    <row r="43" spans="1:13" ht="19.5" customHeight="1" x14ac:dyDescent="0.45">
      <c r="A43" s="3" t="s">
        <v>78</v>
      </c>
      <c r="B43" t="s">
        <v>31</v>
      </c>
      <c r="C43" t="s">
        <v>25</v>
      </c>
      <c r="D43" s="7">
        <v>112</v>
      </c>
      <c r="E43" t="s">
        <v>82</v>
      </c>
      <c r="F43" s="7">
        <v>134</v>
      </c>
      <c r="G43" t="s">
        <v>15</v>
      </c>
      <c r="H43" t="s">
        <v>83</v>
      </c>
      <c r="I43" t="s">
        <v>82</v>
      </c>
      <c r="J43" t="s">
        <v>25</v>
      </c>
      <c r="K43" t="s">
        <v>25</v>
      </c>
      <c r="L43" s="6" t="s">
        <v>98</v>
      </c>
      <c r="M43" s="7">
        <f t="shared" si="0"/>
        <v>22</v>
      </c>
    </row>
    <row r="44" spans="1:13" ht="19.5" customHeight="1" x14ac:dyDescent="0.45">
      <c r="A44" s="3" t="s">
        <v>84</v>
      </c>
      <c r="B44" t="s">
        <v>12</v>
      </c>
      <c r="C44" t="s">
        <v>17</v>
      </c>
      <c r="D44" s="7">
        <v>122</v>
      </c>
      <c r="E44" t="s">
        <v>32</v>
      </c>
      <c r="F44" s="7">
        <v>134</v>
      </c>
      <c r="G44" t="s">
        <v>15</v>
      </c>
      <c r="H44" t="s">
        <v>75</v>
      </c>
      <c r="I44" t="s">
        <v>32</v>
      </c>
      <c r="J44" t="s">
        <v>17</v>
      </c>
      <c r="K44" s="11" t="s">
        <v>32</v>
      </c>
      <c r="L44" s="6" t="s">
        <v>97</v>
      </c>
      <c r="M44" s="7">
        <f t="shared" si="0"/>
        <v>12</v>
      </c>
    </row>
    <row r="45" spans="1:13" ht="19.5" customHeight="1" x14ac:dyDescent="0.45">
      <c r="A45" s="3" t="s">
        <v>84</v>
      </c>
      <c r="B45" t="s">
        <v>12</v>
      </c>
      <c r="C45" t="s">
        <v>54</v>
      </c>
      <c r="D45" s="7">
        <v>123</v>
      </c>
      <c r="E45" t="s">
        <v>44</v>
      </c>
      <c r="F45" s="7">
        <v>108</v>
      </c>
      <c r="G45" t="s">
        <v>15</v>
      </c>
      <c r="H45" t="s">
        <v>45</v>
      </c>
      <c r="I45" t="s">
        <v>54</v>
      </c>
      <c r="J45" t="s">
        <v>44</v>
      </c>
      <c r="K45" s="11" t="s">
        <v>54</v>
      </c>
      <c r="L45" s="6" t="s">
        <v>97</v>
      </c>
      <c r="M45" s="7">
        <f t="shared" si="0"/>
        <v>15</v>
      </c>
    </row>
    <row r="46" spans="1:13" ht="19.5" customHeight="1" x14ac:dyDescent="0.45">
      <c r="A46" s="3" t="s">
        <v>84</v>
      </c>
      <c r="B46" t="s">
        <v>20</v>
      </c>
      <c r="C46" t="s">
        <v>58</v>
      </c>
      <c r="D46" s="7">
        <v>96</v>
      </c>
      <c r="E46" t="s">
        <v>36</v>
      </c>
      <c r="F46" s="7">
        <v>94</v>
      </c>
      <c r="G46" t="s">
        <v>15</v>
      </c>
      <c r="H46" t="s">
        <v>76</v>
      </c>
      <c r="I46" t="s">
        <v>58</v>
      </c>
      <c r="J46" t="s">
        <v>36</v>
      </c>
      <c r="K46" t="s">
        <v>36</v>
      </c>
      <c r="L46" s="6" t="s">
        <v>98</v>
      </c>
      <c r="M46" s="7">
        <f t="shared" si="0"/>
        <v>2</v>
      </c>
    </row>
    <row r="47" spans="1:13" ht="19.5" customHeight="1" x14ac:dyDescent="0.45">
      <c r="A47" s="3" t="s">
        <v>84</v>
      </c>
      <c r="B47" t="s">
        <v>20</v>
      </c>
      <c r="C47" t="s">
        <v>22</v>
      </c>
      <c r="D47" s="7">
        <v>143</v>
      </c>
      <c r="E47" t="s">
        <v>26</v>
      </c>
      <c r="F47" s="7">
        <v>110</v>
      </c>
      <c r="G47" t="s">
        <v>15</v>
      </c>
      <c r="H47" t="s">
        <v>27</v>
      </c>
      <c r="I47" t="s">
        <v>22</v>
      </c>
      <c r="J47" t="s">
        <v>26</v>
      </c>
      <c r="K47" t="s">
        <v>26</v>
      </c>
      <c r="L47" s="6" t="s">
        <v>98</v>
      </c>
      <c r="M47" s="7">
        <f t="shared" si="0"/>
        <v>33</v>
      </c>
    </row>
    <row r="48" spans="1:13" ht="19.5" customHeight="1" x14ac:dyDescent="0.45">
      <c r="A48" s="3" t="s">
        <v>84</v>
      </c>
      <c r="B48" t="s">
        <v>20</v>
      </c>
      <c r="C48" t="s">
        <v>21</v>
      </c>
      <c r="D48" s="7">
        <v>84</v>
      </c>
      <c r="E48" t="s">
        <v>49</v>
      </c>
      <c r="F48" s="7">
        <v>122</v>
      </c>
      <c r="G48" t="s">
        <v>15</v>
      </c>
      <c r="H48" t="s">
        <v>50</v>
      </c>
      <c r="I48" t="s">
        <v>49</v>
      </c>
      <c r="J48" t="s">
        <v>21</v>
      </c>
      <c r="K48" s="11" t="s">
        <v>49</v>
      </c>
      <c r="L48" s="6" t="s">
        <v>97</v>
      </c>
      <c r="M48" s="7">
        <f t="shared" si="0"/>
        <v>38</v>
      </c>
    </row>
    <row r="49" spans="1:13" ht="19.5" customHeight="1" x14ac:dyDescent="0.45">
      <c r="A49" s="3" t="s">
        <v>84</v>
      </c>
      <c r="B49" t="s">
        <v>31</v>
      </c>
      <c r="C49" t="s">
        <v>72</v>
      </c>
      <c r="D49" s="7">
        <v>134</v>
      </c>
      <c r="E49" t="s">
        <v>82</v>
      </c>
      <c r="F49" s="7">
        <v>133</v>
      </c>
      <c r="G49" t="s">
        <v>15</v>
      </c>
      <c r="H49" t="s">
        <v>83</v>
      </c>
      <c r="I49" t="s">
        <v>72</v>
      </c>
      <c r="J49" t="s">
        <v>82</v>
      </c>
      <c r="K49" t="s">
        <v>82</v>
      </c>
      <c r="L49" s="6" t="s">
        <v>98</v>
      </c>
      <c r="M49" s="7">
        <f t="shared" si="0"/>
        <v>1</v>
      </c>
    </row>
    <row r="50" spans="1:13" ht="19.5" customHeight="1" x14ac:dyDescent="0.45">
      <c r="A50" s="3" t="s">
        <v>84</v>
      </c>
      <c r="B50" t="s">
        <v>35</v>
      </c>
      <c r="C50" t="s">
        <v>52</v>
      </c>
      <c r="D50" s="7">
        <v>132</v>
      </c>
      <c r="E50" t="s">
        <v>37</v>
      </c>
      <c r="F50" s="7">
        <v>141</v>
      </c>
      <c r="G50" t="s">
        <v>15</v>
      </c>
      <c r="H50" t="s">
        <v>38</v>
      </c>
      <c r="I50" t="s">
        <v>37</v>
      </c>
      <c r="J50" t="s">
        <v>52</v>
      </c>
      <c r="K50" t="s">
        <v>52</v>
      </c>
      <c r="L50" s="6" t="s">
        <v>98</v>
      </c>
      <c r="M50" s="7">
        <f t="shared" si="0"/>
        <v>9</v>
      </c>
    </row>
    <row r="51" spans="1:13" ht="19.5" customHeight="1" x14ac:dyDescent="0.45">
      <c r="A51" s="3" t="s">
        <v>85</v>
      </c>
      <c r="B51" t="s">
        <v>12</v>
      </c>
      <c r="C51" t="s">
        <v>69</v>
      </c>
      <c r="D51" s="7">
        <v>148</v>
      </c>
      <c r="E51" t="s">
        <v>25</v>
      </c>
      <c r="F51" s="7">
        <v>143</v>
      </c>
      <c r="G51" t="s">
        <v>15</v>
      </c>
      <c r="H51" t="s">
        <v>47</v>
      </c>
      <c r="I51" t="s">
        <v>69</v>
      </c>
      <c r="J51" t="s">
        <v>25</v>
      </c>
      <c r="K51" t="s">
        <v>25</v>
      </c>
      <c r="L51" s="6" t="s">
        <v>98</v>
      </c>
      <c r="M51" s="7">
        <f t="shared" si="0"/>
        <v>5</v>
      </c>
    </row>
    <row r="52" spans="1:13" ht="19.5" customHeight="1" x14ac:dyDescent="0.45">
      <c r="A52" s="3" t="s">
        <v>85</v>
      </c>
      <c r="B52" t="s">
        <v>12</v>
      </c>
      <c r="C52" t="s">
        <v>55</v>
      </c>
      <c r="D52" s="7">
        <v>138</v>
      </c>
      <c r="E52" t="s">
        <v>14</v>
      </c>
      <c r="F52" s="7">
        <v>104</v>
      </c>
      <c r="G52" t="s">
        <v>15</v>
      </c>
      <c r="H52" t="s">
        <v>16</v>
      </c>
      <c r="I52" t="s">
        <v>55</v>
      </c>
      <c r="J52" t="s">
        <v>14</v>
      </c>
      <c r="K52" t="s">
        <v>14</v>
      </c>
      <c r="L52" s="6" t="s">
        <v>98</v>
      </c>
      <c r="M52" s="7">
        <f t="shared" si="0"/>
        <v>34</v>
      </c>
    </row>
    <row r="53" spans="1:13" ht="19.5" customHeight="1" x14ac:dyDescent="0.45">
      <c r="A53" s="3" t="s">
        <v>85</v>
      </c>
      <c r="B53" t="s">
        <v>12</v>
      </c>
      <c r="C53" t="s">
        <v>28</v>
      </c>
      <c r="D53" s="7">
        <v>131</v>
      </c>
      <c r="E53" t="s">
        <v>32</v>
      </c>
      <c r="F53" s="7">
        <v>133</v>
      </c>
      <c r="G53" t="s">
        <v>15</v>
      </c>
      <c r="H53" t="s">
        <v>75</v>
      </c>
      <c r="I53" t="s">
        <v>32</v>
      </c>
      <c r="J53" t="s">
        <v>28</v>
      </c>
      <c r="K53" s="11" t="s">
        <v>32</v>
      </c>
      <c r="L53" s="6" t="s">
        <v>97</v>
      </c>
      <c r="M53" s="7">
        <f t="shared" si="0"/>
        <v>2</v>
      </c>
    </row>
    <row r="54" spans="1:13" ht="19.5" customHeight="1" x14ac:dyDescent="0.45">
      <c r="A54" s="3" t="s">
        <v>85</v>
      </c>
      <c r="B54" t="s">
        <v>20</v>
      </c>
      <c r="C54" t="s">
        <v>62</v>
      </c>
      <c r="D54" s="7">
        <v>127</v>
      </c>
      <c r="E54" t="s">
        <v>48</v>
      </c>
      <c r="F54" s="7">
        <v>107</v>
      </c>
      <c r="G54" t="s">
        <v>15</v>
      </c>
      <c r="H54" t="s">
        <v>67</v>
      </c>
      <c r="I54" t="s">
        <v>62</v>
      </c>
      <c r="J54" t="s">
        <v>48</v>
      </c>
      <c r="K54" t="s">
        <v>48</v>
      </c>
      <c r="L54" s="6" t="s">
        <v>98</v>
      </c>
      <c r="M54" s="7">
        <f t="shared" si="0"/>
        <v>20</v>
      </c>
    </row>
    <row r="55" spans="1:13" ht="19.5" customHeight="1" x14ac:dyDescent="0.45">
      <c r="A55" s="3" t="s">
        <v>85</v>
      </c>
      <c r="B55" t="s">
        <v>24</v>
      </c>
      <c r="C55" t="s">
        <v>18</v>
      </c>
      <c r="D55" s="7">
        <v>106</v>
      </c>
      <c r="E55" t="s">
        <v>51</v>
      </c>
      <c r="F55" s="7">
        <v>107</v>
      </c>
      <c r="G55" t="s">
        <v>15</v>
      </c>
      <c r="H55" t="s">
        <v>86</v>
      </c>
      <c r="I55" t="s">
        <v>51</v>
      </c>
      <c r="J55" t="s">
        <v>18</v>
      </c>
      <c r="K55" s="11" t="s">
        <v>51</v>
      </c>
      <c r="L55" s="6" t="s">
        <v>97</v>
      </c>
      <c r="M55" s="7">
        <f t="shared" si="0"/>
        <v>1</v>
      </c>
    </row>
    <row r="56" spans="1:13" ht="19.5" customHeight="1" x14ac:dyDescent="0.45">
      <c r="A56" s="3" t="s">
        <v>85</v>
      </c>
      <c r="B56" t="s">
        <v>24</v>
      </c>
      <c r="C56" t="s">
        <v>46</v>
      </c>
      <c r="D56" s="7">
        <v>112</v>
      </c>
      <c r="E56" t="s">
        <v>41</v>
      </c>
      <c r="F56" s="7">
        <v>100</v>
      </c>
      <c r="G56" t="s">
        <v>15</v>
      </c>
      <c r="H56" t="s">
        <v>79</v>
      </c>
      <c r="I56" t="s">
        <v>46</v>
      </c>
      <c r="J56" t="s">
        <v>41</v>
      </c>
      <c r="K56" s="11" t="s">
        <v>46</v>
      </c>
      <c r="L56" s="6" t="s">
        <v>97</v>
      </c>
      <c r="M56" s="7">
        <f t="shared" si="0"/>
        <v>12</v>
      </c>
    </row>
    <row r="57" spans="1:13" ht="19.5" customHeight="1" x14ac:dyDescent="0.45">
      <c r="A57" s="3" t="s">
        <v>85</v>
      </c>
      <c r="B57" t="s">
        <v>24</v>
      </c>
      <c r="C57" t="s">
        <v>57</v>
      </c>
      <c r="D57" s="7">
        <v>107</v>
      </c>
      <c r="E57" t="s">
        <v>29</v>
      </c>
      <c r="F57" s="7">
        <v>83</v>
      </c>
      <c r="G57" t="s">
        <v>15</v>
      </c>
      <c r="H57" t="s">
        <v>30</v>
      </c>
      <c r="I57" t="s">
        <v>57</v>
      </c>
      <c r="J57" t="s">
        <v>29</v>
      </c>
      <c r="K57" t="s">
        <v>29</v>
      </c>
      <c r="L57" s="6" t="s">
        <v>98</v>
      </c>
      <c r="M57" s="7">
        <f t="shared" si="0"/>
        <v>24</v>
      </c>
    </row>
    <row r="58" spans="1:13" ht="19.5" customHeight="1" x14ac:dyDescent="0.45">
      <c r="A58" s="3" t="s">
        <v>85</v>
      </c>
      <c r="B58" t="s">
        <v>80</v>
      </c>
      <c r="C58" t="s">
        <v>33</v>
      </c>
      <c r="D58" s="7">
        <v>100</v>
      </c>
      <c r="E58" t="s">
        <v>13</v>
      </c>
      <c r="F58" s="7">
        <v>116</v>
      </c>
      <c r="G58" t="s">
        <v>15</v>
      </c>
      <c r="H58" t="s">
        <v>81</v>
      </c>
      <c r="I58" t="s">
        <v>13</v>
      </c>
      <c r="J58" t="s">
        <v>33</v>
      </c>
      <c r="K58" s="11" t="s">
        <v>13</v>
      </c>
      <c r="L58" s="6" t="s">
        <v>97</v>
      </c>
      <c r="M58" s="7">
        <f t="shared" si="0"/>
        <v>16</v>
      </c>
    </row>
    <row r="59" spans="1:13" ht="19.5" customHeight="1" x14ac:dyDescent="0.45">
      <c r="A59" s="3" t="s">
        <v>87</v>
      </c>
      <c r="B59" t="s">
        <v>88</v>
      </c>
      <c r="C59" t="s">
        <v>44</v>
      </c>
      <c r="D59" s="7">
        <v>118</v>
      </c>
      <c r="E59" t="s">
        <v>42</v>
      </c>
      <c r="F59" s="7">
        <v>104</v>
      </c>
      <c r="G59" t="s">
        <v>15</v>
      </c>
      <c r="H59" t="s">
        <v>43</v>
      </c>
      <c r="I59" t="s">
        <v>44</v>
      </c>
      <c r="J59" t="s">
        <v>42</v>
      </c>
      <c r="K59" t="s">
        <v>42</v>
      </c>
      <c r="L59" s="6" t="s">
        <v>98</v>
      </c>
      <c r="M59" s="7">
        <f t="shared" si="0"/>
        <v>14</v>
      </c>
    </row>
    <row r="60" spans="1:13" ht="19.5" customHeight="1" x14ac:dyDescent="0.45">
      <c r="A60" s="3" t="s">
        <v>87</v>
      </c>
      <c r="B60" t="s">
        <v>40</v>
      </c>
      <c r="C60" t="s">
        <v>26</v>
      </c>
      <c r="D60" s="7">
        <v>109</v>
      </c>
      <c r="E60" t="s">
        <v>49</v>
      </c>
      <c r="F60" s="7">
        <v>125</v>
      </c>
      <c r="G60" t="s">
        <v>15</v>
      </c>
      <c r="H60" t="s">
        <v>50</v>
      </c>
      <c r="I60" t="s">
        <v>49</v>
      </c>
      <c r="J60" t="s">
        <v>26</v>
      </c>
      <c r="K60" t="s">
        <v>26</v>
      </c>
      <c r="L60" s="6" t="s">
        <v>98</v>
      </c>
      <c r="M60" s="7">
        <f t="shared" si="0"/>
        <v>16</v>
      </c>
    </row>
    <row r="61" spans="1:13" ht="19.5" customHeight="1" x14ac:dyDescent="0.45">
      <c r="A61" s="3" t="s">
        <v>87</v>
      </c>
      <c r="B61" t="s">
        <v>89</v>
      </c>
      <c r="C61" t="s">
        <v>17</v>
      </c>
      <c r="D61" s="7">
        <v>105</v>
      </c>
      <c r="E61" t="s">
        <v>21</v>
      </c>
      <c r="F61" s="7">
        <v>111</v>
      </c>
      <c r="G61" t="s">
        <v>15</v>
      </c>
      <c r="H61" t="s">
        <v>90</v>
      </c>
      <c r="I61" t="s">
        <v>21</v>
      </c>
      <c r="J61" t="s">
        <v>17</v>
      </c>
      <c r="K61" t="s">
        <v>17</v>
      </c>
      <c r="L61" s="6" t="s">
        <v>98</v>
      </c>
      <c r="M61" s="7">
        <f t="shared" si="0"/>
        <v>6</v>
      </c>
    </row>
    <row r="62" spans="1:13" ht="19.5" customHeight="1" x14ac:dyDescent="0.45">
      <c r="A62" s="3" t="s">
        <v>87</v>
      </c>
      <c r="B62" t="s">
        <v>63</v>
      </c>
      <c r="C62" t="s">
        <v>55</v>
      </c>
      <c r="D62" s="7">
        <v>104</v>
      </c>
      <c r="E62" t="s">
        <v>36</v>
      </c>
      <c r="F62" s="7">
        <v>106</v>
      </c>
      <c r="G62" t="s">
        <v>15</v>
      </c>
      <c r="H62" t="s">
        <v>76</v>
      </c>
      <c r="I62" t="s">
        <v>36</v>
      </c>
      <c r="J62" t="s">
        <v>55</v>
      </c>
      <c r="K62" s="11" t="s">
        <v>36</v>
      </c>
      <c r="L62" s="6" t="s">
        <v>97</v>
      </c>
      <c r="M62" s="7">
        <f t="shared" si="0"/>
        <v>2</v>
      </c>
    </row>
    <row r="63" spans="1:13" ht="19.5" customHeight="1" x14ac:dyDescent="0.45">
      <c r="A63" s="3" t="s">
        <v>87</v>
      </c>
      <c r="B63" t="s">
        <v>12</v>
      </c>
      <c r="C63" t="s">
        <v>62</v>
      </c>
      <c r="D63" s="7">
        <v>115</v>
      </c>
      <c r="E63" t="s">
        <v>22</v>
      </c>
      <c r="F63" s="7">
        <v>96</v>
      </c>
      <c r="G63" t="s">
        <v>15</v>
      </c>
      <c r="H63" t="s">
        <v>23</v>
      </c>
      <c r="I63" t="s">
        <v>62</v>
      </c>
      <c r="J63" t="s">
        <v>22</v>
      </c>
      <c r="K63" s="11" t="s">
        <v>62</v>
      </c>
      <c r="L63" s="6" t="s">
        <v>97</v>
      </c>
      <c r="M63" s="7">
        <f t="shared" si="0"/>
        <v>19</v>
      </c>
    </row>
    <row r="64" spans="1:13" ht="19.5" customHeight="1" x14ac:dyDescent="0.45">
      <c r="A64" s="3" t="s">
        <v>87</v>
      </c>
      <c r="B64" t="s">
        <v>12</v>
      </c>
      <c r="C64" t="s">
        <v>54</v>
      </c>
      <c r="D64" s="7">
        <v>134</v>
      </c>
      <c r="E64" t="s">
        <v>14</v>
      </c>
      <c r="F64" s="7">
        <v>122</v>
      </c>
      <c r="G64" t="s">
        <v>15</v>
      </c>
      <c r="H64" t="s">
        <v>16</v>
      </c>
      <c r="I64" t="s">
        <v>54</v>
      </c>
      <c r="J64" t="s">
        <v>14</v>
      </c>
      <c r="K64" t="s">
        <v>14</v>
      </c>
      <c r="L64" s="6" t="s">
        <v>98</v>
      </c>
      <c r="M64" s="7">
        <f t="shared" si="0"/>
        <v>12</v>
      </c>
    </row>
    <row r="65" spans="1:13" ht="19.5" customHeight="1" x14ac:dyDescent="0.45">
      <c r="A65" s="3" t="s">
        <v>87</v>
      </c>
      <c r="B65" t="s">
        <v>24</v>
      </c>
      <c r="C65" t="s">
        <v>29</v>
      </c>
      <c r="D65" s="7">
        <v>117</v>
      </c>
      <c r="E65" t="s">
        <v>41</v>
      </c>
      <c r="F65" s="7">
        <v>141</v>
      </c>
      <c r="G65" t="s">
        <v>15</v>
      </c>
      <c r="H65" t="s">
        <v>79</v>
      </c>
      <c r="I65" t="s">
        <v>41</v>
      </c>
      <c r="J65" t="s">
        <v>29</v>
      </c>
      <c r="K65" t="s">
        <v>29</v>
      </c>
      <c r="L65" s="6" t="s">
        <v>98</v>
      </c>
      <c r="M65" s="7">
        <f t="shared" si="0"/>
        <v>24</v>
      </c>
    </row>
    <row r="66" spans="1:13" ht="19.5" customHeight="1" x14ac:dyDescent="0.45">
      <c r="A66" s="3" t="s">
        <v>87</v>
      </c>
      <c r="B66" t="s">
        <v>68</v>
      </c>
      <c r="C66" t="s">
        <v>37</v>
      </c>
      <c r="D66" s="7">
        <v>145</v>
      </c>
      <c r="E66" t="s">
        <v>82</v>
      </c>
      <c r="F66" s="7">
        <v>144</v>
      </c>
      <c r="G66" t="s">
        <v>97</v>
      </c>
      <c r="H66" t="s">
        <v>83</v>
      </c>
      <c r="I66" t="s">
        <v>37</v>
      </c>
      <c r="J66" t="s">
        <v>82</v>
      </c>
      <c r="K66" s="11" t="s">
        <v>37</v>
      </c>
      <c r="L66" s="6" t="s">
        <v>97</v>
      </c>
      <c r="M66" s="7">
        <f t="shared" si="0"/>
        <v>1</v>
      </c>
    </row>
    <row r="67" spans="1:13" ht="19.5" customHeight="1" x14ac:dyDescent="0.45">
      <c r="A67" s="3" t="s">
        <v>87</v>
      </c>
      <c r="B67" t="s">
        <v>68</v>
      </c>
      <c r="C67" t="s">
        <v>58</v>
      </c>
      <c r="D67" s="7">
        <v>112</v>
      </c>
      <c r="E67" t="s">
        <v>13</v>
      </c>
      <c r="F67" s="7">
        <v>113</v>
      </c>
      <c r="G67" t="s">
        <v>15</v>
      </c>
      <c r="H67" t="s">
        <v>81</v>
      </c>
      <c r="I67" t="s">
        <v>13</v>
      </c>
      <c r="J67" t="s">
        <v>58</v>
      </c>
      <c r="K67" s="11" t="s">
        <v>13</v>
      </c>
      <c r="L67" s="6" t="s">
        <v>97</v>
      </c>
      <c r="M67" s="7">
        <f t="shared" ref="M67:M68" si="1">ABS(D67-F67)</f>
        <v>1</v>
      </c>
    </row>
    <row r="68" spans="1:13" ht="19.5" customHeight="1" x14ac:dyDescent="0.45">
      <c r="A68" s="3" t="s">
        <v>87</v>
      </c>
      <c r="B68" t="s">
        <v>71</v>
      </c>
      <c r="C68" t="s">
        <v>72</v>
      </c>
      <c r="D68" s="7">
        <v>120</v>
      </c>
      <c r="E68" t="s">
        <v>69</v>
      </c>
      <c r="F68" s="7">
        <v>115</v>
      </c>
      <c r="G68" t="s">
        <v>15</v>
      </c>
      <c r="H68" t="s">
        <v>70</v>
      </c>
      <c r="I68" t="s">
        <v>72</v>
      </c>
      <c r="J68" t="s">
        <v>69</v>
      </c>
      <c r="K68" t="s">
        <v>69</v>
      </c>
      <c r="L68" s="6" t="s">
        <v>98</v>
      </c>
      <c r="M68" s="7">
        <f t="shared" si="1"/>
        <v>5</v>
      </c>
    </row>
    <row r="69" spans="1:13" ht="19.5" customHeight="1" x14ac:dyDescent="0.45">
      <c r="A69" s="3" t="s">
        <v>91</v>
      </c>
      <c r="B69" t="s">
        <v>61</v>
      </c>
      <c r="C69" t="s">
        <v>51</v>
      </c>
      <c r="E69" t="s">
        <v>32</v>
      </c>
      <c r="H69" t="s">
        <v>75</v>
      </c>
    </row>
    <row r="70" spans="1:13" ht="19.5" customHeight="1" x14ac:dyDescent="0.45">
      <c r="A70" s="3" t="s">
        <v>91</v>
      </c>
      <c r="B70" t="s">
        <v>63</v>
      </c>
      <c r="C70" t="s">
        <v>48</v>
      </c>
      <c r="E70" t="s">
        <v>25</v>
      </c>
      <c r="H70" t="s">
        <v>47</v>
      </c>
    </row>
    <row r="71" spans="1:13" ht="19.5" customHeight="1" x14ac:dyDescent="0.45">
      <c r="A71" s="3" t="s">
        <v>91</v>
      </c>
      <c r="B71" t="s">
        <v>63</v>
      </c>
      <c r="C71" t="s">
        <v>57</v>
      </c>
      <c r="E71" t="s">
        <v>42</v>
      </c>
      <c r="H71" t="s">
        <v>43</v>
      </c>
    </row>
    <row r="72" spans="1:13" ht="19.5" customHeight="1" x14ac:dyDescent="0.45">
      <c r="A72" s="3" t="s">
        <v>91</v>
      </c>
      <c r="B72" t="s">
        <v>63</v>
      </c>
      <c r="C72" t="s">
        <v>28</v>
      </c>
      <c r="E72" t="s">
        <v>18</v>
      </c>
      <c r="H72" t="s">
        <v>19</v>
      </c>
    </row>
    <row r="73" spans="1:13" ht="19.5" customHeight="1" x14ac:dyDescent="0.45">
      <c r="A73" s="3" t="s">
        <v>91</v>
      </c>
      <c r="B73" t="s">
        <v>71</v>
      </c>
      <c r="C73" t="s">
        <v>52</v>
      </c>
      <c r="E73" t="s">
        <v>33</v>
      </c>
      <c r="H73" t="s">
        <v>34</v>
      </c>
    </row>
    <row r="74" spans="1:13" ht="19.5" customHeight="1" x14ac:dyDescent="0.45">
      <c r="A74" s="3" t="s">
        <v>92</v>
      </c>
      <c r="B74" t="s">
        <v>12</v>
      </c>
      <c r="C74" t="s">
        <v>49</v>
      </c>
      <c r="E74" t="s">
        <v>14</v>
      </c>
      <c r="H74" t="s">
        <v>16</v>
      </c>
    </row>
    <row r="75" spans="1:13" ht="19.5" customHeight="1" x14ac:dyDescent="0.45">
      <c r="A75" s="3" t="s">
        <v>92</v>
      </c>
      <c r="B75" t="s">
        <v>12</v>
      </c>
      <c r="C75" t="s">
        <v>62</v>
      </c>
      <c r="E75" t="s">
        <v>46</v>
      </c>
      <c r="H75" t="s">
        <v>93</v>
      </c>
    </row>
    <row r="76" spans="1:13" ht="19.5" customHeight="1" x14ac:dyDescent="0.45">
      <c r="A76" s="3" t="s">
        <v>92</v>
      </c>
      <c r="B76" t="s">
        <v>20</v>
      </c>
      <c r="C76" t="s">
        <v>29</v>
      </c>
      <c r="E76" t="s">
        <v>22</v>
      </c>
      <c r="H76" t="s">
        <v>23</v>
      </c>
    </row>
    <row r="77" spans="1:13" ht="19.5" customHeight="1" x14ac:dyDescent="0.45">
      <c r="A77" s="3" t="s">
        <v>92</v>
      </c>
      <c r="B77" t="s">
        <v>20</v>
      </c>
      <c r="C77" t="s">
        <v>54</v>
      </c>
      <c r="E77" t="s">
        <v>36</v>
      </c>
      <c r="H77" t="s">
        <v>76</v>
      </c>
    </row>
    <row r="78" spans="1:13" ht="19.5" customHeight="1" x14ac:dyDescent="0.45">
      <c r="A78" s="3" t="s">
        <v>92</v>
      </c>
      <c r="B78" t="s">
        <v>20</v>
      </c>
      <c r="C78" t="s">
        <v>28</v>
      </c>
      <c r="E78" t="s">
        <v>26</v>
      </c>
      <c r="H78" t="s">
        <v>27</v>
      </c>
    </row>
    <row r="79" spans="1:13" ht="19.5" customHeight="1" x14ac:dyDescent="0.45">
      <c r="A79" s="3" t="s">
        <v>92</v>
      </c>
      <c r="B79" t="s">
        <v>24</v>
      </c>
      <c r="C79" t="s">
        <v>37</v>
      </c>
      <c r="E79" t="s">
        <v>55</v>
      </c>
      <c r="H79" t="s">
        <v>56</v>
      </c>
    </row>
    <row r="80" spans="1:13" ht="19.5" customHeight="1" x14ac:dyDescent="0.45">
      <c r="A80" s="3" t="s">
        <v>92</v>
      </c>
      <c r="B80" t="s">
        <v>24</v>
      </c>
      <c r="C80" t="s">
        <v>72</v>
      </c>
      <c r="E80" t="s">
        <v>51</v>
      </c>
      <c r="H80" t="s">
        <v>86</v>
      </c>
    </row>
    <row r="81" spans="1:8" ht="19.5" customHeight="1" x14ac:dyDescent="0.45">
      <c r="A81" s="3" t="s">
        <v>92</v>
      </c>
      <c r="B81" t="s">
        <v>24</v>
      </c>
      <c r="C81" t="s">
        <v>58</v>
      </c>
      <c r="E81" t="s">
        <v>57</v>
      </c>
      <c r="H81" t="s">
        <v>77</v>
      </c>
    </row>
    <row r="82" spans="1:8" ht="19.5" customHeight="1" x14ac:dyDescent="0.45">
      <c r="A82" s="3" t="s">
        <v>92</v>
      </c>
      <c r="B82" t="s">
        <v>24</v>
      </c>
      <c r="C82" t="s">
        <v>44</v>
      </c>
      <c r="E82" t="s">
        <v>13</v>
      </c>
      <c r="H82" t="s">
        <v>81</v>
      </c>
    </row>
    <row r="83" spans="1:8" ht="19.5" customHeight="1" x14ac:dyDescent="0.45">
      <c r="A83" s="3" t="s">
        <v>92</v>
      </c>
      <c r="B83" t="s">
        <v>68</v>
      </c>
      <c r="C83" t="s">
        <v>18</v>
      </c>
      <c r="E83" t="s">
        <v>69</v>
      </c>
      <c r="H83" t="s">
        <v>70</v>
      </c>
    </row>
    <row r="84" spans="1:8" ht="19.5" customHeight="1" x14ac:dyDescent="0.45">
      <c r="A84" s="3" t="s">
        <v>92</v>
      </c>
      <c r="B84" t="s">
        <v>71</v>
      </c>
      <c r="C84" t="s">
        <v>41</v>
      </c>
      <c r="E84" t="s">
        <v>21</v>
      </c>
      <c r="H84" t="s">
        <v>90</v>
      </c>
    </row>
    <row r="85" spans="1:8" ht="19.5" customHeight="1" x14ac:dyDescent="0.45">
      <c r="A85" s="3" t="s">
        <v>92</v>
      </c>
      <c r="B85" t="s">
        <v>31</v>
      </c>
      <c r="C85" t="s">
        <v>17</v>
      </c>
      <c r="E85" t="s">
        <v>33</v>
      </c>
      <c r="H85" t="s">
        <v>34</v>
      </c>
    </row>
    <row r="86" spans="1:8" ht="19.5" customHeight="1" x14ac:dyDescent="0.45">
      <c r="A86" s="3" t="s">
        <v>94</v>
      </c>
      <c r="B86" t="s">
        <v>20</v>
      </c>
      <c r="C86" t="s">
        <v>37</v>
      </c>
      <c r="E86" t="s">
        <v>25</v>
      </c>
      <c r="H86" t="s">
        <v>47</v>
      </c>
    </row>
    <row r="87" spans="1:8" ht="19.5" customHeight="1" x14ac:dyDescent="0.45">
      <c r="A87" s="3" t="s">
        <v>94</v>
      </c>
      <c r="B87" t="s">
        <v>20</v>
      </c>
      <c r="C87" t="s">
        <v>32</v>
      </c>
      <c r="E87" t="s">
        <v>22</v>
      </c>
      <c r="H87" t="s">
        <v>23</v>
      </c>
    </row>
    <row r="88" spans="1:8" ht="19.5" customHeight="1" x14ac:dyDescent="0.45">
      <c r="A88" s="3" t="s">
        <v>94</v>
      </c>
      <c r="B88" t="s">
        <v>20</v>
      </c>
      <c r="C88" t="s">
        <v>54</v>
      </c>
      <c r="E88" t="s">
        <v>49</v>
      </c>
      <c r="H88" t="s">
        <v>50</v>
      </c>
    </row>
    <row r="89" spans="1:8" ht="19.5" customHeight="1" x14ac:dyDescent="0.45">
      <c r="A89" s="3" t="s">
        <v>94</v>
      </c>
      <c r="B89" t="s">
        <v>24</v>
      </c>
      <c r="C89" t="s">
        <v>48</v>
      </c>
      <c r="E89" t="s">
        <v>52</v>
      </c>
      <c r="H89" t="s">
        <v>53</v>
      </c>
    </row>
    <row r="90" spans="1:8" ht="19.5" customHeight="1" x14ac:dyDescent="0.45">
      <c r="A90" s="3" t="s">
        <v>94</v>
      </c>
      <c r="B90" t="s">
        <v>31</v>
      </c>
      <c r="C90" t="s">
        <v>17</v>
      </c>
      <c r="E90" t="s">
        <v>82</v>
      </c>
      <c r="H90" t="s">
        <v>83</v>
      </c>
    </row>
    <row r="91" spans="1:8" ht="19.5" customHeight="1" x14ac:dyDescent="0.45">
      <c r="A91" s="3" t="s">
        <v>95</v>
      </c>
      <c r="B91" t="s">
        <v>12</v>
      </c>
      <c r="C91" t="s">
        <v>52</v>
      </c>
      <c r="E91" t="s">
        <v>14</v>
      </c>
      <c r="H91" t="s">
        <v>16</v>
      </c>
    </row>
    <row r="92" spans="1:8" ht="19.5" customHeight="1" x14ac:dyDescent="0.45">
      <c r="A92" s="3" t="s">
        <v>95</v>
      </c>
      <c r="B92" t="s">
        <v>12</v>
      </c>
      <c r="C92" t="s">
        <v>42</v>
      </c>
      <c r="E92" t="s">
        <v>46</v>
      </c>
      <c r="H92" t="s">
        <v>93</v>
      </c>
    </row>
    <row r="93" spans="1:8" ht="19.5" customHeight="1" x14ac:dyDescent="0.45">
      <c r="A93" s="3" t="s">
        <v>95</v>
      </c>
      <c r="B93" t="s">
        <v>12</v>
      </c>
      <c r="C93" t="s">
        <v>62</v>
      </c>
      <c r="E93" t="s">
        <v>44</v>
      </c>
      <c r="H93" t="s">
        <v>45</v>
      </c>
    </row>
    <row r="94" spans="1:8" ht="19.5" customHeight="1" x14ac:dyDescent="0.45">
      <c r="A94" s="3" t="s">
        <v>95</v>
      </c>
      <c r="B94" t="s">
        <v>20</v>
      </c>
      <c r="C94" t="s">
        <v>72</v>
      </c>
      <c r="E94" t="s">
        <v>26</v>
      </c>
      <c r="H94" t="s">
        <v>27</v>
      </c>
    </row>
    <row r="95" spans="1:8" ht="19.5" customHeight="1" x14ac:dyDescent="0.45">
      <c r="A95" s="3" t="s">
        <v>95</v>
      </c>
      <c r="B95" t="s">
        <v>24</v>
      </c>
      <c r="C95" t="s">
        <v>29</v>
      </c>
      <c r="E95" t="s">
        <v>55</v>
      </c>
      <c r="H95" t="s">
        <v>56</v>
      </c>
    </row>
    <row r="96" spans="1:8" ht="19.5" customHeight="1" x14ac:dyDescent="0.45">
      <c r="A96" s="3" t="s">
        <v>95</v>
      </c>
      <c r="B96" t="s">
        <v>24</v>
      </c>
      <c r="C96" t="s">
        <v>69</v>
      </c>
      <c r="E96" t="s">
        <v>58</v>
      </c>
      <c r="H96" t="s">
        <v>59</v>
      </c>
    </row>
    <row r="97" spans="1:8" ht="19.5" customHeight="1" x14ac:dyDescent="0.45">
      <c r="A97" s="3" t="s">
        <v>95</v>
      </c>
      <c r="B97" t="s">
        <v>24</v>
      </c>
      <c r="C97" t="s">
        <v>21</v>
      </c>
      <c r="E97" t="s">
        <v>57</v>
      </c>
      <c r="H97" t="s">
        <v>77</v>
      </c>
    </row>
    <row r="98" spans="1:8" ht="19.5" customHeight="1" x14ac:dyDescent="0.45">
      <c r="A98" s="3" t="s">
        <v>95</v>
      </c>
      <c r="B98" t="s">
        <v>24</v>
      </c>
      <c r="C98" t="s">
        <v>18</v>
      </c>
      <c r="E98" t="s">
        <v>13</v>
      </c>
      <c r="H98" t="s">
        <v>81</v>
      </c>
    </row>
    <row r="99" spans="1:8" ht="19.5" customHeight="1" x14ac:dyDescent="0.45">
      <c r="A99" s="3" t="s">
        <v>95</v>
      </c>
      <c r="B99" t="s">
        <v>68</v>
      </c>
      <c r="C99" t="s">
        <v>28</v>
      </c>
      <c r="E99" t="s">
        <v>36</v>
      </c>
      <c r="H99" t="s">
        <v>76</v>
      </c>
    </row>
    <row r="100" spans="1:8" ht="19.5" customHeight="1" x14ac:dyDescent="0.45">
      <c r="A100" s="3" t="s">
        <v>95</v>
      </c>
      <c r="B100" t="s">
        <v>31</v>
      </c>
      <c r="C100" t="s">
        <v>41</v>
      </c>
      <c r="E100" t="s">
        <v>33</v>
      </c>
      <c r="H100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165-A907-40EA-B4D3-B42CCCB2BD8A}">
  <dimension ref="A1:G14"/>
  <sheetViews>
    <sheetView workbookViewId="0">
      <selection activeCell="O26" sqref="O26"/>
    </sheetView>
  </sheetViews>
  <sheetFormatPr defaultRowHeight="14.25" x14ac:dyDescent="0.45"/>
  <cols>
    <col min="1" max="1" width="15.33203125" bestFit="1" customWidth="1"/>
  </cols>
  <sheetData>
    <row r="1" spans="1:7" x14ac:dyDescent="0.45">
      <c r="A1" s="12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103</v>
      </c>
    </row>
    <row r="2" spans="1:7" x14ac:dyDescent="0.45">
      <c r="A2" s="13" t="s">
        <v>11</v>
      </c>
      <c r="B2" s="9">
        <f>COUNTIFS(Sheet1!$L:$L,Sheet2!$B$1,Sheet1!$A:$A,Sheet2!$A2)</f>
        <v>2</v>
      </c>
      <c r="C2" s="9">
        <f>COUNTIFS(Sheet1!$L:$L,Sheet2!$C$1,Sheet1!$A:$A,Sheet2!$A2)</f>
        <v>5</v>
      </c>
      <c r="D2" s="10">
        <f>IFERROR(B2/SUM(B2:C2),"")</f>
        <v>0.2857142857142857</v>
      </c>
      <c r="E2" s="14">
        <f>IFERROR(AVERAGEIFS(Sheet1!$M$2:$M$100, Sheet1!$A$2:$A$100, A2, Sheet1!$L$2:$L$100, "Yes"),"")</f>
        <v>9</v>
      </c>
      <c r="F2" s="14">
        <f>IFERROR(AVERAGEIFS(Sheet1!$M$2:$M$100, Sheet1!$A$2:$A$100, A2, Sheet1!$L$2:$L$100, "No"),"")</f>
        <v>7.8</v>
      </c>
      <c r="G2" s="8" cm="1">
        <f t="array" ref="G2">SUM(($B$2:B2)/SUM($B$2:C2))</f>
        <v>0.2857142857142857</v>
      </c>
    </row>
    <row r="3" spans="1:7" x14ac:dyDescent="0.45">
      <c r="A3" s="13" t="s">
        <v>39</v>
      </c>
      <c r="B3" s="9">
        <f>COUNTIFS(Sheet1!$L:$L,Sheet2!$B$1,Sheet1!$A:$A,Sheet2!$A3)</f>
        <v>5</v>
      </c>
      <c r="C3" s="9">
        <f>COUNTIFS(Sheet1!$L:$L,Sheet2!$C$1,Sheet1!$A:$A,Sheet2!$A3)</f>
        <v>3</v>
      </c>
      <c r="D3" s="10">
        <f t="shared" ref="D3:D14" si="0">IFERROR(B3/SUM(B3:C3),"")</f>
        <v>0.625</v>
      </c>
      <c r="E3" s="14">
        <f>IFERROR(AVERAGEIFS(Sheet1!$M$2:$M$100, Sheet1!$A$2:$A$100, A3, Sheet1!$L$2:$L$100, "Yes"),"")</f>
        <v>14</v>
      </c>
      <c r="F3" s="14">
        <f>IFERROR(AVERAGEIFS(Sheet1!$M$2:$M$100, Sheet1!$A$2:$A$100, A3, Sheet1!$L$2:$L$100, "No"),"")</f>
        <v>10</v>
      </c>
      <c r="G3" s="8" cm="1">
        <f t="array" ref="G3">SUM(($B$2:B3)/SUM($B$2:C3))</f>
        <v>0.46666666666666667</v>
      </c>
    </row>
    <row r="4" spans="1:7" x14ac:dyDescent="0.45">
      <c r="A4" s="13" t="s">
        <v>60</v>
      </c>
      <c r="B4" s="9">
        <f>COUNTIFS(Sheet1!$L:$L,Sheet2!$B$1,Sheet1!$A:$A,Sheet2!$A4)</f>
        <v>2</v>
      </c>
      <c r="C4" s="9">
        <f>COUNTIFS(Sheet1!$L:$L,Sheet2!$C$1,Sheet1!$A:$A,Sheet2!$A4)</f>
        <v>4</v>
      </c>
      <c r="D4" s="10">
        <f t="shared" si="0"/>
        <v>0.33333333333333331</v>
      </c>
      <c r="E4" s="14">
        <f>IFERROR(AVERAGEIFS(Sheet1!$M$2:$M$100, Sheet1!$A$2:$A$100, A4, Sheet1!$L$2:$L$100, "Yes"),"")</f>
        <v>8</v>
      </c>
      <c r="F4" s="14">
        <f>IFERROR(AVERAGEIFS(Sheet1!$M$2:$M$100, Sheet1!$A$2:$A$100, A4, Sheet1!$L$2:$L$100, "No"),"")</f>
        <v>15.5</v>
      </c>
      <c r="G4" s="8" cm="1">
        <f t="array" ref="G4">SUM(($B$2:B4)/SUM($B$2:C4))</f>
        <v>0.42857142857142855</v>
      </c>
    </row>
    <row r="5" spans="1:7" x14ac:dyDescent="0.45">
      <c r="A5" s="13" t="s">
        <v>65</v>
      </c>
      <c r="B5" s="9">
        <f>COUNTIFS(Sheet1!$L:$L,Sheet2!$B$1,Sheet1!$A:$A,Sheet2!$A5)</f>
        <v>3</v>
      </c>
      <c r="C5" s="9">
        <f>COUNTIFS(Sheet1!$L:$L,Sheet2!$C$1,Sheet1!$A:$A,Sheet2!$A5)</f>
        <v>5</v>
      </c>
      <c r="D5" s="10">
        <f t="shared" si="0"/>
        <v>0.375</v>
      </c>
      <c r="E5" s="14">
        <f>IFERROR(AVERAGEIFS(Sheet1!$M$2:$M$100, Sheet1!$A$2:$A$100, A5, Sheet1!$L$2:$L$100, "Yes"),"")</f>
        <v>13</v>
      </c>
      <c r="F5" s="14">
        <f>IFERROR(AVERAGEIFS(Sheet1!$M$2:$M$100, Sheet1!$A$2:$A$100, A5, Sheet1!$L$2:$L$100, "No"),"")</f>
        <v>8.8000000000000007</v>
      </c>
      <c r="G5" s="8" cm="1">
        <f t="array" ref="G5">SUM(($B$2:B5)/SUM($B$2:C5))</f>
        <v>0.41379310344827586</v>
      </c>
    </row>
    <row r="6" spans="1:7" x14ac:dyDescent="0.45">
      <c r="A6" s="13" t="s">
        <v>74</v>
      </c>
      <c r="B6" s="9">
        <f>COUNTIFS(Sheet1!$L:$L,Sheet2!$B$1,Sheet1!$A:$A,Sheet2!$A6)</f>
        <v>1</v>
      </c>
      <c r="C6" s="9">
        <f>COUNTIFS(Sheet1!$L:$L,Sheet2!$C$1,Sheet1!$A:$A,Sheet2!$A6)</f>
        <v>4</v>
      </c>
      <c r="D6" s="10">
        <f t="shared" si="0"/>
        <v>0.2</v>
      </c>
      <c r="E6" s="14">
        <f>IFERROR(AVERAGEIFS(Sheet1!$M$2:$M$100, Sheet1!$A$2:$A$100, A6, Sheet1!$L$2:$L$100, "Yes"),"")</f>
        <v>5</v>
      </c>
      <c r="F6" s="14">
        <f>IFERROR(AVERAGEIFS(Sheet1!$M$2:$M$100, Sheet1!$A$2:$A$100, A6, Sheet1!$L$2:$L$100, "No"),"")</f>
        <v>19.25</v>
      </c>
      <c r="G6" s="8" cm="1">
        <f t="array" ref="G6">SUM(($B$2:B6)/SUM($B$2:C6))</f>
        <v>0.38235294117647062</v>
      </c>
    </row>
    <row r="7" spans="1:7" x14ac:dyDescent="0.45">
      <c r="A7" s="13" t="s">
        <v>78</v>
      </c>
      <c r="B7" s="9">
        <f>COUNTIFS(Sheet1!$L:$L,Sheet2!$B$1,Sheet1!$A:$A,Sheet2!$A7)</f>
        <v>3</v>
      </c>
      <c r="C7" s="9">
        <f>COUNTIFS(Sheet1!$L:$L,Sheet2!$C$1,Sheet1!$A:$A,Sheet2!$A7)</f>
        <v>5</v>
      </c>
      <c r="D7" s="10">
        <f t="shared" si="0"/>
        <v>0.375</v>
      </c>
      <c r="E7" s="14">
        <f>IFERROR(AVERAGEIFS(Sheet1!$M$2:$M$100, Sheet1!$A$2:$A$100, A7, Sheet1!$L$2:$L$100, "Yes"),"")</f>
        <v>8.3333333333333339</v>
      </c>
      <c r="F7" s="14">
        <f>IFERROR(AVERAGEIFS(Sheet1!$M$2:$M$100, Sheet1!$A$2:$A$100, A7, Sheet1!$L$2:$L$100, "No"),"")</f>
        <v>17.8</v>
      </c>
      <c r="G7" s="8" cm="1">
        <f t="array" ref="G7">SUM(($B$2:B7)/SUM($B$2:C7))</f>
        <v>0.38095238095238093</v>
      </c>
    </row>
    <row r="8" spans="1:7" x14ac:dyDescent="0.45">
      <c r="A8" s="13" t="s">
        <v>84</v>
      </c>
      <c r="B8" s="9">
        <f>COUNTIFS(Sheet1!$L:$L,Sheet2!$B$1,Sheet1!$A:$A,Sheet2!$A8)</f>
        <v>3</v>
      </c>
      <c r="C8" s="9">
        <f>COUNTIFS(Sheet1!$L:$L,Sheet2!$C$1,Sheet1!$A:$A,Sheet2!$A8)</f>
        <v>4</v>
      </c>
      <c r="D8" s="10">
        <f t="shared" si="0"/>
        <v>0.42857142857142855</v>
      </c>
      <c r="E8" s="14">
        <f>IFERROR(AVERAGEIFS(Sheet1!$M$2:$M$100, Sheet1!$A$2:$A$100, A8, Sheet1!$L$2:$L$100, "Yes"),"")</f>
        <v>21.666666666666668</v>
      </c>
      <c r="F8" s="14">
        <f>IFERROR(AVERAGEIFS(Sheet1!$M$2:$M$100, Sheet1!$A$2:$A$100, A8, Sheet1!$L$2:$L$100, "No"),"")</f>
        <v>11.25</v>
      </c>
      <c r="G8" s="8" cm="1">
        <f t="array" ref="G8">SUM(($B$2:B8)/SUM($B$2:C8))</f>
        <v>0.38775510204081637</v>
      </c>
    </row>
    <row r="9" spans="1:7" x14ac:dyDescent="0.45">
      <c r="A9" s="13" t="s">
        <v>85</v>
      </c>
      <c r="B9" s="9">
        <f>COUNTIFS(Sheet1!$L:$L,Sheet2!$B$1,Sheet1!$A:$A,Sheet2!$A9)</f>
        <v>4</v>
      </c>
      <c r="C9" s="9">
        <f>COUNTIFS(Sheet1!$L:$L,Sheet2!$C$1,Sheet1!$A:$A,Sheet2!$A9)</f>
        <v>4</v>
      </c>
      <c r="D9" s="10">
        <f t="shared" si="0"/>
        <v>0.5</v>
      </c>
      <c r="E9" s="14">
        <f>IFERROR(AVERAGEIFS(Sheet1!$M$2:$M$100, Sheet1!$A$2:$A$100, A9, Sheet1!$L$2:$L$100, "Yes"),"")</f>
        <v>7.75</v>
      </c>
      <c r="F9" s="14">
        <f>IFERROR(AVERAGEIFS(Sheet1!$M$2:$M$100, Sheet1!$A$2:$A$100, A9, Sheet1!$L$2:$L$100, "No"),"")</f>
        <v>20.75</v>
      </c>
      <c r="G9" s="8" cm="1">
        <f t="array" ref="G9">SUM(($B$2:B9)/SUM($B$2:C9))</f>
        <v>0.40350877192982454</v>
      </c>
    </row>
    <row r="10" spans="1:7" x14ac:dyDescent="0.45">
      <c r="A10" s="13" t="s">
        <v>87</v>
      </c>
      <c r="B10" s="9">
        <f>COUNTIFS(Sheet1!$L:$L,Sheet2!$B$1,Sheet1!$A:$A,Sheet2!$A10)</f>
        <v>4</v>
      </c>
      <c r="C10" s="9">
        <f>COUNTIFS(Sheet1!$L:$L,Sheet2!$C$1,Sheet1!$A:$A,Sheet2!$A10)</f>
        <v>6</v>
      </c>
      <c r="D10" s="10">
        <f t="shared" si="0"/>
        <v>0.4</v>
      </c>
      <c r="E10" s="14">
        <f>IFERROR(AVERAGEIFS(Sheet1!$M$2:$M$100, Sheet1!$A$2:$A$100, A10, Sheet1!$L$2:$L$100, "Yes"),"")</f>
        <v>5.75</v>
      </c>
      <c r="F10" s="14">
        <f>IFERROR(AVERAGEIFS(Sheet1!$M$2:$M$100, Sheet1!$A$2:$A$100, A10, Sheet1!$L$2:$L$100, "No"),"")</f>
        <v>12.833333333333334</v>
      </c>
      <c r="G10" s="8">
        <v>0</v>
      </c>
    </row>
    <row r="11" spans="1:7" x14ac:dyDescent="0.45">
      <c r="A11" s="13" t="s">
        <v>91</v>
      </c>
      <c r="B11" s="9">
        <f>COUNTIFS(Sheet1!$L:$L,Sheet2!$B$1,Sheet1!$A:$A,Sheet2!$A11)</f>
        <v>0</v>
      </c>
      <c r="C11" s="9">
        <f>COUNTIFS(Sheet1!$L:$L,Sheet2!$C$1,Sheet1!$A:$A,Sheet2!$A11)</f>
        <v>0</v>
      </c>
      <c r="D11" s="10" t="str">
        <f t="shared" si="0"/>
        <v/>
      </c>
      <c r="E11" s="14" t="str">
        <f>IFERROR(AVERAGEIFS(Sheet1!$M$2:$M$100, Sheet1!$A$2:$A$100, A11, Sheet1!$L$2:$L$100, "Yes"),"")</f>
        <v/>
      </c>
      <c r="F11" s="14" t="str">
        <f>IFERROR(AVERAGEIFS(Sheet1!$M$2:$M$100, Sheet1!$A$2:$A$100, A11, Sheet1!$L$2:$L$100, "No"),"")</f>
        <v/>
      </c>
      <c r="G11" s="8">
        <v>0</v>
      </c>
    </row>
    <row r="12" spans="1:7" x14ac:dyDescent="0.45">
      <c r="A12" s="13" t="s">
        <v>92</v>
      </c>
      <c r="B12" s="9">
        <f>COUNTIFS(Sheet1!$L:$L,Sheet2!$B$1,Sheet1!$A:$A,Sheet2!$A12)</f>
        <v>0</v>
      </c>
      <c r="C12" s="9">
        <f>COUNTIFS(Sheet1!$L:$L,Sheet2!$C$1,Sheet1!$A:$A,Sheet2!$A12)</f>
        <v>0</v>
      </c>
      <c r="D12" s="10" t="str">
        <f t="shared" si="0"/>
        <v/>
      </c>
      <c r="E12" s="14" t="str">
        <f>IFERROR(AVERAGEIFS(Sheet1!$M$2:$M$100, Sheet1!$A$2:$A$100, A12, Sheet1!$L$2:$L$100, "Yes"),"")</f>
        <v/>
      </c>
      <c r="F12" s="14" t="str">
        <f>IFERROR(AVERAGEIFS(Sheet1!$M$2:$M$100, Sheet1!$A$2:$A$100, A12, Sheet1!$L$2:$L$100, "No"),"")</f>
        <v/>
      </c>
      <c r="G12" s="8">
        <v>0</v>
      </c>
    </row>
    <row r="13" spans="1:7" x14ac:dyDescent="0.45">
      <c r="A13" s="13" t="s">
        <v>94</v>
      </c>
      <c r="B13" s="9">
        <f>COUNTIFS(Sheet1!$L:$L,Sheet2!$B$1,Sheet1!$A:$A,Sheet2!$A13)</f>
        <v>0</v>
      </c>
      <c r="C13" s="9">
        <f>COUNTIFS(Sheet1!$L:$L,Sheet2!$C$1,Sheet1!$A:$A,Sheet2!$A13)</f>
        <v>0</v>
      </c>
      <c r="D13" s="10" t="str">
        <f t="shared" si="0"/>
        <v/>
      </c>
      <c r="E13" s="14" t="str">
        <f>IFERROR(AVERAGEIFS(Sheet1!$M$2:$M$100, Sheet1!$A$2:$A$100, A13, Sheet1!$L$2:$L$100, "Yes"),"")</f>
        <v/>
      </c>
      <c r="F13" s="14" t="str">
        <f>IFERROR(AVERAGEIFS(Sheet1!$M$2:$M$100, Sheet1!$A$2:$A$100, A13, Sheet1!$L$2:$L$100, "No"),"")</f>
        <v/>
      </c>
      <c r="G13" s="8">
        <v>0</v>
      </c>
    </row>
    <row r="14" spans="1:7" x14ac:dyDescent="0.45">
      <c r="A14" s="13" t="s">
        <v>95</v>
      </c>
      <c r="B14" s="9">
        <f>COUNTIFS(Sheet1!$L:$L,Sheet2!$B$1,Sheet1!$A:$A,Sheet2!$A14)</f>
        <v>0</v>
      </c>
      <c r="C14" s="9">
        <f>COUNTIFS(Sheet1!$L:$L,Sheet2!$C$1,Sheet1!$A:$A,Sheet2!$A14)</f>
        <v>0</v>
      </c>
      <c r="D14" s="10" t="str">
        <f t="shared" si="0"/>
        <v/>
      </c>
      <c r="E14" s="14" t="str">
        <f>IFERROR(AVERAGEIFS(Sheet1!$M$2:$M$100, Sheet1!$A$2:$A$100, A14, Sheet1!$L$2:$L$100, "Yes"),"")</f>
        <v/>
      </c>
      <c r="F14" s="14" t="str">
        <f>IFERROR(AVERAGEIFS(Sheet1!$M$2:$M$100, Sheet1!$A$2:$A$100, A14, Sheet1!$L$2:$L$100, "No"),"")</f>
        <v/>
      </c>
      <c r="G14" s="8">
        <v>0</v>
      </c>
    </row>
  </sheetData>
  <conditionalFormatting sqref="D2:D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Dhar</cp:lastModifiedBy>
  <dcterms:created xsi:type="dcterms:W3CDTF">2024-01-20T05:57:02Z</dcterms:created>
  <dcterms:modified xsi:type="dcterms:W3CDTF">2024-01-28T07:58:05Z</dcterms:modified>
</cp:coreProperties>
</file>