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dv\Documents\2019 Haust\Reikningshald\"/>
    </mc:Choice>
  </mc:AlternateContent>
  <xr:revisionPtr revIDLastSave="0" documentId="8_{B559DC78-24F4-4FB8-9B8D-380089831457}" xr6:coauthVersionLast="41" xr6:coauthVersionMax="41" xr10:uidLastSave="{00000000-0000-0000-0000-000000000000}"/>
  <bookViews>
    <workbookView xWindow="2730" yWindow="675" windowWidth="19920" windowHeight="15525" xr2:uid="{3E3FA4D9-2FE7-424D-B33A-6510B7F0DB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1" l="1"/>
  <c r="E85" i="1"/>
  <c r="E84" i="1"/>
  <c r="D79" i="1"/>
  <c r="H67" i="1"/>
  <c r="E68" i="1"/>
  <c r="E63" i="1"/>
  <c r="E59" i="1"/>
  <c r="G51" i="1"/>
  <c r="F52" i="1"/>
  <c r="F51" i="1"/>
  <c r="E35" i="1"/>
  <c r="I34" i="1"/>
  <c r="I35" i="1" s="1"/>
  <c r="I33" i="1"/>
  <c r="C36" i="1"/>
  <c r="E34" i="1"/>
  <c r="E33" i="1"/>
  <c r="H24" i="1"/>
  <c r="G26" i="1"/>
  <c r="F26" i="1"/>
  <c r="E7" i="1"/>
  <c r="C7" i="1"/>
  <c r="E5" i="1"/>
  <c r="I4" i="1"/>
  <c r="I6" i="1" s="1"/>
  <c r="E4" i="1"/>
  <c r="G13" i="1" l="1"/>
  <c r="E36" i="1"/>
  <c r="G38" i="1" s="1"/>
  <c r="H26" i="1"/>
  <c r="G54" i="1" l="1"/>
</calcChain>
</file>

<file path=xl/sharedStrings.xml><?xml version="1.0" encoding="utf-8"?>
<sst xmlns="http://schemas.openxmlformats.org/spreadsheetml/2006/main" count="51" uniqueCount="39">
  <si>
    <t>meðalkostnaðarverð=birgðakostn+birgðakostn/heildarbirgðir</t>
  </si>
  <si>
    <t>=</t>
  </si>
  <si>
    <t>Kostnaðarverð sölu</t>
  </si>
  <si>
    <t>3)</t>
  </si>
  <si>
    <t>5)</t>
  </si>
  <si>
    <t>framlegð</t>
  </si>
  <si>
    <t>4)</t>
  </si>
  <si>
    <t>Vörukaup</t>
  </si>
  <si>
    <t>Sala</t>
  </si>
  <si>
    <t>Birgðir</t>
  </si>
  <si>
    <t>Hlutafé</t>
  </si>
  <si>
    <t>Tekjur</t>
  </si>
  <si>
    <t>Gjöld</t>
  </si>
  <si>
    <t>Eignir</t>
  </si>
  <si>
    <t>Skuldir</t>
  </si>
  <si>
    <t>8)</t>
  </si>
  <si>
    <t>10)</t>
  </si>
  <si>
    <t>KSV</t>
  </si>
  <si>
    <t>SALA</t>
  </si>
  <si>
    <t>13)</t>
  </si>
  <si>
    <t>14)</t>
  </si>
  <si>
    <t>Skuldahlutfallið</t>
  </si>
  <si>
    <t>Arðsemi eigna</t>
  </si>
  <si>
    <t>Eignir/skuldir</t>
  </si>
  <si>
    <t>Afkoma/Eignir</t>
  </si>
  <si>
    <t>15)</t>
  </si>
  <si>
    <t>Eiginfjárhlutfall</t>
  </si>
  <si>
    <t>Eigið fé/Eignir</t>
  </si>
  <si>
    <t>16)</t>
  </si>
  <si>
    <t>c</t>
  </si>
  <si>
    <t>17)</t>
  </si>
  <si>
    <t>a</t>
  </si>
  <si>
    <t>18)</t>
  </si>
  <si>
    <t>Vaxtatekjur</t>
  </si>
  <si>
    <t>Afkoma</t>
  </si>
  <si>
    <t>19)</t>
  </si>
  <si>
    <t>Lán</t>
  </si>
  <si>
    <t>20)</t>
  </si>
  <si>
    <t>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</si>
</sst>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1" xfId="0" applyFont="1" applyBorder="1"/>
    <xf numFmtId="0" fontId="2" fillId="0" borderId="2" xfId="0" applyFont="1" applyBorder="1"/>
    <xf numFmtId="0" fontId="2" fillId="0" borderId="0" xfId="0" applyFont="1" applyBorder="1"/>
    <xf numFmtId="1" fontId="2" fillId="0" borderId="0" xfId="0" applyNumberFormat="1" applyFont="1"/>
    <xf numFmtId="2" fontId="0" fillId="0" borderId="0" xfId="0" applyNumberFormat="1"/>
    <xf numFmtId="0" fontId="3" fillId="0" borderId="0" xfId="0" applyFont="1"/>
    <xf numFmtId="1" fontId="3" fillId="0" borderId="0" xfId="0" applyNumberFormat="1" applyFont="1"/>
    <xf numFmtId="0" fontId="3" fillId="0" borderId="1" xfId="0" applyFont="1" applyBorder="1"/>
    <xf numFmtId="41" fontId="0" fillId="0" borderId="0" xfId="0" applyNumberFormat="1"/>
    <xf numFmtId="3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1774F-65AD-4289-94D7-3F9F4EF28D75}">
  <dimension ref="A1:M90"/>
  <sheetViews>
    <sheetView tabSelected="1" workbookViewId="0">
      <selection activeCell="M18" sqref="M18"/>
    </sheetView>
  </sheetViews>
  <sheetFormatPr defaultRowHeight="15" x14ac:dyDescent="0.25"/>
  <cols>
    <col min="3" max="3" width="9.5703125" bestFit="1" customWidth="1"/>
    <col min="4" max="4" width="10.5703125" bestFit="1" customWidth="1"/>
    <col min="5" max="5" width="11.28515625" bestFit="1" customWidth="1"/>
    <col min="6" max="6" width="10" bestFit="1" customWidth="1"/>
    <col min="12" max="12" width="12.5703125" bestFit="1" customWidth="1"/>
    <col min="13" max="13" width="11.28515625" bestFit="1" customWidth="1"/>
  </cols>
  <sheetData>
    <row r="1" spans="1:13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x14ac:dyDescent="0.25">
      <c r="A3" s="8"/>
      <c r="B3" s="8" t="s">
        <v>38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x14ac:dyDescent="0.25">
      <c r="A4" s="8"/>
      <c r="B4" s="8"/>
      <c r="C4" s="1">
        <v>300</v>
      </c>
      <c r="D4" s="2">
        <v>2.1</v>
      </c>
      <c r="E4" s="1">
        <f>C4*D4</f>
        <v>630</v>
      </c>
      <c r="F4" s="1"/>
      <c r="G4" s="1">
        <v>500</v>
      </c>
      <c r="H4" s="1">
        <v>3</v>
      </c>
      <c r="I4" s="1">
        <f>G4*H4</f>
        <v>1500</v>
      </c>
      <c r="J4" s="1"/>
      <c r="K4" s="8"/>
      <c r="L4" s="8"/>
      <c r="M4" s="8"/>
    </row>
    <row r="5" spans="1:13" x14ac:dyDescent="0.25">
      <c r="A5" s="8"/>
      <c r="B5" s="8"/>
      <c r="C5" s="1">
        <v>400</v>
      </c>
      <c r="D5" s="1">
        <v>2.4</v>
      </c>
      <c r="E5" s="1">
        <f t="shared" ref="E5" si="0">C5*D5</f>
        <v>960</v>
      </c>
      <c r="F5" s="1"/>
      <c r="G5" s="1"/>
      <c r="H5" s="1"/>
      <c r="I5" s="1"/>
      <c r="J5" s="1"/>
      <c r="M5" s="8"/>
    </row>
    <row r="6" spans="1:13" x14ac:dyDescent="0.25">
      <c r="A6" s="8"/>
      <c r="B6" s="8"/>
      <c r="C6" s="4"/>
      <c r="D6" s="1"/>
      <c r="E6" s="4"/>
      <c r="F6" s="1"/>
      <c r="G6" s="3">
        <v>500</v>
      </c>
      <c r="H6" s="1"/>
      <c r="I6" s="3">
        <f>I4+I5</f>
        <v>1500</v>
      </c>
      <c r="J6" s="1"/>
      <c r="M6" s="8"/>
    </row>
    <row r="7" spans="1:13" x14ac:dyDescent="0.25">
      <c r="A7" s="8"/>
      <c r="B7" s="8"/>
      <c r="C7" s="1">
        <f>SUM(C4:C6)</f>
        <v>700</v>
      </c>
      <c r="D7" s="5"/>
      <c r="E7" s="1">
        <f>SUM(E4:E6)</f>
        <v>1590</v>
      </c>
      <c r="F7" s="1"/>
      <c r="G7" s="1"/>
      <c r="H7" s="1"/>
      <c r="I7" s="1"/>
      <c r="J7" s="1"/>
      <c r="M7" s="8"/>
    </row>
    <row r="8" spans="1:13" x14ac:dyDescent="0.25">
      <c r="A8" s="8"/>
      <c r="B8" s="8"/>
      <c r="C8" s="8"/>
      <c r="D8" s="1"/>
      <c r="E8" s="8"/>
      <c r="F8" s="1"/>
      <c r="G8" s="1"/>
      <c r="H8" s="1"/>
      <c r="I8" s="1"/>
      <c r="J8" s="1"/>
      <c r="M8" s="8"/>
    </row>
    <row r="9" spans="1:13" x14ac:dyDescent="0.25">
      <c r="A9" s="8"/>
      <c r="B9" s="8"/>
      <c r="C9" s="1"/>
      <c r="D9" s="1"/>
      <c r="E9" s="1"/>
      <c r="F9" s="1"/>
      <c r="G9" s="1"/>
      <c r="H9" s="1"/>
      <c r="I9" s="1"/>
      <c r="J9" s="1"/>
      <c r="K9" s="8"/>
      <c r="L9" s="8"/>
      <c r="M9" s="8"/>
    </row>
    <row r="10" spans="1:13" x14ac:dyDescent="0.25">
      <c r="A10" s="8"/>
      <c r="B10" s="8"/>
      <c r="C10" s="1"/>
      <c r="D10" s="1"/>
      <c r="E10" s="1"/>
      <c r="F10" s="8" t="s">
        <v>0</v>
      </c>
      <c r="G10" s="8"/>
      <c r="H10" s="1"/>
      <c r="I10" s="1"/>
      <c r="J10" s="1"/>
      <c r="K10" s="8"/>
      <c r="L10" s="8"/>
      <c r="M10" s="8"/>
    </row>
    <row r="11" spans="1:13" x14ac:dyDescent="0.25">
      <c r="A11" s="8"/>
      <c r="B11" s="8"/>
      <c r="C11" s="1"/>
      <c r="D11" s="1"/>
      <c r="E11" s="1"/>
      <c r="F11" s="8" t="s">
        <v>1</v>
      </c>
      <c r="G11" s="8">
        <f>(E4+E5)/700</f>
        <v>2.2714285714285714</v>
      </c>
      <c r="H11" s="1"/>
      <c r="I11" s="1"/>
      <c r="J11" s="1"/>
      <c r="K11" s="8"/>
      <c r="L11" s="8"/>
      <c r="M11" s="8"/>
    </row>
    <row r="12" spans="1:13" x14ac:dyDescent="0.25">
      <c r="A12" s="8"/>
      <c r="B12" s="8"/>
      <c r="C12" s="1"/>
      <c r="D12" s="1"/>
      <c r="E12" s="1"/>
      <c r="F12" s="8" t="s">
        <v>2</v>
      </c>
      <c r="G12" s="8"/>
      <c r="H12" s="1"/>
      <c r="I12" s="1"/>
      <c r="J12" s="1"/>
      <c r="K12" s="8"/>
      <c r="L12" s="8"/>
      <c r="M12" s="8"/>
    </row>
    <row r="13" spans="1:13" x14ac:dyDescent="0.25">
      <c r="A13" s="8"/>
      <c r="B13" s="8"/>
      <c r="C13" s="1"/>
      <c r="D13" s="1"/>
      <c r="E13" s="1"/>
      <c r="F13" s="8" t="s">
        <v>1</v>
      </c>
      <c r="G13" s="9">
        <f>G11*G6</f>
        <v>1135.7142857142858</v>
      </c>
      <c r="H13" s="1"/>
      <c r="I13" s="1"/>
      <c r="J13" s="1"/>
      <c r="K13" s="8"/>
      <c r="L13" s="8"/>
      <c r="M13" s="8"/>
    </row>
    <row r="14" spans="1:13" x14ac:dyDescent="0.25">
      <c r="A14" s="8"/>
      <c r="B14" s="8"/>
      <c r="C14" s="1"/>
      <c r="D14" s="1"/>
      <c r="E14" s="1"/>
      <c r="F14" s="1"/>
      <c r="G14" s="1"/>
      <c r="H14" s="1"/>
      <c r="I14" s="1"/>
      <c r="J14" s="1"/>
      <c r="K14" s="8"/>
      <c r="L14" s="8"/>
      <c r="M14" s="8"/>
    </row>
    <row r="15" spans="1:13" x14ac:dyDescent="0.25">
      <c r="A15" s="8"/>
      <c r="B15" s="8"/>
      <c r="C15" s="1"/>
      <c r="D15" s="1"/>
      <c r="E15" s="1"/>
      <c r="F15" s="1"/>
      <c r="G15" s="1"/>
      <c r="H15" s="1"/>
      <c r="I15" s="6"/>
      <c r="J15" s="1"/>
      <c r="K15" s="8"/>
      <c r="L15" s="8"/>
      <c r="M15" s="8"/>
    </row>
    <row r="16" spans="1:13" x14ac:dyDescent="0.25">
      <c r="A16" s="8"/>
      <c r="B16" s="8"/>
      <c r="C16" s="1"/>
      <c r="D16" s="1"/>
      <c r="E16" s="1"/>
      <c r="F16" s="1"/>
      <c r="G16" s="1"/>
      <c r="H16" s="1"/>
      <c r="I16" s="1"/>
      <c r="J16" s="1"/>
      <c r="K16" s="8"/>
      <c r="L16" s="8"/>
      <c r="M16" s="8"/>
    </row>
    <row r="17" spans="1:13" x14ac:dyDescent="0.25">
      <c r="A17" s="8"/>
      <c r="B17" s="8"/>
      <c r="C17" s="1"/>
      <c r="D17" s="1">
        <v>2.1</v>
      </c>
      <c r="E17" s="1">
        <v>2.4</v>
      </c>
      <c r="F17" s="1">
        <v>2.2000000000000002</v>
      </c>
      <c r="G17" s="1">
        <v>2.2999999999999998</v>
      </c>
      <c r="H17" s="1"/>
      <c r="I17" s="1"/>
      <c r="J17" s="1"/>
      <c r="K17" s="8"/>
      <c r="L17" s="8"/>
      <c r="M17" s="8"/>
    </row>
    <row r="18" spans="1:13" x14ac:dyDescent="0.25">
      <c r="A18" s="8"/>
      <c r="B18" s="8"/>
      <c r="C18" s="1" t="s">
        <v>7</v>
      </c>
      <c r="D18" s="1">
        <v>300</v>
      </c>
      <c r="E18" s="1"/>
      <c r="F18" s="1"/>
      <c r="G18" s="1"/>
      <c r="H18" s="1"/>
      <c r="I18" s="1"/>
      <c r="J18" s="1"/>
      <c r="K18" s="8"/>
      <c r="L18" s="8"/>
      <c r="M18" s="8"/>
    </row>
    <row r="19" spans="1:13" x14ac:dyDescent="0.25">
      <c r="A19" s="8"/>
      <c r="B19" s="8"/>
      <c r="C19" s="1" t="s">
        <v>7</v>
      </c>
      <c r="D19" s="1"/>
      <c r="E19" s="1">
        <v>400</v>
      </c>
      <c r="F19" s="1"/>
      <c r="G19" s="1"/>
      <c r="H19" s="1"/>
      <c r="I19" s="1"/>
      <c r="J19" s="1"/>
      <c r="K19" s="8"/>
      <c r="L19" s="8"/>
      <c r="M19" s="8"/>
    </row>
    <row r="20" spans="1:13" x14ac:dyDescent="0.25">
      <c r="A20" s="8"/>
      <c r="B20" s="8"/>
      <c r="C20" s="1" t="s">
        <v>8</v>
      </c>
      <c r="D20" s="1">
        <v>-300</v>
      </c>
      <c r="E20" s="1">
        <v>-200</v>
      </c>
      <c r="F20" s="1"/>
      <c r="G20" s="1"/>
      <c r="H20" s="1"/>
      <c r="I20" s="1"/>
      <c r="J20" s="1"/>
      <c r="K20" s="8"/>
      <c r="L20" s="8"/>
      <c r="M20" s="8"/>
    </row>
    <row r="21" spans="1:13" x14ac:dyDescent="0.25">
      <c r="A21" s="8"/>
      <c r="B21" s="8"/>
      <c r="C21" s="1" t="s">
        <v>9</v>
      </c>
      <c r="D21" s="1"/>
      <c r="E21" s="3">
        <v>200</v>
      </c>
      <c r="F21" s="1"/>
      <c r="G21" s="1"/>
      <c r="H21" s="1"/>
      <c r="I21" s="1"/>
      <c r="J21" s="1"/>
      <c r="K21" s="8"/>
      <c r="L21" s="8"/>
      <c r="M21" s="8"/>
    </row>
    <row r="22" spans="1:13" x14ac:dyDescent="0.25">
      <c r="A22" s="8"/>
      <c r="B22" s="8"/>
      <c r="C22" s="1" t="s">
        <v>7</v>
      </c>
      <c r="D22" s="1"/>
      <c r="E22" s="1"/>
      <c r="F22" s="1">
        <v>300</v>
      </c>
      <c r="G22" s="1"/>
      <c r="H22" s="1"/>
      <c r="I22" s="1"/>
      <c r="J22" s="1"/>
      <c r="K22" s="8"/>
      <c r="L22" s="8"/>
      <c r="M22" s="8"/>
    </row>
    <row r="23" spans="1:13" x14ac:dyDescent="0.25">
      <c r="A23" s="8"/>
      <c r="B23" s="8"/>
      <c r="C23" s="1" t="s">
        <v>7</v>
      </c>
      <c r="D23" s="1"/>
      <c r="E23" s="1"/>
      <c r="F23" s="1"/>
      <c r="G23" s="1">
        <v>100</v>
      </c>
      <c r="H23" s="1"/>
      <c r="I23" s="1"/>
      <c r="J23" s="1"/>
      <c r="K23" s="8"/>
      <c r="L23" s="8"/>
      <c r="M23" s="8"/>
    </row>
    <row r="24" spans="1:13" x14ac:dyDescent="0.25">
      <c r="A24" s="8"/>
      <c r="B24" s="8"/>
      <c r="C24" s="1" t="s">
        <v>8</v>
      </c>
      <c r="D24" s="1"/>
      <c r="E24" s="1">
        <v>-200</v>
      </c>
      <c r="F24" s="1">
        <v>-200</v>
      </c>
      <c r="G24" s="1"/>
      <c r="H24" s="1">
        <f>-E24*E17+-F24*F17</f>
        <v>920</v>
      </c>
      <c r="I24" s="8" t="s">
        <v>3</v>
      </c>
      <c r="J24" s="1"/>
      <c r="K24" s="8"/>
      <c r="L24" s="8"/>
      <c r="M24" s="8"/>
    </row>
    <row r="25" spans="1:13" x14ac:dyDescent="0.25">
      <c r="A25" s="8"/>
      <c r="B25" s="8"/>
      <c r="C25" s="1" t="s">
        <v>9</v>
      </c>
      <c r="D25" s="1"/>
      <c r="E25" s="1"/>
      <c r="F25" s="3">
        <v>100</v>
      </c>
      <c r="G25" s="3">
        <v>100</v>
      </c>
      <c r="H25" s="1"/>
      <c r="I25" s="1"/>
      <c r="J25" s="1"/>
      <c r="K25" s="8"/>
      <c r="L25" s="8"/>
      <c r="M25" s="8"/>
    </row>
    <row r="26" spans="1:13" x14ac:dyDescent="0.25">
      <c r="A26" s="8"/>
      <c r="B26" s="8"/>
      <c r="C26" s="1"/>
      <c r="D26" s="1"/>
      <c r="E26" s="1"/>
      <c r="F26" s="1">
        <f>F17*F25</f>
        <v>220.00000000000003</v>
      </c>
      <c r="G26" s="1">
        <f>G25*G17</f>
        <v>229.99999999999997</v>
      </c>
      <c r="H26" s="1">
        <f>G26+F26</f>
        <v>450</v>
      </c>
      <c r="I26" s="1" t="s">
        <v>4</v>
      </c>
      <c r="J26" s="1"/>
      <c r="K26" s="8"/>
      <c r="L26" s="8"/>
      <c r="M26" s="8"/>
    </row>
    <row r="27" spans="1:13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25">
      <c r="A31" s="8"/>
      <c r="B31" s="8" t="s">
        <v>6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25">
      <c r="A33" s="8"/>
      <c r="B33" s="8"/>
      <c r="C33" s="1">
        <v>300</v>
      </c>
      <c r="D33" s="2">
        <v>2.1</v>
      </c>
      <c r="E33" s="1">
        <f>C33*D33</f>
        <v>630</v>
      </c>
      <c r="F33" s="1"/>
      <c r="G33" s="1">
        <v>500</v>
      </c>
      <c r="H33" s="1">
        <v>3</v>
      </c>
      <c r="I33" s="8">
        <f>G33*H33</f>
        <v>1500</v>
      </c>
      <c r="J33" s="8"/>
      <c r="K33" s="8"/>
      <c r="L33" s="8"/>
      <c r="M33" s="8"/>
    </row>
    <row r="34" spans="1:13" x14ac:dyDescent="0.25">
      <c r="A34" s="8"/>
      <c r="B34" s="8"/>
      <c r="C34" s="1">
        <v>400</v>
      </c>
      <c r="D34" s="1">
        <v>2.4</v>
      </c>
      <c r="E34" s="1">
        <f t="shared" ref="E34" si="1">C34*D34</f>
        <v>960</v>
      </c>
      <c r="F34" s="1"/>
      <c r="G34" s="1">
        <v>400</v>
      </c>
      <c r="H34" s="1">
        <v>3</v>
      </c>
      <c r="I34" s="8">
        <f>G34*H34</f>
        <v>1200</v>
      </c>
      <c r="J34" s="8"/>
      <c r="K34" s="8"/>
      <c r="L34" s="8"/>
      <c r="M34" s="8"/>
    </row>
    <row r="35" spans="1:13" x14ac:dyDescent="0.25">
      <c r="A35" s="8"/>
      <c r="B35" s="8"/>
      <c r="C35" s="8">
        <v>200</v>
      </c>
      <c r="D35" s="8">
        <v>2.2000000000000002</v>
      </c>
      <c r="E35" s="8">
        <f>C35*D35</f>
        <v>440.00000000000006</v>
      </c>
      <c r="F35" s="1"/>
      <c r="G35" s="3">
        <v>500</v>
      </c>
      <c r="H35" s="1"/>
      <c r="I35" s="10">
        <f>I34+I33</f>
        <v>2700</v>
      </c>
      <c r="J35" s="8"/>
      <c r="K35" s="8"/>
      <c r="L35" s="8"/>
      <c r="M35" s="8"/>
    </row>
    <row r="36" spans="1:13" x14ac:dyDescent="0.25">
      <c r="C36" s="3">
        <f>SUM(C33:C35)</f>
        <v>900</v>
      </c>
      <c r="D36" s="5"/>
      <c r="E36" s="3">
        <f>SUM(E33:E35)</f>
        <v>2030</v>
      </c>
      <c r="F36" s="1"/>
      <c r="G36" s="1"/>
      <c r="H36" s="1"/>
    </row>
    <row r="38" spans="1:13" x14ac:dyDescent="0.25">
      <c r="F38" t="s">
        <v>5</v>
      </c>
      <c r="G38">
        <f>I35-E36</f>
        <v>670</v>
      </c>
    </row>
    <row r="42" spans="1:13" x14ac:dyDescent="0.25">
      <c r="B42" t="s">
        <v>15</v>
      </c>
    </row>
    <row r="43" spans="1:13" x14ac:dyDescent="0.25">
      <c r="C43" t="s">
        <v>10</v>
      </c>
      <c r="D43" s="11">
        <v>1000000</v>
      </c>
      <c r="E43" s="11"/>
    </row>
    <row r="44" spans="1:13" x14ac:dyDescent="0.25">
      <c r="C44" t="s">
        <v>11</v>
      </c>
      <c r="D44" s="11">
        <v>2000000</v>
      </c>
      <c r="E44" s="11"/>
    </row>
    <row r="45" spans="1:13" x14ac:dyDescent="0.25">
      <c r="C45" t="s">
        <v>12</v>
      </c>
      <c r="D45" s="11"/>
      <c r="E45" s="11">
        <v>-1500000</v>
      </c>
    </row>
    <row r="46" spans="1:13" x14ac:dyDescent="0.25">
      <c r="C46" t="s">
        <v>13</v>
      </c>
      <c r="D46" s="11">
        <v>5000000</v>
      </c>
      <c r="E46" s="11"/>
    </row>
    <row r="47" spans="1:13" x14ac:dyDescent="0.25">
      <c r="C47" t="s">
        <v>14</v>
      </c>
      <c r="D47" s="11"/>
      <c r="E47" s="11">
        <v>3500000</v>
      </c>
    </row>
    <row r="48" spans="1:13" x14ac:dyDescent="0.25">
      <c r="D48" s="11"/>
    </row>
    <row r="49" spans="2:8" x14ac:dyDescent="0.25">
      <c r="D49" s="11"/>
    </row>
    <row r="50" spans="2:8" x14ac:dyDescent="0.25">
      <c r="B50" t="s">
        <v>16</v>
      </c>
      <c r="D50" s="11"/>
    </row>
    <row r="51" spans="2:8" x14ac:dyDescent="0.25">
      <c r="C51" s="12" t="s">
        <v>17</v>
      </c>
      <c r="D51" s="12">
        <v>12000</v>
      </c>
      <c r="E51" s="12"/>
      <c r="F51" s="12">
        <f>D51+E51</f>
        <v>12000</v>
      </c>
      <c r="G51" s="13">
        <f>F52-F51</f>
        <v>30000</v>
      </c>
      <c r="H51" s="12"/>
    </row>
    <row r="52" spans="2:8" x14ac:dyDescent="0.25">
      <c r="C52" s="12" t="s">
        <v>18</v>
      </c>
      <c r="D52" s="12">
        <v>30000</v>
      </c>
      <c r="E52" s="12">
        <v>12000</v>
      </c>
      <c r="F52" s="12">
        <f>D52+E52</f>
        <v>42000</v>
      </c>
      <c r="G52" s="12"/>
      <c r="H52" s="12"/>
    </row>
    <row r="54" spans="2:8" x14ac:dyDescent="0.25">
      <c r="G54" s="11">
        <f ca="1">E51-C51:G57</f>
        <v>0</v>
      </c>
    </row>
    <row r="56" spans="2:8" x14ac:dyDescent="0.25">
      <c r="B56" t="s">
        <v>19</v>
      </c>
    </row>
    <row r="57" spans="2:8" x14ac:dyDescent="0.25">
      <c r="D57" t="s">
        <v>21</v>
      </c>
    </row>
    <row r="58" spans="2:8" x14ac:dyDescent="0.25">
      <c r="D58" t="s">
        <v>23</v>
      </c>
    </row>
    <row r="59" spans="2:8" x14ac:dyDescent="0.25">
      <c r="D59" t="s">
        <v>1</v>
      </c>
      <c r="E59" s="7">
        <f>600000/1000000</f>
        <v>0.6</v>
      </c>
    </row>
    <row r="60" spans="2:8" x14ac:dyDescent="0.25">
      <c r="B60" t="s">
        <v>20</v>
      </c>
    </row>
    <row r="61" spans="2:8" x14ac:dyDescent="0.25">
      <c r="D61" t="s">
        <v>22</v>
      </c>
    </row>
    <row r="62" spans="2:8" x14ac:dyDescent="0.25">
      <c r="D62" t="s">
        <v>24</v>
      </c>
    </row>
    <row r="63" spans="2:8" x14ac:dyDescent="0.25">
      <c r="D63" t="s">
        <v>1</v>
      </c>
      <c r="E63">
        <f>60000/1000000</f>
        <v>0.06</v>
      </c>
    </row>
    <row r="65" spans="2:8" x14ac:dyDescent="0.25">
      <c r="B65" t="s">
        <v>25</v>
      </c>
    </row>
    <row r="66" spans="2:8" x14ac:dyDescent="0.25">
      <c r="D66" t="s">
        <v>26</v>
      </c>
    </row>
    <row r="67" spans="2:8" x14ac:dyDescent="0.25">
      <c r="D67" t="s">
        <v>27</v>
      </c>
      <c r="H67">
        <f>8000*0.07*3/12</f>
        <v>140</v>
      </c>
    </row>
    <row r="68" spans="2:8" x14ac:dyDescent="0.25">
      <c r="D68" t="s">
        <v>1</v>
      </c>
      <c r="E68">
        <f>400000/1000000</f>
        <v>0.4</v>
      </c>
    </row>
    <row r="70" spans="2:8" x14ac:dyDescent="0.25">
      <c r="B70" t="s">
        <v>28</v>
      </c>
    </row>
    <row r="71" spans="2:8" x14ac:dyDescent="0.25">
      <c r="D71" t="s">
        <v>29</v>
      </c>
    </row>
    <row r="73" spans="2:8" x14ac:dyDescent="0.25">
      <c r="B73" t="s">
        <v>30</v>
      </c>
    </row>
    <row r="74" spans="2:8" x14ac:dyDescent="0.25">
      <c r="D74" t="s">
        <v>31</v>
      </c>
    </row>
    <row r="76" spans="2:8" x14ac:dyDescent="0.25">
      <c r="B76" t="s">
        <v>32</v>
      </c>
    </row>
    <row r="77" spans="2:8" x14ac:dyDescent="0.25">
      <c r="C77" t="s">
        <v>33</v>
      </c>
      <c r="E77">
        <v>140</v>
      </c>
    </row>
    <row r="78" spans="2:8" x14ac:dyDescent="0.25">
      <c r="C78" t="s">
        <v>8</v>
      </c>
      <c r="D78">
        <v>700</v>
      </c>
    </row>
    <row r="79" spans="2:8" x14ac:dyDescent="0.25">
      <c r="C79" t="s">
        <v>34</v>
      </c>
      <c r="D79">
        <f>D78-E77</f>
        <v>560</v>
      </c>
    </row>
    <row r="81" spans="2:5" x14ac:dyDescent="0.25">
      <c r="B81" t="s">
        <v>35</v>
      </c>
    </row>
    <row r="82" spans="2:5" x14ac:dyDescent="0.25">
      <c r="C82">
        <v>2015</v>
      </c>
    </row>
    <row r="83" spans="2:5" x14ac:dyDescent="0.25">
      <c r="C83" t="s">
        <v>36</v>
      </c>
      <c r="E83">
        <v>8000</v>
      </c>
    </row>
    <row r="84" spans="2:5" x14ac:dyDescent="0.25">
      <c r="C84" t="s">
        <v>33</v>
      </c>
      <c r="E84">
        <f>E83*0.07*9/12</f>
        <v>420</v>
      </c>
    </row>
    <row r="85" spans="2:5" x14ac:dyDescent="0.25">
      <c r="E85">
        <f>E83+E84</f>
        <v>8420</v>
      </c>
    </row>
    <row r="86" spans="2:5" x14ac:dyDescent="0.25">
      <c r="C86">
        <v>2016</v>
      </c>
    </row>
    <row r="87" spans="2:5" x14ac:dyDescent="0.25">
      <c r="E87">
        <v>0</v>
      </c>
    </row>
    <row r="89" spans="2:5" x14ac:dyDescent="0.25">
      <c r="B89" t="s">
        <v>37</v>
      </c>
    </row>
    <row r="90" spans="2:5" x14ac:dyDescent="0.25">
      <c r="C90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Baldvin Búi</dc:creator>
  <cp:lastModifiedBy>Baldvin Búi</cp:lastModifiedBy>
  <dcterms:created xsi:type="dcterms:W3CDTF">2019-09-22T23:23:46Z</dcterms:created>
  <dcterms:modified xsi:type="dcterms:W3CDTF">2019-09-23T13:32:38Z</dcterms:modified>
</cp:coreProperties>
</file>