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balra\Downloads\"/>
    </mc:Choice>
  </mc:AlternateContent>
  <xr:revisionPtr revIDLastSave="0" documentId="13_ncr:1_{1F2DFE6A-9567-40BC-AB83-A4CF14762EDE}" xr6:coauthVersionLast="47" xr6:coauthVersionMax="47" xr10:uidLastSave="{00000000-0000-0000-0000-000000000000}"/>
  <bookViews>
    <workbookView xWindow="-108" yWindow="-108" windowWidth="23256" windowHeight="12456" xr2:uid="{6374C963-8A48-46A0-8826-D66AE310A0FD}"/>
  </bookViews>
  <sheets>
    <sheet name="dashboard" sheetId="7" r:id="rId1"/>
    <sheet name="kpi" sheetId="6" r:id="rId2"/>
    <sheet name="actual" sheetId="1" r:id="rId3"/>
    <sheet name="misc" sheetId="5" r:id="rId4"/>
  </sheets>
  <definedNames>
    <definedName name="_xlnm._FilterDatabase" localSheetId="2" hidden="1">actual!$A$1:$L$993</definedName>
    <definedName name="_xlchart.v1.0" hidden="1">kpi!$P$26:$P$36</definedName>
    <definedName name="_xlchart.v1.1" hidden="1">kpi!$Q$25</definedName>
    <definedName name="_xlchart.v1.2" hidden="1">kpi!$Q$26:$Q$36</definedName>
    <definedName name="_xlchart.v1.7" hidden="1">kpi!$P$26:$P$36</definedName>
    <definedName name="_xlchart.v1.8" hidden="1">kpi!$Q$25</definedName>
    <definedName name="_xlchart.v1.9" hidden="1">kpi!$Q$26:$Q$36</definedName>
    <definedName name="_xlchart.v5.10" hidden="1">kpi!$W$10</definedName>
    <definedName name="_xlchart.v5.11" hidden="1">kpi!$W$11:$W$30</definedName>
    <definedName name="_xlchart.v5.12" hidden="1">kpi!$X$10</definedName>
    <definedName name="_xlchart.v5.13" hidden="1">kpi!$X$11:$X$30</definedName>
    <definedName name="_xlchart.v5.3" hidden="1">kpi!$W$10</definedName>
    <definedName name="_xlchart.v5.4" hidden="1">kpi!$W$11:$W$30</definedName>
    <definedName name="_xlchart.v5.5" hidden="1">kpi!$X$10</definedName>
    <definedName name="_xlchart.v5.6" hidden="1">kpi!$X$11:$X$30</definedName>
    <definedName name="Slicer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93" i="1" l="1"/>
  <c r="J993" i="1"/>
  <c r="K992" i="1"/>
  <c r="L992" i="1" s="1"/>
  <c r="J992" i="1"/>
  <c r="L991" i="1"/>
  <c r="K991" i="1"/>
  <c r="J991" i="1"/>
  <c r="K990" i="1"/>
  <c r="L990" i="1" s="1"/>
  <c r="J990" i="1"/>
  <c r="L989" i="1"/>
  <c r="K989" i="1"/>
  <c r="J989" i="1"/>
  <c r="K988" i="1"/>
  <c r="J988" i="1"/>
  <c r="K987" i="1"/>
  <c r="J987" i="1"/>
  <c r="L987" i="1" s="1"/>
  <c r="K986" i="1"/>
  <c r="L986" i="1" s="1"/>
  <c r="J986" i="1"/>
  <c r="K985" i="1"/>
  <c r="L985" i="1" s="1"/>
  <c r="J985" i="1"/>
  <c r="K984" i="1"/>
  <c r="L984" i="1" s="1"/>
  <c r="J984" i="1"/>
  <c r="L983" i="1"/>
  <c r="K983" i="1"/>
  <c r="J983" i="1"/>
  <c r="K982" i="1"/>
  <c r="L982" i="1" s="1"/>
  <c r="J982" i="1"/>
  <c r="L981" i="1"/>
  <c r="K981" i="1"/>
  <c r="J981" i="1"/>
  <c r="L980" i="1"/>
  <c r="K980" i="1"/>
  <c r="J980" i="1"/>
  <c r="K979" i="1"/>
  <c r="J979" i="1"/>
  <c r="K978" i="1"/>
  <c r="J978" i="1"/>
  <c r="L977" i="1"/>
  <c r="K977" i="1"/>
  <c r="J977" i="1"/>
  <c r="L976" i="1"/>
  <c r="K976" i="1"/>
  <c r="J976" i="1"/>
  <c r="K975" i="1"/>
  <c r="J975" i="1"/>
  <c r="K974" i="1"/>
  <c r="J974" i="1"/>
  <c r="K973" i="1"/>
  <c r="L973" i="1" s="1"/>
  <c r="J973" i="1"/>
  <c r="L972" i="1"/>
  <c r="K972" i="1"/>
  <c r="J972" i="1"/>
  <c r="K971" i="1"/>
  <c r="L971" i="1" s="1"/>
  <c r="J971" i="1"/>
  <c r="K970" i="1"/>
  <c r="J970" i="1"/>
  <c r="K969" i="1"/>
  <c r="L969" i="1" s="1"/>
  <c r="J969" i="1"/>
  <c r="L968" i="1"/>
  <c r="K968" i="1"/>
  <c r="J968" i="1"/>
  <c r="L967" i="1"/>
  <c r="K967" i="1"/>
  <c r="J967" i="1"/>
  <c r="K966" i="1"/>
  <c r="J966" i="1"/>
  <c r="K965" i="1"/>
  <c r="L965" i="1" s="1"/>
  <c r="J965" i="1"/>
  <c r="L964" i="1"/>
  <c r="K964" i="1"/>
  <c r="J964" i="1"/>
  <c r="L963" i="1"/>
  <c r="K963" i="1"/>
  <c r="J963" i="1"/>
  <c r="K962" i="1"/>
  <c r="J962" i="1"/>
  <c r="K961" i="1"/>
  <c r="L961" i="1" s="1"/>
  <c r="J961" i="1"/>
  <c r="L960" i="1"/>
  <c r="K960" i="1"/>
  <c r="J960" i="1"/>
  <c r="L959" i="1"/>
  <c r="K959" i="1"/>
  <c r="J959" i="1"/>
  <c r="K958" i="1"/>
  <c r="J958" i="1"/>
  <c r="K957" i="1"/>
  <c r="J957" i="1"/>
  <c r="K956" i="1"/>
  <c r="L956" i="1" s="1"/>
  <c r="J956" i="1"/>
  <c r="L955" i="1"/>
  <c r="K955" i="1"/>
  <c r="J955" i="1"/>
  <c r="K954" i="1"/>
  <c r="L954" i="1" s="1"/>
  <c r="J954" i="1"/>
  <c r="K953" i="1"/>
  <c r="L953" i="1" s="1"/>
  <c r="J953" i="1"/>
  <c r="K952" i="1"/>
  <c r="L952" i="1" s="1"/>
  <c r="J952" i="1"/>
  <c r="L951" i="1"/>
  <c r="K951" i="1"/>
  <c r="J951" i="1"/>
  <c r="K950" i="1"/>
  <c r="L950" i="1" s="1"/>
  <c r="J950" i="1"/>
  <c r="K949" i="1"/>
  <c r="L949" i="1" s="1"/>
  <c r="J949" i="1"/>
  <c r="K948" i="1"/>
  <c r="J948" i="1"/>
  <c r="L948" i="1" s="1"/>
  <c r="K947" i="1"/>
  <c r="L947" i="1" s="1"/>
  <c r="J947" i="1"/>
  <c r="K946" i="1"/>
  <c r="L946" i="1" s="1"/>
  <c r="J946" i="1"/>
  <c r="L945" i="1"/>
  <c r="K945" i="1"/>
  <c r="J945" i="1"/>
  <c r="K944" i="1"/>
  <c r="L944" i="1" s="1"/>
  <c r="J944" i="1"/>
  <c r="K943" i="1"/>
  <c r="L943" i="1" s="1"/>
  <c r="J943" i="1"/>
  <c r="K942" i="1"/>
  <c r="L942" i="1" s="1"/>
  <c r="J942" i="1"/>
  <c r="L941" i="1"/>
  <c r="K941" i="1"/>
  <c r="J941" i="1"/>
  <c r="K940" i="1"/>
  <c r="L940" i="1" s="1"/>
  <c r="J940" i="1"/>
  <c r="L939" i="1"/>
  <c r="K939" i="1"/>
  <c r="J939" i="1"/>
  <c r="K938" i="1"/>
  <c r="L938" i="1" s="1"/>
  <c r="J938" i="1"/>
  <c r="L937" i="1"/>
  <c r="K937" i="1"/>
  <c r="J937" i="1"/>
  <c r="K936" i="1"/>
  <c r="L936" i="1" s="1"/>
  <c r="J936" i="1"/>
  <c r="K935" i="1"/>
  <c r="J935" i="1"/>
  <c r="L935" i="1" s="1"/>
  <c r="K934" i="1"/>
  <c r="L934" i="1" s="1"/>
  <c r="J934" i="1"/>
  <c r="L933" i="1"/>
  <c r="K933" i="1"/>
  <c r="J933" i="1"/>
  <c r="L932" i="1"/>
  <c r="K932" i="1"/>
  <c r="J932" i="1"/>
  <c r="K931" i="1"/>
  <c r="J931" i="1"/>
  <c r="K930" i="1"/>
  <c r="J930" i="1"/>
  <c r="L929" i="1"/>
  <c r="K929" i="1"/>
  <c r="J929" i="1"/>
  <c r="L928" i="1"/>
  <c r="K928" i="1"/>
  <c r="J928" i="1"/>
  <c r="K927" i="1"/>
  <c r="L927" i="1" s="1"/>
  <c r="J927" i="1"/>
  <c r="K926" i="1"/>
  <c r="J926" i="1"/>
  <c r="K925" i="1"/>
  <c r="L925" i="1" s="1"/>
  <c r="J925" i="1"/>
  <c r="K924" i="1"/>
  <c r="L924" i="1" s="1"/>
  <c r="J924" i="1"/>
  <c r="K923" i="1"/>
  <c r="L923" i="1" s="1"/>
  <c r="J923" i="1"/>
  <c r="K922" i="1"/>
  <c r="J922" i="1"/>
  <c r="K921" i="1"/>
  <c r="L921" i="1" s="1"/>
  <c r="J921" i="1"/>
  <c r="L920" i="1"/>
  <c r="K920" i="1"/>
  <c r="J920" i="1"/>
  <c r="L919" i="1"/>
  <c r="K919" i="1"/>
  <c r="J919" i="1"/>
  <c r="K918" i="1"/>
  <c r="J918" i="1"/>
  <c r="L917" i="1"/>
  <c r="K917" i="1"/>
  <c r="J917" i="1"/>
  <c r="L916" i="1"/>
  <c r="K916" i="1"/>
  <c r="J916" i="1"/>
  <c r="L915" i="1"/>
  <c r="K915" i="1"/>
  <c r="J915" i="1"/>
  <c r="K914" i="1"/>
  <c r="J914" i="1"/>
  <c r="K913" i="1"/>
  <c r="L913" i="1" s="1"/>
  <c r="J913" i="1"/>
  <c r="K912" i="1"/>
  <c r="L912" i="1" s="1"/>
  <c r="J912" i="1"/>
  <c r="L911" i="1"/>
  <c r="K911" i="1"/>
  <c r="J911" i="1"/>
  <c r="K910" i="1"/>
  <c r="J910" i="1"/>
  <c r="K909" i="1"/>
  <c r="J909" i="1"/>
  <c r="L908" i="1"/>
  <c r="K908" i="1"/>
  <c r="J908" i="1"/>
  <c r="L907" i="1"/>
  <c r="K907" i="1"/>
  <c r="J907" i="1"/>
  <c r="K906" i="1"/>
  <c r="L906" i="1" s="1"/>
  <c r="J906" i="1"/>
  <c r="K905" i="1"/>
  <c r="J905" i="1"/>
  <c r="K904" i="1"/>
  <c r="L904" i="1" s="1"/>
  <c r="J904" i="1"/>
  <c r="L903" i="1"/>
  <c r="K903" i="1"/>
  <c r="J903" i="1"/>
  <c r="K902" i="1"/>
  <c r="L902" i="1" s="1"/>
  <c r="J902" i="1"/>
  <c r="K901" i="1"/>
  <c r="L901" i="1" s="1"/>
  <c r="J901" i="1"/>
  <c r="K900" i="1"/>
  <c r="L900" i="1" s="1"/>
  <c r="J900" i="1"/>
  <c r="K899" i="1"/>
  <c r="L899" i="1" s="1"/>
  <c r="J899" i="1"/>
  <c r="K898" i="1"/>
  <c r="L898" i="1" s="1"/>
  <c r="J898" i="1"/>
  <c r="L897" i="1"/>
  <c r="K897" i="1"/>
  <c r="J897" i="1"/>
  <c r="K896" i="1"/>
  <c r="J896" i="1"/>
  <c r="K895" i="1"/>
  <c r="L895" i="1" s="1"/>
  <c r="J895" i="1"/>
  <c r="K894" i="1"/>
  <c r="L894" i="1" s="1"/>
  <c r="J894" i="1"/>
  <c r="L893" i="1"/>
  <c r="K893" i="1"/>
  <c r="J893" i="1"/>
  <c r="K892" i="1"/>
  <c r="L892" i="1" s="1"/>
  <c r="J892" i="1"/>
  <c r="K891" i="1"/>
  <c r="L891" i="1" s="1"/>
  <c r="J891" i="1"/>
  <c r="K890" i="1"/>
  <c r="L890" i="1" s="1"/>
  <c r="J890" i="1"/>
  <c r="K889" i="1"/>
  <c r="L889" i="1" s="1"/>
  <c r="J889" i="1"/>
  <c r="K888" i="1"/>
  <c r="L888" i="1" s="1"/>
  <c r="J888" i="1"/>
  <c r="K887" i="1"/>
  <c r="L887" i="1" s="1"/>
  <c r="J887" i="1"/>
  <c r="K886" i="1"/>
  <c r="J886" i="1"/>
  <c r="L885" i="1"/>
  <c r="K885" i="1"/>
  <c r="J885" i="1"/>
  <c r="L884" i="1"/>
  <c r="K884" i="1"/>
  <c r="J884" i="1"/>
  <c r="K883" i="1"/>
  <c r="L883" i="1" s="1"/>
  <c r="J883" i="1"/>
  <c r="K882" i="1"/>
  <c r="L882" i="1" s="1"/>
  <c r="J882" i="1"/>
  <c r="L881" i="1"/>
  <c r="K881" i="1"/>
  <c r="J881" i="1"/>
  <c r="L880" i="1"/>
  <c r="K880" i="1"/>
  <c r="J880" i="1"/>
  <c r="K879" i="1"/>
  <c r="J879" i="1"/>
  <c r="K878" i="1"/>
  <c r="L878" i="1" s="1"/>
  <c r="J878" i="1"/>
  <c r="L877" i="1"/>
  <c r="K877" i="1"/>
  <c r="J877" i="1"/>
  <c r="K876" i="1"/>
  <c r="L876" i="1" s="1"/>
  <c r="J876" i="1"/>
  <c r="K875" i="1"/>
  <c r="L875" i="1" s="1"/>
  <c r="J875" i="1"/>
  <c r="K874" i="1"/>
  <c r="L874" i="1" s="1"/>
  <c r="J874" i="1"/>
  <c r="K873" i="1"/>
  <c r="L873" i="1" s="1"/>
  <c r="J873" i="1"/>
  <c r="L872" i="1"/>
  <c r="K872" i="1"/>
  <c r="J872" i="1"/>
  <c r="L871" i="1"/>
  <c r="K871" i="1"/>
  <c r="J871" i="1"/>
  <c r="K870" i="1"/>
  <c r="J870" i="1"/>
  <c r="K869" i="1"/>
  <c r="L869" i="1" s="1"/>
  <c r="J869" i="1"/>
  <c r="L868" i="1"/>
  <c r="K868" i="1"/>
  <c r="J868" i="1"/>
  <c r="L867" i="1"/>
  <c r="K867" i="1"/>
  <c r="J867" i="1"/>
  <c r="K866" i="1"/>
  <c r="J866" i="1"/>
  <c r="L865" i="1"/>
  <c r="K865" i="1"/>
  <c r="J865" i="1"/>
  <c r="L864" i="1"/>
  <c r="K864" i="1"/>
  <c r="J864" i="1"/>
  <c r="K863" i="1"/>
  <c r="L863" i="1" s="1"/>
  <c r="J863" i="1"/>
  <c r="K862" i="1"/>
  <c r="L862" i="1" s="1"/>
  <c r="J862" i="1"/>
  <c r="K861" i="1"/>
  <c r="J861" i="1"/>
  <c r="L860" i="1"/>
  <c r="K860" i="1"/>
  <c r="J860" i="1"/>
  <c r="L859" i="1"/>
  <c r="K859" i="1"/>
  <c r="J859" i="1"/>
  <c r="K858" i="1"/>
  <c r="L858" i="1" s="1"/>
  <c r="J858" i="1"/>
  <c r="K857" i="1"/>
  <c r="J857" i="1"/>
  <c r="K856" i="1"/>
  <c r="L856" i="1" s="1"/>
  <c r="J856" i="1"/>
  <c r="L855" i="1"/>
  <c r="K855" i="1"/>
  <c r="J855" i="1"/>
  <c r="K854" i="1"/>
  <c r="L854" i="1" s="1"/>
  <c r="J854" i="1"/>
  <c r="K853" i="1"/>
  <c r="L853" i="1" s="1"/>
  <c r="J853" i="1"/>
  <c r="K852" i="1"/>
  <c r="L852" i="1" s="1"/>
  <c r="J852" i="1"/>
  <c r="K851" i="1"/>
  <c r="L851" i="1" s="1"/>
  <c r="J851" i="1"/>
  <c r="K850" i="1"/>
  <c r="J850" i="1"/>
  <c r="L849" i="1"/>
  <c r="K849" i="1"/>
  <c r="J849" i="1"/>
  <c r="K848" i="1"/>
  <c r="J848" i="1"/>
  <c r="K847" i="1"/>
  <c r="L847" i="1" s="1"/>
  <c r="J847" i="1"/>
  <c r="K846" i="1"/>
  <c r="L846" i="1" s="1"/>
  <c r="J846" i="1"/>
  <c r="L845" i="1"/>
  <c r="K845" i="1"/>
  <c r="J845" i="1"/>
  <c r="K844" i="1"/>
  <c r="L844" i="1" s="1"/>
  <c r="J844" i="1"/>
  <c r="K843" i="1"/>
  <c r="L843" i="1" s="1"/>
  <c r="J843" i="1"/>
  <c r="K842" i="1"/>
  <c r="L842" i="1" s="1"/>
  <c r="J842" i="1"/>
  <c r="L841" i="1"/>
  <c r="K841" i="1"/>
  <c r="J841" i="1"/>
  <c r="K840" i="1"/>
  <c r="L840" i="1" s="1"/>
  <c r="J840" i="1"/>
  <c r="L839" i="1"/>
  <c r="K839" i="1"/>
  <c r="J839" i="1"/>
  <c r="K838" i="1"/>
  <c r="J838" i="1"/>
  <c r="L837" i="1"/>
  <c r="K837" i="1"/>
  <c r="J837" i="1"/>
  <c r="L836" i="1"/>
  <c r="K836" i="1"/>
  <c r="J836" i="1"/>
  <c r="K835" i="1"/>
  <c r="J835" i="1"/>
  <c r="K834" i="1"/>
  <c r="L834" i="1" s="1"/>
  <c r="J834" i="1"/>
  <c r="L833" i="1"/>
  <c r="K833" i="1"/>
  <c r="J833" i="1"/>
  <c r="L832" i="1"/>
  <c r="K832" i="1"/>
  <c r="J832" i="1"/>
  <c r="K831" i="1"/>
  <c r="J831" i="1"/>
  <c r="K830" i="1"/>
  <c r="J830" i="1"/>
  <c r="L829" i="1"/>
  <c r="K829" i="1"/>
  <c r="J829" i="1"/>
  <c r="K828" i="1"/>
  <c r="L828" i="1" s="1"/>
  <c r="J828" i="1"/>
  <c r="K827" i="1"/>
  <c r="L827" i="1" s="1"/>
  <c r="J827" i="1"/>
  <c r="K826" i="1"/>
  <c r="J826" i="1"/>
  <c r="K825" i="1"/>
  <c r="J825" i="1"/>
  <c r="L825" i="1" s="1"/>
  <c r="L824" i="1"/>
  <c r="K824" i="1"/>
  <c r="J824" i="1"/>
  <c r="L823" i="1"/>
  <c r="K823" i="1"/>
  <c r="J823" i="1"/>
  <c r="K822" i="1"/>
  <c r="J822" i="1"/>
  <c r="L821" i="1"/>
  <c r="K821" i="1"/>
  <c r="J821" i="1"/>
  <c r="L820" i="1"/>
  <c r="K820" i="1"/>
  <c r="J820" i="1"/>
  <c r="L819" i="1"/>
  <c r="K819" i="1"/>
  <c r="J819" i="1"/>
  <c r="K818" i="1"/>
  <c r="J818" i="1"/>
  <c r="K817" i="1"/>
  <c r="L817" i="1" s="1"/>
  <c r="J817" i="1"/>
  <c r="K816" i="1"/>
  <c r="L816" i="1" s="1"/>
  <c r="J816" i="1"/>
  <c r="K815" i="1"/>
  <c r="L815" i="1" s="1"/>
  <c r="J815" i="1"/>
  <c r="K814" i="1"/>
  <c r="L814" i="1" s="1"/>
  <c r="J814" i="1"/>
  <c r="K813" i="1"/>
  <c r="J813" i="1"/>
  <c r="K812" i="1"/>
  <c r="L812" i="1" s="1"/>
  <c r="J812" i="1"/>
  <c r="L811" i="1"/>
  <c r="K811" i="1"/>
  <c r="J811" i="1"/>
  <c r="K810" i="1"/>
  <c r="L810" i="1" s="1"/>
  <c r="J810" i="1"/>
  <c r="K809" i="1"/>
  <c r="J809" i="1"/>
  <c r="K808" i="1"/>
  <c r="L808" i="1" s="1"/>
  <c r="J808" i="1"/>
  <c r="L807" i="1"/>
  <c r="K807" i="1"/>
  <c r="J807" i="1"/>
  <c r="K806" i="1"/>
  <c r="L806" i="1" s="1"/>
  <c r="J806" i="1"/>
  <c r="K805" i="1"/>
  <c r="J805" i="1"/>
  <c r="L805" i="1" s="1"/>
  <c r="K804" i="1"/>
  <c r="L804" i="1" s="1"/>
  <c r="J804" i="1"/>
  <c r="L803" i="1"/>
  <c r="K803" i="1"/>
  <c r="J803" i="1"/>
  <c r="K802" i="1"/>
  <c r="J802" i="1"/>
  <c r="L801" i="1"/>
  <c r="K801" i="1"/>
  <c r="J801" i="1"/>
  <c r="K800" i="1"/>
  <c r="J800" i="1"/>
  <c r="K799" i="1"/>
  <c r="L799" i="1" s="1"/>
  <c r="J799" i="1"/>
  <c r="K798" i="1"/>
  <c r="L798" i="1" s="1"/>
  <c r="J798" i="1"/>
  <c r="L797" i="1"/>
  <c r="K797" i="1"/>
  <c r="J797" i="1"/>
  <c r="K796" i="1"/>
  <c r="L796" i="1" s="1"/>
  <c r="J796" i="1"/>
  <c r="K795" i="1"/>
  <c r="L795" i="1" s="1"/>
  <c r="J795" i="1"/>
  <c r="K794" i="1"/>
  <c r="L794" i="1" s="1"/>
  <c r="J794" i="1"/>
  <c r="K793" i="1"/>
  <c r="L793" i="1" s="1"/>
  <c r="J793" i="1"/>
  <c r="K792" i="1"/>
  <c r="L792" i="1" s="1"/>
  <c r="J792" i="1"/>
  <c r="L791" i="1"/>
  <c r="K791" i="1"/>
  <c r="J791" i="1"/>
  <c r="K790" i="1"/>
  <c r="J790" i="1"/>
  <c r="L789" i="1"/>
  <c r="K789" i="1"/>
  <c r="J789" i="1"/>
  <c r="L788" i="1"/>
  <c r="K788" i="1"/>
  <c r="J788" i="1"/>
  <c r="K787" i="1"/>
  <c r="L787" i="1" s="1"/>
  <c r="J787" i="1"/>
  <c r="K786" i="1"/>
  <c r="J786" i="1"/>
  <c r="K785" i="1"/>
  <c r="L785" i="1" s="1"/>
  <c r="J785" i="1"/>
  <c r="L784" i="1"/>
  <c r="K784" i="1"/>
  <c r="J784" i="1"/>
  <c r="K783" i="1"/>
  <c r="L783" i="1" s="1"/>
  <c r="J783" i="1"/>
  <c r="K782" i="1"/>
  <c r="L782" i="1" s="1"/>
  <c r="J782" i="1"/>
  <c r="K781" i="1"/>
  <c r="L781" i="1" s="1"/>
  <c r="J781" i="1"/>
  <c r="K780" i="1"/>
  <c r="L780" i="1" s="1"/>
  <c r="J780" i="1"/>
  <c r="K779" i="1"/>
  <c r="L779" i="1" s="1"/>
  <c r="J779" i="1"/>
  <c r="K778" i="1"/>
  <c r="L778" i="1" s="1"/>
  <c r="J778" i="1"/>
  <c r="K777" i="1"/>
  <c r="L777" i="1" s="1"/>
  <c r="J777" i="1"/>
  <c r="L776" i="1"/>
  <c r="K776" i="1"/>
  <c r="J776" i="1"/>
  <c r="L775" i="1"/>
  <c r="K775" i="1"/>
  <c r="J775" i="1"/>
  <c r="K774" i="1"/>
  <c r="J774" i="1"/>
  <c r="K773" i="1"/>
  <c r="J773" i="1"/>
  <c r="L773" i="1" s="1"/>
  <c r="L772" i="1"/>
  <c r="K772" i="1"/>
  <c r="J772" i="1"/>
  <c r="L771" i="1"/>
  <c r="K771" i="1"/>
  <c r="J771" i="1"/>
  <c r="K770" i="1"/>
  <c r="J770" i="1"/>
  <c r="L769" i="1"/>
  <c r="K769" i="1"/>
  <c r="J769" i="1"/>
  <c r="L768" i="1"/>
  <c r="K768" i="1"/>
  <c r="J768" i="1"/>
  <c r="K767" i="1"/>
  <c r="L767" i="1" s="1"/>
  <c r="J767" i="1"/>
  <c r="K766" i="1"/>
  <c r="J766" i="1"/>
  <c r="L765" i="1"/>
  <c r="K765" i="1"/>
  <c r="J765" i="1"/>
  <c r="K764" i="1"/>
  <c r="J764" i="1"/>
  <c r="L764" i="1" s="1"/>
  <c r="L763" i="1"/>
  <c r="K763" i="1"/>
  <c r="J763" i="1"/>
  <c r="K762" i="1"/>
  <c r="L762" i="1" s="1"/>
  <c r="J762" i="1"/>
  <c r="K761" i="1"/>
  <c r="J761" i="1"/>
  <c r="K760" i="1"/>
  <c r="L760" i="1" s="1"/>
  <c r="J760" i="1"/>
  <c r="K759" i="1"/>
  <c r="L759" i="1" s="1"/>
  <c r="J759" i="1"/>
  <c r="K758" i="1"/>
  <c r="L758" i="1" s="1"/>
  <c r="J758" i="1"/>
  <c r="K757" i="1"/>
  <c r="J757" i="1"/>
  <c r="K756" i="1"/>
  <c r="L756" i="1" s="1"/>
  <c r="J756" i="1"/>
  <c r="L755" i="1"/>
  <c r="K755" i="1"/>
  <c r="J755" i="1"/>
  <c r="K754" i="1"/>
  <c r="L754" i="1" s="1"/>
  <c r="J754" i="1"/>
  <c r="L753" i="1"/>
  <c r="K753" i="1"/>
  <c r="J753" i="1"/>
  <c r="K752" i="1"/>
  <c r="L752" i="1" s="1"/>
  <c r="J752" i="1"/>
  <c r="K751" i="1"/>
  <c r="L751" i="1" s="1"/>
  <c r="J751" i="1"/>
  <c r="K750" i="1"/>
  <c r="L750" i="1" s="1"/>
  <c r="J750" i="1"/>
  <c r="L749" i="1"/>
  <c r="K749" i="1"/>
  <c r="J749" i="1"/>
  <c r="K748" i="1"/>
  <c r="J748" i="1"/>
  <c r="K747" i="1"/>
  <c r="L747" i="1" s="1"/>
  <c r="J747" i="1"/>
  <c r="K746" i="1"/>
  <c r="L746" i="1" s="1"/>
  <c r="J746" i="1"/>
  <c r="L745" i="1"/>
  <c r="K745" i="1"/>
  <c r="J745" i="1"/>
  <c r="K744" i="1"/>
  <c r="J744" i="1"/>
  <c r="K743" i="1"/>
  <c r="L743" i="1" s="1"/>
  <c r="J743" i="1"/>
  <c r="K742" i="1"/>
  <c r="L742" i="1" s="1"/>
  <c r="J742" i="1"/>
  <c r="L741" i="1"/>
  <c r="K741" i="1"/>
  <c r="J741" i="1"/>
  <c r="L740" i="1"/>
  <c r="K740" i="1"/>
  <c r="J740" i="1"/>
  <c r="K739" i="1"/>
  <c r="L739" i="1" s="1"/>
  <c r="J739" i="1"/>
  <c r="K738" i="1"/>
  <c r="J738" i="1"/>
  <c r="K737" i="1"/>
  <c r="L737" i="1" s="1"/>
  <c r="J737" i="1"/>
  <c r="L736" i="1"/>
  <c r="K736" i="1"/>
  <c r="J736" i="1"/>
  <c r="K735" i="1"/>
  <c r="J735" i="1"/>
  <c r="K734" i="1"/>
  <c r="J734" i="1"/>
  <c r="K733" i="1"/>
  <c r="L733" i="1" s="1"/>
  <c r="J733" i="1"/>
  <c r="L732" i="1"/>
  <c r="K732" i="1"/>
  <c r="J732" i="1"/>
  <c r="K731" i="1"/>
  <c r="L731" i="1" s="1"/>
  <c r="J731" i="1"/>
  <c r="K730" i="1"/>
  <c r="J730" i="1"/>
  <c r="K729" i="1"/>
  <c r="L729" i="1" s="1"/>
  <c r="J729" i="1"/>
  <c r="L728" i="1"/>
  <c r="K728" i="1"/>
  <c r="J728" i="1"/>
  <c r="L727" i="1"/>
  <c r="K727" i="1"/>
  <c r="J727" i="1"/>
  <c r="K726" i="1"/>
  <c r="L726" i="1" s="1"/>
  <c r="J726" i="1"/>
  <c r="K725" i="1"/>
  <c r="L725" i="1" s="1"/>
  <c r="J725" i="1"/>
  <c r="K724" i="1"/>
  <c r="L724" i="1" s="1"/>
  <c r="J724" i="1"/>
  <c r="L723" i="1"/>
  <c r="K723" i="1"/>
  <c r="J723" i="1"/>
  <c r="K722" i="1"/>
  <c r="J722" i="1"/>
  <c r="K721" i="1"/>
  <c r="L721" i="1" s="1"/>
  <c r="J721" i="1"/>
  <c r="K720" i="1"/>
  <c r="L720" i="1" s="1"/>
  <c r="J720" i="1"/>
  <c r="K719" i="1"/>
  <c r="L719" i="1" s="1"/>
  <c r="J719" i="1"/>
  <c r="K718" i="1"/>
  <c r="J718" i="1"/>
  <c r="L717" i="1"/>
  <c r="K717" i="1"/>
  <c r="J717" i="1"/>
  <c r="K716" i="1"/>
  <c r="L716" i="1" s="1"/>
  <c r="J716" i="1"/>
  <c r="L715" i="1"/>
  <c r="K715" i="1"/>
  <c r="J715" i="1"/>
  <c r="K714" i="1"/>
  <c r="L714" i="1" s="1"/>
  <c r="J714" i="1"/>
  <c r="K713" i="1"/>
  <c r="J713" i="1"/>
  <c r="K712" i="1"/>
  <c r="J712" i="1"/>
  <c r="L712" i="1" s="1"/>
  <c r="K711" i="1"/>
  <c r="L711" i="1" s="1"/>
  <c r="J711" i="1"/>
  <c r="K710" i="1"/>
  <c r="L710" i="1" s="1"/>
  <c r="J710" i="1"/>
  <c r="K709" i="1"/>
  <c r="L709" i="1" s="1"/>
  <c r="J709" i="1"/>
  <c r="K708" i="1"/>
  <c r="L708" i="1" s="1"/>
  <c r="J708" i="1"/>
  <c r="K707" i="1"/>
  <c r="L707" i="1" s="1"/>
  <c r="J707" i="1"/>
  <c r="K706" i="1"/>
  <c r="L706" i="1" s="1"/>
  <c r="J706" i="1"/>
  <c r="L705" i="1"/>
  <c r="K705" i="1"/>
  <c r="J705" i="1"/>
  <c r="K704" i="1"/>
  <c r="J704" i="1"/>
  <c r="L704" i="1" s="1"/>
  <c r="K703" i="1"/>
  <c r="J703" i="1"/>
  <c r="L703" i="1" s="1"/>
  <c r="K702" i="1"/>
  <c r="L702" i="1" s="1"/>
  <c r="J702" i="1"/>
  <c r="L701" i="1"/>
  <c r="K701" i="1"/>
  <c r="J701" i="1"/>
  <c r="K700" i="1"/>
  <c r="L700" i="1" s="1"/>
  <c r="J700" i="1"/>
  <c r="K699" i="1"/>
  <c r="L699" i="1" s="1"/>
  <c r="J699" i="1"/>
  <c r="K698" i="1"/>
  <c r="J698" i="1"/>
  <c r="L697" i="1"/>
  <c r="K697" i="1"/>
  <c r="J697" i="1"/>
  <c r="K696" i="1"/>
  <c r="L696" i="1" s="1"/>
  <c r="J696" i="1"/>
  <c r="L695" i="1"/>
  <c r="K695" i="1"/>
  <c r="J695" i="1"/>
  <c r="K694" i="1"/>
  <c r="L694" i="1" s="1"/>
  <c r="J694" i="1"/>
  <c r="L693" i="1"/>
  <c r="K693" i="1"/>
  <c r="J693" i="1"/>
  <c r="L692" i="1"/>
  <c r="K692" i="1"/>
  <c r="J692" i="1"/>
  <c r="K691" i="1"/>
  <c r="L691" i="1" s="1"/>
  <c r="J691" i="1"/>
  <c r="K690" i="1"/>
  <c r="J690" i="1"/>
  <c r="L689" i="1"/>
  <c r="K689" i="1"/>
  <c r="J689" i="1"/>
  <c r="L688" i="1"/>
  <c r="K688" i="1"/>
  <c r="J688" i="1"/>
  <c r="K687" i="1"/>
  <c r="L687" i="1" s="1"/>
  <c r="J687" i="1"/>
  <c r="K686" i="1"/>
  <c r="L686" i="1" s="1"/>
  <c r="J686" i="1"/>
  <c r="K685" i="1"/>
  <c r="L685" i="1" s="1"/>
  <c r="J685" i="1"/>
  <c r="K684" i="1"/>
  <c r="L684" i="1" s="1"/>
  <c r="J684" i="1"/>
  <c r="K683" i="1"/>
  <c r="J683" i="1"/>
  <c r="K682" i="1"/>
  <c r="J682" i="1"/>
  <c r="K681" i="1"/>
  <c r="L681" i="1" s="1"/>
  <c r="J681" i="1"/>
  <c r="L680" i="1"/>
  <c r="K680" i="1"/>
  <c r="J680" i="1"/>
  <c r="L679" i="1"/>
  <c r="K679" i="1"/>
  <c r="J679" i="1"/>
  <c r="K678" i="1"/>
  <c r="J678" i="1"/>
  <c r="L677" i="1"/>
  <c r="K677" i="1"/>
  <c r="J677" i="1"/>
  <c r="L676" i="1"/>
  <c r="K676" i="1"/>
  <c r="J676" i="1"/>
  <c r="L675" i="1"/>
  <c r="K675" i="1"/>
  <c r="J675" i="1"/>
  <c r="K674" i="1"/>
  <c r="J674" i="1"/>
  <c r="K673" i="1"/>
  <c r="L673" i="1" s="1"/>
  <c r="J673" i="1"/>
  <c r="L672" i="1"/>
  <c r="K672" i="1"/>
  <c r="J672" i="1"/>
  <c r="K671" i="1"/>
  <c r="L671" i="1" s="1"/>
  <c r="J671" i="1"/>
  <c r="K670" i="1"/>
  <c r="L670" i="1" s="1"/>
  <c r="J670" i="1"/>
  <c r="K669" i="1"/>
  <c r="L669" i="1" s="1"/>
  <c r="J669" i="1"/>
  <c r="L668" i="1"/>
  <c r="K668" i="1"/>
  <c r="J668" i="1"/>
  <c r="L667" i="1"/>
  <c r="K667" i="1"/>
  <c r="J667" i="1"/>
  <c r="K666" i="1"/>
  <c r="L666" i="1" s="1"/>
  <c r="J666" i="1"/>
  <c r="K665" i="1"/>
  <c r="J665" i="1"/>
  <c r="K664" i="1"/>
  <c r="L664" i="1" s="1"/>
  <c r="J664" i="1"/>
  <c r="K663" i="1"/>
  <c r="L663" i="1" s="1"/>
  <c r="J663" i="1"/>
  <c r="K662" i="1"/>
  <c r="L662" i="1" s="1"/>
  <c r="J662" i="1"/>
  <c r="K661" i="1"/>
  <c r="L661" i="1" s="1"/>
  <c r="J661" i="1"/>
  <c r="K660" i="1"/>
  <c r="L660" i="1" s="1"/>
  <c r="J660" i="1"/>
  <c r="K659" i="1"/>
  <c r="L659" i="1" s="1"/>
  <c r="J659" i="1"/>
  <c r="K658" i="1"/>
  <c r="J658" i="1"/>
  <c r="L657" i="1"/>
  <c r="K657" i="1"/>
  <c r="J657" i="1"/>
  <c r="K656" i="1"/>
  <c r="L656" i="1" s="1"/>
  <c r="J656" i="1"/>
  <c r="K655" i="1"/>
  <c r="L655" i="1" s="1"/>
  <c r="J655" i="1"/>
  <c r="K654" i="1"/>
  <c r="L654" i="1" s="1"/>
  <c r="J654" i="1"/>
  <c r="L653" i="1"/>
  <c r="K653" i="1"/>
  <c r="J653" i="1"/>
  <c r="K652" i="1"/>
  <c r="L652" i="1" s="1"/>
  <c r="J652" i="1"/>
  <c r="K651" i="1"/>
  <c r="L651" i="1" s="1"/>
  <c r="J651" i="1"/>
  <c r="K650" i="1"/>
  <c r="J650" i="1"/>
  <c r="K649" i="1"/>
  <c r="L649" i="1" s="1"/>
  <c r="J649" i="1"/>
  <c r="K648" i="1"/>
  <c r="L648" i="1" s="1"/>
  <c r="J648" i="1"/>
  <c r="L647" i="1"/>
  <c r="K647" i="1"/>
  <c r="J647" i="1"/>
  <c r="K646" i="1"/>
  <c r="J646" i="1"/>
  <c r="L645" i="1"/>
  <c r="K645" i="1"/>
  <c r="J645" i="1"/>
  <c r="L644" i="1"/>
  <c r="K644" i="1"/>
  <c r="J644" i="1"/>
  <c r="K643" i="1"/>
  <c r="L643" i="1" s="1"/>
  <c r="J643" i="1"/>
  <c r="K642" i="1"/>
  <c r="J642" i="1"/>
  <c r="K641" i="1"/>
  <c r="L641" i="1" s="1"/>
  <c r="J641" i="1"/>
  <c r="L640" i="1"/>
  <c r="K640" i="1"/>
  <c r="J640" i="1"/>
  <c r="K639" i="1"/>
  <c r="L639" i="1" s="1"/>
  <c r="J639" i="1"/>
  <c r="K638" i="1"/>
  <c r="L638" i="1" s="1"/>
  <c r="J638" i="1"/>
  <c r="K637" i="1"/>
  <c r="L637" i="1" s="1"/>
  <c r="J637" i="1"/>
  <c r="K636" i="1"/>
  <c r="L636" i="1" s="1"/>
  <c r="J636" i="1"/>
  <c r="K635" i="1"/>
  <c r="L635" i="1" s="1"/>
  <c r="J635" i="1"/>
  <c r="K634" i="1"/>
  <c r="L634" i="1" s="1"/>
  <c r="J634" i="1"/>
  <c r="K633" i="1"/>
  <c r="L633" i="1" s="1"/>
  <c r="J633" i="1"/>
  <c r="L632" i="1"/>
  <c r="K632" i="1"/>
  <c r="J632" i="1"/>
  <c r="K631" i="1"/>
  <c r="L631" i="1" s="1"/>
  <c r="J631" i="1"/>
  <c r="K630" i="1"/>
  <c r="L630" i="1" s="1"/>
  <c r="J630" i="1"/>
  <c r="L629" i="1"/>
  <c r="K629" i="1"/>
  <c r="J629" i="1"/>
  <c r="L628" i="1"/>
  <c r="K628" i="1"/>
  <c r="J628" i="1"/>
  <c r="L627" i="1"/>
  <c r="K627" i="1"/>
  <c r="J627" i="1"/>
  <c r="K626" i="1"/>
  <c r="J626" i="1"/>
  <c r="K625" i="1"/>
  <c r="L625" i="1" s="1"/>
  <c r="J625" i="1"/>
  <c r="K624" i="1"/>
  <c r="L624" i="1" s="1"/>
  <c r="J624" i="1"/>
  <c r="K623" i="1"/>
  <c r="L623" i="1" s="1"/>
  <c r="J623" i="1"/>
  <c r="K622" i="1"/>
  <c r="L622" i="1" s="1"/>
  <c r="J622" i="1"/>
  <c r="K621" i="1"/>
  <c r="L621" i="1" s="1"/>
  <c r="J621" i="1"/>
  <c r="L620" i="1"/>
  <c r="K620" i="1"/>
  <c r="J620" i="1"/>
  <c r="L619" i="1"/>
  <c r="K619" i="1"/>
  <c r="J619" i="1"/>
  <c r="K618" i="1"/>
  <c r="L618" i="1" s="1"/>
  <c r="J618" i="1"/>
  <c r="K617" i="1"/>
  <c r="J617" i="1"/>
  <c r="L616" i="1"/>
  <c r="K616" i="1"/>
  <c r="J616" i="1"/>
  <c r="L615" i="1"/>
  <c r="K615" i="1"/>
  <c r="J615" i="1"/>
  <c r="K614" i="1"/>
  <c r="L614" i="1" s="1"/>
  <c r="J614" i="1"/>
  <c r="K613" i="1"/>
  <c r="J613" i="1"/>
  <c r="K612" i="1"/>
  <c r="L612" i="1" s="1"/>
  <c r="J612" i="1"/>
  <c r="K611" i="1"/>
  <c r="L611" i="1" s="1"/>
  <c r="J611" i="1"/>
  <c r="K610" i="1"/>
  <c r="L610" i="1" s="1"/>
  <c r="J610" i="1"/>
  <c r="K609" i="1"/>
  <c r="L609" i="1" s="1"/>
  <c r="J609" i="1"/>
  <c r="K608" i="1"/>
  <c r="L608" i="1" s="1"/>
  <c r="J608" i="1"/>
  <c r="K607" i="1"/>
  <c r="L607" i="1" s="1"/>
  <c r="J607" i="1"/>
  <c r="K606" i="1"/>
  <c r="L606" i="1" s="1"/>
  <c r="J606" i="1"/>
  <c r="L605" i="1"/>
  <c r="K605" i="1"/>
  <c r="J605" i="1"/>
  <c r="K604" i="1"/>
  <c r="J604" i="1"/>
  <c r="K603" i="1"/>
  <c r="L603" i="1" s="1"/>
  <c r="J603" i="1"/>
  <c r="K602" i="1"/>
  <c r="L602" i="1" s="1"/>
  <c r="J602" i="1"/>
  <c r="K601" i="1"/>
  <c r="L601" i="1" s="1"/>
  <c r="J601" i="1"/>
  <c r="K600" i="1"/>
  <c r="J600" i="1"/>
  <c r="K599" i="1"/>
  <c r="J599" i="1"/>
  <c r="L599" i="1" s="1"/>
  <c r="K598" i="1"/>
  <c r="J598" i="1"/>
  <c r="L597" i="1"/>
  <c r="K597" i="1"/>
  <c r="J597" i="1"/>
  <c r="L596" i="1"/>
  <c r="K596" i="1"/>
  <c r="J596" i="1"/>
  <c r="L595" i="1"/>
  <c r="K595" i="1"/>
  <c r="J595" i="1"/>
  <c r="K594" i="1"/>
  <c r="J594" i="1"/>
  <c r="K593" i="1"/>
  <c r="L593" i="1" s="1"/>
  <c r="J593" i="1"/>
  <c r="L592" i="1"/>
  <c r="K592" i="1"/>
  <c r="J592" i="1"/>
  <c r="K591" i="1"/>
  <c r="J591" i="1"/>
  <c r="K590" i="1"/>
  <c r="L590" i="1" s="1"/>
  <c r="J590" i="1"/>
  <c r="K589" i="1"/>
  <c r="L589" i="1" s="1"/>
  <c r="J589" i="1"/>
  <c r="L588" i="1"/>
  <c r="K588" i="1"/>
  <c r="J588" i="1"/>
  <c r="K587" i="1"/>
  <c r="L587" i="1" s="1"/>
  <c r="J587" i="1"/>
  <c r="K586" i="1"/>
  <c r="J586" i="1"/>
  <c r="K585" i="1"/>
  <c r="J585" i="1"/>
  <c r="L585" i="1" s="1"/>
  <c r="L584" i="1"/>
  <c r="K584" i="1"/>
  <c r="J584" i="1"/>
  <c r="K583" i="1"/>
  <c r="L583" i="1" s="1"/>
  <c r="J583" i="1"/>
  <c r="K582" i="1"/>
  <c r="L582" i="1" s="1"/>
  <c r="J582" i="1"/>
  <c r="K581" i="1"/>
  <c r="L581" i="1" s="1"/>
  <c r="J581" i="1"/>
  <c r="K580" i="1"/>
  <c r="L580" i="1" s="1"/>
  <c r="J580" i="1"/>
  <c r="L579" i="1"/>
  <c r="K579" i="1"/>
  <c r="J579" i="1"/>
  <c r="K578" i="1"/>
  <c r="J578" i="1"/>
  <c r="K577" i="1"/>
  <c r="J577" i="1"/>
  <c r="L577" i="1" s="1"/>
  <c r="K576" i="1"/>
  <c r="J576" i="1"/>
  <c r="L576" i="1" s="1"/>
  <c r="K575" i="1"/>
  <c r="L575" i="1" s="1"/>
  <c r="J575" i="1"/>
  <c r="K574" i="1"/>
  <c r="J574" i="1"/>
  <c r="K573" i="1"/>
  <c r="L573" i="1" s="1"/>
  <c r="J573" i="1"/>
  <c r="K572" i="1"/>
  <c r="L572" i="1" s="1"/>
  <c r="J572" i="1"/>
  <c r="L571" i="1"/>
  <c r="K571" i="1"/>
  <c r="J571" i="1"/>
  <c r="K570" i="1"/>
  <c r="L570" i="1" s="1"/>
  <c r="J570" i="1"/>
  <c r="K569" i="1"/>
  <c r="L569" i="1" s="1"/>
  <c r="J569" i="1"/>
  <c r="L568" i="1"/>
  <c r="K568" i="1"/>
  <c r="J568" i="1"/>
  <c r="L567" i="1"/>
  <c r="K567" i="1"/>
  <c r="J567" i="1"/>
  <c r="K566" i="1"/>
  <c r="L566" i="1" s="1"/>
  <c r="J566" i="1"/>
  <c r="K565" i="1"/>
  <c r="J565" i="1"/>
  <c r="L564" i="1"/>
  <c r="K564" i="1"/>
  <c r="J564" i="1"/>
  <c r="K563" i="1"/>
  <c r="J563" i="1"/>
  <c r="L563" i="1" s="1"/>
  <c r="K562" i="1"/>
  <c r="L562" i="1" s="1"/>
  <c r="J562" i="1"/>
  <c r="K561" i="1"/>
  <c r="L561" i="1" s="1"/>
  <c r="J561" i="1"/>
  <c r="K560" i="1"/>
  <c r="L560" i="1" s="1"/>
  <c r="J560" i="1"/>
  <c r="K559" i="1"/>
  <c r="L559" i="1" s="1"/>
  <c r="J559" i="1"/>
  <c r="K558" i="1"/>
  <c r="L558" i="1" s="1"/>
  <c r="J558" i="1"/>
  <c r="L557" i="1"/>
  <c r="K557" i="1"/>
  <c r="J557" i="1"/>
  <c r="K556" i="1"/>
  <c r="J556" i="1"/>
  <c r="K555" i="1"/>
  <c r="L555" i="1" s="1"/>
  <c r="J555" i="1"/>
  <c r="K554" i="1"/>
  <c r="L554" i="1" s="1"/>
  <c r="J554" i="1"/>
  <c r="K553" i="1"/>
  <c r="L553" i="1" s="1"/>
  <c r="J553" i="1"/>
  <c r="K552" i="1"/>
  <c r="L552" i="1" s="1"/>
  <c r="J552" i="1"/>
  <c r="K551" i="1"/>
  <c r="L551" i="1" s="1"/>
  <c r="J551" i="1"/>
  <c r="K550" i="1"/>
  <c r="J550" i="1"/>
  <c r="L549" i="1"/>
  <c r="K549" i="1"/>
  <c r="J549" i="1"/>
  <c r="K548" i="1"/>
  <c r="L548" i="1" s="1"/>
  <c r="J548" i="1"/>
  <c r="K547" i="1"/>
  <c r="J547" i="1"/>
  <c r="L547" i="1" s="1"/>
  <c r="K546" i="1"/>
  <c r="J546" i="1"/>
  <c r="K545" i="1"/>
  <c r="L545" i="1" s="1"/>
  <c r="J545" i="1"/>
  <c r="L544" i="1"/>
  <c r="K544" i="1"/>
  <c r="J544" i="1"/>
  <c r="K543" i="1"/>
  <c r="L543" i="1" s="1"/>
  <c r="J543" i="1"/>
  <c r="K542" i="1"/>
  <c r="J542" i="1"/>
  <c r="K541" i="1"/>
  <c r="L541" i="1" s="1"/>
  <c r="J541" i="1"/>
  <c r="K540" i="1"/>
  <c r="L540" i="1" s="1"/>
  <c r="J540" i="1"/>
  <c r="K539" i="1"/>
  <c r="L539" i="1" s="1"/>
  <c r="J539" i="1"/>
  <c r="K538" i="1"/>
  <c r="J538" i="1"/>
  <c r="K537" i="1"/>
  <c r="J537" i="1"/>
  <c r="L537" i="1" s="1"/>
  <c r="L536" i="1"/>
  <c r="K536" i="1"/>
  <c r="J536" i="1"/>
  <c r="K535" i="1"/>
  <c r="L535" i="1" s="1"/>
  <c r="J535" i="1"/>
  <c r="K534" i="1"/>
  <c r="L534" i="1" s="1"/>
  <c r="J534" i="1"/>
  <c r="K533" i="1"/>
  <c r="L533" i="1" s="1"/>
  <c r="J533" i="1"/>
  <c r="K532" i="1"/>
  <c r="L532" i="1" s="1"/>
  <c r="J532" i="1"/>
  <c r="L531" i="1"/>
  <c r="K531" i="1"/>
  <c r="J531" i="1"/>
  <c r="K530" i="1"/>
  <c r="J530" i="1"/>
  <c r="K529" i="1"/>
  <c r="J529" i="1"/>
  <c r="L529" i="1" s="1"/>
  <c r="K528" i="1"/>
  <c r="J528" i="1"/>
  <c r="L528" i="1" s="1"/>
  <c r="K527" i="1"/>
  <c r="L527" i="1" s="1"/>
  <c r="J527" i="1"/>
  <c r="K526" i="1"/>
  <c r="L526" i="1" s="1"/>
  <c r="J526" i="1"/>
  <c r="K525" i="1"/>
  <c r="L525" i="1" s="1"/>
  <c r="J525" i="1"/>
  <c r="K524" i="1"/>
  <c r="L524" i="1" s="1"/>
  <c r="J524" i="1"/>
  <c r="L523" i="1"/>
  <c r="K523" i="1"/>
  <c r="J523" i="1"/>
  <c r="K522" i="1"/>
  <c r="J522" i="1"/>
  <c r="K521" i="1"/>
  <c r="L521" i="1" s="1"/>
  <c r="J521" i="1"/>
  <c r="L520" i="1"/>
  <c r="K520" i="1"/>
  <c r="J520" i="1"/>
  <c r="L519" i="1"/>
  <c r="K519" i="1"/>
  <c r="J519" i="1"/>
  <c r="K518" i="1"/>
  <c r="L518" i="1" s="1"/>
  <c r="J518" i="1"/>
  <c r="K517" i="1"/>
  <c r="J517" i="1"/>
  <c r="L516" i="1"/>
  <c r="K516" i="1"/>
  <c r="J516" i="1"/>
  <c r="K515" i="1"/>
  <c r="J515" i="1"/>
  <c r="L515" i="1" s="1"/>
  <c r="K514" i="1"/>
  <c r="L514" i="1" s="1"/>
  <c r="J514" i="1"/>
  <c r="K513" i="1"/>
  <c r="L513" i="1" s="1"/>
  <c r="J513" i="1"/>
  <c r="K512" i="1"/>
  <c r="L512" i="1" s="1"/>
  <c r="J512" i="1"/>
  <c r="K511" i="1"/>
  <c r="L511" i="1" s="1"/>
  <c r="J511" i="1"/>
  <c r="K510" i="1"/>
  <c r="L510" i="1" s="1"/>
  <c r="J510" i="1"/>
  <c r="L509" i="1"/>
  <c r="K509" i="1"/>
  <c r="J509" i="1"/>
  <c r="K508" i="1"/>
  <c r="J508" i="1"/>
  <c r="K507" i="1"/>
  <c r="L507" i="1" s="1"/>
  <c r="J507" i="1"/>
  <c r="K506" i="1"/>
  <c r="L506" i="1" s="1"/>
  <c r="J506" i="1"/>
  <c r="L505" i="1"/>
  <c r="K505" i="1"/>
  <c r="J505" i="1"/>
  <c r="K504" i="1"/>
  <c r="J504" i="1"/>
  <c r="K503" i="1"/>
  <c r="L503" i="1" s="1"/>
  <c r="J503" i="1"/>
  <c r="K502" i="1"/>
  <c r="L502" i="1" s="1"/>
  <c r="J502" i="1"/>
  <c r="L501" i="1"/>
  <c r="K501" i="1"/>
  <c r="J501" i="1"/>
  <c r="K500" i="1"/>
  <c r="L500" i="1" s="1"/>
  <c r="J500" i="1"/>
  <c r="K499" i="1"/>
  <c r="L499" i="1" s="1"/>
  <c r="J499" i="1"/>
  <c r="K498" i="1"/>
  <c r="J498" i="1"/>
  <c r="L497" i="1"/>
  <c r="K497" i="1"/>
  <c r="J497" i="1"/>
  <c r="L496" i="1"/>
  <c r="K496" i="1"/>
  <c r="J496" i="1"/>
  <c r="K495" i="1"/>
  <c r="L495" i="1" s="1"/>
  <c r="J495" i="1"/>
  <c r="K494" i="1"/>
  <c r="J494" i="1"/>
  <c r="K493" i="1"/>
  <c r="L493" i="1" s="1"/>
  <c r="J493" i="1"/>
  <c r="L492" i="1"/>
  <c r="K492" i="1"/>
  <c r="J492" i="1"/>
  <c r="K491" i="1"/>
  <c r="J491" i="1"/>
  <c r="K490" i="1"/>
  <c r="L490" i="1" s="1"/>
  <c r="J490" i="1"/>
  <c r="K489" i="1"/>
  <c r="L489" i="1" s="1"/>
  <c r="J489" i="1"/>
  <c r="L488" i="1"/>
  <c r="K488" i="1"/>
  <c r="J488" i="1"/>
  <c r="K487" i="1"/>
  <c r="L487" i="1" s="1"/>
  <c r="J487" i="1"/>
  <c r="K486" i="1"/>
  <c r="J486" i="1"/>
  <c r="K485" i="1"/>
  <c r="J485" i="1"/>
  <c r="L485" i="1" s="1"/>
  <c r="K484" i="1"/>
  <c r="L484" i="1" s="1"/>
  <c r="J484" i="1"/>
  <c r="L483" i="1"/>
  <c r="K483" i="1"/>
  <c r="J483" i="1"/>
  <c r="K482" i="1"/>
  <c r="J482" i="1"/>
  <c r="L481" i="1"/>
  <c r="K481" i="1"/>
  <c r="J481" i="1"/>
  <c r="K480" i="1"/>
  <c r="L480" i="1" s="1"/>
  <c r="J480" i="1"/>
  <c r="K479" i="1"/>
  <c r="L479" i="1" s="1"/>
  <c r="J479" i="1"/>
  <c r="K478" i="1"/>
  <c r="L478" i="1" s="1"/>
  <c r="J478" i="1"/>
  <c r="K477" i="1"/>
  <c r="J477" i="1"/>
  <c r="L477" i="1" s="1"/>
  <c r="K476" i="1"/>
  <c r="J476" i="1"/>
  <c r="L476" i="1" s="1"/>
  <c r="L475" i="1"/>
  <c r="K475" i="1"/>
  <c r="J475" i="1"/>
  <c r="K474" i="1"/>
  <c r="L474" i="1" s="1"/>
  <c r="J474" i="1"/>
  <c r="K473" i="1"/>
  <c r="J473" i="1"/>
  <c r="K472" i="1"/>
  <c r="L472" i="1" s="1"/>
  <c r="J472" i="1"/>
  <c r="K471" i="1"/>
  <c r="L471" i="1" s="1"/>
  <c r="J471" i="1"/>
  <c r="K470" i="1"/>
  <c r="L470" i="1" s="1"/>
  <c r="J470" i="1"/>
  <c r="K469" i="1"/>
  <c r="L469" i="1" s="1"/>
  <c r="J469" i="1"/>
  <c r="K468" i="1"/>
  <c r="L468" i="1" s="1"/>
  <c r="J468" i="1"/>
  <c r="L467" i="1"/>
  <c r="K467" i="1"/>
  <c r="J467" i="1"/>
  <c r="K466" i="1"/>
  <c r="J466" i="1"/>
  <c r="K465" i="1"/>
  <c r="L465" i="1" s="1"/>
  <c r="J465" i="1"/>
  <c r="L464" i="1"/>
  <c r="K464" i="1"/>
  <c r="J464" i="1"/>
  <c r="K463" i="1"/>
  <c r="J463" i="1"/>
  <c r="L463" i="1" s="1"/>
  <c r="K462" i="1"/>
  <c r="L462" i="1" s="1"/>
  <c r="J462" i="1"/>
  <c r="L461" i="1"/>
  <c r="K461" i="1"/>
  <c r="J461" i="1"/>
  <c r="K460" i="1"/>
  <c r="J460" i="1"/>
  <c r="K459" i="1"/>
  <c r="L459" i="1" s="1"/>
  <c r="J459" i="1"/>
  <c r="K458" i="1"/>
  <c r="J458" i="1"/>
  <c r="L457" i="1"/>
  <c r="K457" i="1"/>
  <c r="J457" i="1"/>
  <c r="K456" i="1"/>
  <c r="J456" i="1"/>
  <c r="K455" i="1"/>
  <c r="L455" i="1" s="1"/>
  <c r="J455" i="1"/>
  <c r="K454" i="1"/>
  <c r="L454" i="1" s="1"/>
  <c r="J454" i="1"/>
  <c r="L453" i="1"/>
  <c r="K453" i="1"/>
  <c r="J453" i="1"/>
  <c r="K452" i="1"/>
  <c r="L452" i="1" s="1"/>
  <c r="J452" i="1"/>
  <c r="K451" i="1"/>
  <c r="L451" i="1" s="1"/>
  <c r="J451" i="1"/>
  <c r="K450" i="1"/>
  <c r="L450" i="1" s="1"/>
  <c r="J450" i="1"/>
  <c r="K449" i="1"/>
  <c r="L449" i="1" s="1"/>
  <c r="J449" i="1"/>
  <c r="L448" i="1"/>
  <c r="K448" i="1"/>
  <c r="J448" i="1"/>
  <c r="K447" i="1"/>
  <c r="J447" i="1"/>
  <c r="K446" i="1"/>
  <c r="J446" i="1"/>
  <c r="L445" i="1"/>
  <c r="K445" i="1"/>
  <c r="J445" i="1"/>
  <c r="K444" i="1"/>
  <c r="L444" i="1" s="1"/>
  <c r="J444" i="1"/>
  <c r="K443" i="1"/>
  <c r="L443" i="1" s="1"/>
  <c r="J443" i="1"/>
  <c r="K442" i="1"/>
  <c r="J442" i="1"/>
  <c r="K441" i="1"/>
  <c r="L441" i="1" s="1"/>
  <c r="J441" i="1"/>
  <c r="L440" i="1"/>
  <c r="K440" i="1"/>
  <c r="J440" i="1"/>
  <c r="L439" i="1"/>
  <c r="K439" i="1"/>
  <c r="J439" i="1"/>
  <c r="K438" i="1"/>
  <c r="L438" i="1" s="1"/>
  <c r="J438" i="1"/>
  <c r="K437" i="1"/>
  <c r="L437" i="1" s="1"/>
  <c r="J437" i="1"/>
  <c r="K436" i="1"/>
  <c r="L436" i="1" s="1"/>
  <c r="J436" i="1"/>
  <c r="L435" i="1"/>
  <c r="K435" i="1"/>
  <c r="J435" i="1"/>
  <c r="K434" i="1"/>
  <c r="J434" i="1"/>
  <c r="K433" i="1"/>
  <c r="L433" i="1" s="1"/>
  <c r="J433" i="1"/>
  <c r="K432" i="1"/>
  <c r="L432" i="1" s="1"/>
  <c r="J432" i="1"/>
  <c r="K431" i="1"/>
  <c r="L431" i="1" s="1"/>
  <c r="J431" i="1"/>
  <c r="K430" i="1"/>
  <c r="L430" i="1" s="1"/>
  <c r="J430" i="1"/>
  <c r="L429" i="1"/>
  <c r="K429" i="1"/>
  <c r="J429" i="1"/>
  <c r="K428" i="1"/>
  <c r="L428" i="1" s="1"/>
  <c r="J428" i="1"/>
  <c r="L427" i="1"/>
  <c r="K427" i="1"/>
  <c r="J427" i="1"/>
  <c r="K426" i="1"/>
  <c r="L426" i="1" s="1"/>
  <c r="J426" i="1"/>
  <c r="K425" i="1"/>
  <c r="J425" i="1"/>
  <c r="K424" i="1"/>
  <c r="J424" i="1"/>
  <c r="L424" i="1" s="1"/>
  <c r="K423" i="1"/>
  <c r="L423" i="1" s="1"/>
  <c r="J423" i="1"/>
  <c r="K422" i="1"/>
  <c r="L422" i="1" s="1"/>
  <c r="J422" i="1"/>
  <c r="K421" i="1"/>
  <c r="J421" i="1"/>
  <c r="K420" i="1"/>
  <c r="L420" i="1" s="1"/>
  <c r="J420" i="1"/>
  <c r="K419" i="1"/>
  <c r="L419" i="1" s="1"/>
  <c r="J419" i="1"/>
  <c r="K418" i="1"/>
  <c r="L418" i="1" s="1"/>
  <c r="J418" i="1"/>
  <c r="L417" i="1"/>
  <c r="K417" i="1"/>
  <c r="J417" i="1"/>
  <c r="K416" i="1"/>
  <c r="J416" i="1"/>
  <c r="L416" i="1" s="1"/>
  <c r="K415" i="1"/>
  <c r="J415" i="1"/>
  <c r="L415" i="1" s="1"/>
  <c r="K414" i="1"/>
  <c r="L414" i="1" s="1"/>
  <c r="J414" i="1"/>
  <c r="L413" i="1"/>
  <c r="K413" i="1"/>
  <c r="J413" i="1"/>
  <c r="K412" i="1"/>
  <c r="L412" i="1" s="1"/>
  <c r="J412" i="1"/>
  <c r="K411" i="1"/>
  <c r="L411" i="1" s="1"/>
  <c r="J411" i="1"/>
  <c r="K410" i="1"/>
  <c r="J410" i="1"/>
  <c r="K409" i="1"/>
  <c r="L409" i="1" s="1"/>
  <c r="J409" i="1"/>
  <c r="K408" i="1"/>
  <c r="J408" i="1"/>
  <c r="L408" i="1" s="1"/>
  <c r="K407" i="1"/>
  <c r="L407" i="1" s="1"/>
  <c r="J407" i="1"/>
  <c r="K406" i="1"/>
  <c r="J406" i="1"/>
  <c r="L405" i="1"/>
  <c r="K405" i="1"/>
  <c r="J405" i="1"/>
  <c r="L404" i="1"/>
  <c r="K404" i="1"/>
  <c r="J404" i="1"/>
  <c r="K403" i="1"/>
  <c r="L403" i="1" s="1"/>
  <c r="J403" i="1"/>
  <c r="K402" i="1"/>
  <c r="L402" i="1" s="1"/>
  <c r="J402" i="1"/>
  <c r="K401" i="1"/>
  <c r="J401" i="1"/>
  <c r="K400" i="1"/>
  <c r="L400" i="1" s="1"/>
  <c r="J400" i="1"/>
  <c r="K399" i="1"/>
  <c r="L399" i="1" s="1"/>
  <c r="J399" i="1"/>
  <c r="K398" i="1"/>
  <c r="L398" i="1" s="1"/>
  <c r="J398" i="1"/>
  <c r="L397" i="1"/>
  <c r="K397" i="1"/>
  <c r="J397" i="1"/>
  <c r="K396" i="1"/>
  <c r="L396" i="1" s="1"/>
  <c r="J396" i="1"/>
  <c r="K395" i="1"/>
  <c r="L395" i="1" s="1"/>
  <c r="J395" i="1"/>
  <c r="K394" i="1"/>
  <c r="L394" i="1" s="1"/>
  <c r="J394" i="1"/>
  <c r="K393" i="1"/>
  <c r="L393" i="1" s="1"/>
  <c r="J393" i="1"/>
  <c r="K392" i="1"/>
  <c r="J392" i="1"/>
  <c r="K391" i="1"/>
  <c r="J391" i="1"/>
  <c r="K390" i="1"/>
  <c r="J390" i="1"/>
  <c r="L390" i="1" s="1"/>
  <c r="K389" i="1"/>
  <c r="L389" i="1" s="1"/>
  <c r="J389" i="1"/>
  <c r="K388" i="1"/>
  <c r="L388" i="1" s="1"/>
  <c r="J388" i="1"/>
  <c r="K387" i="1"/>
  <c r="J387" i="1"/>
  <c r="L386" i="1"/>
  <c r="K386" i="1"/>
  <c r="J386" i="1"/>
  <c r="K385" i="1"/>
  <c r="L385" i="1" s="1"/>
  <c r="J385" i="1"/>
  <c r="L384" i="1"/>
  <c r="K384" i="1"/>
  <c r="J384" i="1"/>
  <c r="K383" i="1"/>
  <c r="L383" i="1" s="1"/>
  <c r="J383" i="1"/>
  <c r="K382" i="1"/>
  <c r="J382" i="1"/>
  <c r="K381" i="1"/>
  <c r="L381" i="1" s="1"/>
  <c r="J381" i="1"/>
  <c r="K380" i="1"/>
  <c r="J380" i="1"/>
  <c r="K379" i="1"/>
  <c r="L379" i="1" s="1"/>
  <c r="J379" i="1"/>
  <c r="K378" i="1"/>
  <c r="L378" i="1" s="1"/>
  <c r="J378" i="1"/>
  <c r="K377" i="1"/>
  <c r="J377" i="1"/>
  <c r="K376" i="1"/>
  <c r="J376" i="1"/>
  <c r="K375" i="1"/>
  <c r="L375" i="1" s="1"/>
  <c r="J375" i="1"/>
  <c r="K374" i="1"/>
  <c r="L374" i="1" s="1"/>
  <c r="J374" i="1"/>
  <c r="K373" i="1"/>
  <c r="L373" i="1" s="1"/>
  <c r="J373" i="1"/>
  <c r="K372" i="1"/>
  <c r="L372" i="1" s="1"/>
  <c r="J372" i="1"/>
  <c r="K371" i="1"/>
  <c r="J371" i="1"/>
  <c r="K370" i="1"/>
  <c r="L370" i="1" s="1"/>
  <c r="J370" i="1"/>
  <c r="K369" i="1"/>
  <c r="L369" i="1" s="1"/>
  <c r="J369" i="1"/>
  <c r="K368" i="1"/>
  <c r="L368" i="1" s="1"/>
  <c r="J368" i="1"/>
  <c r="K367" i="1"/>
  <c r="L367" i="1" s="1"/>
  <c r="J367" i="1"/>
  <c r="K366" i="1"/>
  <c r="J366" i="1"/>
  <c r="K365" i="1"/>
  <c r="J365" i="1"/>
  <c r="L364" i="1"/>
  <c r="K364" i="1"/>
  <c r="J364" i="1"/>
  <c r="K363" i="1"/>
  <c r="J363" i="1"/>
  <c r="L362" i="1"/>
  <c r="K362" i="1"/>
  <c r="J362" i="1"/>
  <c r="K361" i="1"/>
  <c r="J361" i="1"/>
  <c r="K360" i="1"/>
  <c r="L360" i="1" s="1"/>
  <c r="J360" i="1"/>
  <c r="K359" i="1"/>
  <c r="J359" i="1"/>
  <c r="K358" i="1"/>
  <c r="L358" i="1" s="1"/>
  <c r="J358" i="1"/>
  <c r="L357" i="1"/>
  <c r="K357" i="1"/>
  <c r="J357" i="1"/>
  <c r="K356" i="1"/>
  <c r="L356" i="1" s="1"/>
  <c r="J356" i="1"/>
  <c r="K355" i="1"/>
  <c r="J355" i="1"/>
  <c r="K354" i="1"/>
  <c r="J354" i="1"/>
  <c r="K353" i="1"/>
  <c r="L353" i="1" s="1"/>
  <c r="J353" i="1"/>
  <c r="K352" i="1"/>
  <c r="L352" i="1" s="1"/>
  <c r="J352" i="1"/>
  <c r="K351" i="1"/>
  <c r="J351" i="1"/>
  <c r="K350" i="1"/>
  <c r="J350" i="1"/>
  <c r="K349" i="1"/>
  <c r="L349" i="1" s="1"/>
  <c r="J349" i="1"/>
  <c r="K348" i="1"/>
  <c r="L348" i="1" s="1"/>
  <c r="J348" i="1"/>
  <c r="K347" i="1"/>
  <c r="L347" i="1" s="1"/>
  <c r="J347" i="1"/>
  <c r="K346" i="1"/>
  <c r="L346" i="1" s="1"/>
  <c r="J346" i="1"/>
  <c r="K345" i="1"/>
  <c r="J345" i="1"/>
  <c r="K344" i="1"/>
  <c r="L344" i="1" s="1"/>
  <c r="J344" i="1"/>
  <c r="K343" i="1"/>
  <c r="J343" i="1"/>
  <c r="L342" i="1"/>
  <c r="K342" i="1"/>
  <c r="J342" i="1"/>
  <c r="K341" i="1"/>
  <c r="L341" i="1" s="1"/>
  <c r="J341" i="1"/>
  <c r="K340" i="1"/>
  <c r="J340" i="1"/>
  <c r="K339" i="1"/>
  <c r="J339" i="1"/>
  <c r="L338" i="1"/>
  <c r="K338" i="1"/>
  <c r="J338" i="1"/>
  <c r="K337" i="1"/>
  <c r="L337" i="1" s="1"/>
  <c r="J337" i="1"/>
  <c r="L336" i="1"/>
  <c r="K336" i="1"/>
  <c r="J336" i="1"/>
  <c r="K335" i="1"/>
  <c r="J335" i="1"/>
  <c r="K334" i="1"/>
  <c r="L334" i="1" s="1"/>
  <c r="J334" i="1"/>
  <c r="K333" i="1"/>
  <c r="J333" i="1"/>
  <c r="K332" i="1"/>
  <c r="L332" i="1" s="1"/>
  <c r="J332" i="1"/>
  <c r="K331" i="1"/>
  <c r="L331" i="1" s="1"/>
  <c r="J331" i="1"/>
  <c r="K330" i="1"/>
  <c r="J330" i="1"/>
  <c r="K329" i="1"/>
  <c r="L329" i="1" s="1"/>
  <c r="J329" i="1"/>
  <c r="K328" i="1"/>
  <c r="L328" i="1" s="1"/>
  <c r="J328" i="1"/>
  <c r="K327" i="1"/>
  <c r="L327" i="1" s="1"/>
  <c r="J327" i="1"/>
  <c r="K326" i="1"/>
  <c r="L326" i="1" s="1"/>
  <c r="J326" i="1"/>
  <c r="K325" i="1"/>
  <c r="L325" i="1" s="1"/>
  <c r="J325" i="1"/>
  <c r="K324" i="1"/>
  <c r="J324" i="1"/>
  <c r="K323" i="1"/>
  <c r="J323" i="1"/>
  <c r="L322" i="1"/>
  <c r="K322" i="1"/>
  <c r="J322" i="1"/>
  <c r="L321" i="1"/>
  <c r="K321" i="1"/>
  <c r="J321" i="1"/>
  <c r="K320" i="1"/>
  <c r="J320" i="1"/>
  <c r="K319" i="1"/>
  <c r="J319" i="1"/>
  <c r="K318" i="1"/>
  <c r="J318" i="1"/>
  <c r="K317" i="1"/>
  <c r="L317" i="1" s="1"/>
  <c r="J317" i="1"/>
  <c r="K316" i="1"/>
  <c r="L316" i="1" s="1"/>
  <c r="J316" i="1"/>
  <c r="K315" i="1"/>
  <c r="L315" i="1" s="1"/>
  <c r="J315" i="1"/>
  <c r="K314" i="1"/>
  <c r="J314" i="1"/>
  <c r="L314" i="1" s="1"/>
  <c r="K313" i="1"/>
  <c r="J313" i="1"/>
  <c r="K312" i="1"/>
  <c r="L312" i="1" s="1"/>
  <c r="J312" i="1"/>
  <c r="K311" i="1"/>
  <c r="L311" i="1" s="1"/>
  <c r="J311" i="1"/>
  <c r="K310" i="1"/>
  <c r="L310" i="1" s="1"/>
  <c r="J310" i="1"/>
  <c r="K309" i="1"/>
  <c r="J309" i="1"/>
  <c r="L309" i="1" s="1"/>
  <c r="K308" i="1"/>
  <c r="L308" i="1" s="1"/>
  <c r="J308" i="1"/>
  <c r="K307" i="1"/>
  <c r="L307" i="1" s="1"/>
  <c r="J307" i="1"/>
  <c r="K306" i="1"/>
  <c r="L306" i="1" s="1"/>
  <c r="J306" i="1"/>
  <c r="K305" i="1"/>
  <c r="L305" i="1" s="1"/>
  <c r="J305" i="1"/>
  <c r="K304" i="1"/>
  <c r="L304" i="1" s="1"/>
  <c r="J304" i="1"/>
  <c r="K303" i="1"/>
  <c r="J303" i="1"/>
  <c r="K302" i="1"/>
  <c r="J302" i="1"/>
  <c r="L301" i="1"/>
  <c r="K301" i="1"/>
  <c r="J301" i="1"/>
  <c r="K300" i="1"/>
  <c r="L300" i="1" s="1"/>
  <c r="J300" i="1"/>
  <c r="K299" i="1"/>
  <c r="J299" i="1"/>
  <c r="K298" i="1"/>
  <c r="J298" i="1"/>
  <c r="K297" i="1"/>
  <c r="J297" i="1"/>
  <c r="K296" i="1"/>
  <c r="L296" i="1" s="1"/>
  <c r="J296" i="1"/>
  <c r="K295" i="1"/>
  <c r="L295" i="1" s="1"/>
  <c r="J295" i="1"/>
  <c r="K294" i="1"/>
  <c r="J294" i="1"/>
  <c r="K293" i="1"/>
  <c r="L293" i="1" s="1"/>
  <c r="J293" i="1"/>
  <c r="K292" i="1"/>
  <c r="J292" i="1"/>
  <c r="K291" i="1"/>
  <c r="J291" i="1"/>
  <c r="K290" i="1"/>
  <c r="L290" i="1" s="1"/>
  <c r="J290" i="1"/>
  <c r="K289" i="1"/>
  <c r="L289" i="1" s="1"/>
  <c r="J289" i="1"/>
  <c r="K288" i="1"/>
  <c r="L288" i="1" s="1"/>
  <c r="J288" i="1"/>
  <c r="K287" i="1"/>
  <c r="J287" i="1"/>
  <c r="K286" i="1"/>
  <c r="L286" i="1" s="1"/>
  <c r="J286" i="1"/>
  <c r="K285" i="1"/>
  <c r="L285" i="1" s="1"/>
  <c r="J285" i="1"/>
  <c r="K284" i="1"/>
  <c r="L284" i="1" s="1"/>
  <c r="J284" i="1"/>
  <c r="K283" i="1"/>
  <c r="J283" i="1"/>
  <c r="K282" i="1"/>
  <c r="L282" i="1" s="1"/>
  <c r="J282" i="1"/>
  <c r="K281" i="1"/>
  <c r="L281" i="1" s="1"/>
  <c r="J281" i="1"/>
  <c r="K280" i="1"/>
  <c r="L280" i="1" s="1"/>
  <c r="J280" i="1"/>
  <c r="K279" i="1"/>
  <c r="L279" i="1" s="1"/>
  <c r="J279" i="1"/>
  <c r="K278" i="1"/>
  <c r="J278" i="1"/>
  <c r="L277" i="1"/>
  <c r="K277" i="1"/>
  <c r="J277" i="1"/>
  <c r="K276" i="1"/>
  <c r="J276" i="1"/>
  <c r="K275" i="1"/>
  <c r="L275" i="1" s="1"/>
  <c r="J275" i="1"/>
  <c r="L274" i="1"/>
  <c r="K274" i="1"/>
  <c r="J274" i="1"/>
  <c r="K273" i="1"/>
  <c r="L273" i="1" s="1"/>
  <c r="J273" i="1"/>
  <c r="K272" i="1"/>
  <c r="L272" i="1" s="1"/>
  <c r="J272" i="1"/>
  <c r="K271" i="1"/>
  <c r="J271" i="1"/>
  <c r="K270" i="1"/>
  <c r="L270" i="1" s="1"/>
  <c r="J270" i="1"/>
  <c r="K269" i="1"/>
  <c r="L269" i="1" s="1"/>
  <c r="J269" i="1"/>
  <c r="K268" i="1"/>
  <c r="J268" i="1"/>
  <c r="K267" i="1"/>
  <c r="L267" i="1" s="1"/>
  <c r="J267" i="1"/>
  <c r="L266" i="1"/>
  <c r="K266" i="1"/>
  <c r="J266" i="1"/>
  <c r="K265" i="1"/>
  <c r="L265" i="1" s="1"/>
  <c r="J265" i="1"/>
  <c r="L264" i="1"/>
  <c r="K264" i="1"/>
  <c r="J264" i="1"/>
  <c r="K263" i="1"/>
  <c r="J263" i="1"/>
  <c r="K262" i="1"/>
  <c r="L262" i="1" s="1"/>
  <c r="J262" i="1"/>
  <c r="L261" i="1"/>
  <c r="K261" i="1"/>
  <c r="J261" i="1"/>
  <c r="L260" i="1"/>
  <c r="K260" i="1"/>
  <c r="J260" i="1"/>
  <c r="K259" i="1"/>
  <c r="L259" i="1" s="1"/>
  <c r="J259" i="1"/>
  <c r="K258" i="1"/>
  <c r="J258" i="1"/>
  <c r="K257" i="1"/>
  <c r="L257" i="1" s="1"/>
  <c r="J257" i="1"/>
  <c r="K256" i="1"/>
  <c r="L256" i="1" s="1"/>
  <c r="J256" i="1"/>
  <c r="K255" i="1"/>
  <c r="J255" i="1"/>
  <c r="K254" i="1"/>
  <c r="L254" i="1" s="1"/>
  <c r="J254" i="1"/>
  <c r="L253" i="1"/>
  <c r="K253" i="1"/>
  <c r="J253" i="1"/>
  <c r="K252" i="1"/>
  <c r="J252" i="1"/>
  <c r="K251" i="1"/>
  <c r="J251" i="1"/>
  <c r="K250" i="1"/>
  <c r="L250" i="1" s="1"/>
  <c r="J250" i="1"/>
  <c r="K249" i="1"/>
  <c r="L249" i="1" s="1"/>
  <c r="J249" i="1"/>
  <c r="L248" i="1"/>
  <c r="K248" i="1"/>
  <c r="J248" i="1"/>
  <c r="K247" i="1"/>
  <c r="J247" i="1"/>
  <c r="K246" i="1"/>
  <c r="J246" i="1"/>
  <c r="L246" i="1" s="1"/>
  <c r="K245" i="1"/>
  <c r="L245" i="1" s="1"/>
  <c r="J245" i="1"/>
  <c r="K244" i="1"/>
  <c r="L244" i="1" s="1"/>
  <c r="J244" i="1"/>
  <c r="K243" i="1"/>
  <c r="L243" i="1" s="1"/>
  <c r="J243" i="1"/>
  <c r="K242" i="1"/>
  <c r="L242" i="1" s="1"/>
  <c r="J242" i="1"/>
  <c r="K241" i="1"/>
  <c r="L241" i="1" s="1"/>
  <c r="J241" i="1"/>
  <c r="K240" i="1"/>
  <c r="L240" i="1" s="1"/>
  <c r="J240" i="1"/>
  <c r="K239" i="1"/>
  <c r="L239" i="1" s="1"/>
  <c r="J239" i="1"/>
  <c r="L238" i="1"/>
  <c r="K238" i="1"/>
  <c r="J238" i="1"/>
  <c r="K237" i="1"/>
  <c r="J237" i="1"/>
  <c r="K236" i="1"/>
  <c r="L236" i="1" s="1"/>
  <c r="J236" i="1"/>
  <c r="K235" i="1"/>
  <c r="J235" i="1"/>
  <c r="K234" i="1"/>
  <c r="L234" i="1" s="1"/>
  <c r="J234" i="1"/>
  <c r="K233" i="1"/>
  <c r="L233" i="1" s="1"/>
  <c r="J233" i="1"/>
  <c r="K232" i="1"/>
  <c r="L232" i="1" s="1"/>
  <c r="J232" i="1"/>
  <c r="K231" i="1"/>
  <c r="L231" i="1" s="1"/>
  <c r="J231" i="1"/>
  <c r="K230" i="1"/>
  <c r="L230" i="1" s="1"/>
  <c r="J230" i="1"/>
  <c r="K229" i="1"/>
  <c r="L229" i="1" s="1"/>
  <c r="J229" i="1"/>
  <c r="K228" i="1"/>
  <c r="L228" i="1" s="1"/>
  <c r="J228" i="1"/>
  <c r="K227" i="1"/>
  <c r="L227" i="1" s="1"/>
  <c r="J227" i="1"/>
  <c r="K226" i="1"/>
  <c r="J226" i="1"/>
  <c r="K225" i="1"/>
  <c r="L225" i="1" s="1"/>
  <c r="J225" i="1"/>
  <c r="K224" i="1"/>
  <c r="J224" i="1"/>
  <c r="K223" i="1"/>
  <c r="L223" i="1" s="1"/>
  <c r="J223" i="1"/>
  <c r="K222" i="1"/>
  <c r="L222" i="1" s="1"/>
  <c r="J222" i="1"/>
  <c r="K221" i="1"/>
  <c r="J221" i="1"/>
  <c r="L220" i="1"/>
  <c r="K220" i="1"/>
  <c r="J220" i="1"/>
  <c r="K219" i="1"/>
  <c r="L219" i="1" s="1"/>
  <c r="J219" i="1"/>
  <c r="L218" i="1"/>
  <c r="K218" i="1"/>
  <c r="J218" i="1"/>
  <c r="K217" i="1"/>
  <c r="L217" i="1" s="1"/>
  <c r="J217" i="1"/>
  <c r="K216" i="1"/>
  <c r="J216" i="1"/>
  <c r="K215" i="1"/>
  <c r="L215" i="1" s="1"/>
  <c r="J215" i="1"/>
  <c r="K214" i="1"/>
  <c r="J214" i="1"/>
  <c r="L213" i="1"/>
  <c r="K213" i="1"/>
  <c r="J213" i="1"/>
  <c r="L212" i="1"/>
  <c r="K212" i="1"/>
  <c r="J212" i="1"/>
  <c r="K211" i="1"/>
  <c r="J211" i="1"/>
  <c r="K210" i="1"/>
  <c r="L210" i="1" s="1"/>
  <c r="J210" i="1"/>
  <c r="K209" i="1"/>
  <c r="L209" i="1" s="1"/>
  <c r="J209" i="1"/>
  <c r="K208" i="1"/>
  <c r="L208" i="1" s="1"/>
  <c r="J208" i="1"/>
  <c r="K207" i="1"/>
  <c r="L207" i="1" s="1"/>
  <c r="J207" i="1"/>
  <c r="K206" i="1"/>
  <c r="L206" i="1" s="1"/>
  <c r="J206" i="1"/>
  <c r="K205" i="1"/>
  <c r="L205" i="1" s="1"/>
  <c r="J205" i="1"/>
  <c r="K204" i="1"/>
  <c r="J204" i="1"/>
  <c r="K203" i="1"/>
  <c r="L203" i="1" s="1"/>
  <c r="J203" i="1"/>
  <c r="K202" i="1"/>
  <c r="L202" i="1" s="1"/>
  <c r="J202" i="1"/>
  <c r="K201" i="1"/>
  <c r="L201" i="1" s="1"/>
  <c r="J201" i="1"/>
  <c r="K200" i="1"/>
  <c r="J200" i="1"/>
  <c r="K199" i="1"/>
  <c r="J199" i="1"/>
  <c r="K198" i="1"/>
  <c r="L198" i="1" s="1"/>
  <c r="J198" i="1"/>
  <c r="K197" i="1"/>
  <c r="L197" i="1" s="1"/>
  <c r="J197" i="1"/>
  <c r="K196" i="1"/>
  <c r="L196" i="1" s="1"/>
  <c r="J196" i="1"/>
  <c r="K195" i="1"/>
  <c r="J195" i="1"/>
  <c r="K194" i="1"/>
  <c r="L194" i="1" s="1"/>
  <c r="J194" i="1"/>
  <c r="K193" i="1"/>
  <c r="J193" i="1"/>
  <c r="L192" i="1"/>
  <c r="K192" i="1"/>
  <c r="J192" i="1"/>
  <c r="K191" i="1"/>
  <c r="L191" i="1" s="1"/>
  <c r="J191" i="1"/>
  <c r="K190" i="1"/>
  <c r="J190" i="1"/>
  <c r="K189" i="1"/>
  <c r="J189" i="1"/>
  <c r="K188" i="1"/>
  <c r="L188" i="1" s="1"/>
  <c r="J188" i="1"/>
  <c r="K187" i="1"/>
  <c r="L187" i="1" s="1"/>
  <c r="J187" i="1"/>
  <c r="K186" i="1"/>
  <c r="L186" i="1" s="1"/>
  <c r="J186" i="1"/>
  <c r="K185" i="1"/>
  <c r="L185" i="1" s="1"/>
  <c r="J185" i="1"/>
  <c r="K184" i="1"/>
  <c r="J184" i="1"/>
  <c r="K183" i="1"/>
  <c r="J183" i="1"/>
  <c r="K182" i="1"/>
  <c r="L182" i="1" s="1"/>
  <c r="J182" i="1"/>
  <c r="K181" i="1"/>
  <c r="L181" i="1" s="1"/>
  <c r="J181" i="1"/>
  <c r="K180" i="1"/>
  <c r="L180" i="1" s="1"/>
  <c r="J180" i="1"/>
  <c r="K179" i="1"/>
  <c r="L179" i="1" s="1"/>
  <c r="J179" i="1"/>
  <c r="K178" i="1"/>
  <c r="L178" i="1" s="1"/>
  <c r="J178" i="1"/>
  <c r="K177" i="1"/>
  <c r="L177" i="1" s="1"/>
  <c r="J177" i="1"/>
  <c r="K176" i="1"/>
  <c r="L176" i="1" s="1"/>
  <c r="J176" i="1"/>
  <c r="K175" i="1"/>
  <c r="L175" i="1" s="1"/>
  <c r="J175" i="1"/>
  <c r="K174" i="1"/>
  <c r="L174" i="1" s="1"/>
  <c r="J174" i="1"/>
  <c r="K173" i="1"/>
  <c r="J173" i="1"/>
  <c r="K172" i="1"/>
  <c r="L172" i="1" s="1"/>
  <c r="J172" i="1"/>
  <c r="K171" i="1"/>
  <c r="L171" i="1" s="1"/>
  <c r="J171" i="1"/>
  <c r="L170" i="1"/>
  <c r="K170" i="1"/>
  <c r="J170" i="1"/>
  <c r="K169" i="1"/>
  <c r="L169" i="1" s="1"/>
  <c r="J169" i="1"/>
  <c r="K168" i="1"/>
  <c r="L168" i="1" s="1"/>
  <c r="J168" i="1"/>
  <c r="K167" i="1"/>
  <c r="J167" i="1"/>
  <c r="K166" i="1"/>
  <c r="L166" i="1" s="1"/>
  <c r="J166" i="1"/>
  <c r="L165" i="1"/>
  <c r="K165" i="1"/>
  <c r="J165" i="1"/>
  <c r="K164" i="1"/>
  <c r="J164" i="1"/>
  <c r="L164" i="1" s="1"/>
  <c r="K163" i="1"/>
  <c r="J163" i="1"/>
  <c r="K162" i="1"/>
  <c r="J162" i="1"/>
  <c r="K161" i="1"/>
  <c r="L161" i="1" s="1"/>
  <c r="J161" i="1"/>
  <c r="K160" i="1"/>
  <c r="L160" i="1" s="1"/>
  <c r="J160" i="1"/>
  <c r="K159" i="1"/>
  <c r="J159" i="1"/>
  <c r="K158" i="1"/>
  <c r="J158" i="1"/>
  <c r="K157" i="1"/>
  <c r="L157" i="1" s="1"/>
  <c r="J157" i="1"/>
  <c r="K156" i="1"/>
  <c r="L156" i="1" s="1"/>
  <c r="J156" i="1"/>
  <c r="K155" i="1"/>
  <c r="L155" i="1" s="1"/>
  <c r="J155" i="1"/>
  <c r="K154" i="1"/>
  <c r="L154" i="1" s="1"/>
  <c r="J154" i="1"/>
  <c r="K153" i="1"/>
  <c r="L153" i="1" s="1"/>
  <c r="J153" i="1"/>
  <c r="K152" i="1"/>
  <c r="L152" i="1" s="1"/>
  <c r="J152" i="1"/>
  <c r="K151" i="1"/>
  <c r="J151" i="1"/>
  <c r="K150" i="1"/>
  <c r="L150" i="1" s="1"/>
  <c r="J150" i="1"/>
  <c r="K149" i="1"/>
  <c r="L149" i="1" s="1"/>
  <c r="J149" i="1"/>
  <c r="K148" i="1"/>
  <c r="L148" i="1" s="1"/>
  <c r="J148" i="1"/>
  <c r="K147" i="1"/>
  <c r="J147" i="1"/>
  <c r="K146" i="1"/>
  <c r="L146" i="1" s="1"/>
  <c r="J146" i="1"/>
  <c r="K145" i="1"/>
  <c r="L145" i="1" s="1"/>
  <c r="J145" i="1"/>
  <c r="L144" i="1"/>
  <c r="K144" i="1"/>
  <c r="J144" i="1"/>
  <c r="K143" i="1"/>
  <c r="L143" i="1" s="1"/>
  <c r="J143" i="1"/>
  <c r="K142" i="1"/>
  <c r="L142" i="1" s="1"/>
  <c r="J142" i="1"/>
  <c r="K141" i="1"/>
  <c r="J141" i="1"/>
  <c r="K140" i="1"/>
  <c r="L140" i="1" s="1"/>
  <c r="J140" i="1"/>
  <c r="K139" i="1"/>
  <c r="L139" i="1" s="1"/>
  <c r="J139" i="1"/>
  <c r="K138" i="1"/>
  <c r="J138" i="1"/>
  <c r="K137" i="1"/>
  <c r="J137" i="1"/>
  <c r="L137" i="1" s="1"/>
  <c r="K136" i="1"/>
  <c r="J136" i="1"/>
  <c r="K135" i="1"/>
  <c r="L135" i="1" s="1"/>
  <c r="J135" i="1"/>
  <c r="K134" i="1"/>
  <c r="L134" i="1" s="1"/>
  <c r="J134" i="1"/>
  <c r="K133" i="1"/>
  <c r="L133" i="1" s="1"/>
  <c r="J133" i="1"/>
  <c r="K132" i="1"/>
  <c r="L132" i="1" s="1"/>
  <c r="J132" i="1"/>
  <c r="K131" i="1"/>
  <c r="J131" i="1"/>
  <c r="K130" i="1"/>
  <c r="L130" i="1" s="1"/>
  <c r="J130" i="1"/>
  <c r="L129" i="1"/>
  <c r="K129" i="1"/>
  <c r="J129" i="1"/>
  <c r="K128" i="1"/>
  <c r="J128" i="1"/>
  <c r="K127" i="1"/>
  <c r="L127" i="1" s="1"/>
  <c r="J127" i="1"/>
  <c r="K126" i="1"/>
  <c r="J126" i="1"/>
  <c r="K125" i="1"/>
  <c r="J125" i="1"/>
  <c r="K124" i="1"/>
  <c r="L124" i="1" s="1"/>
  <c r="J124" i="1"/>
  <c r="K123" i="1"/>
  <c r="L123" i="1" s="1"/>
  <c r="J123" i="1"/>
  <c r="K122" i="1"/>
  <c r="J122" i="1"/>
  <c r="L122" i="1" s="1"/>
  <c r="K121" i="1"/>
  <c r="L121" i="1" s="1"/>
  <c r="J121" i="1"/>
  <c r="K120" i="1"/>
  <c r="L120" i="1" s="1"/>
  <c r="J120" i="1"/>
  <c r="K119" i="1"/>
  <c r="L119" i="1" s="1"/>
  <c r="J119" i="1"/>
  <c r="K118" i="1"/>
  <c r="L118" i="1" s="1"/>
  <c r="J118" i="1"/>
  <c r="K117" i="1"/>
  <c r="J117" i="1"/>
  <c r="L117" i="1" s="1"/>
  <c r="K116" i="1"/>
  <c r="J116" i="1"/>
  <c r="L116" i="1" s="1"/>
  <c r="K115" i="1"/>
  <c r="L115" i="1" s="1"/>
  <c r="J115" i="1"/>
  <c r="K114" i="1"/>
  <c r="L114" i="1" s="1"/>
  <c r="J114" i="1"/>
  <c r="K113" i="1"/>
  <c r="L113" i="1" s="1"/>
  <c r="J113" i="1"/>
  <c r="K112" i="1"/>
  <c r="L112" i="1" s="1"/>
  <c r="J112" i="1"/>
  <c r="K111" i="1"/>
  <c r="L111" i="1" s="1"/>
  <c r="J111" i="1"/>
  <c r="K110" i="1"/>
  <c r="J110" i="1"/>
  <c r="L109" i="1"/>
  <c r="K109" i="1"/>
  <c r="J109" i="1"/>
  <c r="K108" i="1"/>
  <c r="L108" i="1" s="1"/>
  <c r="J108" i="1"/>
  <c r="K107" i="1"/>
  <c r="J107" i="1"/>
  <c r="K106" i="1"/>
  <c r="J106" i="1"/>
  <c r="K105" i="1"/>
  <c r="L105" i="1" s="1"/>
  <c r="J105" i="1"/>
  <c r="K104" i="1"/>
  <c r="L104" i="1" s="1"/>
  <c r="J104" i="1"/>
  <c r="K103" i="1"/>
  <c r="L103" i="1" s="1"/>
  <c r="J103" i="1"/>
  <c r="K102" i="1"/>
  <c r="J102" i="1"/>
  <c r="K101" i="1"/>
  <c r="L101" i="1" s="1"/>
  <c r="J101" i="1"/>
  <c r="K100" i="1"/>
  <c r="L100" i="1" s="1"/>
  <c r="J100" i="1"/>
  <c r="K99" i="1"/>
  <c r="J99" i="1"/>
  <c r="K98" i="1"/>
  <c r="L98" i="1" s="1"/>
  <c r="J98" i="1"/>
  <c r="K97" i="1"/>
  <c r="L97" i="1" s="1"/>
  <c r="J97" i="1"/>
  <c r="K96" i="1"/>
  <c r="L96" i="1" s="1"/>
  <c r="J96" i="1"/>
  <c r="K95" i="1"/>
  <c r="J95" i="1"/>
  <c r="L94" i="1"/>
  <c r="K94" i="1"/>
  <c r="J94" i="1"/>
  <c r="K93" i="1"/>
  <c r="L93" i="1" s="1"/>
  <c r="J93" i="1"/>
  <c r="K92" i="1"/>
  <c r="L92" i="1" s="1"/>
  <c r="J92" i="1"/>
  <c r="K91" i="1"/>
  <c r="J91" i="1"/>
  <c r="K90" i="1"/>
  <c r="L90" i="1" s="1"/>
  <c r="J90" i="1"/>
  <c r="L89" i="1"/>
  <c r="K89" i="1"/>
  <c r="J89" i="1"/>
  <c r="K88" i="1"/>
  <c r="L88" i="1" s="1"/>
  <c r="J88" i="1"/>
  <c r="K87" i="1"/>
  <c r="L87" i="1" s="1"/>
  <c r="J87" i="1"/>
  <c r="K86" i="1"/>
  <c r="J86" i="1"/>
  <c r="K85" i="1"/>
  <c r="L85" i="1" s="1"/>
  <c r="J85" i="1"/>
  <c r="K84" i="1"/>
  <c r="L84" i="1" s="1"/>
  <c r="J84" i="1"/>
  <c r="K83" i="1"/>
  <c r="L83" i="1" s="1"/>
  <c r="J83" i="1"/>
  <c r="K82" i="1"/>
  <c r="J82" i="1"/>
  <c r="K81" i="1"/>
  <c r="J81" i="1"/>
  <c r="K80" i="1"/>
  <c r="J80" i="1"/>
  <c r="K79" i="1"/>
  <c r="L79" i="1" s="1"/>
  <c r="J79" i="1"/>
  <c r="K78" i="1"/>
  <c r="L78" i="1" s="1"/>
  <c r="J78" i="1"/>
  <c r="K77" i="1"/>
  <c r="L77" i="1" s="1"/>
  <c r="J77" i="1"/>
  <c r="L76" i="1"/>
  <c r="K76" i="1"/>
  <c r="J76" i="1"/>
  <c r="K75" i="1"/>
  <c r="L75" i="1" s="1"/>
  <c r="J75" i="1"/>
  <c r="K74" i="1"/>
  <c r="L74" i="1" s="1"/>
  <c r="J74" i="1"/>
  <c r="K73" i="1"/>
  <c r="L73" i="1" s="1"/>
  <c r="J73" i="1"/>
  <c r="K72" i="1"/>
  <c r="L72" i="1" s="1"/>
  <c r="J72" i="1"/>
  <c r="K71" i="1"/>
  <c r="L71" i="1" s="1"/>
  <c r="J71" i="1"/>
  <c r="K70" i="1"/>
  <c r="J70" i="1"/>
  <c r="K69" i="1"/>
  <c r="L69" i="1" s="1"/>
  <c r="J69" i="1"/>
  <c r="K68" i="1"/>
  <c r="L68" i="1" s="1"/>
  <c r="J68" i="1"/>
  <c r="K67" i="1"/>
  <c r="L67" i="1" s="1"/>
  <c r="J67" i="1"/>
  <c r="K66" i="1"/>
  <c r="L66" i="1" s="1"/>
  <c r="J66" i="1"/>
  <c r="K65" i="1"/>
  <c r="J65" i="1"/>
  <c r="K64" i="1"/>
  <c r="J64" i="1"/>
  <c r="K63" i="1"/>
  <c r="J63" i="1"/>
  <c r="L63" i="1" s="1"/>
  <c r="K62" i="1"/>
  <c r="L62" i="1" s="1"/>
  <c r="J62" i="1"/>
  <c r="K61" i="1"/>
  <c r="L61" i="1" s="1"/>
  <c r="J61" i="1"/>
  <c r="K60" i="1"/>
  <c r="J60" i="1"/>
  <c r="L59" i="1"/>
  <c r="K59" i="1"/>
  <c r="J59" i="1"/>
  <c r="K58" i="1"/>
  <c r="L58" i="1" s="1"/>
  <c r="J58" i="1"/>
  <c r="K57" i="1"/>
  <c r="L57" i="1" s="1"/>
  <c r="J57" i="1"/>
  <c r="K56" i="1"/>
  <c r="L56" i="1" s="1"/>
  <c r="J56" i="1"/>
  <c r="K55" i="1"/>
  <c r="J55" i="1"/>
  <c r="K54" i="1"/>
  <c r="J54" i="1"/>
  <c r="K53" i="1"/>
  <c r="J53" i="1"/>
  <c r="K52" i="1"/>
  <c r="L52" i="1" s="1"/>
  <c r="J52" i="1"/>
  <c r="K51" i="1"/>
  <c r="L51" i="1" s="1"/>
  <c r="J51" i="1"/>
  <c r="K50" i="1"/>
  <c r="L50" i="1" s="1"/>
  <c r="J50" i="1"/>
  <c r="K49" i="1"/>
  <c r="J49" i="1"/>
  <c r="K48" i="1"/>
  <c r="J48" i="1"/>
  <c r="K47" i="1"/>
  <c r="L47" i="1" s="1"/>
  <c r="J47" i="1"/>
  <c r="K46" i="1"/>
  <c r="L46" i="1" s="1"/>
  <c r="J46" i="1"/>
  <c r="K45" i="1"/>
  <c r="L45" i="1" s="1"/>
  <c r="J45" i="1"/>
  <c r="K44" i="1"/>
  <c r="J44" i="1"/>
  <c r="K43" i="1"/>
  <c r="L43" i="1" s="1"/>
  <c r="J43" i="1"/>
  <c r="K42" i="1"/>
  <c r="J42" i="1"/>
  <c r="K41" i="1"/>
  <c r="L41" i="1" s="1"/>
  <c r="J41" i="1"/>
  <c r="K40" i="1"/>
  <c r="L40" i="1" s="1"/>
  <c r="J40" i="1"/>
  <c r="K39" i="1"/>
  <c r="J39" i="1"/>
  <c r="K38" i="1"/>
  <c r="J38" i="1"/>
  <c r="K37" i="1"/>
  <c r="J37" i="1"/>
  <c r="K36" i="1"/>
  <c r="J36" i="1"/>
  <c r="K35" i="1"/>
  <c r="L35" i="1" s="1"/>
  <c r="J35" i="1"/>
  <c r="K34" i="1"/>
  <c r="L34" i="1" s="1"/>
  <c r="J34" i="1"/>
  <c r="K33" i="1"/>
  <c r="J33" i="1"/>
  <c r="K32" i="1"/>
  <c r="J32" i="1"/>
  <c r="K31" i="1"/>
  <c r="L31" i="1" s="1"/>
  <c r="J31" i="1"/>
  <c r="K30" i="1"/>
  <c r="L30" i="1" s="1"/>
  <c r="J30" i="1"/>
  <c r="K29" i="1"/>
  <c r="L29" i="1" s="1"/>
  <c r="J29" i="1"/>
  <c r="K28" i="1"/>
  <c r="J28" i="1"/>
  <c r="K27" i="1"/>
  <c r="L27" i="1" s="1"/>
  <c r="J27" i="1"/>
  <c r="K26" i="1"/>
  <c r="J26" i="1"/>
  <c r="K25" i="1"/>
  <c r="L25" i="1" s="1"/>
  <c r="J25" i="1"/>
  <c r="K24" i="1"/>
  <c r="L24" i="1" s="1"/>
  <c r="J24" i="1"/>
  <c r="K23" i="1"/>
  <c r="L23" i="1" s="1"/>
  <c r="J23" i="1"/>
  <c r="K22" i="1"/>
  <c r="J22" i="1"/>
  <c r="K21" i="1"/>
  <c r="J21" i="1"/>
  <c r="K20" i="1"/>
  <c r="J20" i="1"/>
  <c r="L19" i="1"/>
  <c r="K19" i="1"/>
  <c r="J19" i="1"/>
  <c r="K18" i="1"/>
  <c r="L18" i="1" s="1"/>
  <c r="J18" i="1"/>
  <c r="K17" i="1"/>
  <c r="L17" i="1" s="1"/>
  <c r="J17" i="1"/>
  <c r="K16" i="1"/>
  <c r="J16" i="1"/>
  <c r="K15" i="1"/>
  <c r="L15" i="1" s="1"/>
  <c r="J15" i="1"/>
  <c r="K14" i="1"/>
  <c r="L14" i="1" s="1"/>
  <c r="J14" i="1"/>
  <c r="K13" i="1"/>
  <c r="L13" i="1" s="1"/>
  <c r="J13" i="1"/>
  <c r="K12" i="1"/>
  <c r="J12" i="1"/>
  <c r="K11" i="1"/>
  <c r="L11" i="1" s="1"/>
  <c r="J11" i="1"/>
  <c r="K10" i="1"/>
  <c r="J10" i="1"/>
  <c r="L9" i="1"/>
  <c r="K9" i="1"/>
  <c r="J9" i="1"/>
  <c r="K8" i="1"/>
  <c r="L8" i="1" s="1"/>
  <c r="J8" i="1"/>
  <c r="K7" i="1"/>
  <c r="L7" i="1" s="1"/>
  <c r="J7" i="1"/>
  <c r="K6" i="1"/>
  <c r="J6" i="1"/>
  <c r="K5" i="1"/>
  <c r="L5" i="1" s="1"/>
  <c r="J5" i="1"/>
  <c r="K4" i="1"/>
  <c r="L4" i="1" s="1"/>
  <c r="J4" i="1"/>
  <c r="L3" i="1"/>
  <c r="K3" i="1"/>
  <c r="J3" i="1"/>
  <c r="K2" i="1"/>
  <c r="J2" i="1"/>
  <c r="R27" i="6"/>
  <c r="Q28" i="6"/>
  <c r="X16" i="6"/>
  <c r="X20" i="6"/>
  <c r="X24" i="6"/>
  <c r="X25" i="6"/>
  <c r="X26" i="6"/>
  <c r="I8" i="6"/>
  <c r="B8" i="6"/>
  <c r="X18" i="6"/>
  <c r="X23" i="6"/>
  <c r="X21" i="6"/>
  <c r="X28" i="6"/>
  <c r="R30" i="6"/>
  <c r="R32" i="6"/>
  <c r="X15" i="6"/>
  <c r="X13" i="6"/>
  <c r="Q27" i="6"/>
  <c r="X22" i="6"/>
  <c r="R33" i="6"/>
  <c r="R36" i="6"/>
  <c r="Q32" i="6"/>
  <c r="Q29" i="6"/>
  <c r="E8" i="6"/>
  <c r="Q33" i="6"/>
  <c r="Q35" i="6"/>
  <c r="Q26" i="6"/>
  <c r="X11" i="6"/>
  <c r="R29" i="6"/>
  <c r="R34" i="6"/>
  <c r="R31" i="6"/>
  <c r="R26" i="6"/>
  <c r="Q31" i="6"/>
  <c r="Q34" i="6"/>
  <c r="Q36" i="6"/>
  <c r="X14" i="6"/>
  <c r="R35" i="6"/>
  <c r="X12" i="6"/>
  <c r="X19" i="6"/>
  <c r="Q30" i="6"/>
  <c r="X29" i="6"/>
  <c r="X27" i="6"/>
  <c r="X30" i="6"/>
  <c r="X17" i="6"/>
  <c r="R28" i="6"/>
  <c r="L37" i="1" l="1"/>
  <c r="L162" i="1"/>
  <c r="L355" i="1"/>
  <c r="L813" i="1"/>
  <c r="L979" i="1"/>
  <c r="L291" i="1"/>
  <c r="L318" i="1"/>
  <c r="L382" i="1"/>
  <c r="L617" i="1"/>
  <c r="L125" i="1"/>
  <c r="L16" i="1"/>
  <c r="L173" i="1"/>
  <c r="L184" i="1"/>
  <c r="L190" i="1"/>
  <c r="L276" i="1"/>
  <c r="L292" i="1"/>
  <c r="L303" i="1"/>
  <c r="L319" i="1"/>
  <c r="L324" i="1"/>
  <c r="L335" i="1"/>
  <c r="L340" i="1"/>
  <c r="L345" i="1"/>
  <c r="L361" i="1"/>
  <c r="L366" i="1"/>
  <c r="L371" i="1"/>
  <c r="L377" i="1"/>
  <c r="L447" i="1"/>
  <c r="L494" i="1"/>
  <c r="L594" i="1"/>
  <c r="L613" i="1"/>
  <c r="L646" i="1"/>
  <c r="L665" i="1"/>
  <c r="L790" i="1"/>
  <c r="L800" i="1"/>
  <c r="L838" i="1"/>
  <c r="L857" i="1"/>
  <c r="L905" i="1"/>
  <c r="L957" i="1"/>
  <c r="L26" i="1"/>
  <c r="L392" i="1"/>
  <c r="L974" i="1"/>
  <c r="L183" i="1"/>
  <c r="L55" i="1"/>
  <c r="L350" i="1"/>
  <c r="L546" i="1"/>
  <c r="L734" i="1"/>
  <c r="L809" i="1"/>
  <c r="L6" i="1"/>
  <c r="L22" i="1"/>
  <c r="L33" i="1"/>
  <c r="L39" i="1"/>
  <c r="L99" i="1"/>
  <c r="L110" i="1"/>
  <c r="L126" i="1"/>
  <c r="L131" i="1"/>
  <c r="L147" i="1"/>
  <c r="L158" i="1"/>
  <c r="L255" i="1"/>
  <c r="L271" i="1"/>
  <c r="L287" i="1"/>
  <c r="L298" i="1"/>
  <c r="L410" i="1"/>
  <c r="L442" i="1"/>
  <c r="L504" i="1"/>
  <c r="L542" i="1"/>
  <c r="L604" i="1"/>
  <c r="L642" i="1"/>
  <c r="L698" i="1"/>
  <c r="L730" i="1"/>
  <c r="L735" i="1"/>
  <c r="L744" i="1"/>
  <c r="L786" i="1"/>
  <c r="L848" i="1"/>
  <c r="L886" i="1"/>
  <c r="L896" i="1"/>
  <c r="L48" i="1"/>
  <c r="L151" i="1"/>
  <c r="L460" i="1"/>
  <c r="L10" i="1"/>
  <c r="L446" i="1"/>
  <c r="L678" i="1"/>
  <c r="L970" i="1"/>
  <c r="L81" i="1"/>
  <c r="L738" i="1"/>
  <c r="L21" i="1"/>
  <c r="L38" i="1"/>
  <c r="L313" i="1"/>
  <c r="L456" i="1"/>
  <c r="L556" i="1"/>
  <c r="L598" i="1"/>
  <c r="L20" i="1"/>
  <c r="L65" i="1"/>
  <c r="L682" i="1"/>
  <c r="L216" i="1"/>
  <c r="L565" i="1"/>
  <c r="L861" i="1"/>
  <c r="L909" i="1"/>
  <c r="L32" i="1"/>
  <c r="L136" i="1"/>
  <c r="L163" i="1"/>
  <c r="L297" i="1"/>
  <c r="L748" i="1"/>
  <c r="L95" i="1"/>
  <c r="L106" i="1"/>
  <c r="L224" i="1"/>
  <c r="L235" i="1"/>
  <c r="L251" i="1"/>
  <c r="L283" i="1"/>
  <c r="L294" i="1"/>
  <c r="L401" i="1"/>
  <c r="L406" i="1"/>
  <c r="L425" i="1"/>
  <c r="L458" i="1"/>
  <c r="L486" i="1"/>
  <c r="L491" i="1"/>
  <c r="L538" i="1"/>
  <c r="L586" i="1"/>
  <c r="L591" i="1"/>
  <c r="L600" i="1"/>
  <c r="L690" i="1"/>
  <c r="L713" i="1"/>
  <c r="L830" i="1"/>
  <c r="L835" i="1"/>
  <c r="L930" i="1"/>
  <c r="L54" i="1"/>
  <c r="L226" i="1"/>
  <c r="L550" i="1"/>
  <c r="L141" i="1"/>
  <c r="L211" i="1"/>
  <c r="L302" i="1"/>
  <c r="L339" i="1"/>
  <c r="L70" i="1"/>
  <c r="L167" i="1"/>
  <c r="L323" i="1"/>
  <c r="L365" i="1"/>
  <c r="L498" i="1"/>
  <c r="L214" i="1"/>
  <c r="L252" i="1"/>
  <c r="L380" i="1"/>
  <c r="L421" i="1"/>
  <c r="L473" i="1"/>
  <c r="L831" i="1"/>
  <c r="L926" i="1"/>
  <c r="L931" i="1"/>
  <c r="L199" i="1"/>
  <c r="L650" i="1"/>
  <c r="L761" i="1"/>
  <c r="L922" i="1"/>
  <c r="L189" i="1"/>
  <c r="L376" i="1"/>
  <c r="L517" i="1"/>
  <c r="L49" i="1"/>
  <c r="L200" i="1"/>
  <c r="L508" i="1"/>
  <c r="L683" i="1"/>
  <c r="L757" i="1"/>
  <c r="L975" i="1"/>
  <c r="L36" i="1"/>
  <c r="L42" i="1"/>
  <c r="L53" i="1"/>
  <c r="L64" i="1"/>
  <c r="L80" i="1"/>
  <c r="L91" i="1"/>
  <c r="L102" i="1"/>
  <c r="L193" i="1"/>
  <c r="L204" i="1"/>
  <c r="L268" i="1"/>
  <c r="L333" i="1"/>
  <c r="L343" i="1"/>
  <c r="L354" i="1"/>
  <c r="L359" i="1"/>
  <c r="L391" i="1"/>
  <c r="L774" i="1"/>
  <c r="L826" i="1"/>
  <c r="L879" i="1"/>
  <c r="L978" i="1"/>
  <c r="L988" i="1"/>
  <c r="L870" i="1"/>
  <c r="L574" i="1"/>
  <c r="L718" i="1"/>
  <c r="L766" i="1"/>
  <c r="L910" i="1"/>
  <c r="L958" i="1"/>
  <c r="L822" i="1"/>
  <c r="L918" i="1"/>
  <c r="L82" i="1"/>
  <c r="L522" i="1"/>
  <c r="L363" i="1"/>
  <c r="L466" i="1"/>
  <c r="L658" i="1"/>
  <c r="L802" i="1"/>
  <c r="L850" i="1"/>
  <c r="L966" i="1"/>
  <c r="L12" i="1"/>
  <c r="L28" i="1"/>
  <c r="L44" i="1"/>
  <c r="L60" i="1"/>
  <c r="L86" i="1"/>
  <c r="L107" i="1"/>
  <c r="L128" i="1"/>
  <c r="L138" i="1"/>
  <c r="L159" i="1"/>
  <c r="L195" i="1"/>
  <c r="L221" i="1"/>
  <c r="L237" i="1"/>
  <c r="L247" i="1"/>
  <c r="L258" i="1"/>
  <c r="L263" i="1"/>
  <c r="L278" i="1"/>
  <c r="L299" i="1"/>
  <c r="L320" i="1"/>
  <c r="L330" i="1"/>
  <c r="L351" i="1"/>
  <c r="L387" i="1"/>
  <c r="L434" i="1"/>
  <c r="L482" i="1"/>
  <c r="L530" i="1"/>
  <c r="L578" i="1"/>
  <c r="L626" i="1"/>
  <c r="L674" i="1"/>
  <c r="L722" i="1"/>
  <c r="L770" i="1"/>
  <c r="L818" i="1"/>
  <c r="L866" i="1"/>
  <c r="L914" i="1"/>
  <c r="L962" i="1"/>
  <c r="L993" i="1"/>
  <c r="L2" i="1"/>
  <c r="P987" i="1" s="1"/>
</calcChain>
</file>

<file path=xl/sharedStrings.xml><?xml version="1.0" encoding="utf-8"?>
<sst xmlns="http://schemas.openxmlformats.org/spreadsheetml/2006/main" count="5067" uniqueCount="391">
  <si>
    <t>date</t>
  </si>
  <si>
    <t>Name</t>
  </si>
  <si>
    <t>Category</t>
  </si>
  <si>
    <t>Product Name</t>
  </si>
  <si>
    <t>State</t>
  </si>
  <si>
    <t>Gender</t>
  </si>
  <si>
    <t>Quantity</t>
  </si>
  <si>
    <t>Cost</t>
  </si>
  <si>
    <t>Price</t>
  </si>
  <si>
    <t>Purchase Cost</t>
  </si>
  <si>
    <t>Sale Price</t>
  </si>
  <si>
    <t>Profit</t>
  </si>
  <si>
    <t>Bharat Innovations</t>
  </si>
  <si>
    <t>Electronic</t>
  </si>
  <si>
    <t>Speaker</t>
  </si>
  <si>
    <t>Delhi</t>
  </si>
  <si>
    <t>Male</t>
  </si>
  <si>
    <t>Green Leaf Enterprises</t>
  </si>
  <si>
    <t>Earbuds</t>
  </si>
  <si>
    <t>Maharashtra</t>
  </si>
  <si>
    <t>Urban Pulse Technologies</t>
  </si>
  <si>
    <t>West Bengal</t>
  </si>
  <si>
    <t>Mystic India Exports</t>
  </si>
  <si>
    <t>Tamil Nadu</t>
  </si>
  <si>
    <t>Golden Horizon Ventures</t>
  </si>
  <si>
    <t xml:space="preserve">Fashion </t>
  </si>
  <si>
    <t>Women dress</t>
  </si>
  <si>
    <t>Karnataka</t>
  </si>
  <si>
    <t>Eternal Traditions</t>
  </si>
  <si>
    <t>Telangana</t>
  </si>
  <si>
    <t>Apex Solutions</t>
  </si>
  <si>
    <t>Gujarat</t>
  </si>
  <si>
    <t>Harmony Foods</t>
  </si>
  <si>
    <t>Pure Essence Skincare</t>
  </si>
  <si>
    <t>Rajasthan</t>
  </si>
  <si>
    <t>Female</t>
  </si>
  <si>
    <t>Zenith Construction Co.</t>
  </si>
  <si>
    <t>Radiant Health Systems</t>
  </si>
  <si>
    <t>Uttar Pradesh</t>
  </si>
  <si>
    <t>Divine Creations</t>
  </si>
  <si>
    <t>Metro Tech Solutions</t>
  </si>
  <si>
    <t>True Path Logistics</t>
  </si>
  <si>
    <t>Madhya Pradesh</t>
  </si>
  <si>
    <t>Sacred Roots Apparel</t>
  </si>
  <si>
    <t>Male dress</t>
  </si>
  <si>
    <t>Quantum Finance Services</t>
  </si>
  <si>
    <t>Chandigarh</t>
  </si>
  <si>
    <t>Brilliant Minds Academy</t>
  </si>
  <si>
    <t>Visionary Holdings</t>
  </si>
  <si>
    <t>Andhra Pradesh</t>
  </si>
  <si>
    <t>Stellar Design Studio</t>
  </si>
  <si>
    <t>Bihar</t>
  </si>
  <si>
    <t>Classic Cuisines</t>
  </si>
  <si>
    <t>Bold Ventures</t>
  </si>
  <si>
    <t>Prestige Automobiles</t>
  </si>
  <si>
    <t>TV</t>
  </si>
  <si>
    <t>Elite Marketing Solutions</t>
  </si>
  <si>
    <t>Natural Bliss Beverages</t>
  </si>
  <si>
    <t>Crystal Clear Solutions</t>
  </si>
  <si>
    <t>Modern Trends Fashion</t>
  </si>
  <si>
    <t>Heritage Crafts</t>
  </si>
  <si>
    <t>Jharkhand</t>
  </si>
  <si>
    <t>Future Insights Analytics</t>
  </si>
  <si>
    <t>Kerala</t>
  </si>
  <si>
    <t>Emerald Estate Developers</t>
  </si>
  <si>
    <t>Starlight Media Group</t>
  </si>
  <si>
    <t>Himachal Pradesh</t>
  </si>
  <si>
    <t>Supreme Electronics</t>
  </si>
  <si>
    <t>Uttarakhand</t>
  </si>
  <si>
    <t>Optimum Wellness</t>
  </si>
  <si>
    <t>Assam</t>
  </si>
  <si>
    <t>Zenith Books Publishing</t>
  </si>
  <si>
    <t>Punjab</t>
  </si>
  <si>
    <t>Pinnacle Innovations</t>
  </si>
  <si>
    <t>Chhattisgarh</t>
  </si>
  <si>
    <t>Apex Travel Services</t>
  </si>
  <si>
    <t>Golden Era Realty</t>
  </si>
  <si>
    <t>Radiant Jewelry</t>
  </si>
  <si>
    <t>Laptop</t>
  </si>
  <si>
    <t>Infinity Ventures</t>
  </si>
  <si>
    <t>Royal Taste Foods</t>
  </si>
  <si>
    <t>Harmony Homes</t>
  </si>
  <si>
    <t>Urban Edge Consulting</t>
  </si>
  <si>
    <t>Prime Tech Innovations</t>
  </si>
  <si>
    <t>Legacy Designs</t>
  </si>
  <si>
    <t>Virtue Enterprises</t>
  </si>
  <si>
    <t>Radiant Health Club</t>
  </si>
  <si>
    <t>Bright Horizon Ventures</t>
  </si>
  <si>
    <t>Modern Lifestyle Products</t>
  </si>
  <si>
    <t>Nexus Trading Co.</t>
  </si>
  <si>
    <t>Radiance Spa</t>
  </si>
  <si>
    <t>Saree</t>
  </si>
  <si>
    <t>Absolute Solutions</t>
  </si>
  <si>
    <t>Verve Fitness Studio</t>
  </si>
  <si>
    <t>Sparkle Cleaners</t>
  </si>
  <si>
    <t>Global Reach Logistics</t>
  </si>
  <si>
    <t>Noble Path Finance</t>
  </si>
  <si>
    <t>Dynamic Events Management</t>
  </si>
  <si>
    <t>Crystal Waters Resort</t>
  </si>
  <si>
    <t>Excellence Tutors</t>
  </si>
  <si>
    <t>Horizon Builders</t>
  </si>
  <si>
    <t>Synergy Tech Solutions</t>
  </si>
  <si>
    <t>Classic Heritage Crafts</t>
  </si>
  <si>
    <t>Prime Focus Media</t>
  </si>
  <si>
    <t>Suit</t>
  </si>
  <si>
    <t>Noble Nutraceuticals</t>
  </si>
  <si>
    <t>Supreme Travel Agency</t>
  </si>
  <si>
    <t>Future Vision Tech</t>
  </si>
  <si>
    <t>Urban Groove Apparel</t>
  </si>
  <si>
    <t>Echo Real Estate</t>
  </si>
  <si>
    <t>Pinnacle Health Products</t>
  </si>
  <si>
    <t>Apex Auto Care</t>
  </si>
  <si>
    <t>Royal Glow Cosmetics</t>
  </si>
  <si>
    <t>Zenith Culinary Arts</t>
  </si>
  <si>
    <t>Visionary Tours</t>
  </si>
  <si>
    <t>Horizon Wellness</t>
  </si>
  <si>
    <t>Decor</t>
  </si>
  <si>
    <t>Car accessories</t>
  </si>
  <si>
    <t>True Value Electronics</t>
  </si>
  <si>
    <t>Harmony Homes Realty</t>
  </si>
  <si>
    <t>Stellar Advertising</t>
  </si>
  <si>
    <t>Radiant Enterprise Solutions</t>
  </si>
  <si>
    <t>Modern Trends Retail</t>
  </si>
  <si>
    <t>Global Spectrum Consulting</t>
  </si>
  <si>
    <t>Elite Essence Products</t>
  </si>
  <si>
    <t>Dynamic Creations</t>
  </si>
  <si>
    <t>Quantum Design Studio</t>
  </si>
  <si>
    <t>Infinite Solutions</t>
  </si>
  <si>
    <t>Apex Construction</t>
  </si>
  <si>
    <t>Legacy Innovations</t>
  </si>
  <si>
    <t>Pure Harmony Foods</t>
  </si>
  <si>
    <t>Zenith Security Systems</t>
  </si>
  <si>
    <t>Crystal Clear Beverages</t>
  </si>
  <si>
    <t>Metro Line Tech</t>
  </si>
  <si>
    <t>Urban Pulse Consulting</t>
  </si>
  <si>
    <t>Radiant Vision Studios</t>
  </si>
  <si>
    <t>Home décor</t>
  </si>
  <si>
    <t>Noble Travel Services</t>
  </si>
  <si>
    <t>Bright Future Academy</t>
  </si>
  <si>
    <t>Synergy Solutions Group</t>
  </si>
  <si>
    <t>Visionary Health Systems</t>
  </si>
  <si>
    <t>Apex Retailers</t>
  </si>
  <si>
    <t>Prestige Property Developers</t>
  </si>
  <si>
    <t>Classic Trends Fashion</t>
  </si>
  <si>
    <t>Harmony Ventures</t>
  </si>
  <si>
    <t>Stellar Realty</t>
  </si>
  <si>
    <t>Future Path Technologies</t>
  </si>
  <si>
    <t>Elite Edge Services</t>
  </si>
  <si>
    <t>Radiance Health and Wellness</t>
  </si>
  <si>
    <t>Legacy Auto Works</t>
  </si>
  <si>
    <t>Prime Essence Creations</t>
  </si>
  <si>
    <t>Quantum Ventures</t>
  </si>
  <si>
    <t>Horizon Tech Solutions</t>
  </si>
  <si>
    <t>Urban Legends Apparel</t>
  </si>
  <si>
    <t>Pure Bliss Beverages</t>
  </si>
  <si>
    <t>Noble Heights Builders</t>
  </si>
  <si>
    <t>Radiant Foods</t>
  </si>
  <si>
    <t>Zenith Financial Services</t>
  </si>
  <si>
    <t>Apex Travel Ventures</t>
  </si>
  <si>
    <t>Legacy Design Group</t>
  </si>
  <si>
    <t>Supreme Wellness</t>
  </si>
  <si>
    <t>Harmony Tech Innovations</t>
  </si>
  <si>
    <t>Stellar Education Services</t>
  </si>
  <si>
    <t>Visionary Health Products</t>
  </si>
  <si>
    <t>Crystal Innovations</t>
  </si>
  <si>
    <t>Future Trends Retail</t>
  </si>
  <si>
    <t>Radiant Horizon Ventures</t>
  </si>
  <si>
    <t>Urban Edge Realty</t>
  </si>
  <si>
    <t>Prime Focus Innovations</t>
  </si>
  <si>
    <t>Elite Spectrum Consulting</t>
  </si>
  <si>
    <t>Dynamic Design Studio</t>
  </si>
  <si>
    <t>Apex Wellness Solutions</t>
  </si>
  <si>
    <t>Royal Crest Foods</t>
  </si>
  <si>
    <t>Zenith Travels</t>
  </si>
  <si>
    <t>Modern Harmony Products</t>
  </si>
  <si>
    <t>Horizon Builders &amp; Developers</t>
  </si>
  <si>
    <t>Radiance Tech Solutions</t>
  </si>
  <si>
    <t>Legacy Apparel</t>
  </si>
  <si>
    <t>Pinnacle Education Group</t>
  </si>
  <si>
    <t>Noble Innovations</t>
  </si>
  <si>
    <t>Crystal Clear Realty</t>
  </si>
  <si>
    <t>Future Vision Realty</t>
  </si>
  <si>
    <t>Urban Pulse Media</t>
  </si>
  <si>
    <t>True Essence Health</t>
  </si>
  <si>
    <t>Apex Enterprise Solutions</t>
  </si>
  <si>
    <t>Radiant Vision Realty</t>
  </si>
  <si>
    <t>Harmony Consulting Group</t>
  </si>
  <si>
    <t>Zenith Tech Ventures</t>
  </si>
  <si>
    <t>Stellar Health Services</t>
  </si>
  <si>
    <t>Pure Path Foods</t>
  </si>
  <si>
    <t>Prestige Solutions</t>
  </si>
  <si>
    <t>Bright Horizon Realty</t>
  </si>
  <si>
    <t>Quantum Media Group</t>
  </si>
  <si>
    <t>Legacy Builders</t>
  </si>
  <si>
    <t>Apex Spa &amp; Wellness</t>
  </si>
  <si>
    <t>Radiant Travel Services</t>
  </si>
  <si>
    <t>Modern Trends Consulting</t>
  </si>
  <si>
    <t>Global Horizon Ventures</t>
  </si>
  <si>
    <t>Elite Enterprises</t>
  </si>
  <si>
    <t>Urban Wave Solutions</t>
  </si>
  <si>
    <t>Pinnacle Health Innovations</t>
  </si>
  <si>
    <t>Horizon Fashion</t>
  </si>
  <si>
    <t>Crystal Essence Beverages</t>
  </si>
  <si>
    <t>Dynamic Pathways</t>
  </si>
  <si>
    <t>Visionary Realty Solutions</t>
  </si>
  <si>
    <t>Radiance Apparel</t>
  </si>
  <si>
    <t>Zenith Design Group</t>
  </si>
  <si>
    <t>Apex Publishing House</t>
  </si>
  <si>
    <t>True Value Consulting</t>
  </si>
  <si>
    <t>Future Path Ventures</t>
  </si>
  <si>
    <t>Stellar Tech Services</t>
  </si>
  <si>
    <t>Legacy Travel Agency</t>
  </si>
  <si>
    <t>Harmony Innovations</t>
  </si>
  <si>
    <t>Pure Essence Solutions</t>
  </si>
  <si>
    <t>Elite Media Group</t>
  </si>
  <si>
    <t>Radiant Construction</t>
  </si>
  <si>
    <t>Pinnacle Finance</t>
  </si>
  <si>
    <t>Horizon Tech Ventures</t>
  </si>
  <si>
    <t>Crystal Health Solutions</t>
  </si>
  <si>
    <t>Modern Horizons Consulting</t>
  </si>
  <si>
    <t>Apex Realty Services</t>
  </si>
  <si>
    <t>Zenith Educational Group</t>
  </si>
  <si>
    <t>True Path Ventures</t>
  </si>
  <si>
    <t>Radiance Media</t>
  </si>
  <si>
    <t>Legacy Health Systems</t>
  </si>
  <si>
    <t>Urban Focus Products</t>
  </si>
  <si>
    <t>Elite Edge Consulting</t>
  </si>
  <si>
    <t>Stellar Travel Solutions</t>
  </si>
  <si>
    <t>Harmony Tech Ventures</t>
  </si>
  <si>
    <t>Pure Harmony Solutions</t>
  </si>
  <si>
    <t>Radiant Fitness Studio</t>
  </si>
  <si>
    <t>Zenith Finance Co.</t>
  </si>
  <si>
    <t>Apex Events Management</t>
  </si>
  <si>
    <t>Visionary Innovations</t>
  </si>
  <si>
    <t>Horizon Design Studio</t>
  </si>
  <si>
    <t>Modern Spectrum Solutions</t>
  </si>
  <si>
    <t>Legacy Tech Products</t>
  </si>
  <si>
    <t>Pinnacle Wellness Services</t>
  </si>
  <si>
    <t>Urban Insight Consulting</t>
  </si>
  <si>
    <t>Crystal Horizons</t>
  </si>
  <si>
    <t>Radiant Apparel</t>
  </si>
  <si>
    <t>True Value Products</t>
  </si>
  <si>
    <t>Apex Creative Solutions</t>
  </si>
  <si>
    <t>Zenith Health Products</t>
  </si>
  <si>
    <t>Stellar Media Group</t>
  </si>
  <si>
    <t>Harmony Finance Co.</t>
  </si>
  <si>
    <t>Pure Vision Ventures</t>
  </si>
  <si>
    <t>Radiance Solutions Group</t>
  </si>
  <si>
    <t>Legacy Travel Services</t>
  </si>
  <si>
    <t>Elite Spectrum Media</t>
  </si>
  <si>
    <t>Modern Edge Solutions</t>
  </si>
  <si>
    <t>Pinnacle Design Studio</t>
  </si>
  <si>
    <t>Horizon Health Solutions</t>
  </si>
  <si>
    <t>Crystal Clear Consulting</t>
  </si>
  <si>
    <t>Apex Marketing Solutions</t>
  </si>
  <si>
    <t>Zenith Innovations</t>
  </si>
  <si>
    <t>Stellar Wellness Products</t>
  </si>
  <si>
    <t>Radiant Consulting Group</t>
  </si>
  <si>
    <t>Harmony Ventures Co.</t>
  </si>
  <si>
    <t>Urban Path Technologies</t>
  </si>
  <si>
    <t>True Essence Innovations</t>
  </si>
  <si>
    <t>Pinnacle Media Group</t>
  </si>
  <si>
    <t>Legacy Design Co.</t>
  </si>
  <si>
    <t>Apex Health Products</t>
  </si>
  <si>
    <t>Zenith Travel Ventures</t>
  </si>
  <si>
    <t>Pure Path Consulting</t>
  </si>
  <si>
    <t>Radiance Solutions Co.</t>
  </si>
  <si>
    <t>Modern Vision Ventures</t>
  </si>
  <si>
    <t>Elite Travel Services</t>
  </si>
  <si>
    <t>Horizon Creative Solutions</t>
  </si>
  <si>
    <t>Crystal Innovations Group</t>
  </si>
  <si>
    <t>Pinnacle Fitness Studio</t>
  </si>
  <si>
    <t>Stellar Travel Agency</t>
  </si>
  <si>
    <t>Harmony Educational Group</t>
  </si>
  <si>
    <t>Urban Spectrum Solutions</t>
  </si>
  <si>
    <t>Radiant Design Studio</t>
  </si>
  <si>
    <t>Zenith Health Innovations</t>
  </si>
  <si>
    <t>Apex Realty Ventures</t>
  </si>
  <si>
    <t>Legacy Wellness Solutions</t>
  </si>
  <si>
    <t>True Value Ventures</t>
  </si>
  <si>
    <t>Horizon Media Solutions</t>
  </si>
  <si>
    <t>Crystal Clear Designs</t>
  </si>
  <si>
    <t>Pinnacle Innovations Co.</t>
  </si>
  <si>
    <t>Modern Pathways</t>
  </si>
  <si>
    <t>Stellar Finance Co.</t>
  </si>
  <si>
    <t>Radiant Spectrum Group</t>
  </si>
  <si>
    <t>Harmony Design Ventures</t>
  </si>
  <si>
    <t>Elite Edge Products</t>
  </si>
  <si>
    <t>Zenith Consulting Co.</t>
  </si>
  <si>
    <t>Apex Wellness Products</t>
  </si>
  <si>
    <t>Urban Vision Solutions</t>
  </si>
  <si>
    <t>Pure Harmony Innovations</t>
  </si>
  <si>
    <t>Legacy Media Group</t>
  </si>
  <si>
    <t>Pinnacle Travel Solutions</t>
  </si>
  <si>
    <t>Horizon Tech Innovations</t>
  </si>
  <si>
    <t>Crystal Spectrum Consulting</t>
  </si>
  <si>
    <t>Stellar Creative Co.</t>
  </si>
  <si>
    <t>Radiance Media Ventures</t>
  </si>
  <si>
    <t>Harmony Health Solutions</t>
  </si>
  <si>
    <t>Zenith Edge Services</t>
  </si>
  <si>
    <t>Modern Vision Solutions</t>
  </si>
  <si>
    <t>True Path Consulting</t>
  </si>
  <si>
    <t>Legacy Finance Group</t>
  </si>
  <si>
    <t>Pinnacle Design Ventures</t>
  </si>
  <si>
    <t>Stellar Innovations Co.</t>
  </si>
  <si>
    <t>Radiant Educational Solutions</t>
  </si>
  <si>
    <t>Harmony Marketing Co.</t>
  </si>
  <si>
    <t>Urban Tech Innovations</t>
  </si>
  <si>
    <t>Crystal Wellness Group</t>
  </si>
  <si>
    <t>Zenith Creative Solutions</t>
  </si>
  <si>
    <t>Apex Media Co.</t>
  </si>
  <si>
    <t>Pure Vision Solutions</t>
  </si>
  <si>
    <t>Legacy Health Ventures</t>
  </si>
  <si>
    <t>Pinnacle Spectrum Co.</t>
  </si>
  <si>
    <t>Stellar Travel Products</t>
  </si>
  <si>
    <t>Radiance Finance Services</t>
  </si>
  <si>
    <t>Harmony Edge Solutions</t>
  </si>
  <si>
    <t>Modern Travel Agency</t>
  </si>
  <si>
    <t>Crystal Path Consulting</t>
  </si>
  <si>
    <t>Zenith Educational Services</t>
  </si>
  <si>
    <t>Apex Innovations Co.</t>
  </si>
  <si>
    <t>Pure Harmony Health</t>
  </si>
  <si>
    <t>Legacy Travel Ventures</t>
  </si>
  <si>
    <t>Pinnacle Media Solutions</t>
  </si>
  <si>
    <t>Stellar Design Group</t>
  </si>
  <si>
    <t>Radiant Tech Solutions</t>
  </si>
  <si>
    <t>Horizon Ventures Co.</t>
  </si>
  <si>
    <t>Elite Creative Solutions</t>
  </si>
  <si>
    <t>Zenith Wellness Services</t>
  </si>
  <si>
    <t>Apex Travel Innovations</t>
  </si>
  <si>
    <t>Modern Health Products</t>
  </si>
  <si>
    <t>Harmony Finance Group</t>
  </si>
  <si>
    <t>Pure Vision Consulting</t>
  </si>
  <si>
    <t>Legacy Spectrum Co.</t>
  </si>
  <si>
    <t>Pinnacle Design Solutions</t>
  </si>
  <si>
    <t>Stellar Media Services</t>
  </si>
  <si>
    <t>Radiant Innovations Group</t>
  </si>
  <si>
    <t>Horizon Path Ventures</t>
  </si>
  <si>
    <t>Zenith Tech Co.</t>
  </si>
  <si>
    <t>Apex Finance Ventures</t>
  </si>
  <si>
    <t>Legacy Travel Co.</t>
  </si>
  <si>
    <t>Pinnacle Innovations Group</t>
  </si>
  <si>
    <t>Radiance Design Co.</t>
  </si>
  <si>
    <t>Zenith Path Solutions</t>
  </si>
  <si>
    <t>Apex Educational Group</t>
  </si>
  <si>
    <t>Modern Wellness Co.</t>
  </si>
  <si>
    <t>Pure Spectrum Innovations</t>
  </si>
  <si>
    <t>Legacy Media Solutions</t>
  </si>
  <si>
    <t>Pinnacle Travel Co.</t>
  </si>
  <si>
    <t>Stellar Consulting Services</t>
  </si>
  <si>
    <t>Radiant Ventures</t>
  </si>
  <si>
    <t>Harmony Tech Co.</t>
  </si>
  <si>
    <t>Zenith Creative Ventures</t>
  </si>
  <si>
    <t>Apex Health Services</t>
  </si>
  <si>
    <t>Pure Vision Media</t>
  </si>
  <si>
    <t>Legacy Innovations Group</t>
  </si>
  <si>
    <t>Pinnacle Consulting Co.</t>
  </si>
  <si>
    <t>Stellar Finance Group</t>
  </si>
  <si>
    <t>Radiant Solutions Co.</t>
  </si>
  <si>
    <t>Harmony Ventures Group</t>
  </si>
  <si>
    <t>Zenith Wellness Co.</t>
  </si>
  <si>
    <t>Apex Design Services</t>
  </si>
  <si>
    <t>Modern Travel Solutions</t>
  </si>
  <si>
    <t>Pure Health Ventures</t>
  </si>
  <si>
    <t>Legacy Spectrum Group</t>
  </si>
  <si>
    <t>Pinnacle Media Ventures</t>
  </si>
  <si>
    <t>Stellar Innovations Group</t>
  </si>
  <si>
    <t>Radiant Educational Co.</t>
  </si>
  <si>
    <t>Harmony Edge Ventures</t>
  </si>
  <si>
    <t>Zenith Tech Solutions</t>
  </si>
  <si>
    <t>Apex Finance Group</t>
  </si>
  <si>
    <t>Pure Harmony Media</t>
  </si>
  <si>
    <t>Legacy Health Co.</t>
  </si>
  <si>
    <t>ACCOUNTS EXPERT</t>
  </si>
  <si>
    <t>CHAIR</t>
  </si>
  <si>
    <t>Sum of Sale Price</t>
  </si>
  <si>
    <t>Sum of Purchase Cost</t>
  </si>
  <si>
    <t>Sum of Profit</t>
  </si>
  <si>
    <t>Row Labels</t>
  </si>
  <si>
    <t>Grand Total</t>
  </si>
  <si>
    <t>Jan</t>
  </si>
  <si>
    <t>Feb</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</si>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</sst>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6"/>
      <color theme="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tint="0.79998168889431442"/>
        <bgColor theme="4" tint="0.79998168889431442"/>
      </patternFill>
    </fill>
  </fills>
  <borders count="11">
    <border>
      <left/>
      <right/>
      <top/>
      <bottom/>
      <diagonal/>
    </border>
    <border>
      <left/>
      <right style="double">
        <color indexed="64"/>
      </right>
      <top style="medium">
        <color indexed="64"/>
      </top>
      <bottom style="double">
        <color indexed="64"/>
      </bottom>
      <diagonal/>
    </border>
    <border>
      <left style="double">
        <color indexed="64"/>
      </left>
      <right style="double">
        <color indexed="64"/>
      </right>
      <top style="medium">
        <color indexed="64"/>
      </top>
      <bottom style="double">
        <color indexed="64"/>
      </bottom>
      <diagonal/>
    </border>
    <border>
      <left style="double">
        <color indexed="64"/>
      </left>
      <right style="medium">
        <color indexed="64"/>
      </right>
      <top style="medium">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medium">
        <color indexed="64"/>
      </right>
      <top style="double">
        <color indexed="64"/>
      </top>
      <bottom style="double">
        <color indexed="64"/>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164" fontId="2" fillId="0" borderId="4" xfId="0" applyNumberFormat="1"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3" borderId="9" xfId="0" applyFont="1" applyFill="1" applyBorder="1"/>
    <xf numFmtId="0" fontId="0" fillId="0" borderId="0" xfId="0" pivotButton="1"/>
    <xf numFmtId="0" fontId="0" fillId="0" borderId="0" xfId="0" applyAlignment="1">
      <alignment horizontal="left"/>
    </xf>
    <xf numFmtId="10" fontId="0" fillId="0" borderId="0" xfId="0" applyNumberFormat="1"/>
    <xf numFmtId="0" fontId="2" fillId="3" borderId="10" xfId="0" applyFont="1" applyFill="1" applyBorder="1" applyAlignment="1">
      <alignment horizontal="left"/>
    </xf>
    <xf numFmtId="9" fontId="0" fillId="0" borderId="0" xfId="1" applyFont="1"/>
    <xf numFmtId="0" fontId="0" fillId="0" borderId="0" xfId="0" applyNumberFormat="1"/>
  </cellXfs>
  <cellStyles count="2">
    <cellStyle name="Normal" xfId="0" builtinId="0"/>
    <cellStyle name="Percent" xfId="1" builtinId="5"/>
  </cellStyles>
  <dxfs count="0"/>
  <tableStyles count="1" defaultTableStyle="TableStyleMedium2" defaultPivotStyle="PivotStyleLight16">
    <tableStyle name="Invisible" pivot="0" table="0" count="0" xr9:uid="{3D9BDBFD-CA60-4D5E-BD28-E31F825F8FD1}"/>
  </tableStyles>
  <colors>
    <mruColors>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[2025-01-24-0.49846594098013.xlsx]kpi!totalsale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1">
              <a:lumMod val="50000"/>
            </a:schemeClr>
          </a:solidFill>
          <a:ln w="19050">
            <a:solidFill>
              <a:schemeClr val="lt1"/>
            </a:solidFill>
          </a:ln>
          <a:effectLst/>
        </c:spPr>
      </c:pivotFmt>
    </c:pivotFmts>
    <c:plotArea>
      <c:layout/>
      <c:pieChart>
        <c:varyColors val="1"/>
        <c:ser>
          <c:idx val="0"/>
          <c:order val="0"/>
          <c:tx>
            <c:strRef>
              <c:f>kpi!$B$10</c:f>
              <c:strCache>
                <c:ptCount val="1"/>
                <c:pt idx="0">
                  <c:v>Total</c:v>
                </c:pt>
              </c:strCache>
            </c:strRef>
          </c:tx>
          <c:spPr>
            <a:solidFill>
              <a:srgbClr val="002060"/>
            </a:solidFill>
          </c:spPr>
          <c:explosion val="7"/>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C4DB-4C85-9006-3EBDE1F39C96}"/>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C4DB-4C85-9006-3EBDE1F39C96}"/>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4-C4DB-4C85-9006-3EBDE1F39C96}"/>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kpi!$A$11:$A$12</c:f>
              <c:strCache>
                <c:ptCount val="1"/>
                <c:pt idx="0">
                  <c:v>Fashion </c:v>
                </c:pt>
              </c:strCache>
            </c:strRef>
          </c:cat>
          <c:val>
            <c:numRef>
              <c:f>kpi!$B$11:$B$12</c:f>
              <c:numCache>
                <c:formatCode>General</c:formatCode>
                <c:ptCount val="1"/>
                <c:pt idx="0">
                  <c:v>39668589</c:v>
                </c:pt>
              </c:numCache>
            </c:numRef>
          </c:val>
          <c:extLst>
            <c:ext xmlns:c16="http://schemas.microsoft.com/office/drawing/2014/chart" uri="{C3380CC4-5D6E-409C-BE32-E72D297353CC}">
              <c16:uniqueId val="{00000002-C4DB-4C85-9006-3EBDE1F39C96}"/>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kpi!$R$25</c:f>
              <c:strCache>
                <c:ptCount val="1"/>
                <c:pt idx="0">
                  <c:v>Sum of Profit</c:v>
                </c:pt>
              </c:strCache>
            </c:strRef>
          </c:tx>
          <c:explosion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D7-4439-B8D8-B531BC03D4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8D7-4439-B8D8-B531BC03D4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8D7-4439-B8D8-B531BC03D4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F8D7-4439-B8D8-B531BC03D4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F8D7-4439-B8D8-B531BC03D4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8D7-4439-B8D8-B531BC03D4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8D7-4439-B8D8-B531BC03D4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8-F8D7-4439-B8D8-B531BC03D4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F8D7-4439-B8D8-B531BC03D4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A-F8D7-4439-B8D8-B531BC03D4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F8D7-4439-B8D8-B531BC03D437}"/>
              </c:ext>
            </c:extLst>
          </c:dPt>
          <c:dLbls>
            <c:dLbl>
              <c:idx val="0"/>
              <c:tx>
                <c:rich>
                  <a:bodyPr/>
                  <a:lstStyle/>
                  <a:p>
                    <a:fld id="{B22D432B-857B-4D9C-844C-9E880A46061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8D7-4439-B8D8-B531BC03D437}"/>
                </c:ext>
              </c:extLst>
            </c:dLbl>
            <c:dLbl>
              <c:idx val="1"/>
              <c:tx>
                <c:rich>
                  <a:bodyPr/>
                  <a:lstStyle/>
                  <a:p>
                    <a:fld id="{7FCE9DBA-24EE-446D-A0F9-F591E0F3CE4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8D7-4439-B8D8-B531BC03D437}"/>
                </c:ext>
              </c:extLst>
            </c:dLbl>
            <c:dLbl>
              <c:idx val="2"/>
              <c:tx>
                <c:rich>
                  <a:bodyPr/>
                  <a:lstStyle/>
                  <a:p>
                    <a:fld id="{81D34356-6F7B-4FA1-B01E-651481B1D6A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F8D7-4439-B8D8-B531BC03D437}"/>
                </c:ext>
              </c:extLst>
            </c:dLbl>
            <c:dLbl>
              <c:idx val="3"/>
              <c:tx>
                <c:rich>
                  <a:bodyPr/>
                  <a:lstStyle/>
                  <a:p>
                    <a:fld id="{A45055DE-0BA9-468B-9BCB-E86B1E3AA34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F8D7-4439-B8D8-B531BC03D437}"/>
                </c:ext>
              </c:extLst>
            </c:dLbl>
            <c:dLbl>
              <c:idx val="4"/>
              <c:tx>
                <c:rich>
                  <a:bodyPr/>
                  <a:lstStyle/>
                  <a:p>
                    <a:fld id="{1ED9FE6F-E3F0-41B0-A6CA-2B390C52B3A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8D7-4439-B8D8-B531BC03D437}"/>
                </c:ext>
              </c:extLst>
            </c:dLbl>
            <c:dLbl>
              <c:idx val="5"/>
              <c:tx>
                <c:rich>
                  <a:bodyPr/>
                  <a:lstStyle/>
                  <a:p>
                    <a:fld id="{4C5557C8-AF34-40E2-A40D-15761B97BE5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8D7-4439-B8D8-B531BC03D437}"/>
                </c:ext>
              </c:extLst>
            </c:dLbl>
            <c:dLbl>
              <c:idx val="6"/>
              <c:tx>
                <c:rich>
                  <a:bodyPr/>
                  <a:lstStyle/>
                  <a:p>
                    <a:fld id="{66285CD9-3A5F-4689-8E66-8C6FBE0ACBC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8D7-4439-B8D8-B531BC03D437}"/>
                </c:ext>
              </c:extLst>
            </c:dLbl>
            <c:dLbl>
              <c:idx val="7"/>
              <c:tx>
                <c:rich>
                  <a:bodyPr/>
                  <a:lstStyle/>
                  <a:p>
                    <a:fld id="{C4973751-B0E3-4C76-8F69-3DA6D0AF5CD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8D7-4439-B8D8-B531BC03D437}"/>
                </c:ext>
              </c:extLst>
            </c:dLbl>
            <c:dLbl>
              <c:idx val="8"/>
              <c:tx>
                <c:rich>
                  <a:bodyPr/>
                  <a:lstStyle/>
                  <a:p>
                    <a:fld id="{29EAE5F2-94CE-4966-A061-285C88FF69D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8D7-4439-B8D8-B531BC03D437}"/>
                </c:ext>
              </c:extLst>
            </c:dLbl>
            <c:dLbl>
              <c:idx val="9"/>
              <c:tx>
                <c:rich>
                  <a:bodyPr/>
                  <a:lstStyle/>
                  <a:p>
                    <a:fld id="{1C0942C0-1EE9-4F46-B579-CB7FD152C36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F8D7-4439-B8D8-B531BC03D437}"/>
                </c:ext>
              </c:extLst>
            </c:dLbl>
            <c:dLbl>
              <c:idx val="10"/>
              <c:tx>
                <c:rich>
                  <a:bodyPr/>
                  <a:lstStyle/>
                  <a:p>
                    <a:fld id="{DA2D2247-0AD6-40AB-AC18-BC99E2C84FB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8D7-4439-B8D8-B531BC03D437}"/>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kpi!$P$26:$P$36</c:f>
              <c:strCache>
                <c:ptCount val="11"/>
                <c:pt idx="0">
                  <c:v>Car accessories</c:v>
                </c:pt>
                <c:pt idx="1">
                  <c:v>CHAIR</c:v>
                </c:pt>
                <c:pt idx="2">
                  <c:v>Earbuds</c:v>
                </c:pt>
                <c:pt idx="3">
                  <c:v>Home décor</c:v>
                </c:pt>
                <c:pt idx="4">
                  <c:v>Laptop</c:v>
                </c:pt>
                <c:pt idx="5">
                  <c:v>Male dress</c:v>
                </c:pt>
                <c:pt idx="6">
                  <c:v>Saree</c:v>
                </c:pt>
                <c:pt idx="7">
                  <c:v>Speaker</c:v>
                </c:pt>
                <c:pt idx="8">
                  <c:v>Suit</c:v>
                </c:pt>
                <c:pt idx="9">
                  <c:v>TV</c:v>
                </c:pt>
                <c:pt idx="10">
                  <c:v>Women dress</c:v>
                </c:pt>
              </c:strCache>
            </c:strRef>
          </c:cat>
          <c:val>
            <c:numRef>
              <c:f>kpi!$R$26:$R$36</c:f>
              <c:numCache>
                <c:formatCode>0%</c:formatCode>
                <c:ptCount val="11"/>
                <c:pt idx="0">
                  <c:v>0</c:v>
                </c:pt>
                <c:pt idx="1">
                  <c:v>5.4961276908795428E-3</c:v>
                </c:pt>
                <c:pt idx="2">
                  <c:v>0</c:v>
                </c:pt>
                <c:pt idx="3">
                  <c:v>0</c:v>
                </c:pt>
                <c:pt idx="4">
                  <c:v>0</c:v>
                </c:pt>
                <c:pt idx="5">
                  <c:v>9.1203478092533596E-2</c:v>
                </c:pt>
                <c:pt idx="6">
                  <c:v>0.48048292815392607</c:v>
                </c:pt>
                <c:pt idx="7">
                  <c:v>0</c:v>
                </c:pt>
                <c:pt idx="8">
                  <c:v>0.37595190515199167</c:v>
                </c:pt>
                <c:pt idx="9">
                  <c:v>0</c:v>
                </c:pt>
                <c:pt idx="10">
                  <c:v>4.6865560910669138E-2</c:v>
                </c:pt>
              </c:numCache>
            </c:numRef>
          </c:val>
          <c:extLst>
            <c:ext xmlns:c15="http://schemas.microsoft.com/office/drawing/2012/chart" uri="{02D57815-91ED-43cb-92C2-25804820EDAC}">
              <c15:datalabelsRange>
                <c15:f>kpi!$R$26:$R$36</c15:f>
                <c15:dlblRangeCache>
                  <c:ptCount val="11"/>
                  <c:pt idx="1">
                    <c:v>1%</c:v>
                  </c:pt>
                  <c:pt idx="5">
                    <c:v>9%</c:v>
                  </c:pt>
                  <c:pt idx="6">
                    <c:v>48%</c:v>
                  </c:pt>
                  <c:pt idx="8">
                    <c:v>38%</c:v>
                  </c:pt>
                  <c:pt idx="10">
                    <c:v>5%</c:v>
                  </c:pt>
                </c15:dlblRangeCache>
              </c15:datalabelsRange>
            </c:ext>
            <c:ext xmlns:c16="http://schemas.microsoft.com/office/drawing/2014/chart" uri="{C3380CC4-5D6E-409C-BE32-E72D297353CC}">
              <c16:uniqueId val="{00000000-F8D7-4439-B8D8-B531BC03D437}"/>
            </c:ext>
          </c:extLst>
        </c:ser>
        <c:dLbls>
          <c:showLegendKey val="0"/>
          <c:showVal val="1"/>
          <c:showCatName val="0"/>
          <c:showSerName val="0"/>
          <c:showPercent val="0"/>
          <c:showBubbleSize val="0"/>
          <c:showLeaderLines val="0"/>
        </c:dLbls>
        <c:firstSliceAng val="0"/>
        <c:holeSize val="3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[2025-01-24-0.49846594098013.xlsx]kpi!totalpurchase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1">
              <a:lumMod val="50000"/>
            </a:schemeClr>
          </a:solidFill>
          <a:ln w="19050">
            <a:solidFill>
              <a:schemeClr val="lt1"/>
            </a:solidFill>
          </a:ln>
          <a:effectLst/>
        </c:spPr>
      </c:pivotFmt>
    </c:pivotFmts>
    <c:plotArea>
      <c:layout/>
      <c:pieChart>
        <c:varyColors val="1"/>
        <c:ser>
          <c:idx val="0"/>
          <c:order val="0"/>
          <c:tx>
            <c:strRef>
              <c:f>kpi!$E$10</c:f>
              <c:strCache>
                <c:ptCount val="1"/>
                <c:pt idx="0">
                  <c:v>Total</c:v>
                </c:pt>
              </c:strCache>
            </c:strRef>
          </c:tx>
          <c:spPr>
            <a:solidFill>
              <a:schemeClr val="accent1">
                <a:lumMod val="50000"/>
              </a:schemeClr>
            </a:solidFill>
          </c:spPr>
          <c:explosion val="7"/>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C63-4D00-A2F6-7276E28D0415}"/>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BC63-4D00-A2F6-7276E28D0415}"/>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BC63-4D00-A2F6-7276E28D0415}"/>
              </c:ext>
            </c:extLst>
          </c:dPt>
          <c:dLbls>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kpi!$D$11:$D$12</c:f>
              <c:strCache>
                <c:ptCount val="1"/>
                <c:pt idx="0">
                  <c:v>Fashion </c:v>
                </c:pt>
              </c:strCache>
            </c:strRef>
          </c:cat>
          <c:val>
            <c:numRef>
              <c:f>kpi!$E$11:$E$12</c:f>
              <c:numCache>
                <c:formatCode>General</c:formatCode>
                <c:ptCount val="1"/>
                <c:pt idx="0">
                  <c:v>25060122</c:v>
                </c:pt>
              </c:numCache>
            </c:numRef>
          </c:val>
          <c:extLst>
            <c:ext xmlns:c16="http://schemas.microsoft.com/office/drawing/2014/chart" uri="{C3380CC4-5D6E-409C-BE32-E72D297353CC}">
              <c16:uniqueId val="{00000006-BC63-4D00-A2F6-7276E28D0415}"/>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5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[2025-01-24-0.49846594098013.xlsx]kpi!MOnthwise</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00206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rgbClr val="00206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8"/>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kpi!$L$10</c:f>
              <c:strCache>
                <c:ptCount val="1"/>
                <c:pt idx="0">
                  <c:v>Sum of Sale Price</c:v>
                </c:pt>
              </c:strCache>
            </c:strRef>
          </c:tx>
          <c:spPr>
            <a:solidFill>
              <a:srgbClr val="002060"/>
            </a:solidFill>
            <a:ln>
              <a:noFill/>
            </a:ln>
            <a:effectLst/>
          </c:spPr>
          <c:invertIfNegative val="0"/>
          <c:cat>
            <c:strRef>
              <c:f>kpi!$K$11:$K$22</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kpi!$L$11:$L$22</c:f>
              <c:numCache>
                <c:formatCode>General</c:formatCode>
                <c:ptCount val="11"/>
                <c:pt idx="0">
                  <c:v>3164285</c:v>
                </c:pt>
                <c:pt idx="1">
                  <c:v>3575987</c:v>
                </c:pt>
                <c:pt idx="2">
                  <c:v>2711126</c:v>
                </c:pt>
                <c:pt idx="3">
                  <c:v>3491416</c:v>
                </c:pt>
                <c:pt idx="4">
                  <c:v>5633983</c:v>
                </c:pt>
                <c:pt idx="5">
                  <c:v>2611546</c:v>
                </c:pt>
                <c:pt idx="6">
                  <c:v>3399266</c:v>
                </c:pt>
                <c:pt idx="7">
                  <c:v>3666747</c:v>
                </c:pt>
                <c:pt idx="8">
                  <c:v>3928286</c:v>
                </c:pt>
                <c:pt idx="9">
                  <c:v>1800974</c:v>
                </c:pt>
                <c:pt idx="10">
                  <c:v>5684973</c:v>
                </c:pt>
              </c:numCache>
            </c:numRef>
          </c:val>
          <c:extLst>
            <c:ext xmlns:c16="http://schemas.microsoft.com/office/drawing/2014/chart" uri="{C3380CC4-5D6E-409C-BE32-E72D297353CC}">
              <c16:uniqueId val="{00000000-2DCB-4F5C-8278-7086C8C6FE3B}"/>
            </c:ext>
          </c:extLst>
        </c:ser>
        <c:dLbls>
          <c:showLegendKey val="0"/>
          <c:showVal val="0"/>
          <c:showCatName val="0"/>
          <c:showSerName val="0"/>
          <c:showPercent val="0"/>
          <c:showBubbleSize val="0"/>
        </c:dLbls>
        <c:gapWidth val="219"/>
        <c:overlap val="-27"/>
        <c:axId val="544633999"/>
        <c:axId val="544635919"/>
      </c:barChart>
      <c:lineChart>
        <c:grouping val="standard"/>
        <c:varyColors val="0"/>
        <c:ser>
          <c:idx val="1"/>
          <c:order val="1"/>
          <c:tx>
            <c:strRef>
              <c:f>kpi!$M$10</c:f>
              <c:strCache>
                <c:ptCount val="1"/>
                <c:pt idx="0">
                  <c:v>Sum of Profit</c:v>
                </c:pt>
              </c:strCache>
            </c:strRef>
          </c:tx>
          <c:spPr>
            <a:ln w="28575" cap="rnd">
              <a:solidFill>
                <a:schemeClr val="accent2"/>
              </a:solidFill>
              <a:round/>
            </a:ln>
            <a:effectLst/>
          </c:spPr>
          <c:marker>
            <c:symbol val="circle"/>
            <c:size val="8"/>
            <c:spPr>
              <a:solidFill>
                <a:srgbClr val="FFFF00"/>
              </a:solidFill>
              <a:ln w="9525">
                <a:solidFill>
                  <a:schemeClr val="accent2"/>
                </a:solidFill>
              </a:ln>
              <a:effectLst/>
            </c:spPr>
          </c:marker>
          <c:cat>
            <c:strRef>
              <c:f>kpi!$K$11:$K$22</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kpi!$M$11:$M$22</c:f>
              <c:numCache>
                <c:formatCode>0.00%</c:formatCode>
                <c:ptCount val="11"/>
                <c:pt idx="0">
                  <c:v>7.5135946845072799E-2</c:v>
                </c:pt>
                <c:pt idx="1">
                  <c:v>9.0654344497612241E-2</c:v>
                </c:pt>
                <c:pt idx="2">
                  <c:v>6.4969993086885849E-2</c:v>
                </c:pt>
                <c:pt idx="3">
                  <c:v>8.7419234338551741E-2</c:v>
                </c:pt>
                <c:pt idx="4">
                  <c:v>0.14272291541610765</c:v>
                </c:pt>
                <c:pt idx="5">
                  <c:v>6.5208895635661152E-2</c:v>
                </c:pt>
                <c:pt idx="6">
                  <c:v>9.1266729082524534E-2</c:v>
                </c:pt>
                <c:pt idx="7">
                  <c:v>9.0444055491928077E-2</c:v>
                </c:pt>
                <c:pt idx="8">
                  <c:v>9.7893160178956495E-2</c:v>
                </c:pt>
                <c:pt idx="9">
                  <c:v>4.770356807459674E-2</c:v>
                </c:pt>
                <c:pt idx="10">
                  <c:v>0.14658115735210273</c:v>
                </c:pt>
              </c:numCache>
            </c:numRef>
          </c:val>
          <c:smooth val="0"/>
          <c:extLst>
            <c:ext xmlns:c16="http://schemas.microsoft.com/office/drawing/2014/chart" uri="{C3380CC4-5D6E-409C-BE32-E72D297353CC}">
              <c16:uniqueId val="{00000001-2DCB-4F5C-8278-7086C8C6FE3B}"/>
            </c:ext>
          </c:extLst>
        </c:ser>
        <c:dLbls>
          <c:showLegendKey val="0"/>
          <c:showVal val="0"/>
          <c:showCatName val="0"/>
          <c:showSerName val="0"/>
          <c:showPercent val="0"/>
          <c:showBubbleSize val="0"/>
        </c:dLbls>
        <c:marker val="1"/>
        <c:smooth val="0"/>
        <c:axId val="772806207"/>
        <c:axId val="772808127"/>
      </c:lineChart>
      <c:catAx>
        <c:axId val="544633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44635919"/>
        <c:crosses val="autoZero"/>
        <c:auto val="1"/>
        <c:lblAlgn val="ctr"/>
        <c:lblOffset val="100"/>
        <c:noMultiLvlLbl val="0"/>
      </c:catAx>
      <c:valAx>
        <c:axId val="544635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4633999"/>
        <c:crosses val="autoZero"/>
        <c:crossBetween val="between"/>
      </c:valAx>
      <c:valAx>
        <c:axId val="77280812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2806207"/>
        <c:crosses val="max"/>
        <c:crossBetween val="between"/>
      </c:valAx>
      <c:catAx>
        <c:axId val="772806207"/>
        <c:scaling>
          <c:orientation val="minMax"/>
        </c:scaling>
        <c:delete val="1"/>
        <c:axPos val="t"/>
        <c:numFmt formatCode="General" sourceLinked="1"/>
        <c:majorTickMark val="out"/>
        <c:minorTickMark val="none"/>
        <c:tickLblPos val="nextTo"/>
        <c:crossAx val="772808127"/>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kpi!$R$25</c:f>
              <c:strCache>
                <c:ptCount val="1"/>
                <c:pt idx="0">
                  <c:v>Sum of Profit</c:v>
                </c:pt>
              </c:strCache>
            </c:strRef>
          </c:tx>
          <c:explosion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62-43F9-A08E-80CB6E93C5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62-43F9-A08E-80CB6E93C5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62-43F9-A08E-80CB6E93C5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62-43F9-A08E-80CB6E93C5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62-43F9-A08E-80CB6E93C5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62-43F9-A08E-80CB6E93C5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62-43F9-A08E-80CB6E93C5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962-43F9-A08E-80CB6E93C5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962-43F9-A08E-80CB6E93C5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962-43F9-A08E-80CB6E93C5B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962-43F9-A08E-80CB6E93C5B3}"/>
              </c:ext>
            </c:extLst>
          </c:dPt>
          <c:dLbls>
            <c:dLbl>
              <c:idx val="0"/>
              <c:tx>
                <c:rich>
                  <a:bodyPr/>
                  <a:lstStyle/>
                  <a:p>
                    <a:fld id="{7A92A979-3C39-4377-93F6-38C15FA034C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962-43F9-A08E-80CB6E93C5B3}"/>
                </c:ext>
              </c:extLst>
            </c:dLbl>
            <c:dLbl>
              <c:idx val="1"/>
              <c:tx>
                <c:rich>
                  <a:bodyPr/>
                  <a:lstStyle/>
                  <a:p>
                    <a:fld id="{9E95E33E-B66C-4533-B903-8878EEDA954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962-43F9-A08E-80CB6E93C5B3}"/>
                </c:ext>
              </c:extLst>
            </c:dLbl>
            <c:dLbl>
              <c:idx val="2"/>
              <c:tx>
                <c:rich>
                  <a:bodyPr/>
                  <a:lstStyle/>
                  <a:p>
                    <a:fld id="{EE5790DA-8532-459D-A71D-1B21AFEBC97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962-43F9-A08E-80CB6E93C5B3}"/>
                </c:ext>
              </c:extLst>
            </c:dLbl>
            <c:dLbl>
              <c:idx val="3"/>
              <c:tx>
                <c:rich>
                  <a:bodyPr/>
                  <a:lstStyle/>
                  <a:p>
                    <a:fld id="{F7B04B1A-6FD4-4A14-9581-DF85E99FF4D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962-43F9-A08E-80CB6E93C5B3}"/>
                </c:ext>
              </c:extLst>
            </c:dLbl>
            <c:dLbl>
              <c:idx val="4"/>
              <c:tx>
                <c:rich>
                  <a:bodyPr/>
                  <a:lstStyle/>
                  <a:p>
                    <a:fld id="{FB33677C-ECC8-4777-B258-37CC4EC5CB7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962-43F9-A08E-80CB6E93C5B3}"/>
                </c:ext>
              </c:extLst>
            </c:dLbl>
            <c:dLbl>
              <c:idx val="5"/>
              <c:tx>
                <c:rich>
                  <a:bodyPr/>
                  <a:lstStyle/>
                  <a:p>
                    <a:fld id="{5595A961-7BA9-4204-A871-53372F37E22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962-43F9-A08E-80CB6E93C5B3}"/>
                </c:ext>
              </c:extLst>
            </c:dLbl>
            <c:dLbl>
              <c:idx val="6"/>
              <c:tx>
                <c:rich>
                  <a:bodyPr/>
                  <a:lstStyle/>
                  <a:p>
                    <a:fld id="{94BEA60E-24BC-4AB5-BD22-73594F82919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962-43F9-A08E-80CB6E93C5B3}"/>
                </c:ext>
              </c:extLst>
            </c:dLbl>
            <c:dLbl>
              <c:idx val="7"/>
              <c:tx>
                <c:rich>
                  <a:bodyPr/>
                  <a:lstStyle/>
                  <a:p>
                    <a:fld id="{EF68AA6C-8DD0-4AA2-A736-9F646A35F4D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5962-43F9-A08E-80CB6E93C5B3}"/>
                </c:ext>
              </c:extLst>
            </c:dLbl>
            <c:dLbl>
              <c:idx val="8"/>
              <c:tx>
                <c:rich>
                  <a:bodyPr/>
                  <a:lstStyle/>
                  <a:p>
                    <a:fld id="{196272B3-C2B6-4FEA-AB11-5F049A25BD4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5962-43F9-A08E-80CB6E93C5B3}"/>
                </c:ext>
              </c:extLst>
            </c:dLbl>
            <c:dLbl>
              <c:idx val="9"/>
              <c:tx>
                <c:rich>
                  <a:bodyPr/>
                  <a:lstStyle/>
                  <a:p>
                    <a:fld id="{5F2228CC-7C6A-46D1-9AC0-56CADD2E906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5962-43F9-A08E-80CB6E93C5B3}"/>
                </c:ext>
              </c:extLst>
            </c:dLbl>
            <c:dLbl>
              <c:idx val="10"/>
              <c:tx>
                <c:rich>
                  <a:bodyPr/>
                  <a:lstStyle/>
                  <a:p>
                    <a:fld id="{24811234-94BA-4F8A-B7B1-CCF749AC086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5962-43F9-A08E-80CB6E93C5B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kpi!$P$26:$P$36</c:f>
              <c:strCache>
                <c:ptCount val="11"/>
                <c:pt idx="0">
                  <c:v>Car accessories</c:v>
                </c:pt>
                <c:pt idx="1">
                  <c:v>CHAIR</c:v>
                </c:pt>
                <c:pt idx="2">
                  <c:v>Earbuds</c:v>
                </c:pt>
                <c:pt idx="3">
                  <c:v>Home décor</c:v>
                </c:pt>
                <c:pt idx="4">
                  <c:v>Laptop</c:v>
                </c:pt>
                <c:pt idx="5">
                  <c:v>Male dress</c:v>
                </c:pt>
                <c:pt idx="6">
                  <c:v>Saree</c:v>
                </c:pt>
                <c:pt idx="7">
                  <c:v>Speaker</c:v>
                </c:pt>
                <c:pt idx="8">
                  <c:v>Suit</c:v>
                </c:pt>
                <c:pt idx="9">
                  <c:v>TV</c:v>
                </c:pt>
                <c:pt idx="10">
                  <c:v>Women dress</c:v>
                </c:pt>
              </c:strCache>
            </c:strRef>
          </c:cat>
          <c:val>
            <c:numRef>
              <c:f>kpi!$R$26:$R$36</c:f>
              <c:numCache>
                <c:formatCode>0%</c:formatCode>
                <c:ptCount val="11"/>
                <c:pt idx="0">
                  <c:v>0</c:v>
                </c:pt>
                <c:pt idx="1">
                  <c:v>5.4961276908795428E-3</c:v>
                </c:pt>
                <c:pt idx="2">
                  <c:v>0</c:v>
                </c:pt>
                <c:pt idx="3">
                  <c:v>0</c:v>
                </c:pt>
                <c:pt idx="4">
                  <c:v>0</c:v>
                </c:pt>
                <c:pt idx="5">
                  <c:v>9.1203478092533596E-2</c:v>
                </c:pt>
                <c:pt idx="6">
                  <c:v>0.48048292815392607</c:v>
                </c:pt>
                <c:pt idx="7">
                  <c:v>0</c:v>
                </c:pt>
                <c:pt idx="8">
                  <c:v>0.37595190515199167</c:v>
                </c:pt>
                <c:pt idx="9">
                  <c:v>0</c:v>
                </c:pt>
                <c:pt idx="10">
                  <c:v>4.6865560910669138E-2</c:v>
                </c:pt>
              </c:numCache>
            </c:numRef>
          </c:val>
          <c:extLst>
            <c:ext xmlns:c15="http://schemas.microsoft.com/office/drawing/2012/chart" uri="{02D57815-91ED-43cb-92C2-25804820EDAC}">
              <c15:datalabelsRange>
                <c15:f>kpi!$R$26:$R$36</c15:f>
                <c15:dlblRangeCache>
                  <c:ptCount val="11"/>
                  <c:pt idx="1">
                    <c:v>1%</c:v>
                  </c:pt>
                  <c:pt idx="5">
                    <c:v>9%</c:v>
                  </c:pt>
                  <c:pt idx="6">
                    <c:v>48%</c:v>
                  </c:pt>
                  <c:pt idx="8">
                    <c:v>38%</c:v>
                  </c:pt>
                  <c:pt idx="10">
                    <c:v>5%</c:v>
                  </c:pt>
                </c15:dlblRangeCache>
              </c15:datalabelsRange>
            </c:ext>
            <c:ext xmlns:c16="http://schemas.microsoft.com/office/drawing/2014/chart" uri="{C3380CC4-5D6E-409C-BE32-E72D297353CC}">
              <c16:uniqueId val="{00000016-5962-43F9-A08E-80CB6E93C5B3}"/>
            </c:ext>
          </c:extLst>
        </c:ser>
        <c:dLbls>
          <c:showLegendKey val="0"/>
          <c:showVal val="1"/>
          <c:showCatName val="0"/>
          <c:showSerName val="0"/>
          <c:showPercent val="0"/>
          <c:showBubbleSize val="0"/>
          <c:showLeaderLines val="0"/>
        </c:dLbls>
        <c:firstSliceAng val="0"/>
        <c:holeSize val="3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[2025-01-24-0.49846594098013.xlsx]kpi!total profit</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1">
              <a:lumMod val="50000"/>
            </a:schemeClr>
          </a:solidFill>
          <a:ln w="19050">
            <a:solidFill>
              <a:schemeClr val="lt1"/>
            </a:solidFill>
          </a:ln>
          <a:effectLst/>
        </c:spPr>
      </c:pivotFmt>
    </c:pivotFmts>
    <c:plotArea>
      <c:layout/>
      <c:pieChart>
        <c:varyColors val="1"/>
        <c:ser>
          <c:idx val="0"/>
          <c:order val="0"/>
          <c:tx>
            <c:strRef>
              <c:f>kpi!$I$10</c:f>
              <c:strCache>
                <c:ptCount val="1"/>
                <c:pt idx="0">
                  <c:v>Total</c:v>
                </c:pt>
              </c:strCache>
            </c:strRef>
          </c:tx>
          <c:explosion val="7"/>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75CE-4B8F-9A1D-1B67487965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CE-4B8F-9A1D-1B67487965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CE-4B8F-9A1D-1B674879653D}"/>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kpi!$H$11:$H$12</c:f>
              <c:strCache>
                <c:ptCount val="1"/>
                <c:pt idx="0">
                  <c:v>Fashion </c:v>
                </c:pt>
              </c:strCache>
            </c:strRef>
          </c:cat>
          <c:val>
            <c:numRef>
              <c:f>kpi!$I$11:$I$12</c:f>
              <c:numCache>
                <c:formatCode>General</c:formatCode>
                <c:ptCount val="1"/>
                <c:pt idx="0">
                  <c:v>14608467</c:v>
                </c:pt>
              </c:numCache>
            </c:numRef>
          </c:val>
          <c:extLst>
            <c:ext xmlns:c16="http://schemas.microsoft.com/office/drawing/2014/chart" uri="{C3380CC4-5D6E-409C-BE32-E72D297353CC}">
              <c16:uniqueId val="{00000006-75CE-4B8F-9A1D-1B674879653D}"/>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[2025-01-24-0.49846594098013.xlsx]kpi!totalsale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F4-4558-A61E-0B94D6C229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F4-4558-A61E-0B94D6C229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F4-4558-A61E-0B94D6C2296D}"/>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kpi!$A$11:$A$12</c:f>
              <c:strCache>
                <c:ptCount val="1"/>
                <c:pt idx="0">
                  <c:v>Fashion </c:v>
                </c:pt>
              </c:strCache>
            </c:strRef>
          </c:cat>
          <c:val>
            <c:numRef>
              <c:f>kpi!$B$11:$B$12</c:f>
              <c:numCache>
                <c:formatCode>General</c:formatCode>
                <c:ptCount val="1"/>
                <c:pt idx="0">
                  <c:v>39668589</c:v>
                </c:pt>
              </c:numCache>
            </c:numRef>
          </c:val>
          <c:extLst>
            <c:ext xmlns:c16="http://schemas.microsoft.com/office/drawing/2014/chart" uri="{C3380CC4-5D6E-409C-BE32-E72D297353CC}">
              <c16:uniqueId val="{00000000-8CD5-47A1-A7F2-B731E55DEAB0}"/>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[2025-01-24-0.49846594098013.xlsx]kpi!totalpurchase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kpi!$E$10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F0-425D-83AD-07BA3E72BE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F0-425D-83AD-07BA3E72BE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F0-425D-83AD-07BA3E72BE69}"/>
              </c:ext>
            </c:extLst>
          </c:dPt>
          <c:dLbls>
            <c:spPr>
              <a:noFill/>
              <a:ln>
                <a:noFill/>
              </a:ln>
              <a:effectLst/>
            </c:spPr>
            <c:txPr>
              <a:bodyPr rot="0" spcFirstLastPara="1" vertOverflow="ellipsis" vert="horz" wrap="square" anchor="ctr" anchorCtr="1"/>
              <a:lstStyle/>
              <a:p>
                <a:pPr>
                  <a:defRPr lang="en-US" sz="5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kpi!$D$11:$D$12</c:f>
              <c:strCache>
                <c:ptCount val="1"/>
                <c:pt idx="0">
                  <c:v>Fashion </c:v>
                </c:pt>
              </c:strCache>
            </c:strRef>
          </c:cat>
          <c:val>
            <c:numRef>
              <c:f>kpi!$E$11:$E$12</c:f>
              <c:numCache>
                <c:formatCode>General</c:formatCode>
                <c:ptCount val="1"/>
                <c:pt idx="0">
                  <c:v>25060122</c:v>
                </c:pt>
              </c:numCache>
            </c:numRef>
          </c:val>
          <c:extLst>
            <c:ext xmlns:c16="http://schemas.microsoft.com/office/drawing/2014/chart" uri="{C3380CC4-5D6E-409C-BE32-E72D297353CC}">
              <c16:uniqueId val="{00000000-357D-4BBB-B04C-F2ADB53B2839}"/>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5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[2025-01-24-0.49846594098013.xlsx]kpi!total profit</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kpi!$I$10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8E-4409-AC91-862D3DD3CE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8E-4409-AC91-862D3DD3CE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61DB-4FB2-99AC-83B7FA87F3AB}"/>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kpi!$H$11:$H$12</c:f>
              <c:strCache>
                <c:ptCount val="1"/>
                <c:pt idx="0">
                  <c:v>Fashion </c:v>
                </c:pt>
              </c:strCache>
            </c:strRef>
          </c:cat>
          <c:val>
            <c:numRef>
              <c:f>kpi!$I$11:$I$12</c:f>
              <c:numCache>
                <c:formatCode>General</c:formatCode>
                <c:ptCount val="1"/>
                <c:pt idx="0">
                  <c:v>14608467</c:v>
                </c:pt>
              </c:numCache>
            </c:numRef>
          </c:val>
          <c:extLst>
            <c:ext xmlns:c16="http://schemas.microsoft.com/office/drawing/2014/chart" uri="{C3380CC4-5D6E-409C-BE32-E72D297353CC}">
              <c16:uniqueId val="{00000000-61DB-4FB2-99AC-83B7FA87F3AB}"/>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[2025-01-24-0.49846594098013.xlsx]kpi!MOnthwise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rgbClr val="00206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kpi!$L$10</c:f>
              <c:strCache>
                <c:ptCount val="1"/>
                <c:pt idx="0">
                  <c:v>Sum of Sale Price</c:v>
                </c:pt>
              </c:strCache>
            </c:strRef>
          </c:tx>
          <c:spPr>
            <a:solidFill>
              <a:schemeClr val="accent1"/>
            </a:solidFill>
            <a:ln>
              <a:noFill/>
            </a:ln>
            <a:effectLst/>
          </c:spPr>
          <c:invertIfNegative val="0"/>
          <c:cat>
            <c:strRef>
              <c:f>kpi!$K$11:$K$22</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kpi!$L$11:$L$22</c:f>
              <c:numCache>
                <c:formatCode>General</c:formatCode>
                <c:ptCount val="11"/>
                <c:pt idx="0">
                  <c:v>3164285</c:v>
                </c:pt>
                <c:pt idx="1">
                  <c:v>3575987</c:v>
                </c:pt>
                <c:pt idx="2">
                  <c:v>2711126</c:v>
                </c:pt>
                <c:pt idx="3">
                  <c:v>3491416</c:v>
                </c:pt>
                <c:pt idx="4">
                  <c:v>5633983</c:v>
                </c:pt>
                <c:pt idx="5">
                  <c:v>2611546</c:v>
                </c:pt>
                <c:pt idx="6">
                  <c:v>3399266</c:v>
                </c:pt>
                <c:pt idx="7">
                  <c:v>3666747</c:v>
                </c:pt>
                <c:pt idx="8">
                  <c:v>3928286</c:v>
                </c:pt>
                <c:pt idx="9">
                  <c:v>1800974</c:v>
                </c:pt>
                <c:pt idx="10">
                  <c:v>5684973</c:v>
                </c:pt>
              </c:numCache>
            </c:numRef>
          </c:val>
          <c:extLst>
            <c:ext xmlns:c16="http://schemas.microsoft.com/office/drawing/2014/chart" uri="{C3380CC4-5D6E-409C-BE32-E72D297353CC}">
              <c16:uniqueId val="{00000000-F1E7-4B35-BB10-FE21C600FCDB}"/>
            </c:ext>
          </c:extLst>
        </c:ser>
        <c:dLbls>
          <c:showLegendKey val="0"/>
          <c:showVal val="0"/>
          <c:showCatName val="0"/>
          <c:showSerName val="0"/>
          <c:showPercent val="0"/>
          <c:showBubbleSize val="0"/>
        </c:dLbls>
        <c:gapWidth val="219"/>
        <c:overlap val="-27"/>
        <c:axId val="544633999"/>
        <c:axId val="544635919"/>
      </c:barChart>
      <c:lineChart>
        <c:grouping val="standard"/>
        <c:varyColors val="0"/>
        <c:ser>
          <c:idx val="1"/>
          <c:order val="1"/>
          <c:tx>
            <c:strRef>
              <c:f>kpi!$M$10</c:f>
              <c:strCache>
                <c:ptCount val="1"/>
                <c:pt idx="0">
                  <c:v>Sum of Profit</c:v>
                </c:pt>
              </c:strCache>
            </c:strRef>
          </c:tx>
          <c:spPr>
            <a:ln w="28575" cap="rnd">
              <a:solidFill>
                <a:schemeClr val="accent2"/>
              </a:solidFill>
              <a:round/>
            </a:ln>
            <a:effectLst/>
          </c:spPr>
          <c:marker>
            <c:symbol val="circle"/>
            <c:size val="5"/>
            <c:spPr>
              <a:solidFill>
                <a:srgbClr val="002060"/>
              </a:solidFill>
              <a:ln w="9525">
                <a:solidFill>
                  <a:schemeClr val="accent2"/>
                </a:solidFill>
              </a:ln>
              <a:effectLst/>
            </c:spPr>
          </c:marker>
          <c:cat>
            <c:strRef>
              <c:f>kpi!$K$11:$K$22</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kpi!$M$11:$M$22</c:f>
              <c:numCache>
                <c:formatCode>0.00%</c:formatCode>
                <c:ptCount val="11"/>
                <c:pt idx="0">
                  <c:v>7.5135946845072799E-2</c:v>
                </c:pt>
                <c:pt idx="1">
                  <c:v>9.0654344497612241E-2</c:v>
                </c:pt>
                <c:pt idx="2">
                  <c:v>6.4969993086885849E-2</c:v>
                </c:pt>
                <c:pt idx="3">
                  <c:v>8.7419234338551741E-2</c:v>
                </c:pt>
                <c:pt idx="4">
                  <c:v>0.14272291541610765</c:v>
                </c:pt>
                <c:pt idx="5">
                  <c:v>6.5208895635661152E-2</c:v>
                </c:pt>
                <c:pt idx="6">
                  <c:v>9.1266729082524534E-2</c:v>
                </c:pt>
                <c:pt idx="7">
                  <c:v>9.0444055491928077E-2</c:v>
                </c:pt>
                <c:pt idx="8">
                  <c:v>9.7893160178956495E-2</c:v>
                </c:pt>
                <c:pt idx="9">
                  <c:v>4.770356807459674E-2</c:v>
                </c:pt>
                <c:pt idx="10">
                  <c:v>0.14658115735210273</c:v>
                </c:pt>
              </c:numCache>
            </c:numRef>
          </c:val>
          <c:smooth val="0"/>
          <c:extLst>
            <c:ext xmlns:c16="http://schemas.microsoft.com/office/drawing/2014/chart" uri="{C3380CC4-5D6E-409C-BE32-E72D297353CC}">
              <c16:uniqueId val="{00000001-F1E7-4B35-BB10-FE21C600FCDB}"/>
            </c:ext>
          </c:extLst>
        </c:ser>
        <c:dLbls>
          <c:showLegendKey val="0"/>
          <c:showVal val="0"/>
          <c:showCatName val="0"/>
          <c:showSerName val="0"/>
          <c:showPercent val="0"/>
          <c:showBubbleSize val="0"/>
        </c:dLbls>
        <c:marker val="1"/>
        <c:smooth val="0"/>
        <c:axId val="772806207"/>
        <c:axId val="772808127"/>
      </c:lineChart>
      <c:catAx>
        <c:axId val="54463399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35919"/>
        <c:crosses val="autoZero"/>
        <c:auto val="1"/>
        <c:lblAlgn val="ctr"/>
        <c:lblOffset val="100"/>
        <c:noMultiLvlLbl val="0"/>
      </c:catAx>
      <c:valAx>
        <c:axId val="544635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33999"/>
        <c:crosses val="autoZero"/>
        <c:crossBetween val="between"/>
      </c:valAx>
      <c:valAx>
        <c:axId val="77280812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06207"/>
        <c:crosses val="max"/>
        <c:crossBetween val="between"/>
      </c:valAx>
      <c:catAx>
        <c:axId val="772806207"/>
        <c:scaling>
          <c:orientation val="minMax"/>
        </c:scaling>
        <c:delete val="1"/>
        <c:axPos val="t"/>
        <c:numFmt formatCode="General" sourceLinked="1"/>
        <c:majorTickMark val="out"/>
        <c:minorTickMark val="none"/>
        <c:tickLblPos val="nextTo"/>
        <c:crossAx val="772808127"/>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34DEC803-A48E-4DDC-89E8-AA5B24C30CB7}">
          <cx:tx>
            <cx:txData>
              <cx:f>_xlchart.v1.1</cx:f>
              <cx:v>Sum of Sale Price</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plotSurface>
          <cx:spPr>
            <a:noFill/>
            <a:ln>
              <a:noFill/>
            </a:ln>
          </cx:spPr>
        </cx:plotSurface>
        <cx:series layoutId="regionMap" uniqueId="{E32EEE37-D293-42A5-AECB-33571ABEA090}">
          <cx:tx>
            <cx:txData>
              <cx:f>_xlchart.v5.5</cx:f>
              <cx:v>Sum of Sale Price</cx:v>
            </cx:txData>
          </cx:tx>
          <cx:dataLabels>
            <cx:visibility seriesName="0" categoryName="0" value="1"/>
          </cx:dataLabels>
          <cx:dataId val="0"/>
          <cx:layoutPr>
            <cx:geography cultureLanguage="en-US" cultureRegion="IN" attribution="Powered by Bing">
              <cx:geoCache provider="{E9337A44-BEBE-4D9F-B70C-5C5E7DAFC167}">
                <cx:binary>1HzZct24ku2vVPj5UgUQxNTR1REHJPegrVmyPLwwZEvmiIHgzK/vVNmusFQ6Lne0O+J6P9iWSJAJ
LGTmypXY/s+P8398bB7u/G+zbkz3Hx/nP14Vfe/+4/ffu4/Fg77rjnT50dvOfuqPPlr9u/30qfz4
8Pu9v5tKk/8eIhz9/rG48/3D/Oq//hOelj/YE/vxri+tuRwe/HL10A1N333n2ouXfru716VJyq73
5cce//HqzUPX/6YeTH7XvPrtwfRlv9ws7uGPV09ufPXb788f97dX/9aAdf1wD2NDciRohCni/NVv
jTX5l98LfiR5yGRE5OcP/frOszsN437QmD9Nubu/9w9dBxP68+9ng59YD9fUq98+2sH0jwuXwxr+
8Wpv7su7V7+VnY0/X4jto+n7sz/n+vvTJf+v/3z2C5j9s998g8rzpfqnS38D5eZOl81vZ3f3w9f1
+d9jgvERwgwjJMQTTLg4ihBHIaKA1ecN8BmMHzPiZSy+HfsMihtY4F8Iin+Z+8Lf/Xbh7+4fuuLr
Cv0EOOgRp5RiIdEXX3iKijyS7NGFZPT5Mvn66s/g/LhZLwP0fPwzkP518UuBlDw0Rfl1gf732ITi
iEWESMQY+vODn2LDjzCmERcUf8aGfX31Z2z+0ZqXIfky7BkSyckvhcS/uu5Of12On4AEOyI0IkKC
n3z+PEFChkci5BRc6EtCee4l/2TNy0h8mcQzJP51/UshERd3kOHyO/8TgxZBRzyUgIh42THYEReI
Yk75Z7Cirzvhs2P8mEkvY/Lt2GfAxLtfChhVAq/7ujA/wUXoEeMSYhElLwUrAZeRZCyS4dd3fgbj
H814GYcvw55BoK5+KQjiorjr+7L7ud4R4qOQMRFJGr6IRHiEIgzhCj1D4keteRmQp6Of4RLf/FK4
bIfqzt/1XzfqT3CO8IhJKDjwl4Ak5ZP8wfERlRwRAbd8TS/fUuAfsOdlUP4a+AyP7fEvhcfrvocS
9qdz35AdyZBQhqEa+fPzlF8JdEQZIzQUL2f1H7bqZWyeDX+G0Otfi/nuSn0HOkHz80Ei+DNITLwY
zTg/CgkLMWHiM4bPSPD/xLCXcfr7E55Btfu1oDqGtF8/krKfGN7IEQM3CuVXT3la2kPupyzCJGRf
2PMzPvZDFr0MzjdDn6Fy/GuxscOdN3f9XQ1S0M9Sv3B0xDGKwih62XPYEQbGBnzt5fD2Qxa9jMo3
Q5+hcvjXL5V4Dg/+rvmZkKCjCIQUDJ+/Ev03uiRnoIEBCYjwl7rmGUP7Z3P+DR5fpvEcjF+rpv8z
Yd795NAFpSQEJgSE+Qv1ehq6uDwCRZJAZPuC1zOl+AdtehmWJ4OfYfP68Es5yundfbH8H8iToOBT
IqCSp1/S+1OKBqJxKIRkhHzxp2fCy4+b9TJCz8c/A+n018r8p3eQ+u+6ovc/M6TJowgKTUFA/nqB
RENIw0hIEn7Rj+UzB/pBm/4dPN9M6Dk2v1b+vxhMdffh5yV/iGsiCkG3D5+2vjg9guwikERfStFn
HvPPdrwMxddxz1C4UL9UGLu6q+66HsjxzwMCikwqIhIS8bX2f1r6P7YoEQ4hxn12n2f+8UMWvQzJ
N0OfoXL1a5X/Nw/NHTSGzc+MWvwIEgqjIOg/hUMeISQftbMv8Qouf6vE/JApL8PxzdBncNxs/792
kpe7pN9WKU/u+J/26ENorYQUCfq1Gf8cEMII4yAtv1jff2mf/3trXgbjy7Anhv8f9+L/fZ/+ryMM
CVSA6Z9nH75p1X//6p/Tg0MZz4Z+r4j8vFb7+z9ecYkgMEGR8depisfHPNnwfymIL4x6gFgJD4mO
Is6IjBhUkiEiGJ43wWmOP14xcYQlRQSFOIxQSCKo+431fQEnMx5r0xAgZzx87BkwGNTZ4c9LwMgx
JwKOnoQh1Ek4+uvkyYVtltyav1bky8+/mUFf2NL03R+v4BXu811/TjCCngOH3jaG3hxo3hBk4frH
uys43AI34/8nw3JkXTPztKdFU6h1XZY3Rcjmz8cvPp++eOE1oDI9e41gUfh4poSzEOb17DUdQ6ya
csNSFtXj+xEFYiMQyb0a+3rc5tqNEAP+QuGFFz7Gqb+9kVEePbqFJFg8WvTtxPRai6HOWMrxLLVy
GjVFPASFnpThxCSa6fJaDLza9Zm4GiYkA9VKvb43C8Fb1MrquGMFOcbtGKbhOlTHcmmmU52v6wme
a3f6D/ZCHvubvQB5BIcNgHsg/gjUN/ZWPKiXaTY8rTOr76dxqeOOY/izlkYmVZAJNeWcTaoU9t5b
tN4Ps5hul7xyWzrY6FM+DPVrY+f+OJ9X++n75oV/3yeCcUIQx9Bxhz0J+/Fb87hskavkwtIBu+i0
XHE9xyW1JOHdVByWauZWGezsoenJnKIA5bs+D+cUbBa7Yo74m3DJ9fkyFweM3R4VweWcY6pVNg6i
UKwd63ckYmI7ZpG/aGxoPww5rrd6ad3V9+cSQTPhb0stOLhQSEgk4O+ncxHlOqF+IDR1Q1OcLNSL
eJrnME9mJ4rjyZdDHWuCaBrYbro3bLKZarSRtTK6p7uZyeBymOf+HYtGEiiMzYmuA/p2xvWm6+gp
92WYGF6OMW+C/NyQYdz3tihSn1fvHG0LVWb0raQ9OeuDITZmORdLOe7cwvS+9g07w9q0J1GQrU6F
xUSNCkucbQptmKo45+mwiEiFzUROvUPFvWA+XxUeiDtQ1q6nfaVJrgqIRgev0bSoKgxkn9h1rt5+
fy3/dNyn8UNAYwZ6/xwTEJnZMzdzXHc17Raa4ozoc4tqs7HVhE5EKLac4E9BNc3nw1LOXaxnUejd
4JvpE2sb/yFybX/a5tOoVdiGfD/Zpkl40E5MGcNxHGTEXdjCdrtx7PL5kDu93MthwteDy+xBNnPw
FpM6P3Ery/O4cSVSS47mE1EP1aYfGPqHjQOR9W8bBzzzMSUAY6XgCk83jhPIjfzRCbq6Hc9yHQ7Z
49JGewdh/SJYmNy0GIcqw8166VuRH4ijaFKREG6H10i8ph1dHvyUo4/fx+GF+CogloM2Bh8k2GN0
+SZ6NPmix4ZONJ1ESGPi7adiXPZRX88Jn0egu9+LrS8sAzDAMISCFrQHCOlPX2YhP0xi6Wm6LB1/
i+xiH724Ov/+W14IiE/e8sxLG1GVrCOepjUpywcEZzRPlsEETkW9WTbff9cLEQEELMjRkFEFicJn
ywdbsnIubGlqQOs6kECv9ytr2UnkCboK5w7CrrGTtAp6++ZCmswn3zfghSWVEY8kHFaiQK2j50sa
TNS1BaVp0/PxFk9tpOZs5f+QhR9r2yeRjwoMxAHEIgjhoElwUIu+3SYhhFyxNBVLR+qvXBfmsUbL
tirHy1nfWFmez4bEZJ7u52mJh6IJzlfcZAryiUgqMi2JHIYu7ovIXrLOTVue972i81UXujaulwKl
rswbhYZi76I5XBSRq0/01D5UeRl/f8me7w8q4OxqBLkywiCfIAKF+rdzWaO1bgfmedpC2omzoRSK
LWOerMwG/4DO35YNjpg9Jj7MHnvUVDzbHsWahQ0fApnyhuXH2VIHO47W8ZB702xIlw07WGr5Dy8F
KviYVL8NrgwOeyIOdAkiK6dAz55OcQp7Gmo8ZenYTDe0rG1KcuG3Mpunt6S1mik8d1dBXu59Pr3j
0lQbPi3hXZWHWPWoOAD3UQsXXJGMXXTOoQSCW7stvds2vXGqy8p3Wdi9syPelmiySoi6U53OQtU2
vVV8mve0HiPleYcuJJtc3OpGyXIpchXQJlAlWtDG44yeCpvNSe7RiQuDZsPnqVAyCwNFnL4c2kIq
0+YOHOhq4XUMQX9fR+I6l3Y4X9ld5NZ7g9bu3KyaJobS/G1ng+E8aKtwM1VdnmRrhZVuhVa+49W2
KZlB8HNTvVvWACfzUJoilnM33oeN9NuoiGSldE+id3MZio1E+sa58cKL7QDzLKscf8xK6lOaaaPK
INfvQWQtV9U31G9oW9epKaXbzQ3Vcbh4fRa1VX2BZ5YNKqzaPsVVBDnXD+FDR2pxqjXvNiXOcZKV
9ZTFEo9Zuk6M6ySDLPW+7syUlp2ZjaqW2DXsmrrSJn1LdK7MMERNvLbFcvCkiC6zYmxjXi7pTFAq
7byzhVm3YUN2GbsZxlotc5T0Syg/LRM5qafhph2HhwrY5W0Z2npDVqNTKcY3umiPOz13m27ox9Ms
bPFtW1Xkcqw9FWpxVsOzmqBTcpVKkvZSy/V2zgdxOtY82vXOe1UMedCoWswsxkE/nvt5nbd4behF
Pwp9bzqAbfACRSor8k9i7OU2X7Nuh1rhLrtG4Lemdc2bqSRbU/W235TVLC6s1e4yqJvBqzlHBY11
2C5JV43L6yZf+0uSLcNrF1YybgO/3ARF5rbOBvVZ4Np8t84+uKqBaJ0NVVvEFZybTnCrObyZubNs
DYa0nmaUDpHAd0GG/d4yS89C79qkAPR2a6X7y2JoPviRLx+qxxlOiAZbn40XKI+2q71B0KWKhV7O
22w5zQLebStUTXuLa/sxy3BxYxFsyZYMJRBwgRPR1vg44M2a9H3bJ6tcG2XnnF7ydirO6tauCXIL
ju3izSeBunkTjNFyrJ3X54aKh6Kl7wxCmVQdti5TPiznN7zjdhflU6CWRTbA6Waihq5Y92KqjBp8
/sa77o2T01CpnmL/obG4v81FzXZatnoryWJTl5kwhsqnO/Ha08RLz3aVd83GByJPKQGjMGLmNvIm
OC3BqsThDG6uzRVE2HnX6nba456wFO7KtyGfTrJufCA0PzR2ZqqrJDPKIDLHVVnADUFeXI+zFOk4
j8GmJkKcZ52rU2wDcU2G5UMnqL1q/MTO6QBRAXxwTSJSjvtG04vVIXI5FBowCQdrkqKbhuMIdxM4
VV9sCjlN8SBJPIfWnfBqLFRNWKnypahimq3F654UFn7n1gNCLUzQtl28UIiONOoWSBCtVhQXIHUO
ZjgZczqdlWvWXNLFTqc9DXQaON8nRVNtaVS+awvdbXJWmSQKmhbiqk/qUY7JHOjqzNaGqCWYw49k
qgY1ibZKWlmgpKzz9iIMtMxVBqUd2xAd3ZKspRAD88qnRWESzOvzoEfDVZ4tB6zHeCDdfq2rm6yu
DczY1ZcEzThuljK8R+vcXLmxAqYvpjXaVl3IhfKrqZLZs3MPbdPEuGLdtTO5xtkcUxOFahiyUXE+
bM3qhlT68IMZ20OBadJE9QdTRkyVZoy2k2Ph1gfo2tYu6Yp5PDV0zE6mwVatosh1b/tV48S1k8ne
51CejarINN8s1dJDdb36Q4/7PA41Seeuzs+GtRNxH044LiayhjG3c62C1g/xUEoTKNqZaAPfQClj
O2XHQDvs1lZVfbAkGC8CXLabEhlzUljrjinr7FXE2suixouyjQzuysjbu9WjeoszXt5mRkRpP0fl
SZl58hastmk31PTMjGWzlbNYtwVzxZ3EQXXcCjQoziBz+nBpwS+c3I3lMMSur6AcbBaRdLnVe0do
CaGftknta3TaTG7Y9C0E76r0lx5/qgvQERQLlu5G9NzEHS7cRTg1yxXLa3FwvlkOfOXVAUVkSaOm
z96YVS5vh6Z2sQwbfDXnbbs1NIJcWITVNvJ9+V5YusYu6trN2Ar+1uUI7ctC2uOK5JBui+UCsbpI
5prkF6Ds9CmC2Z5M+UIP/djRk4wMNC2yEd2EqCgvm7Ine99N4iSS+ZAiWeWnoxbwr06OZy2v7p1u
q5uCahSXUY52sEXTdug+CE2LjWmALyruH6OLLApcq8YB7185W/ZdRFIS+GM3nFNUprpj5nxqylbl
bhZ9jB3L0mAQ/JS0zF71a0nvadnqtzw0NA6C6HbJIprYAkH6a/txS6fRS9WvfbVFkTQqiJg+7uuW
QQyL/CbiAUlKVHUxD3x7HdAxQkBMGzluuKPFviXcbdASRarBrU3WSMPGz3ofuGQ2LNpX+bjujUBv
RNTzCwHj1TAHwaWRVXO6lu0960KcotoTYMCNN9fGD2dBR3a8iz4Z4Y/zes0vaC1ZMi9jneRTUe1H
Auuc85LGLVkmBXLUaZe7dMyzGIhatvGZnhwIBEuRjgGW5xOWw3nfd/lrKDEZVqYp8UZGhhWKd6M/
gy9kZbfcc3yldY9Ow35yxyTP59N5nrv7jpZIq7EtipvJgDEBiugDmZH8KMrCHNdlWaVhAeNwJoLE
M+OxKoH0bTJakVFBXFjuQtnxEz12S6ByYk3qJTdXznCzL9pqfGimmQ2qIoE75IUYt511xCmOS/w6
yICTVEUtRWIp5OsR5B+rNMvQNppcBKlyaLObyOEBwG8k0MhJ59ulJbQBntkyp9oiXFXZhc2tpXJ+
6/na5Invmt4rVxRZllYDKZhqbSXP6qIeN2EdTAmBYmiGYBPQd3kLKYi7rHnHwoFvJQ2CRdVTZdU0
aXkqm9aB8YgRDXymIunogrZTTRus53MNAmXS+86du6XoTquxutJs/RDx6s2go2FTFEt47PMs3w3D
+nZYQ3DoVbfxUtR+N5DVpqEejRKP6QaFnAO79Wv7KBHNidGsTVwjhpOQeLwpsqHYcFJlxzrgJlde
Z/N+LKZNpklS6UZuILuWChNtteoWUx2CuXS3Zl4PQ3a/RvxKTOGNF+Mdbou9WPL3tO7eFnCQaafz
QF+2IxK7DhkeR0jzk2YUdZ80ttSJRbjzyq6rPNPI+QS+k7HudBMMGKSoEHiSoOZUUt9fB11dJ9gK
0qnIhcNZbco8Uh2j9G6ejChjMGG4aDOaXzZyvs5mTXY2MubdvKLVKj8hsgNpaXoYq6y/XjVvt8ts
g9Q4x3cmWHKhKKS9+2EQI4ivOFN5xDKVGeK24MmijXtvL0VeTbsR4fydsT1WHg8iZTY3c5zLY2Jq
d8lqEFwUlmWbjF3p9pya6Rb5EpKOECNpVZlTFzO7Qs2K4EuTashY+QnGmLTxenVJuwQMEivzRRSv
axcc15OoUuD/3TlvZFmkEUitqQ+lPhmjIqCqZJZvmqrg20qiHkJuZEmMyzDYmE6K62DmUDBwEA1f
F+ti30HBjg4gUditF6EE5x7kNsiDXEXZeomrKR6lNvc9iI6bmfToDnw4TBcyZbt6EOtFMKIhnbls
gAYP3u6JEcEpKkhWKTT7+rQp2uzcA/lIaVGb2OLGbodMlElJInzQuXjdjOg41J39sA55uUVFW1xH
Y2CvV0qCeHD9cllqCKedluxSyhC9L2gjr4Y6DE9DjjIFj8w/PobC9zq3xfUw6ZbCL2t88BUNlasC
+ZqvfX/Da1nLZOjLjxBYmrNinObXE1rKKil5bTe47cz7aTEtzKGod0Uu1pOmL/MzvObt5ehne2wr
R/YuH/qzEmurbBDmb0o3ZOcuzA04EGgvExPlQQNhe6NlSVblB9lsgfM4l7ZjFKRCz3LXjnzsH1WG
8hyUwfG2jkAZnINFH1s5dlIxO3WXqCs4yCmrX3YG+NqBNT17mHAbtmqtTHlJYKtetqJaTKGCKQz3
lEN9XDRQTe5qD6KsMuXUbNpKmF1hpupN12n/rq0ihFOCoHGgbLsimQA5r14PcNIgCcWC00gHvlNc
ayhsRK7RSVuMxVnAkEkxtW43Zn5UAcEOysDCX0CarDaerA0BL2nzuFjEchtgY14HZdDEohE0ad2a
QXFo+rOaz5c8Exw2/1gPOwdTCJQTznyCHyMWT1ED1LJeBJ+UDFrodcy5oFdBkZcJ9xWwkCyso7iV
efca9xgEU4SA38Hl9mPjsjkd1zE8x6P2UN4D4TnLfDDe0SKr3hkaGJ9mmPZjbE00lVekKPpt0xIg
u8G6DO3BRh1Ehny5gomChO78HEBRpckWkvqynTnTu5oEiNzqLOs+jWHVQGkNyqE5DiPNohgKAzod
5FKyUK0Z5kvSLLWfEmDSQXCOKOvFAS+smdKZ0reDnvXOrYJcNSuRuzIo20Xp0fZCAcOvLHg7dSKF
OnM679uphVCwrsOssrqUxUab2SW9HYHc8lW4dOn8Ep6AvJehmJUUGlXCVquiUxvs55ba05rI7nU5
0iqeAsTU1HKo0wIxf1qdXDXIwNF0vAZWf6DYjZvONZAiF8iwuULTSE401+ub0ETdp0JSdopWGtzD
1Nt3QzZ1VInM9ceQCiEMADaRSZdBC39GRb6cdZYJp8SwNpuRjugE1LAc4vmomykZSVMmbWbdeTlK
dGYRrd5DaQnlIp9a8aGqfA3qOgTuNy18da9OBZkOVV8IG09TYFolJ+beda20SeOi7C20lMCvxqaE
Qq+012bMxEnmaV5vAkE+NCEIUFNXxFEfQfME9MxtNa7HdT2NsNgggSmzBvlVufDmZh7mfkOQyw+u
EPi8pnUAwocfPFfDaLrNYtZ+v+g2TF1Q+j7VofVvSMXGXQXp6zav86yHCF+wCmaCu2O/VvWdBbqU
TpPtd+Cq+aEVA75wXRUwBRnQCDWHQRbE/dxnJp7nJesSygvIkvO4nlYYQ2EA1fCHkLZiD+pqfgjH
+aHD44PvgtcISgDVVCXeE8znRFgSbaIJQqilZrj1Ls+PhXTypIry8mHkOi/VasvlDJQtyAwaiLUS
QcgH1UYYZFBfdvE6u+Chk1PmFPTWPnUhnbqPj68wKmJTL6/mIipoysIR1WodSyjt4WQSWhQiS6Qc
HkkcZTA5u2RQgq+31PsR+oHr9KEMnKnjUcz9+Zzxi7Ho6WkPMZjCtLKk7OcOFJ2aDIexb9e9n6Je
gXe8Q/AUpsKARgkUJvWW9cvcPIaIOfHL+l4MoMPlW6mjd9yL6Ry1nLztYOrHAtKwAn2x30OPy6ag
LpFbyE5xFBTtqqpsoWcBnqcYuEylpqYWSYvX08Lo9iCZH+Osb9390swgt+kh2GYOat1grlxM2qnP
4swsPLZiAD8IMN13QGlz5SBZTaqfISX3dThvmV+DrUVdk2jPbKfyIXRnXRiYDYo831se5khBpMPX
Tnj2EaSMSiZTJWYUB9W8X3F3pTNfXOAQdEEZdA3UgAM5zbIh7ivYhwtbbB4LYZcdIN5P8RpG0HQV
E+zYQh7sKN9OAeG3xcrYcb14F9dixSDN6jmhkHuPh4qRUzEOLBFAV96OmFUHTbWOgRy4NJzHKS7H
1io4WTOdzpOoI9ASgiWVpIBunYH66pIvUBVH4zQePJflx9yvkICbzMeEQhutLnPzWjNa3+T5sF4F
Qc5voV9voSQqM52paGhJKnJk44ZVmCSR6cWtCMoGNNgmvO4XI6GeLbMYSiC3x2vXbRwhIvaTr+Ku
rUcTRwa2ioxmXW4n4JJbSNMVUiVHUxzUNCsSWUQ50K1lfA9htO2h/KWV3Eg7AbXP1rLfQxdarPHS
tU5vupIPVz0WaNcAvbcQTUU7QdkVlrmSdAouy2apzlprs2PR6n5bWN8k00TZyRyZdjfV2GxEu1YJ
HTuogbqGJT6r3EU524tOE/Iaz5kyPnxfWnYnG0kVtWwuFTC+NmXFqrvEeBb3S3PKhozu8rxAV85S
EreGiGO9TM1p2dU3ppChws1YfGpxiK+5j6KbobbZvgQKkgbteJ2FUw1Bmk1Xk57QbmhofTZDJoWT
Fybt8mq4yoI1v2ar1lv4Pz3YJtSgMoOgS04nEw1byly/GTprFDRD3g3CowPKm2A7Z3o/Np5vhwi2
UVX0n3qoVu6XFcXEBXM8LIOPZ7pyNULnqy6d3qPQNmnrTb3lRQfaUMZ7Czuc5OlK1uKmH4bNCv1Y
0hrAGHpdKVq6j1Gn10M+TeRcDL2nytcRciqASGpAf9pGGRo2tkZBq1wfijSk5y1toRTrazfGnnbD
plq4K1QPrWWXorY5CA+nRVyQysqcjWUwvNOS3g8iyLdDMOP9Ynq4WzTsckA+th07Cdd+Fzio72yf
RwffFueg/VroHeitLapLG1D0oXDrBKHpv5n7siW3cWzbH7o8QQAkQb6cB1ISpZydkzP9wvBUAEeQ
BDgAX3+XqrrttE5l+bQibsR96I4o2aYoEBvAXhPRDtOlXQHnz/YSANhTnQSAFXyegXjIaFkC7Jun
/sDG8lJ0VYBeYm2+MVOUWc3GT86JK3jaiEgRMaJESqhoU3D7FNuBF+76EC2QC8sDp1b3qUqGtk9N
ByYLRw9+GXprnY0ODXLUWJ4qFnbbmLQVQEq0E8gaWD91kFxftnMdbJiK0LRP605gzd34XNTzpinD
L6rtgodoEN20FZLKMV08Gu0CW5l9Y20fAGtR8iL0yjrKWUvC13Emnvhc4AOU59hH6HsT8sgCXqLX
moG21Xbe1qjbPkMvvXVxbJMdCApAGWNpPxReUDwMPZvSckpUkvOYHpKQbUQ80IshpCUIzHlZ7H7m
rvxc8AK7Iq8wpcaSqOrRK10FypEwmXwWZYGFGLYYnvmD9IrLqER/kok6IstrklT1h0TwkB1AZ1dN
ZifwIyBoq6smnF3m6nXNloECE41MmU4C+2Hkg0LAeppEQ1qP5X21zPXDZAKstlg3upxVDpjmUnQh
dCBlxF/7rpk+W0XDbzWv63QMkqlNlwTnZo2+LqNqbXbOGZrFgyVmX4XY7hsfjxrN4IxuseihLom9
8QVA8bit6DKCwjT8gkchMHyPp0FgQqxWzU3kqxX973DLKnrQbf9Z+s2IG11uQ+zvkFrdMk9c6sp4
DwFZrJ8GohMfQhxIrjHj5GsxVAM64iFdtPCvuCXfxnCdNsLSft/MQwl2yQ5pWyX53CafZjHfh8P6
EhR6NSkKFxXv2HBYa3xXLEwedKO6SeBHyqIRE70tATaKkB5FNmS6x97dYYesgZJVTd9u0QagUzVe
sIq0cXP73c1hk40B0xmOPYeukyw1vEDPFMw+VCYRWKk+0ctDojrzJKbepWvJAFI34XBTQcDgN/W1
Zl6xJSsnGxJLgBRaFcUL+oXW30KVNmx4zdxhVsx8Kkml22yM7HrpjPZFNod1hYNvCVp4MNh020lg
yZNZDLzAViLZW59MGx+tDsX606obv+nCh2FJCA5awE9L3wM5ElavWngktzNWXGCr63WpwnFDi9W9
WI6urc1AZQHZiDBZbqOxfVkWwj4IRwqx04bZT71f1vsJp+PrIDHRix0cAfgFWg9HIhdmqrKJf702
nj+knGMYoAfzqrzVorhlgIa+ojdFF+Kq4qacRQegAuOHkfQkJ9siJM0TWrhyo8cxry3Nlpb4l0Hi
gS/Qc/3UmmE/Tv2yC9vl2eh2wAiKJxDIeU9ivm/AJW0nN+rMt3aUm3AMgXFX3i0ToBSxrpRPRvEG
ipEencmMiZY2kT/+0bnyph94nQalzSc1h+DULozst5KyeaOhrJnSgPZil9iWoqeH+iXaBGH5hU40
7CFi7Jd9i37zxe8SYKlRMBzCig7fuhr462almBBLORZl2g7J/NCEhK7ZQEy9r4saXYJz/IrLuH2i
a6THfAI4l2R+INymW/iQzl0kPsihvjF8wkli7ssLMCWgGGjb7NcxadrN6E9qSIN2cfduLbs9hGaL
3lAZ031c+00DfcUE+sBW1UuFVfCrIyPJOohpHqK+mIELr315GboAS1bI5ztTgyabaYHGTVHvsilp
jxZpUMFhpHPQZVG41DcLzi0Xsy2EAWXWB2DP5Gp16hqF4jY+DTaLwRBnHp2ea+0k+g0Xb8toHvMl
JhWOcfQQ8R7b3iLDPNQ4MaVoQuk1OjaVyhEs4rwZBveh67/pqvS+q3r1spFP3lV9POEujpb30Oep
G5bMU6baprqrnIv2KB12lwD+eQ4k5ds48cJNPLsO/V1oUuo0zcJarVlQVVinOlpfQdcU4Bg246xc
DMslVtg1m3F2201YlfOI1eD51XhkwoaCfGwAL1wUYH02fZ3ITVey6H5ySXldExV+JQnnRQoUD5tF
Xa1sMwWhl8rFq7JGTssGmBHb+JJMaV975mUsZfhAMB8/yJ5gKglmgDM4dR9CmpUq8E4Zdhq9qbCo
ApCag4M/+DXQk9qWm7gO24ey7et80pH5OBRY25TPQOAvHZRsqfUr/OLWm+ScNR0BkyS40Vuu5NcA
utnXcI7LW0v1sAF96GUUwsRUVSzM4CaYM+qLCCPVqKzqmL2UXowtRqA6AAirIf7sLd5rF9vvYubs
OkzYHSYU0HmgR1nbmOpOeqSdNlM1HjuFQLbrTeJAVec9utwpV1gsZSZHPe8xrQccFxkg0qWN5YFU
pXjig6/tceOZ/Y1KGrtmHkYWEgGXXHUzKfYhb8evVCwpA8ZecGZuB6+1h85feVbX3jxmZqkgl5Gm
LD4IgEMPmF3lx7rryctCWbOJuBZb4YViV6jC3UadarKBT+gnCzuDZm6I/wKVpXmqHQUQFbcD4G9H
4oMc6ZBBJia+J8LFm77w620SOfswJEN/1bVdu8Pu0GwjPuqLbvV79J/+TEG3kD+74ilbWTdcehW6
LSqa5iK0ghw8kxh93DNY5prY7nQwuxsAK+bgZO19roWInv26HffYDpLbMoTSBI9iQ0y0beg6ffOS
gR7KhRYk5XSJmkyS8qpwy3qHudjg8ByMryqaq68saYCaS+EeOKfzklp0Nv3GgiiGVmEDfDiFkhH/
XwMPebSiSKYMNEa8Zv5s9ANZW30T1GoIb/y4my+MJR1USt4ybRGIU+6HUoIrd7V/Z5mM0TNGLdkn
RDbbPjJQo5Ae+F1S8cdiZvRG9gpHDsIBzzR0QSWj6HqhQVfGrnmSYwuxiAexlNPq2lPeE++87wwi
zse294Z7NQXFzlNreTy/qjkLyvLZ98b51k6CP7K1nu89O6tNVX1YAKruaFBNL7WK9F1I2PriFdJs
K0hOLpkq42zixfSCBeUlqht2bb3jSWBp6xtWB/Sya7SfN0K2d8KUdVaEc/1tngu9GxbqZ2M7l2hK
fKwLkFLt0QWWIht6amQGoUd4aLjG0xpj99qKYbSpsY5+bZmHk5fufS9tcCK+rMpQbLogAgIbdO1G
R9xlop9oNgRHEUQ3xViURH9o+wgIT2TykfHpol8KlcmIkJcwaRRWWdxVmw5lSz4AVi0vZ2fYDuhs
havydad6vz6IqWF3PR/0toVdeOPJLr6cCMCLqvtjATITrdgtmmJacxyYkzG1LBjSopJ+Vuiq2w8R
8OEoFq+xlN+gR/oeA1fNBPjqsiC7lUOMNuioyvtBfa+jWqVJ5OVdOTZpa2ssezbYyHa+EqO4Wrh6
XicsOKvjm7UBBeQR64MhllsUazaRYDOXnByauX+wmuyhDcq4P8u9rbomC5cSWgPwPyZdVlBW8QRg
p9V+Kqi3d/5w0bBgP1X2KhiAc1sY0u8BagV7Ha/VLjACyuPeIScRPH71ifd23HlcVNcxL+sHCqbr
MezQGypXAvRuFcn/j1M+Togg6be8NuKzJ2VwjWbX37lY1HmnS/30pwzvX26Mu7eOgq8KX1AK+a84
yx//+d+PCurA9s+kxZ8fHtMwf/5X/l0d84z06V86fs+Pv/UzrfHos/gR3Xji3fgrUvMdY8c//uH/
zvWB9MUghiEDKsAfqtj/4fv4Nc7np/njzT/+y/4Rw/7h+4EPuSI7Oi2OTo6/7B/IT6EQ+8OAgbwh
/y+Px0/7B/EpQeQgjIghjwju5V/2D8L/C6aGJAFdSfBPIWP/T+wfyDM41RjGYKUpSbBzHtPZ/BOZ
rV9Uc43/rTuOjpTuVhCI2aIryjKbdICfoKLR1XYEFBOn4LUt8FjeT1DrrBTwvolMkC1JRK+6BeoA
Nakec7Voh6uQ8+ahLhfvMSSFPIhVzXdR20ko0rkvdiM2x1yvNTSVDLuP7rT8NrPYQcNnm1hujGRy
X6xR8+xEB56gaLACCNIF8wby4ziDKtJ+iFbVopdwD2JiNnPevgHtEqd0bsPtVI7jpYwTIMEwGNKd
VUCmsmKFYhVcqPWWvKPLcFMqq3HHjfMfirBsXti6igfIW7pN5NPqywD29do2R9Gj9Wb3Ragk/ATY
lgMJmRASi94SoqT6eJhO0KmzJkJ/QWqaVU3R3QGGbW57CHq2nYfR6ShE7L7pt6SVNCvZSHfEb0SG
xbPfOBWRL3EZr+3xKAwBJijDGuRRVH9ZosStaS2a5JtQnniiUcXA5fKkOJ4JPUo2gs7dxkBqDjAR
sKLPyjWtoAK9qPAAMkBZgEiiar5c1fhsy64oNpyuZb1x0CNmTdUBMnTr0G0lRLVsw6CGvZ6ipfpc
dkH73aeFn+TjbME1Dd2sXeonVl+5BM1JH2qPpW3rKMZhNmLNIBAzqfCYgngrWsS1iZfkYk26/lXq
QpusnRr00UDp0A5ApRxlo6fkS9u0gYA4lMo90/geYlk3Q3ezxElWCzN0qQ1HcCmqGAHFyqQoASn6
07d+7Ba5Y4AE9lPpAfeYuA0zKiK7pf0Eeh3uj7rfNpjWTwYu1Lu6rIKrIpr0o+yk+ix8hsNAZLoh
uTQCUzHj8dp/HdrQvupEKrIJS6y1aQK53CcoG6CZdQQIbF5V3fgAm1ZyFwTEKzauX8AN1ErfQXI5
DGncSUIBYMXjhzjq1mcdeO0ICMn3vk99FeK8T8j4EvC6/QKhucrj1eLPFU2WR911EDAI08ZrOkKS
ZPcL5dIDAii7S1OBTFhwEsk9s+KwK5fl+ajLvQ+NcqAuoN+2ST3seSw9HDf6CBu4D/fXZhDhOmSF
T+svAsV1/KdFQ9JgbJph75cavGEwR/FhDsvorvGggktp0Kz+RzFY/yXClLPA/ZSD+rjFA4wnCCpz
ZmMgEmyAhkf744JzHUwPe6cl4Pki+l401L0uYoU5RGWsXdhXoOjQFvh1NX4JOTKZs4AE6+s6Q1w3
TBK0v6eXx3WZ+isZM1DkYUAvOrTyXRoCYcsgtQH2aVf90WkeyI3QJtjSGFBrtRp1AVF2ZFJmoz7r
bN/tassiHFjjYm+tzHHfbquGps/AXANXZxKdLIDU1FFePCe0arPOMJ5sIoh8Mo9MmqbWQDGaLaKF
bNR1QZUGrvRJ1i5rC0FIAeI5o3Iov1dTL58cl/LSr0kttoNhtIGEiS4vHgqF7ACJjRO6swFAKasA
CArPeASIrkNpuzYc7npbtnbXTZUCP+H6dUO83gDACbGwTFM03QxDbW1qO6UOptX6Rfu8yEqIC+p2
riYg3Vin56aJLmVSS7KNJw/0vUuGJ9/Q6trF1HUQca3zx6AQ4xUrpHwlM6/Qeoet206ghTQmLKRD
GchKHyekwfGvuoubvWjNV38ogz7DeVpdYCsJ60xUzfAtAAexpN44DQ6DtyzX0NEJg4YQerSNJhXk
Wp6GwSsLoNKJU/zOiO9B6csYolEBjqL2E/3dgjhGU7keTzI9dplgbvdQqg4X0HJ0ty1GChxEH7oS
VoKmNjnVTMu9ag3dBWVk/H3rukRnlWBo7EkThQAaJ9ZM+PV+oDeYmsMfcDTEF75RdEO01lMauxWL
U9JA6OWh3LQry3XTLMPwWnKNZrtP4vgD9M/02XJ1ZPCGml75UtEnAJHDC1dVfAEAVLBUcnNkIHvB
bnsTd7cRTfjTAJU7hruKMH0g7WrYzvakxpm5nK8tN5EDKxmI54RMfrtZFSd/oGsm8SXuULJNBCSP
pjK28atZY19hg6L6GnUbtvsC9hUsDEuIw1/Jxysgi9UNjth0dwwK2awFBfO8eqNzaQMNgcwa15Cd
N6jyqrIF/2grOJIg221v6yrxs4YOPWhgVd7B9NRl0hFyV2FFyoiSw/Mk/PqpT1i/IXZ6BQLPHk0/
B3d1Y+lmqiu2H8LWfxx85X2nlQIdQwUF7MAUO0Atzb1MlkHx2PqC33FVPirle3cFCM1NbbsjciQh
qvcqSjIR9GrKoB8BHoD9zsntUQCKRgTDJjPLqwBewQZsHmZCw/rPZdwVuxWgUbibeT1BrKWWvQS2
cTACRwc4JtzXBg0mtAlDNYKoUfJWRY2+gteUb/slKj+VZnxte+HydUrWvCinLoNGAfD4hPO/ipf6
HjqKLveG0O3DWXa7wVviCBQhhc4J9PrGTpKhOdSajtccTN+nRs4QfcdAz+It0FQ0dN3oB4dG9Fhc
NIuDAzQr5nFwi4JIapTXSe2PW6NBf7Y415dprYBy+JBW5gEWoExBc/YYYmv5AOkxE5lelrpIJbRs
W+Uv+rODwOg61lALQX+pJYDZQt4IdPIPfjD1d2RKqjk1IuRXvpijBxZKCF4h/CX5ohnNQY7GN+Ca
hLnsdOGXaeJLUGUVbz73NileJ1vX9wbWlj/GoWEcuzKOEpmSfci2ZKjNgk8gsMxCMXUNWLmgq9OQ
4RGngFCL/agN+l4A/fYjdWFy7Kv6u7rvPJMGmg9lyjRhnyMIF6KNqYR8jgItx92SxMq7WcNRXgai
chsdLkWRMwndFaS3k10OScG12htbRR+hdKJPXVvO9/wopjV1S24XKgF/mFCbIp2gr95HHRd5BMjn
VdhafRit8KDWEVN5MQ3+cBlJyK1TJ9oKED6zV2M0QNHgofn9gAPsMqTAROWLJAaqmGaZDSiDWrJH
v1qHj4yCj0x0VW9XENQ38RQJcDVhEIAUHkY80XEsIQ+xLf+mgqBvUyOpvfHmortI+s7PRweSCwys
8baQ+kdfoaMwsBKMgf1spOltptvO2wa2n79UtKlgZGEg45ZaJvtqcguMHAZA3Z+/Et1zB+XwML8m
M7CFytB0cUv4EcXJAvTbXX8XLy1P5dA+ATS7b2RboqMV+ippJST/rAgwAaEdy7s2TETm2d5sOhiG
eFoUUfKxJxCbg1xZRJ3B7N2WQHFi9gx4YrhKiFL3iVLR/dxG/TWal+ZKC9u8eDHEp1nU6vhrbZ3M
HYyyYDRhd7pZ42gGpdOY9VNcWt9eqJXNdl/DOVNfyI6SJoWv0+4NC8OvRSPGvOj8CNuVB6co4BTe
q5SOcXIDY5HbgwqOv3tER9+FKMZpO1e1q9LJ+fG4iVo8a8DprKQ5hc3taU40BSzTVC/O89y9n7QF
281WJdjbJPx3QE3vuaUN9OOTu3MlM8B0jpsv6GedYuAVzhCiuLfS6i+rivU177r+EUzdJRkAg6VA
D6LPUpUDHNBBLNkWtg6QaDSyUzo7Chq25svGX8BIp7K0A55zEyZT6ndBDfJiqtxhnQfwKxo2rypt
gOK/+IIMazoNBhJPvxyXdPD9/mvgDWa/qLG8VqBTofVbho9j4uQ3PYTJvulq8jwT37pstas4AIfW
ZkeWVZVZ2xlx8JLAeYe6G/w95eV6Cf2zJWlopfkEbB6Y+Tqa6aqUrO3zOoohrqqJrq7QEpT7aFzo
vl/9oU5NUSXQt0mcQ+0MGFpOkKZtYP1y0AwXoSOZz2Hn6CDcuGjbqojSecVZDrQOAZXfeA6UOjsO
MJtguvB1tYdS1YOWxCP0XmBm7hcSdV9i5eDTQpdt8A2sbQBdM+/Bn8bprm3I+LFeB3uoIazFURUb
fhayAmJ6okP8yezjiOFRdal921+pRCDuoIRRpMhUo6rPrWpGuacQLN5S1R6R9LrnAeoB0NyUtH+M
sL8wlEubLyNwfG8sIWKwzaTAFYch1NIrWCb0lf4j+EhIe2jltkEMDQncG1NUX1bDjAOJmpm+0GUI
LhpwZ2BToaN+r83ggz7rSg+tqayOm3LZhvvRaDwaHOP9NrGXc7iMFwY70meQxvBidWWhwWtSyjWc
97wBZGVMMac0NOvOLQb2oBoJBnM6VnxGz1ZH29UL5KWmrAL/NrtvLcy9O7eurTkeI8Hr80nCC99E
dXmA1FN/X0WtrsVYYyXxgLJ+GJAf8dSGx57CxGGzqWLs4sCZyXgbTAQit8gUe+rP3R7uMX3oJiuH
neja9TmgEfXztorUAXKK4pMZ43LIXOSa6y4JAAuzcXTiI4dqDAdAvmib/j+Bqa7//baXU5zqLUz1
3///gVm/BLX8O5LnmPABVds/wVi/xMP8+Pt/IVcJRxRWCJd3zChkDSEDdPQ2uIQgcgZZFfEx0+RH
cAnj/4W3ySA4CIkeYKrxXowfyBVS5yNYXZKYU3h2ESdI/xPk6lfHNEANyAtB8gbHz9843c8NLHnv
8ieuYpxY/xXDIcdhHO+XCKejx/9FoMavhv2ft3+0/L69/R+xJAkNtfvQkzaBPIJVIUkBIgLNCthg
it/Y29/7MSf+4Z+pKyvOniyN/0xcUTaKP72ZM/+CgN+GyPzqj/75Y05SXU5CQQhZgvZh8QFLX9nY
dGvuQcozAlL/fYTHL6Dljy9kRx//m9H7GcAwNwlfL5ScoN4LNA7V23/+Rb8GAvz8ghM09Gc0yFJr
vlxElhU062tN5VVYy4pek6kGjDjoAZLF1G8CMuz8Ts7j/p+/nxyH7qf1++cNHIf67S/8kacxCQG/
zb9jNPoaSsk6/SstY7Lcu1IL4lHQtSsVg5IQMW2RZvoDz/6bh/rOpGHHmfvmDv4mSoKDxfjN73vv
4idO+jOjI967+vHzt7f+N5ERHRRV02+SB967/MnaoM4LaXjv6icrw88MCqM857b+CoJ4E/VK8TNv
/2Q1oD/CH1YVQKZho2hFW4Bjye+SC977BSfLAa2s1ymgt3mnLI/uwDVJ89wa4/1x1sykJ9WvY3/y
lzWMYc4m7daKwINppqxBWPzz9Y+T8G9qj54Uf6LqAAdtW+RwKbt2B0K2n7fNYgEigDMOkjO/5qTE
WaCKeOk9noNCoBBgRqrzIakmzYr0DLOs55UaPanjAd6Ggq1tnPe0do81BGW3HY+Sx/PG6qSQl3qN
CQzzCbzea7lt9MjZlQisGj7WYYxsqH/+lndmFD1+/qagZSz6OuZ9nI9NYA9e6/zbRBDQtOddnv16
eVWg7cTgRPnEIahJ0dAHr5GDWPu8y59U9DRzhffwRFE+N3gCphHtNpg83p959yf1PJWss9BPx3kA
4RmegY1ByKG5QYjFefd/Us81ZElDAt1snpB26A49gfdui27CLXdnfQE5KWjob4EAeSscvlqWzzzW
+m4twTf85v6PM/1v6vnPiLg3s6dN5iWsoLPI20YPxT1voY95ZgNA4Quo+RL+AWF6LDqc91tOqprb
ES8qA5cL8VBgyr1xbE2A1B3V4ud9wUk9r0AJoD2DVLzWog+gVqVzDCgiGH+3Nx+Xub8brpOSRpKc
8FsYJnJoFOEdBZoONVPruTm6EKZogXAJaruXpo3Zp6kTS/ebkXvvzHMaq9WsouAwcGLdbeKmv5Ce
LmCvdQBhym0MiRQsCZ2p3JyVMPG3u3p1gm8imHPUA5r6aDpzgE9WA1tEHo9rr8hb7k0bVi6Qa3D4
8v758ZFjWf7d8NJfF5sQuGE50CHJme9GeGhIMRvog51r9gDYub0VulV/9F6wtPvAxR0AMsZoB5Nm
HFcvcQ0twW9u5Z1V9c87fFMXcVeFvVrKIO95oVkWueR7v67LcN6i/edjfnP5ZmQRsWvFESfRL7kw
BCiSYLH49s8D+c7d+yeLxkTGKAa3HeQCOQOvIbbSG+0js+O8qx+L483NDwx+As/jSR426GQg74lb
l0JLYPVvZtk7VXZUmbz9Ag0fVkhXxBAZuxT0EAfj6H9ZoawcIWyQoHq6cgJMTJFjI74CP4MW9Lxf
drJ+sKVrMInGKI/iooW2c6AauPQUeGduF/7J+vEzkGsaQrL932ZxvffYj5+/eTBRkfhdNawu1yAY
c9fBfxuNffWbNei9q5/UfkR86a3YGvIKyFtGDdS/BZTFZ06qk9JH16NiUoI7h5C1SyGt/diJ4Hen
1vdu/eQYQKK+C4Diu1xwa64n2yGMoxkkqc6cNyenAFlNpmewB+Ze0SYHOq/1pgCTlZ8zK6GG+vWx
sn4OewNmIDcFoNKFAczULfldVtzfj02YnFRz3FEXzxyP1TNIP4Ahck7hZAzOWkfxhrJf772CkNNf
Cu3ygZTNTifd0QMRuN0/j8yxbP7nfgFA7derd0UonSPQKS1e+B3ZgMjDQJ5j3+Vm4dGZv+CkZBmU
0F1VF0vOEJBwnxhVbUmg6t8kOb43+sfP35QsxDIsWFy05CoIo0OchNMGbvvzlhuot3+9OjFtU8Su
mnKhm+CybFp+3a/Nmbd+UrHYqBHBRJjJEUZSEDjgKEyWckXwzj8/3PeG5qRow0LoGqZ5uKi7cr2A
UtNcTUXRnFlUJyWLQGdvJlNlduMkFv3AFj9ubpFYAV/dWbcfn1RtTWBkFTPifREV57K6D18tnFm/
mfjvjM3xPdhvp01YeUgGjIt5O4C/B0c8IYwwATd23q2fFC3rq4AWVTxj5L3XEZF6cN6uxXmP9TR0
uu7d6Hk6+tetB4i1BeuIQJ3zbv20WsO4gJSGzNtkAWhMj1fX5w/M8XG8qdbanxGsAzf8dq0SJGUj
RDeNInilz7v3k2qVQRgrH9TQdg3od0iJmp0oxXnIFsizk1uHkCwuIXvYJm5q84ZDEC7BkZ11NkCE
6q9XX6EJKxBEMW9DUyBQg8zwCveFOWt7xWt8fr16K3vaKYYQmA4GIBiNyu8gf8l5o85P6lS70fRK
wvjQ1jJIoyB89Wao2s56pPykTv0iBFcsPbOFEaaDB61Enp7TZ178pEwHnawIaZkmuB8S2EIrmNin
kfIzr36ytyKbCaGpiMTe8mQi1xr0yF3BRfMf5ST/G8MP+UmdrlOAoA9cOYeJDRYp1yGveQMRW6zP
mzOnWfF0QKL91Is5t0HbjUiT6cO8X6j5et6DPalVUhZ0hD4MO2uhm4uk0mSja4THnHd1+uuEn8ai
Z1AHTrlJ2CdS0Q9QO30479Knlapt1VrrmbyU3g2Wx1dL4aU879ondZqUZctJx01eLTLeTDJ8VEjq
P++BRid12tUaXp54mnKvhKekqeC2pIN/3p1HJ3UK+nbp4RCFZq1Zv5WWfKRhi7er/edcURidVGlc
LnCnVZ7NcVltIKTV8PdbzcR5S+9pujyiOWE1RSxijrfP+S8BNOxwJOPlA+edNE5T06ehoX5TqClv
1eg2auVfZIng1fPG5mQ/RUbXwOdyRPaDHW3Wtj1uvf4d8/rOGSk6KdEEiYZl7yEyA68TSaAAFOS6
8Yr+43m3flKi1FAzGrwGIUfqrkwh3H7hcXnmIz2pUReopCpkPeUj9FgpidfXZojvzrvvkxoNlmBF
yjCuDePiYzDZa+S9/uY9He8MeHhSoQgphY2YCcRtFp6HuI3iqnQIcjvrvsOTCoUptefOg6oUr4i/
bS1/jUfbnLe0hCclikCcGas5xqSR3QclFEII5Zm3fbKLBv1i2QoAf6vcvIcW7DIIz9tBw5MdtLeh
iVSP3g7KvatYrXk3Fr/Jwn/vQZ6UZQm5oZwm3HTfPjm4siv+fN5DPCnJ5mgRcTUeYiDrL+Oa/F/O
zm1JTlzr1k9EhE4IuAUyqaxzucou2zdE293mJEAIBIin/0euHTuizbKXI7h1dCtVQlOHqTHH9xJu
8tg65e/i0Q5zs7oF9ZRurOnb5iZIdy1Kro91fBeRvMvXrq6iKYOdGUgjXXMT5dHnY23vIrJR1QiO
BvFOsFaHTIHA6T3iBze2/3Be/nVjwcQeBkWwJZeVXGMfJTZpFKG2+1DXxS4ow3EOYHM2e6dBvpo+
DZHFPtbwLiLLohwEnN6nDNaY8DVBvVNMB/l2rPFdTMKDunCuy8cTzIhvFoW3/QFK4GMzRezC0lhL
Gk+h8RDm79zq75Vw5uCo7OIyEr6DYXw0nkzLn320vdr5aNu70KQwguB8pUgbM07uLVxHb+EpKw+O
yi46S5TBK5xnMVF8FChvpP6oZHnsgCV2sblGViyoRpoyePdONSw3ctmnDCeg6tjSInYBqpdW5Hir
mTLUX/zlLfM7Hh8+HpqKe7EW7CmIkRzjgpIgmFhauNwAyRQcO0fsIU6mnAPko1d0fF2fbU9uoZc+
GKF8F6E1KlRFUPIxCxv+oEBIg9dOwI6N+F5fZQsDbaSdp4xodS3rSGrUgRwb8X18wqLTFbwdM8b8
/zjTmISK+sexxncB6vCiMIbtNELNIL8U43pbBf7rsaZ38QmJed6gqMagAF5da5OCAY6K9TEZhn/l
+f07sdX7SxfBOhblAxGBYc3WPwb8/+uLIfsFPPD5/+Xj/y2BvP71v8jSX5Ww/27cajai2G4xWQ+t
DYyurfHu4OnrPhwbmV14wnAQq6Kw+KKz+3vECW4dw2+Hmt6rqSZsPKWGHh+y/uLDqsFka9tj83Av
pIJraCNrJUy2zQOcz5eCpZ7qvh/r9y44qw32WWZtxiwqYcEo3GMb/unYeY2TX3zMvWRq8ZAPnnVg
MpRv+BbQG1k/wLh8jZeaWZcc6/8uSP0GCJgGllZA2HAUjIl3Tzdvx5rehegKSJaSQW4Q/zOoaSP8
3+ksDj7VsV2UFqgrrAxn6Lig7+0MP1e4MX061vNdjJbroBtDyjGDVZ1Y4GSIErwYpadlkx77gV2c
irIoQhsqTMkVtpMte6uGg3dxtotR2P0NuDCj6dxFLxOpnnIujz1D7QVSMNmBlcLsTMbzlmVeyKYX
WizVIaWvv9dHsWAmPlz80XGyXWubhgx+g8fUaf7VweLfC2O75ihQRzlf1s0aNtNzAB+a4mB2mMqf
G5+MsFbAMx0F6ORuduxO+euxGKK78IyWQsHsCcVmQQ6HoQCuNxEcsOJDs3CvdIowS8jKGpNRuGFw
OtwbMh3s9y46TYXXCbl4QzbK8L2i5kU1w7FL3BVg++9Pma+ibVDBajKJkYkjiNDjwbXhsfVwr0aa
eD14NUw48W5TDolhzQtIax+PjfcuNAkMLFFQTIasqDjK6BYkKk6WePLYwOylSHUdQZVWO8QNbPfA
v5Dyg6rIduyL7p1Z5tqXObR2Q7ZFhiV0FI/YSQ++nu9lSNbrAJpZe0yXPhKwn4ZNWjPCmylC7eWh
sSe7GIUWmETF2mHsYVIRJB2SZ1mei+HgO8JebuQaoCVA1tBZCJbFgHpM3f6wUbAcvDQS8fOspy0j
Yok8nRkUeaYtAFCopyv987HR2YVrEKyo658J/PSUZAmBq2LCcfs9ts6QXcROCgq8EYCDbBRANMZ0
Y81fjVthoHKs97vddK0Maj9XjA2ce+G6OrUfV0WP7XlkF7MwmV+ATbEY9w7UVDeS8bzANuzmSM9h
tf3zVwWwhzsNskF2rUp9Jz14LyII4UB0rPld0gg0Wu0zh88KRugwngMbovTaz3v4Eh77gd22ise4
pu/0jJHn43IxVwrJoI7l5sVecgQzGgaNsQGhRUyvVTG+LM30eqzfu20VxlELV6oYsqCLvoKlSuNS
iD9pa68h+d/nduBTf/6oA1LmIZzqdMZNHX4N8KhwY2GKcnDK7EIVHu2r27jfZ4hU2KxB+gJfWi84
HRuYXagauPhNWqF1f0ZtOOARt033JxXTfyjuvxqYXZwO1Qp5Xcj6bJYAKsB+taux2KDOG/YtINM1
N612y6ttR3XhcP6V2VSCQviGErdgeBaRP5rXKGjlTYN3yf6mbuD9FwcKRrGPxTqE8BHZRD2Yj7Aj
BceauKEDo6EsvQH+qzMY2NRHrh3AJgtPZEWRJUskXqnXix28sM5YACOtSw5ctAN+ENmEzx6Uve5M
eT0GKQ9WtAmg2LSdCxD1RlTbAcN+bhlb4Qkxt7z7ugZC5M+TkF79baQ+/B9QcB3NmVnx96Z62vxT
TWY/TLqAUZgWONj93hS0L6J7GXaoCyPDxl5ZGC3wkpXmoqvRbBnpI5hbLq0CB3E2ovBPKEgGesaH
u4dIClgv9zjPRpGDUXcFc4S2rwy9g+VeHV3gvDoBHonRXlB83syXbfPax0bhbp1BAVoHgCWYfHtV
tO6DQ6cQEHF/nv3tKlBfbgHQk3BkhR+xBw8WHh1bb/ZKLy5yh4Ok0uDntf/konkFbu9Yv/c6rxkv
Mati6Ldv82yM1C3MlQ8lB0W4WyX9+epigAxSxqIIxBcvgoOXov3BMdmdbAwpuGzwaJcVDLiLtRl+
yNocOvSJcLdO1uCLz11AAHlyVj+iGqy6gdl2e2wpC3cLZSkrYjsmxwxF/eJe4PwK5b+dvhxaysLd
Qmlg/jvPeu6zJizsJwNyA5L5HYgyx5rfrZRDV00oE4l68AAtAJKsvi83GM4da3y3UsJPg/ow3e4z
B/TqFaS21Nk6EJiuHmt/F6S0q+jmccxIWbT+emJjZ7c48PxmSA/9wF7qNQHRmnvlBCc5oX6Axwe4
wHisogPnoZ9XGG0XWF7BBisrCfgf8TQGq0p4VLMfx/q+C9fZHzY+A+cCmlS0hXHQD+DuINsBJ/Nj
P7CL2AVEAUrWAgcEQkVsgwUEuKo6eEDY6710sORAGGALxxsNbBAtlYn2FpId6/suZkFYcwA/dj2q
amHELPl8NcgagIQ7NjPhJ/rT7R52uQWETD2W4c4G8N3h5CvutO5QKlgEu6CFx98ADAvOq0hlrZdc
5DYLyBQcnPS7qIVHtgVqB7tTXbVXd6yhiO3UtgdnzT5mDQXFCvfkzHMd/6eE2vyfrbVwSzn0Yfei
L5/xrob9mc6gq5ph9BJ1cMnJgb/5w9vhb+rqxF74hdpW+DapsMtgAMfNm26quU/yoGM6XUBXf0PB
2aPnRapOcYprgPiIcBk9l54P3NmxP3EX2CgKlsTWOH8ubihDICHqAn4QZQf09LEf2AW2JHzDneW6
MuUTze/aqkDdGeyUwJ849gO7/XiDtxDKaxkoJZzCB3Rd6kXENVyyDh6w5C685bi1pmP4AWcZZMub
fYd6//uxzu9CW02tmyK7dRlsUsdkLfiPbYIP27HGd5FdAKsxjg1cfGcizoo1t4yNh1IAQu7CuvU8
UixwEMkmMY9J4wk8NQAccazfu6ieSmUKusxdllsTnmzJCthSwozoUOt7ndgSwKy7wxfNKtAPv7U1
PE+Nh+3mWOu7jXisRQeWH4hJOGs9wtXpTg3FH7xcrvPtF1fFvU6sgI2XkKbvsnFl5S1VJrzSk5Zj
m5i/i9OlkRWIlbzNeBOCyFSH4XBbBrYrDw77LkxFtPZcdqTNwIetkyEKbxpB3bGZ7u9C1OgOlnJR
1WWRKJf70bQiCaZ6fvnf3/TaxV8N/C5IowVkp4Vif1ebGHDkJ2MRnRSBod4JfLq++/G/f+Z333cX
rqGTeSh50WfEcnhslf4Eb9bGI0A/HvuB/wraahzmqMLc9BnwTuRDQfOD034XsnCymEJi0Hdk1/y0
MkjlbxYUxUMd38vIOkxGr4Eq8EQDk3+Ynadfu9I/Vs0k9jIyVXWweGUjoCLIZ77olvvZBP+3Y4Mu
dhusRnaB5G0Hxn15BeoO4YsHPuXBgdkFrXVT56yrFBQCsHBKUHw4fAFwHTCyYwO/C1oY0uTAnhqV
bSb4htzRQxuU78ea3oUsgFd4rUaFIIpWe6CUh9HO/ywcTrfHmt/FbIXrW1fm12HXYY6E4xhewGW0
x6a7YD+fyHtW23Uz6HxelEg7UQa0EZwNjy2Ve0kZMDCwSB+Rf6PLRB3gQNAjgJ/T1fOx5MteUhbO
AJ7iZKsyWkqXgkdJnnvU8304NPR7VZmTFTJcy+ClBQVT4LYmlDwypn37h97z36zHe2GZFByQK2kx
dSTYdk8DpZ29qZp5MGdcxCw7w/NOjungq7W/9xxuBfc6qIf2CwNtETwmtl0C4Tkf1Kzcwl3BeU3z
1Hb+ypJ2GFyVbHBe3771uavsudPYcxPr1+t33gpxN+t6unVVOZ95bsFw3uCBAd58W4ntraSob3lp
rj4Vb10VasAtbSDg7NiaJSkJlJ+PtS69LcV/PVYPnOX9/P3YoO+WGegaB3YtSD4VOa0fZ5hD3rOK
FQc32L0krgdatBdkbjK2kn8kG14iWjwf6/lujcFd07WeXJqMb9DZKiYurB//ZKRxXQh/sXXz3Spj
rdcWGyAW2aDh1XEx4wYkM9gIpQFOao6Ki4wkKIHH/pLdmkMHcKMFGHuZpz15Eg3Y5JtWxcdjre/W
nNLlMPA0vMnmHr76Xr69TzX70zj9LqR2RwNKiso2xgI4rGz1ClW1eArLYv1rran3h8zm735id0S4
2usWTA/NaVx5I2GFOhgYTM8GyXYgp1DR9odL9W8++V41B3lCYWepgOWqpqY5W3+lUId56lS1cNhP
oOg+mFXai+iKErmT3CgMWsc8CN3kOxaigxsY2wW0B8MRJALAkKV4jpv4cp44/cMC/ZsvsRfRBRxa
zg01uFdsezBdIjX65z6M8O4Pa2xFDqkLYHn/8x7po21ZAX4Cm44x+Ixa9+JzNATHSlvF3ndsdNFQ
Vc7UWRD40xma6zDOS3rwsrIX0s0VUpHc0jKrRCjOenYtUIPVsXsc2wUykZoqFag8pXN1S3Iei14e
HPNdGDtOFDgNaHrbxCmPhnMLP+1Dy89eQ+fgulaNUQMsQMXuAt+7G+TBLN5eQwdZ4dWwtspTXS/D
bT2OU+b5/PVQv/cSuhyg1dlxuMkDnDeetDYidpES52Ot76KURI3JfeJVWVCN+g6q1/ehcMfMYWHI
+3MEFTIovJmB2waUgzrbaAKUc1DHpKjwEf65dc+teE9pTZVVdT2kugzvvcCMp2Pjstt315oMduR9
lE6tqNYzY8tHbZrmYFLx6qD8b71b2UfToEQXpd084O22z2rTH9vE91I6VwIv1RY4SKkJjvSd7QhQ
iv4fVt7rn/+L48heSTdDnb+hwg9BNM6Aj0cm0RKOwsfGfLfBbjDpGedJV6haal3SgWYI4J7pomOC
NLHX0kWACoGG5EcotOqBHQtBvb/rQUY+Vgcp9mo6K7scwBEeASED7nHzAhXAH0bmP+rNX4z7Xksn
5AbAUleUGXUen+8IvNtRYFTAOPQNTkl9VvnRxoFGumLJJLJrSwKuuj/DjlNLdx5sRIbTpmnB/moD
n81ZHvIqOJaB36vwVm+g8N2YrtclA7v/ipPQnsqxGbv00LzYy/C6qppkSEuAZ0wpsUC5GhiV0peU
H7t77HV4ZmrsNufankBw0ac2FEuqI3Es00x2oY4jm881b+2JXn2/Fh8ghlYEh/TVYq/C08EsxnxC
47OFd7MagajswfH5w7T7TbST3W4sSotqeAvAPKupTnhDQajv1LdjX3UX7X0ThoTwfDrNrGzj0AOg
eFgFObSvgTr48wJbQGtKhMenUw9lTdw3pnhUwON+OtJ3+M3/3LpYtOZUAqftRXj1EM1WnCrnHxoY
vvf8AnaD9niInU7wqGTPQBs03yTZgkPHIL4X4G1+uQyTnccTaO0qgXM1HGFEfsz1hEe7PVlFE994
6I+nKljN2c8n+It74AkdG/bdpsxBLN4A5xpPfGlLKK6mN5RXrwcb38WpXQZYZgVuPLmAbnFDGpME
zbGzCgeX4Kf93m+s9PiAUd9a2LUsk/tBTHmslpD/h7/5ryJlb9PtkCtuTwWqZ9JoKcsE6/Gxx3s4
zP7c9Q1lEHk142AVaPZtbPkryJLHyquhPv657bJFSrnXwgLEZUi8apaf8hwyuv89Xa6T7r83Tb5X
fynaDKzpAVOWufLn59K2VQtmMFPA0xuNXfB//8yvV0m+V4IB4ZwLWuOP8FnopTPzi6Rb7TElGN/7
fekyD6ZJovWi6AA7hwwsiXr397Gu78K1qbEcQM9oTnoFB6pqhzod2/zQxge/xp8/bqQFmVrfN6e5
sfO5BesH9NJoO7TzgS3xc+uu5VJuZgHarNzUmY7NR5DK/IOfdBeuW9mCPo9cz0mHJbhpagW3HrDX
YyvN3u2rC0DnC8Jcn7zWM0m9gWfLtTvm3MT3bl+5EMpQQAFP1TSUyeaDgBnCJj89NGP2GjBLHVLO
pgjPoJNubxvR66eadH/yrf9NKO1VYDlfFmohVj75BmhTej1waEb/lCP8Xeu7u66gYITOLorOwkPq
fPa+96p7OzYsu5tuQxnNwc8IzvD5yhX4W1AnTuU6fj7W/C5Oqep5vxETnX3ddhDg1qss7yUFsPhY
rO7tvvQYWpzidXSORhrXEbtV5OBJbC/+ghHXMDmGpluB7e+qh+iOCRKB8v15DQAMosrLYIjO29X6
qFmoSEQZLsfCNNidfmuiymlzPTiNTX7TGf0MZvEfdqbfzcTdnkp8iIp424pUQv5Qd9696KqXQ1Pl
vyRfsBEqDe9EysDQopnQCnXX5dLaj8fa3x19O02HGkiy4Cx6usJCXYzi9lqq9yc/wWsw/mLT3vt9
VV6jRbjk8txqb7wBbWxuH0fgvIsT6lSD/FK021I+TFv+58s1+FG/+dFd+ILDl3dzPShcW9cFvGqq
KsX0qWkQdepc5mujYlDyFmxhHR+wt6+1M11w6ZWWZXvGxbpu2lhtzewuZe68/C/OF8juOgJJaxPz
2m3LEuOQo4f7RtJQP8xjDtzcBbi0AGw7s6nCq2LCo4oXIDIHGgchoES1jv1o6Iu/tClbC5RyE1Tt
hW8N7J5Thwt9UKRumEEIB4e4Xl9hIbfMwBA2LWp44s5VK8jjNLKeFHHkYA3f3FDdSFjft8hZTm2M
ugJl0cEx6LuPmrW4yNRBHf5odYt/BnMXMHQJuS8Hcb2bm2SeF1Zlm7NAUeKMzMfurx5J28AC4kcJ
XWI/lEX5patEE30HEtG1Mwo5t94A52aq2n2+ivRu9Na6FaxyWBcmy1KNtEkDFE7mpw1PNuzksXwd
kzzETIuSWS7Ob1M2bz65o+Eso3Pl261FXdjQuxtQAq5IVT3Lh5rYKkxJxReelIEccAoL2zANWxjg
xutQyKGDfrPuyyKdItz3gwQZkrXo0bOhM0EcMhmgbmSuslwEODZiLZGtvcXX6ktANkOc7OKIeqpN
bduxr8PUynRx2xp8t9Xm+Fmb3m8eN8NC+akcWBA88inn/H7Ly9AWqdpQoyLO0WIpHBE2GVj1gAqN
EN9LV5VG5wqyRYU9E7ga4zTWkn5rbpzk6wJGfFv1RdLPSAZfAlQgRW90DdbRJaoTXXAqQu9qA6ms
6hYPVSwbRFtw0AnsbE8O3xI8Z+YjkcYusulCgAfBnz7LpuySXq5La5BNcd44X0+W83hH7NicFoM1
6lH2ha3f1pUVXYjp0DN7rrk/rklflILBJbZ0KsW9pgy/hBPv+rto3XDxK31iVxMvekIyP45CP2A4
QU0T5xzgZs7rF9qERgKrmzfrXccWiqw2meCttuGZeZoL1G4RN4K03ZYSJmtE2W9MeaiZMXMg9CtI
uDRMy3z062+4+4QKQdOKfk7H2u/Hx8aSQr5BnjW059oFKBOKetL7t5vvseaelkuz/V11qrciFWDD
i8cBQVueOl06dtEtrYf30mtDAra1aArpx0ErIv1Ipqmh30Sd56GL8yJqi2xZ5tm/JaYS/ed6kQDD
w/OeoBq9WDiNYO3sS/U9n8AzLUDmbsJvPpeDfkd1+VYmeF3C3oU6j949QNU3hvife09872szb5eW
aefemo1QmugSkfS9FpjmN0XDtscpIsWZsCGsn0JjA3kiYaXLD0NTrtvzggIP5uElGr4BYXp1IpaX
cZm67keDl5vyrpYDd1nf1yrPBhZRc2eHKGBJLbhgX0LJRPQ3BQX4ESXk3i2ekbbvKG1p43rxi7SA
QZCXrtUWLrdgSMwbaKqSf1ZRJaJUKyj7XwJXqu6RFnlFL6A+W3fyhrJebyJniMwCuTbknci8yT+U
Q1ToRLvJgydiDU43imhaOc638zb65mEk20QuXEutPgLckfdPFhbp5ZmUTR+k01rPWDsXPzTlGfpp
ah5A0ZXfFTwBuiRHynB5KldisJSU/bqcpN8Dr5sSvFbNd00Ng+NzXliN8hovmIu3MhwjcWm11hKs
Uc/Ib2UZ1TopurGZ6jjsaE4AOhJ8vYyqHad0Whjx0mkERjbu1LboL3yK0IPUB0YVdoYrelF5xWhA
jvfG7tRdLXliGNptzeOwoDDt5GuzfGXELRJ4taKDLydQEPIBx6UCYPsB5sW1KlkLtu3i9+9uAKUW
BkdtC8uzmDfbVl2WCVWybw58OgNo8zAFK9b7TS89cPUTtuklRsZ7Hr83dJqKD3O5RXfgcBjsCg0s
a6IPCk1dv6aerDnBIB7PneBOs9aPUQDa+ZmKaNSc5rngCiBROoXb3bKOBVIXK1hW0Q3JHQ6KKGcr
y8vYu96LN1BLvVfpN4alpZDWAxt9plEauG2rPxmy8fpmnrYlymzbe3k6LCx39xzEnGcC7Gv1ivQR
c01cKTVFZ1jHF9Nt1OAa8+iQFwvPoqmw6U157g8Qe4tyvW8LUjdJvxk6JUKbAOxnaca8WlBCt430
w0SaFhUZnZgmAKRJwG56vBvXjz3s7irwwZ0ARQfm4vGwmIheKI/G6ckfB6/7i1VrqO6l4iMmWle2
qvybq3DDdGjh2zae+iKs5jP+srU++W0jxo+ymcv8diyqml9QSSvVgzUMlK8T1iQlU8CZeP7PBr9k
GJuPZe3fjH1VFBA4owwLEyWEmdJtWU9O34DnzSEcZhASk9OogT6M58l1DDD5KLydWxV9ClmDhC9s
0v38TdBSeT8gtX+9il5vYKXC3HlyJniF/HP90Y8DWVLqYQNM5rprfmgU13xqUYbh30gszzSeo6Fx
N3Tp3hsj6hR2yNUH3GrgkbQRD0BCZbY2SKKVYeq3BMCGx1mDK61HHNaeG4Znw3MxeSxd6iplcPV8
kUE3Lw9qY0CdV1U9+q9tNITeuezB8y7XnsWgSRBMg3ZRCbH+Nn41NcO1LKxhpJJMuAs+1BPqPp9L
oF+9FDKn/G7BPzxshSrSCmcn5BZYw9e0FsZ9bowpJiCHA+LuYQnI/yqNAUe7lg9l25DLPI4ez1Bn
q/llgALrJgpC8brRFmYwZYSofyMUsRhHzJsxH5SfMIZ9n0R11aVYdcbhcfNseJrDqEssye917bUf
4dk7PwUWS3zqq5an1dB/30g5AMedV1/BVqnvxeLgdr6MeBK5aaRxAieOae1dSozPp/eBFigfxUFr
82FfOMFxEF59DeZB3C+eeGNgxbC0WjTtvoczx3rvoXbvTtcjJOs1RMPFXcSndf4Bfc0EvDpeWbeU
eGz278Jg2ta/g65dzsU8Qbocg70rn8JhkmUyrF6pX0qFxfAr79s8NqOneZm0jbNwVMkLofq4MYEu
bjcGLnkKzdFkAXWX7cPS4jD4o5uCZz5tLU27mhZgdZMSJfUq8ob8mWmdr2cII7vuAzRrU/0K8wR5
X5Iqn7N2cM49BnBv0KlZ8TB/EbDKmePWsoXFfB2G8rPtTEG+ViWfn2rOhmcNeG8ZL7BgH2c8Qmyr
/N7TaqCvU11J7zPHU5j3LiRWUtg2TZOPKlqhpO+SoDIzSwoNAu1tWW0mGQYbIN8trc2TYPPnczjZ
us5wOdn0wwJNzHOEzTYw8by0kFoV/iOLgIV3AYiJJocsD+u3jb3a5pAflzZhZgtAZo+qi2urJF+6
Ly3wZXGwVstlgY6u7rt3qPFc4ngvElaKRsLcZAEuwfSRwvaFgq6wzglM2qxLCyU0TvajBndwjuh9
1U2eS0tTkht/gf7W5XgUFZ2cThR1v4lSZogr7sM4wsjuI069X2XjP1kKMAOdEKLCXZXYLVtx/pSf
iyp6mHmU9ANFZFBKsrJRc5dsdY3XI4+IV9ouwwWMscbEtFY8a4SOEosS1+eRqPDWq4POJKToH3HP
mOaMKQB0Z3wz0g6PuhxKlK9TWMGedVSr/gFI7wVM7hUOC3eRLHha9wPQ0T6txPxEO2Jg6IyH++hN
hN1SnoGvpuZ5YCX/HI7ABqWjyJFbCitvko+u03lwJqZe2BMeNHn3YZzk9uQLpWimVd97azxe0xed
wIqLigtoIMNsphp3k60rorscS6Zek1CI4tlBWeWBEY/o/TBuy4CCe9RVsyWBTWbeJEFEK/3UjMhh
YvAKNZy4Q922OqMEkp7CnHddakjOdEKrUtEHYXUJ1rccr4frENLdskiicPZZ2tqBUItGUDPetVNw
qkMFa654a1Ea+6ZRQck/FaPs701ncaxPyqL2ElrDehBTN1znOFgkFglm4a1xU8hF41AZrAR3wWLC
Sy58AswCxhIX3nSp0BnyYnsEZsJ8OaSNAyQ9a1bsJ198AnT8mQWNomDgGJjrUVHxMHXAgX+PZr+I
R063sw3t+rnr8pLhyuMDRf9oodbDimdwpK9ueaUXvP3n7il0V/DuZjZ+N4ZhQ04hyEkrjm846qZm
E9z/tKjZKy6N7Pzpzaqczh86Y2mCt7mBfXUqX+bEXysv1U35MVotsPXa+8c1qOLq8dITm7Uub8pJ
w9hFoK4fhz2ebNsU6TjAhXyA7Ld5nQxhN6xhS7b2NjotbcDvGrwGviscqMCjr78VMLJ+okhpPZeU
yQKYgunVX+bbvsfOcBsuhfub6pp+Gjo/BJy9KlFesNXjFj0MHjPPZIH/MOzv/Qc4h9o4lA4uKpZs
GY4tw6cCKSfzPHsaAvNpDRLrQXKRe/6nMOzG2PXhA54h4TGgg5abeCTFHZa4+eJMyD5idS9ODatl
E7ftOkF7A9gJ8xcvKRYQINIGoYPxsQvWjLy6qWxQnDAxAAyThbvdZPh3GBbTC5Rl4laSBhOOK5NU
RL4o37Qf6abWp1Dq+qUgeoSQyqqmGeKVVNEyxgXub+7sAF90N3JmxSdJV3071S6M0robZNJudlvP
nan9WwdBrvi4eGHwWqiFAzTApi7wbvI2mBcV54iVEMYPriR/V1Pupo++L6WL56pdQ4iT6by4tLo6
XFyUWzcYAYWGOg1W9DCMmGVrxfs6LeRMvduZCvgLoFB6IbempHn0OHrrOJ1nOFeQT5tUTCaRE/N0
Z4X2i6+4i7UDoBnMYze60pW4r9dZtbEtuhlLK9Um/MSt0uRp4JbrE4xHXAeTDUDrL703R+qLh8gE
hM13lV+lZKzLKbZ+hctVNNmgSozCqXuJc+5xrmLnO1t9X0OfD/fz2s/bN2DWFhzwS7DqsXsrBLKv
4xolcPUJvlA5y0yoqvplpchmnfpO8PY8BVj4UtzRi+AyXAWlpyFoGX9CmVjt30ERzmlKo9WPLhSF
gOuPCrto+2THKdQkcVExl7fjMHIiY1jkhDj/bTVT7gXJnoAhrwMR8nY3jmrESlR2Ac5QukXovzZI
vyxfGr+JLqLHoy8f2yX4QkfeeF9bSAaQ+Fl7HwxRPKuUCWYHTv5xbucGBBhj13RuCxO+S7hUTJ/C
pSTh53EcIlanfjB4OKzkne/Nr3LZ6rWIPcYCjlNObtokyrlij+MWru6HgIGF+ttUqM88hTVAnB+c
KtcIFhp+b55D+3+cfdmSpDiW9quM1fWoBxCSkNl0m/2A42vsS0bmDRaZGcmOBAIkePr5vKr/sa6c
qe6xsq6LrooIj/AFcc634s9zu35BXvFeViRQ9xzXJ85gj47XAQH1SALwd9nDqH+oqVfaA23KxuvS
cBvdqOKWc16g2EBho8b6Ug/JiiEVgzXmnsk+1BNGRLuXTdGMr60haslUTSZ5NEbODO/YJu2YDkHr
li+NZHDX8bKR5stkm2HJdOF1JJHN7J+roch5MkDaMV3Wug4LvCWigr3VgDdKRr0M2LAGjoCk13kL
ZQTL/5BfVBEMe5u76HGgwTqZeGLbpu/Wtm3jEW23MWyOxUzRmBfVKltthPGlQEHwfNyoAeRQylnE
ZrKYn+Npnqx5EL4V5Y8FZT3Rbms8r0y5RZyXiguD1pRDjsXxUiFsDp866nf0lNdoHD7rYlWfJI7P
MaXTFPpt7FUQ8byadqsJVq7VI3u34XO9FwHzxWnC/aZ+t5ZWeyy1vvysMN6LMmGy8KpH1KuVGINq
v+PVHONDxmgS4ZxegU8QWEE3UfrVbVRbb0tGXPAvjc+6XZtXvMells8n5QGTuwECR9l91DvenOwy
yq/AFt/Q+jIFHCVBHKYGhdaj4LEPivwLElqwZRQdjsmqHpubafIkXA+IzLHHVkRlorcVFTowKnmH
Soy0vRkmatqbMZ/NedZa1e8CMSofZGiMSd1M8DaGTrw283WlaJqof2xdaF85JpopLbYBiyeUepOL
Wyu6DPZ7yeNa2wLDCcj3BfWNkQMDgZPQALGc6lsL3xQ6RaMrdokog/G1sZuIAwZPxRHkkDQXOkQD
uacCslTI3ERfLMeFF8XU4k2ZV88goyCvq53zaFRfxwZePRRDJfnOhx9r+OGw+SwJKYHFfkH6CPqd
RxaZcNdj7wvw0ayCp7HCcr1f+9rEQY0DVMfLPKKXsQjm8lvEOhO8UjuXS7J2xsfqLsJ2cXG9RC35
XFV+/jW6DkOHyCE34WXl+mNq2ik8ekA5/CIZurCZDxItN1Ei+dh9KIZLNo5QQpOg6MYLd60Mo1/h
7IZueBHWaIfE1jzEXh55NHOBsOJNF0TCUV/JHFg3kR2yvoxG6EaKCaizJ8aV+ta2DkGGwOLKun9F
9qCsMXSXlh7qKVy/AwwqtvPYBvlHV7abZGi0X5fg0pU2HF5I7nH24aMEhn0HWFIC66sLdpFqbHB2
eOWaBIU/2PtR5kLDqQS2NCx44d1XhHPwMxhqvDOziMjN5DLyIHXT5tHdwhfsIW03uyekfPvhJz3K
5YGQ0HyKcuG/QM00bXuVw9Z2IApQj2s7t+x4GCGieqsX/QmveXPu/QZCTV5zQ5HaE6qjKqUcEqax
s8Wa5M0bvOcuHhjsiFqHlp9Hp8m94NbdcLmVUaZyhInsWra6/YCilL2vW+8YomUcZ15PzWuJBWa9
04WCH35ZkGAVswHb6pOdEVr8BZE4QBrMasPyDWQHkob4suJ1CGxd41iQ1KcKMwiWIaCh00vpOCZS
CnAMw1Xl1Ywg8Bi1EukIYwfbsagAEmjnQKF5R4xbtQ+0p19RKFA3j0GkEGvg0CnyWOEPiWl1Hc0T
HNvrZOMRaC+9wyAowoRq/DkvSuVWZfWQ12UShELbr1f19lH1bdednRBbi9/REPOIVdm2d7QQ9ozJ
sqJZFGmiDhAFC/sAcqXf4Zjo+2xkrDZpUC6tDwEoqo53yno4RJD4csJ7AYAt10xpYEcWMvxlXadH
Q8p6SXo2++2JkKXb9gjU274ThiKwuEXZ6bnYlMPlk0d4ORrr7RoZztgwJ3uiyscIW1b9edUle4Qe
f4DnBYmlQO4QPUJDkb+RDQaJLILna30BcuoW3IiM53+forEIBFqdmg1Yl2ln3R97cG7Vl3IbTJfg
nUKEQ9SUWANwYrZLl5RDrpHIjzgueYPQvwhIjeV6PjoVDtFeoNUeZb/5wqMqJgxBnpmV9HoRknop
CmzuA/Y2HD5NWm9G2uMEm5GMA+WmFpcxGNyPGffO/KjHySvSBRnxHrTFXRD6ryrEhJYuVo5lIsKF
w7028bV5rTiCl1IPeEb11gKdC+Oun8vyxXMbTo+CEO6fuPA7lnQyaINUAd9dEtUvAGvjkq+uSGvY
Zb27UA9j9ICKm2qJV+Sa69285gyrcLCFmGCk9qdvZERPSMxgXpIPaGdaxL5ctRXfOJ6U/WQwoPIL
M34rkrAVTXDfFtZDDLjGmlFWpuseV0RSNFlQG69bY4b4iAWQfNlvRRy2EwJj8KF2GArVKvIBVfHS
5Del8qrt6Iee62+kBvMQc00tGgB0OX54jFblbbDlPZR2udf0B1QxkOAeTmDBcU2NdLNgNPtVZ2gk
tWMG7abuEvCEbP7a284QVH5uU3QkLbDBN6/tru8Qx0qV+qPUNZZ6LHrd7QxEvEngGJrMHCNdyA/O
Hg8Y1lk2kf5QQTm0fLXBKk2ac55Pe4vz2qYj07rZtZRGQxqgY2lq4mHs1jLDhtFiVQ4RKAg5cXst
vEP/n0rrspLulE+eiBI4nwrJUmSLeLigqryDQgPkvipOfHF0w8wy6fCw9qGC/mTAbBeDWfCbGBbo
rU4HfAzaLHSzP3yIijUtwe7ghxNFgzNieX7opmvhUGzA+U64mXaYE8OEtKPc80AHqzs2fkSj13lE
N9HFAmBwGk+8CusQM4ij6o6JqnWfCJ6NJHEJFETN2TWfHYvvEm1LeDtfd/ZzTlTjMHxBAb7F9ZoX
xd3a+QbLyjhTjgs8bADAigTsIbNT7JlO9t+qFfs81Kqr6LyPcVrIgGFAMCxMaoJbd0H/khpPRqo5
umM4PAqMilG9fW9K8Gtf6tqqJguLsCcAiAZNe7SL87F6CDHu41oOpAhZpjEaDR+lDpmN4smXyB+3
IpyjZx9gc4VCIzBa01eJgOLmVZNZkXtVgMJ8WGQ9GGRwrFEbJGIZkNQNI6ge22PZgcnFhyTUNBsF
Fh++QzPoPJzhaS2YTTawoqpD7uAoKpF6jE/R2WpwoxdM1xG/YCwKzVPf1s14EgW16kjmtui+UM8D
bsWvM1s2q47McSsCSy7KQ97aA5nNXOGMQ9NmIjEZ97t17qLxtjITrFsd88TyvLUQ6SaRZ0BbVrTt
EZo0FmT6FnGj82cK0DQJejR21Mt2IhsK6TGyIqmzPVpd0BXzFErbE1+4aT6sqpf0MII3svu24Zv3
6pcTY6eqAbedaK+DpGUHh7w3AvToQV2B0DKOkWwYg2BOKO9qEuOau+HaXDHaniHwJfN8mAWGrCI+
GEzeg7Rc4xalgVG8Dk6zdCwFCw+Tm+V20KEjXo+QwsDOMm5ogfY/oBJ+fWH+aMwrM+gJ+BBFOHcX
DLaVyFpWzvLJWpCNaVsA94bfFhLL+6rvW37Oi7ZvnmyEF+a8BlFjTt6MkiggePBc7Buzbuy+nkVX
nFw9yuYFix7gVUDpmJYHQG1RBw4mROpg5SUzLmZNEqTZ8FWnYLZFJLMGAtdrKLf4jExOz/iJlIh0
7XYdyE0zHzGAjXhhJ1Hr8R736R4sCuRlIIcxu8n1ieJlh11QsrLZXsAHAvFdcCVnctvEBUs0J+eA
5IDWY+4hjzG4EtNRsPdqzvW+qcXALlurkCXgB6uaPttqlsC0mxlhONlUaLeWsW9BToC1DyAj9AYT
LYh9HDvzpVvCKLhXCBIxQXYNL/aBaTi2RAAXNrnUieysbdK1G68diZPht2zMw/6IQNLNHoZezzQt
llX3l8AgeSl2eeP5x3DTjF6I8X2SgW+fqrSNComFUw9GYzaiXUXfnajn8JxvRe0ewbSEEyikMh+3
77RntPiqG+W1R4/Ctnv0KrsON0jAGKfnFvHqmGp6FrqLHxKz/lgHVutLtcyd2G0ziwAKSgwiMcjr
GTxhZQyEq8MU3sxeZ2wyrSjBPY74E+p03oKgSeDz4NB/hOFVKr5EmYRK/7Zd0HL94tmmMDfjtPn9
SaDCcbu+zyKHb0dO65JURoT1V6CJBJAsi4g2gM2xySSmx+e822GmbnBrxBF6XfDtqO2dJONCk5UQ
f8RlEg0jrD+aXV87qYFfYYYYmbwzYmkJojMqUX2fr3fG72IGAI1cBFYcByVXH4QKxqknOo7BNGPW
BqU1xnMbIpzEUnSeCXAEXkoDRqAUo8WQ3walmGyG8xOxnkvbV8vHVDvtLmoTHfs0upmH2FqGej6t
AOndp0h0erm7xpHSg+nmPO6Q2zTEGEMLl/YUpBVutuDi76N1leJkSphmbkH3dchuwFC8AdMaGsBV
DB2sIZve55kMUQyPXGCB8+sGSN44lI9Q/PgYhRb0iz/WEOnihoi6GMSQyiXK5avQnoRpovdAzQL6
zcdBTXEF62oYqwiSGJpAxjHOH0CQCuDEQGq86R0wxVaRmE+YW+uY4XidtrhoFYxLMfoWsHBmDk5n
9Fz1LuTlZ4QFgK2JZ4s+pmHfLROr6sQOiMLHAOpxx/x0pCVUSem/m3FC0jRh0R58K50SD+I2AJvR
NOQJMr/pC8VPk/Niy0IfZfkrwoy924GN6BGBeqcCM+4AE2wz/AIkJ8d/z2fnudWE7QGZ886lHq/V
HG9rye5Au/ZzynPkGPw5Md7PPYp8DftO9abdefKtDp/5kv05OdtVofcP2nnW0sVh6G53tHqMgFZU
7M+5wSj/SaCsEDwq80qIDPdHD+iRXLwbg2Pa/As7+h9kr1H+k/oRGFgwQVwJToTg8htKVU3nzhKF
OE8DoRkQ6qVGw4WQQ3DvDDBbbFY18RIQJXif/vnL90fCuZ80koUD7F2RUWQKxbxtWsGfdQMd7JBg
UAOJDgI8Ov7z3/RHusCfJJPjYPBRo5RnyLYYxNO0qnxOdYEBF0EI5hq0iySTFuOoW/t/8Qr/gUrz
56CtGlJH3EYClvEI9TITEpR2A0Dmf/GE/ujRfxJSapRTGlFKBhFU97UZ/Vcb6fzP6Ut/TtrCfD50
ushZBuYZm8K4Hqu5pX/ywX8SS06+P/Vq5iwD+LyDBhmMhw/I8Z+/zX/0qvykdM4daEUmK54VHjG4
mS957Je47f+5R//pag8aTSF0w+sSbB1ipieJwtRNPf3zB/+DTyijvz9K+AjuVLsaH5dSyOC7AZhk
E4+vASqyoqDTsZ5hLDjAr8f0n2qapOynI6CMCisQP8QyNPuyT+EwmtvaB676z5/Qr07q/0WLy366
ukW9UuBBRZh1kSwBPct+tWBV8L+P1Z/4a4iRG/+lD/2e7ytdP9db9ezjk8YOuanmEktKUe5QNPrd
LbTUQTwJzGK//XX/8bteLPO3/8S/f1MaW35RTj/969+eVYd//vP6M//9Pb//ib/tP9Tte/dhfv6m
3/0MHvfvvzd9n95/9y87DOTT+jB/jOvjh5nb6dfHR3PX9Tv/r1/8t49fH+V51R9//eX9ewflCLad
sfo2/fL3Lx2///UXn11V2/9djnz9BX//6vUZ/PWX/9d/L8f3f7sf379/mPJ//uTHu5n++ksU/kVw
yOGYZIGPlIdrypD9uH5FcHwFAAT3JVw5+CZcwT1afEv8avkXn/NIQFSIDPtrzKxR869fCP4CvAa7
Ph6OhwG80///+d//9kn57S3535vMfrplifD6K4CR+1Kilzxi/+NujvzJxUeiRjbOhTVP5RxFz5sg
vU6ZkvwOzXiRSYmPxav3nMpgJKphZ0fF3z+8bH//u/6xUe3KOv1O8S1C/BnYdCS4BRpyGv36l/7D
/R/tRLwiqwx2ClGTr020zsBJZH5cChQ4oU9QXpDUFG+4procUJ9W8yGCxAVMrGMH/KcqI36j9qop
uy+shPCzLwEtgoiqKhR65Owe6UD5Ea3VQQrnyXxb1hXcrvXAml2IleihNBinK0QfHSNs6QkZyAaU
tGjzHRkbm1Im1h3EC/A7Y/d784GEYjfirAchsMozB2N2VSxBmV3j+9cYujL/CJWKe1ekD5K5Dm+x
MJADfGOsjTcz0XeYD9obRmF+j5FBgIhoxDKeHZ+SCpjbVwpFz3e/GdmzxIdgD3H3cpoaa+4ryBbq
uC6bCuySVV/hYDLHmS/jXRlO/slTfpByCJ0zLsPpHkBwnoZ9sO68mp5apQ8YE6CaA3f9Ar1dOwAS
guMpxGn15s85FCncC15KlKFkMybsY93TPN4WGlyGsiAZvsXbO5HzVNlyPJjQk5eCUHtcouuIu7YZ
WgnXFKWn8xli0goQT1jstB30TswwASbz0NNsFZbtcnAGMEry6ZkN0B/JStFUFEP5BOk0exNblOPA
wqhLIZA/aEM3PLXhfmvWNe44sTdF19TPM5pJPlkLUrDGXnkABe/Fowqq3YBK4YRu4/J96Opox7um
fwjRsIN7JCfzDQpkxlNV0DD1gZPCa3ATlsMh6sk5Gkrc8xyBJtoTd4LW5RqD1PeTzQOMDr05YFtA
7KLp5b5BCHRsDL/u8Wt74CVJ+3xrEoPNzXBzjwQkHrcldh4xw4QPfXd1oAsyl5CEB5VO00xvVY2q
nN5MCggRRHNrT8hXsQ1uFy096u4YVKzX1EjQeQRmyaseXIMwvv4//r3AJrEH6lZ82sC7Q7PmL+tN
EVrw36XyHzyQNfdzt7g7T5MtGYAjpXaDPwf42R1UnWDLu3nb62KaHtqW8X3bhttDOOWgzDdSJR0F
PrpgD7pv1qq/gyqn2NGgYjsIZPgRwvowYeUAjUnvBQkKdPVBwY792vaU4t0UA7S4DbTcsvtBscvs
fCu7Zwj6AbhhA07xGAhDKwd+WBy8iK504VGxKdr3fRHsaL9KZBx2okg6IuUOGrQocS6HTq2g1WEE
t7VritVzCAFVoOggYmfZTNkCsB500S3Wd54S7UB+993aHWrcC09rKfJ4po7fQWtLHxeHqaA3t05v
214uit1EKlz3ddsvKeBz/6aIyjuJQ2YXROGdN3dJW1oHc0A/nxefVt9WNZY/usLNiWwx1PsIgbus
UEzcbYIObwVO/QM0D/w0Iin/prfhdNz6hWUEETV3Bn92MoB2fSwgRngPdFSdeD2xw2Tn+dsYtsMj
TuYIJKoavwTDXANcq3PAdxyGaw3cqwfIXvDmGIUswawD9Vku5nnds22AWg7qJcDnRg9zhgJ2mzEj
I33bA8HuU7gG65sZuB3UbKTO6gJwQqkiEOXoPS8THwTwlAaDR+FXnBeKSiFqebpU+SvETfldCAfE
BlmThG4UYiu8zxL7D/sMI8D8AKkAb+PAM+OrGfSWNH5e3KFmpjvh5rfc5BRiF5xp696sc3+ya1d+
hp5yWZKoGHFdlwtoGUdlg7gz2xdJAP0FvZS6Yadr/Ue4o1pCmARE4aj7ftjZeepPEVKn3kKUWh+2
WkFgvCDjCoSv4PseVM4G14PUPyrVrHqXb+P0Q5jIxPmyTW8dHDkH9GLe9SX5NDhrDj3xfHhL4DSI
MDVusW59CVUXlxOu/y38DM6CoxemLNQbEm9aKItX/ALPimNuQb+uXdcfyyC3bfqbdwZLfXsPn8Pi
77scIpIjr9dFXnQHc/UHJ8zMj37dhU+IWKEumzTR7waXwnueB/2raktyA7tMX8a5wg1654/4bZ3c
EIEDoS1i84c8fC2W5a3pJDmvEXP52UNNc8Ih/+AJm4A3/mbDQcYhPQGCpo+/eXGQAQmAulr5D38N
2CNuhYi1tKJu64fJGHWENqZ6mrHrPZU+LEYpaN+A3S7QDf8oOmhedmUl+Kd+cPQb5BHrcQIEtV+r
hZ/5ukQfshPI3s8Drz6QyGeXvA5hUSODHZ6Q1clveodXFSE+ArLAIYxDQwb+2OR8+NyFfHhEB13/
tHbDcIAlb8kKU2D3AycZ8RhMtruhW04PIauKnTCYXX6NTZgWK15NCW3knUHeWX1amkcCBOhcg0uK
Q9hHdl6jcp3UiGDxPik0/X22rJ7hhdYVAJiuLSa6q9TMvnCwcP1dDcZE7aaq3+rYtJG3a30ymhil
M/6D31OF45YUD6Vl9q0dtf9CiaVPavK7k/QRgxZQp+5yqN9eei4hcoIxGvDrgofArGVrkDbjkrbQ
psKbEkxnX4QA52VEwK8hQ91H6FHS202BmXFBBsaKXAnyfHkZnd/XaVMP4Dh437jbFU1O026DzoLG
2xVCQ92Pcofat3Nqi+KYG+W+loLYVI1r+akIOnMjaNFBslD6Sd+FNFnwAicwYh2CDkodIl0EpsJt
dzPKxdJxkAaZI5DcYBaL9s7BCoFDtelAcaBMYHJnnfckhOsOhPNBGAhWTkbV5QnjDLxxAYgsrCI5
f4Y3ooTqU+P+vpe18O/RNbPBhoH0r2ZT3EB3S8dH/FTG6rXaQ+uEsqCO9SlH8fsZhZLrrlRr0aW9
Gc2bzvkW5zVboc4KkNuGYBHcjiicCgMjsfIFIlXVVtwt28qyKcRnNITo+sLhgImrYqziKox1+FF6
Rzf2b8DF3xHwFdcU2ebibVwsDRIguKDyYBn5ivlSZZPPNHBLty6fSLkO9y2EXDva5G2Ttgjkv73S
Odt+BeoP834j98jbgJyuke21fyw81EXB9wwtIymWNIRNwW5QJhEo7difO71zueev98Z5gYIkcmOQ
FXSISmAlgQCatvW5amTzvMx5GQcgUFAhhSInaPnr+6VEffWu1mr9WIIOzGqhbP0pmmSe9oRBniPR
sUSTGoyDTiyEBN1OdRE0jq43Xp3HaNDBrXa5Otoi46qkrrSFVSfvigNzNjzCNKgzPoz9pQd9fVtb
MQSYb5tXp0pouZdiIWltfZEfZJ4P7aGO6v4SBREYCX9jBzxlm1xFhQcUsvlfZ1PQ+9AGBnO1Wb0n
nDYlAPcSBEZaOkS3oSB61y35cmpQ3TQ2UUYhld1h6EEHT94XF8sYZDRzS943m18rqvlETlFdv6NI
REJeKEoSr1vQfsy9KO4anIq4+08djGlAaqF0WvM1bUKvv0G5FaY3snivGlrMe9zghjO6YMKzlAR8
UwiLXQh+BaYhlf9gLW93jU/FnWNVgAFazBBCWeHjFNXklfANZ8jq8twlUvfevtEdgjpaNjxulod5
7KaA3o65J5NKbu6dwfL1sOIU3wcF8QCMw0/U+X2bzK35GK8ENKQvQyquHWGcoc6LsM1PmW9v8xFD
QWXpmeId2tVrI6CB8RQ8oyLccdxoQKYP9a6rcnED+1f56s/j7RDwKQMjavYt4GPIs7HcXEZWNGcO
ZwEOkqCdD9DqYXAryuDohWy9UqGQ4LT9uVXtCw+6D5JHd9MSwYzglw1sC42XVWVvj6SKcGdCwrgS
wsTcn7a7dhi6b+iyne8Upi9wp3mBAp+mPADAsyfhf20QkjRB8pY1tAFg6NYDJWGJXWqz6VquXebj
hlTES7FCZwtfzgGStjXJAyQIlUdXsVO5cii1i3OzVfymEIV/7iPIC5sadt8E7JG+lpBBWO667xGq
QvzYLPYZibkYovtCJTxaNRrBmioFptU8FCsm2nwswnM0zeFD6Hcw9nh62U0QLKeCRLCi4mo/z+vV
10XV6GME7b3rx5AlYsVHg7ixTdGyecghfdxD43mKGtS+l7D6ROUeDCs+02tie9ammDqqE7j6GgWo
tTuPAfPSlePeFG9KzUdfdH5Wkxo0fMhA7nRwASGF0R3gzTgMHmaILVyihAUcTBuqt4/51uH8Wxa8
1blWJCm7FRJX6A7PZTHIN4/pcA+huP8JYucwQaVre9Jum+FB8oubljDY36xcDttSB19A6NNPXGz6
ERNwfZwQOPPa9Lk6omCSPPrLzB6bbWhwVkKkDfvDWF7GqS5h7EEBlIeh7ZuPDOVj5Gtax+GkvlN0
zMUknC5uqM+INGHp6uVfPYd7H12TDWnAyVyRZ5BG4CjXhcfaSnMgayuOLpjljeVWPkV5PaU9rGKJ
gi0qXURPdxDJR5C86otXoksFfWsp9+C8oyG2SK97rBfXYE7ox3fAcGHawe2VhFjxjwaGIwgNyMmj
VbfrEYwND+dkTkI2jww6CRb1PA7C8VYFnwbP3cxQ1CNJKQsm/rkp7V1vPf8Ad+cT1G9ZQSBY6cZD
3vjX2xIvgMBCO4PR8NNYyLeuk/BLV+8jgA3YtiCVL6IehJWbu4OEYTDGbaa/IN43wOd4VEcZNeeI
ld2pcOF25iMSwQWL2kPXRPtwbVTSQBRyyL3+6jdsiz2KlJ48Ctw3WvslQZ+5SzcoIRp8OBSHeQTL
FYDO5hsNagXtgABFX9mep/WMMxKeyUOpapqyqfX2MNHmmWpEfnYtVKHQApqDhLU5j/uhFpeqQD9T
5ES6gfo9Iqm23Vfi6M/lGd2pB0QoIKHFr9iL1mK6eKGgL1Udapy5yyQRxwNr0b7pOkC9Tb7CUhbV
M8s2U+lXYmWbRhQrysaBM3eb1GfoeZYnKPXvG+ZBEMLw/RBKgAE9Td3w0TsYUmGOIl1cRB60DKiE
93SUDoB9M0BM+lhHTZ4M1DVp0IzrDVxT8M6LwPtG8fyguJ+bKRHg7d5mEg3HBUqgezf3LMvhjwT/
J2OD4r/dMjgv48uUzDT3cOapN8qJ97jAioENx8n1oYM9BzpLwsdsYuDTLZqbYms9vPQg9KH8sDBC
EPgfYnAMlw7sXco1txeBIPHLQtVNUSFrafM/YPctgX+Lk5RPzmvA3tB7ZPEfu6n6aov5Yy1GTmNP
KwziweDamPFiOBh/VBlumwRZdi2sdwHxdop09nZuFngUBakOuHMdoPI9+MKAnFlS60Xw6cruEEUK
F5TodrjbfnAb3JKeyb0R24ER/8zgJo4xa2XDsnyGUaIYE2ReN8cBt4MnxAustzQvP880gJBYkVda
SXbX1W56R9iqPuDrcd9gbBFYII50wDaGEYU8OUlvFEVAaO28RCi40IYAZtmaBW84wAtoEwb2Sils
bASqszRa/ddOcNggeDQmG6zFmKEh6W4SaBQ+Zs8E8YJbcywFPEYN+oHh9OM/GgFrfVkdu8Ylpe2e
BziL4gbSmmpYwM3hBp6hR5gC3Ni3/fpGdBTi6iHNrrI5lHQtRGZPWLJN1obVTZ0jg0D6070dW4x6
EJLdl4a+oMEaniBHoQBrPcyLyL7PhB/MkPJXmUOacBJWQQsozw9vnYNRLYK1K23GOk9Zz3fwpe+Q
BK/GhPnLKWwuRHpnbasKl2P/BI14PC/9KZdGHioz3/JNujE18yzTWfndczEo9yb76QSBILxiWDji
TrsDH1q3R2Zn0O9at6pjBR1aRhruH4lfBofG+Mv9sC3Fl6LxxwRX6DtW/mc6tomFSTCGCOy7AM71
DLmDOvoYfY8lkKFd75YL4S0WatgRMs+J6BAGbY3dZL4rOsAt86z0K/Vr2M/rdS7iikR052u4uftp
gYZfr/oSCCBmWBtyUGwbf4LrFv48b3M3agsdsMyAD0fO6zkdiavSXjoEyHb9f5F3ZruRI0mXfqFh
gYvTnbyNfVUotKWkGyJTSpF07vvy9P8XWY3pquqeLjQwN4NBAXWTKUVGBOk0O3bOZwsfvA5flBmS
9g7itbLV5C+q0omfe3cUd1xna7ubTmw7aU6YdudFoU1Urz05DG/NzzYkI4Sxt+kU14VjTiteU32U
c9DscOo/+oF+zOwi2qqCXX14+ZIXI0f5rtz6vsNTt9CxGa8TrNf4RQ24XzznqZOxzOpIYANIywfc
af1ipk6YZiVwXhhVvp/LpFxWw/DmFpi4J07xvYxDcU5NO8HqEhlIxGlSEh4EhJHuhtHxToplJ9j8
wGeolav5ewTb+lWUgw/lpvhUSF0Y2iYghFKPV92ElbVKbnq4byrciyT5EtsOv5HOTk6NV+SH3MEw
sG5iHWAzDZo8WQTTqLcDNjKyvXgj28QB1U2lSUGVdKtM8ESOIRvpBUlT2+BcmIjT+a7qw1MvpyMZ
DuOFnB0OvfIWuG4My3ryXZfFOxiiEpAXRaZPUE7CowpKa9cPlok7OMy5OvOMxCjxUnWnHBnjpmqq
HT/irE07bqFyOPZL7KfunklW9dVEJaVjIJrTUNMw5YZjXu3cDS+GLJxtFQHqJtNBAQT20YLM3vHk
7cvMPZl9u6op/sA92AS4USlOfn1bT5PZ4QHusf3EwZ9fOulE2z6s2hyjTFVtcdk4FWaODKhICtsf
P0ZV8uhT83ISVY/MVnUoYcVkR989yXmBM2FInm3LO3c+USM1Dfm9rgq5tEbxM/BN54fpWEWEm9MJ
PoM0zp4oQ9607+LsTOqr3TVPtp/0rJtF8OowQcE2KnGAqeY4jiaXq4vw5cm8343GnH8v3VjtvFLo
JXNkc90XWIND5MFVOCXzvdn145I5AnCPSXnIZondcmsJBDpJAi4DD1TEurzzEofwWzUqtv62z/0U
YS2y62+xhUOAFBDZRNuVd3Mbxhhwm+pdADJhF0Wghq3jdqJadsKJFqVLYxMGT/AY/L1HjpRcUrGQ
XncccXlz4I36MNnqK6b8h7WTtasECYqTYHTLZd/dYCkp6aVlMyfjqmut/CTn4L5T870MpX+NyFku
WR1cborW/sgjj4vRjZ3zmFEb1/oWcIQ09f0WzgDK47/7reXtZBmRR3I9QcIIIgzWw9JgRJTqPcEM
a8dTl9bYPsRUTc86tQgRW1x+xObCQzd6xo7GDjdRnV5b4suLkcHURlXtyaJQbzyCtSydi/p1b8/N
HpCucddP4y1rIp4igMurPMkYr9R4hCJD9qsObyI2Kt58yg4dy7kYc2WeLGXOCy8AFGx5IU1xkvgo
QzI5tvn4YNk1N2edKwKmg3WwA/8Rx4Y4Rnn+aHITLUx32ABb8ddYwJ+KVN9NBB+WkSSNNRK+sRZz
Yim1BMVj7mRetxubCoezEGlUrFu/50weVAIQht2yESpALbiYB2A9luRAtvyaSIlvyM/CVaiW5B6W
FBYzX6/b7Asuw9V04+7QUiflBqOsPrdRE9zX8zwfJnDAZ89v02VS6mc3lFfZaH/TCf+71NYxxbdK
SF5thdtQCk7O1acuOsaElFjYsIqz+mXq9KvbFwithE2WVaHwJl+Dpo9WMwOWx9p1sqVtFOmDYxb1
sWoKDO6hjF5c4pq7pB4oacamWLVYScPZUqsqKsWaHe/GNmv9RdhdR2ZN53CI9EFzr33PxiAOlqnC
byhaMrAEn7gDwtw9WZ3NXKwSGQHasj2E+BpXo1XvLcl5uhAuIQqStlSDMdXCQquJx0mWBrhMXWEi
OUrWBlaZz9foZfaLWUXiVgBhFPTGNP8Bx6rl/sG8fuKX6gN5pOfWQ6JKDXtTcL6d/SnVamn0o/Ex
s2lvzfNwuMbD3O/DMk+ihY/h/xWsqPFE3w/LiEv5ZczTfjmisUerpIuaC+dCU/GuRfouR7//wK9H
X4do4PcMhZLEJZCYu3GCeiu6F7dt4ktvjNzGU8KXwIxpiO4CPMjTYm5jyswUNsVTaslmDyVi5riq
zf5tMJX73LEhgfwmsf1zHrpFjpIpBIG7wk4vIT5GLE7p6BNLDm8IboUrvFwKW8XPXTrUe8ZRlHF5
Z8cbOmqxUwBB54UsSpu/a2fgj5KhfyXh/hFlRDTaqf2gLYcGUbFWe2VW9kdKwcfAbUawggCAJNJ0
pnfs7TbmpCj4b0VUozlPsogoKU33FX4J9xJ/bDZnw5HND7KQMYZWFudsyq53PzUF+QZTutx7QSjP
TFnHu67GjO2yEXJfy6HdlHHqXjspONEiFXKhVIpvr4ukszOMoGb+RIoJcoh/U7ryBaVi/5NPh80/
7YgR3NLxzhzrBzkKxpDEsFnFJFxjqQOdnltDjo8oa9EGvBnp6t43AfZWWbsguiRjbj/dhyslx2il
rMD9UZDf79ciNatDAwnr2W59a2Wjyu4IuTmXdDCSZqkCb2AUbTtLp5JUlYKlo+RzePCN8YaJ4pY9
wtCuZu97HpG09cj43HPhQyg3/G5f2IV9Mfvou9+g6C1ialoMjv2bgFGzbERYrRMx3xNbw+xVZj52
WSyJ5NXZ/N5m86qaXsuYiLpZLRy7uGMiWPDzlfUcltWqn5KaZKk3vxAzMVfAv+p1p7thNY6WWgRp
fcDES9eh5npHFxhtGscIHrqSNIDq5PsYtNG01rlXYUPs67P2EL+g1qoHkQQg4jTuXnjs0byJIh1c
h3yIN+1ojG9sDv0JHc5dJn4gLnldZy+sV+JETDxzoXw/vnbkcbY9tKhsWfsV3BGmKHIGDhr4xxhZ
kq4j0fop6sz2QdkMfNY2m0j7ZWab8dH1J0qC0BPWKnR4JruJWgazMz6OU2LtwKX1WzH6NGhYUJkg
7rG3Mzp1erW+PakVjcda3RgXJYaABa4382XsbgCKrplQU/r0Npi1IMIM/Zp88xOdGVVKK+qtV5TO
WQ8avOuUxqspsd+ZvwVHChF9Sqkml1lFQzPFmTySOCFWpXW6npj9nVMdud+UMa/B9wwbHTvTrmlb
tUvKsj6WsxVvMIKbDxEuRnhzPAcXbTmARaNqqbZtPgSPUT/KO+RK3opmKKiqXBwZTVv3fKr496WY
yrMVdO6S6Vo+LrAL29goSpZpgQ9RX9OUs/+M6Qs9IFO38QD9J4YOMXP1oKU+hbPoLk5X3hvhvMpR
887V2Mo9+SHtLwgVFscQ9py5qExSvCvGKqDRStjF/lx8VYNkd+AgGalAkus+U6wDm9ZIg50DuiZc
FE1pby0KhSMe6V3KDtXvCbQIaw2VdFCL0M3jF77f98mu2BGOiMCji7n6gsQrbdsYrKRuXk2ho20k
YhKFJNbceiGQ6RB3mN+ZKyEc4hiz08n1kEhGirXVH4HVyaVX5d1bOznTvZ54PpaV0osWhztw3uKo
crdpFqV0edgwM6f+r6YofmgxfCMXazJ6TsgJ3RbmPbOGTTxw/Wak16zUTT7ZFBg/NX6tPpnA+Se3
sw5xp51yQb9N0N+zhzrnLLRSUn9G8WowkL0UVlUv3Dy3uCpg/JiJU74PPsAKLPm37PlITPjIsyD6
QAOl87Ar5xLaJDAxBpEV9fLswuB/JDiZA4ZoRmEeQdFwa+uWAZPhVli3jLeAmOG7Tx5ILmXRm0fU
Z542vXb1R4BYSZtAtnLrDJbe4dkhkFp01TeEobc4mn8Mo5/yGJf1s2OTPIkrFzc9j9P4lVjp/K2d
wL9xCpnTbqip0+k1GropM8UdQM+yCv24hyQ55ldvyuZlkIPgYYG0WttlOuzI+PXzEqWvhWEcFoJ1
beRxwoE4KLvZhtZYThg3fzU4CbLEZlb1lYmXtajjwkLFCJtx5xlQV+bI8LZGNdrX256zkzKYvLac
R1BSEGdnlP4VRft4n7qh2NnQwF6jNneeq6RN8DrgWmHaY2LmMES/bbqbPm4ktXWn7QHdyawzj4EX
eayhTlZF7GImUiFPgjifENr7GPqlNYDlIiZzMqEQLtvcxuSTz2S2SPYpvZKVJPOvmi9txbDTiqDq
sORjZ6iTdF7bjvWk0PaXsWkR9OI0XTPfzU5Gat+7fT5vbmSFhe3O6o68CujPeBx/9ClI9UXjDR4U
jGCoaZFm/86MreyBIa3/aBtivGeALX/YXpQfjUkyV8vN/qBraGTLMEyJ/RSR9yhY4LbHFP/aoEPf
sJf1fHbiMdngpKm3PErxu5D8unR29oB5LzmN1Fw7TVhmJQbvpcrqCPJgFVNKeqN+rvDr3A/96I4L
sxP6ZaxmZgSGN2Nuint4d858Ju+fL/Mk6G8pC7VvomQbZUN0cDPYbuRJvYN23bsySKBNOpm3y4sp
36Nl9Ms5LjPuiHE4EE+Yr7Ou0TdrpTKImZP5GkCqPXNLON8M6Tx4dQBapRzuozrMVyqgi0vqJlwB
lItW2aivEXPCGDfUTniK+8f3p+OkS5TXdMzvkqKvl3md7B3K2WtOrm430ESd/CmD0Ebz5JxL5Rc7
dL8PrymfhDkdw5CBkWe4h7zKGNqYXtjtdDCarxE5o02TZv7WFQI+Sac4uFpm0vtc5werkN0RTQBP
iHDHVWzZ1UtKbvzs4Zdl/6BNBKNmUA1ZUTa3I92olhVxyE1YhXpnGzG2jqLDtmNWJCqTFgFg7Cbb
XJQhc9lImOmVYxooCCP5cc2To9gwkzThsfQ/y9pC62lCXKvxgLSXMoq849xygZs50wE/AQFEPxyf
+jYc77w8GHZ+580PWCzT9RwHSFK+lT9UFBcPoP3tdRhl5duU9hoERzf2xzEzm2XkW96XHJ3gpW8S
Eq4zTekN/FQl3PlzdWG85H/L43RalXGBagAmbZXkdrJ2SaLtNQTAfRYp+2rFMr5z8gahfGbRNDlf
p71HG4g+0oF58iIuczLUCJHYHSx5nGQjXq1kGDnP5gbVcHSP3TyxuWdKxhTfVsw8wRX+RxX4goCn
FX4gElJD6JsU5VT6GtOEZzQCnXvw2tebFPTNDHBlLYBqtm9zIO0X1I34DX/afEHbcNahHxignn39
MzKE9TDBWdoPQZE+BTqI1owFaO9zY1o4fqkeXfOGoeoqeGuejB76kPH5shRdemhZXf9FjLp/zHm8
MpiZgkvlV66LdyLNdlmrxdqAxnnoMsfZsICVqULj5eZ9mk7DGzKLPDOyStdeAVmES140FyYG4jHr
aMCNYkoek8L4oZuaDQE1z08YRQcAtA3jHLe+hNVofXeBkazpnHFg5EVr8kyMDYxBYE3aCppqk5AZ
RJ7pH4i8UQDaQ1evUpbubOYaIaPU/rAsfdv6srUXHHHogHonslnT1wZddC8pDsgcj8EhAwW2Heoq
47Kl1ad1Ri1gGmU/DEUTPGjfL9YhRoCnPIgfebpS87j00jx+iTxmSjFLi5Jjk6TjsxyieQf1i8GT
keK2tilrV9TIyTdflxNitBFEr72AIrvwUz0gO6BvE9hiLmRAX94o0xHHxpbz97yM5daLmN41bQa4
lZZzScaUxxWzvkfUsHbnuurm7rtp76XZNV+Ya6Yl67fdx5ko5b6fupSY2tSQn479Q5kMEk2DSQy3
arVoBQZ5gLMKXWGSBsxXZHMuSybY2XhHEOCazVaLM67tN50feBvcZNScYWxsc0Y3j00PsyjsG3dn
Cni7ywbip0tTOXlfsyFdnhRz/pzgJqcWbJxNnEoAC6yOvat1V19E0CSHiOwoLTxGwUWihMdHbv3k
wDHOPUv/2rWEOWss3DTlDPpfeMW0vrF2NlE/uNYy9YqfblUE69EN0re0nUJGKFiGn2XK/IM9K/19
nwcakkzT3xEHN3Ei5Zhhkx4kWiR0/jvx+/9jIzy+dcIV/8EI3zTfsz/633//gd/97778zbQcm0cC
zm6p/Jun/nf/u+f/hiue3y3x5Qr715/8w/9uq998qVzLxyBvMcq97Yn9hwPeFr9ZNvZ3TxLodh1l
Wf+NBV7+2sP2z1CFJ3zTxJxvIQuT6ua1/pJ0KSISf5HROLsgmuG0mvAYrXVnBY7emgVGS26jOb33
INxHOLQcL19iS2jpUluNTyNqVd+gU5qqXs3Yvza5Z84ucFi3K1BwuyDGuy0wfvt1v7YtS9wSG4zE
DJ7iB+FCikaw8XBa+H28lzn0Jzdv7kWc21cYevRVDE9pLo38NNqgDZswYCZti0dPlM2ST3DamqVV
rwpMZGd8PhvSoystBjCo0jmoLFuqsutWcw3QGWtevrBvB9Jce8VGISCvQMfgtnUxVxSVfw5Cw7rr
jSbcgkV+z604Ju+ceiuNtQkDZONvCtf55CB1lwMwW1xgHk6XmHR8486LbgymPT6k9jr7/nBIYjP6
9CvZL9PJag651X5Xo+HtTGXWG92V5MWg9J69WP4MemXdtdX4OYNRYMo0UR5o405WipnO/IM+fG8A
LWyz4NtYOUe645OglG2n7pAJaxtHJh5J8FcfovCGTTA6n2labhuBUf4GfunSqVjag/MU+ojFCOLz
2k2wGmUheN7K0t/SyB3XrVKvUpsnXVukl9VqaMC5x91Yrf2wAl/eGf3RukHG7Mo6ZFkxYXgUW5zi
NB1pe5/UJYPIeWyytSCzsBtK8WMCurjKamleZ2KDl6lzcZXBC3gH+YM/F+Rn+GEHEt8C09P7pHM4
UK1BfNR1Z2zTrvIuWRaqI5bl6av2W/BGoAIrutZxPuIwGk51lFxMq4y/RD1gD7jR3KzQgLnYgBFy
47T9LBOQsRyeD2ToDglGqKUVWjwhZ6N2LhTrAUetdw/G2V8Ncn7wouIK8WFrEGi6nzPQmW6fxsAT
WkkNmQT2PU7pahW700fKJuuNZ6TvmdP150bJvWGns7no7SZ5UAqOl8KJdBxNgGGVxMely4F5IlyK
QuTTsU3UBTCU+9CGTWOdlAJJxvAlt6pVzj4JRrRwH7oNi91xWhnpEGKG8FNJYKHnza7SUnDfadnx
ZGfUkaVrMQcZ84kYkN/SMLT9UHseXE/tZA3TltjJ8elBIyCC31dIeCVaXLhulDeF2GuiWKLQFYFa
BfAQGfZpixa+M/IIPn5YMwUzRJy1uw7MSbuM7KQhPJIA0fmGyw/SMvezB+81ybxbR2YW3tLuvZzH
zY0hTLAAI8IxqKJ02Hj4qoBGoj15jB8rqsnETY0C3EY8+7wuk6KN2QD/WIYo0pICJfiV94cTtoY6
hzoY9lDathEAAZucNBLHukV8ijZBZnjNZ2H3UYZRxiM6YEGCxqzJOul3kxXe3/KBO8ZvNfp9WHvT
SgegWxfETaJih7kqxdHUG+hPlJY3QFGRkvShnOLDgvCDmUOsO/4Zz4k2uUOA4yzsmNFeovPssSHI
8HMIKtZ0xBGJDLwqsZXcy0JnejN3IvfWWYvR9C5Kcr59NKFoG/Yj1lUb7ybcYenNzmoK6YC3WRcp
a4/lsE0/qhqU48ZXQNuXduYFeHl7i5LIBwpYjV304OezuWaKwwt2ZbJiHt7zRstIdfspGGt3UTGG
hXtzkMDw3hMZgzgjGfN9IDspSEqM1bkjNIte6816n43UWx6qrBs14O5k86Rb9RS146uX63HV5NX0
5rlDxaQtSq+OZkNZF4ckRvK8fRRKFcCdGu8ttCtqS6cV87tlzp+D7DA2ml3+ArJpVfr5ymg0nF3s
MUfJ760XsjUtl+UO49Bnp7buE2frGwGfKC66mxmQOPEiRRC+THVqrY1oDLptCNYfXI9iDrK2AVUM
R07tlx56P1nnqGofdaZS5wGAeR9sUqUYaBAboaTMwQROzBPGBzfFjrhLBTGO3iSu8ZgqK/pk4A9J
ZogzthV5tYifalCm/TsNQVsfZlxB6Kp93EiI15AhYmjVtDU/RqRWb0GlVgBDYp6HX7mcN1bQYHQb
m/6+baf4Igymm70zjmfP6a4TQJN9EEl99eiYaEqpE43ZVGhr6fgGFKS8lgZEucVtW9ATK9en6wTK
ML3v/aL4kYNh33XJPOyDPlMGnlQv+y6B3V8NxC8mCa1/GdsMpCw2Pu9HSL37LY2xThNZcUnm1E4H
YjZoHe/LS+fqVE7d8BVQU3aYNAuVPmFLp5hVBo5625FRtFYg8tKv2JOYjbURmXdJ38uHorDkNwLf
egsWxlYbQDEyPVm44zkVWGdg5H79VIRVGS4baO8/beUVXz2O7NehsrG9ViLyV9LNsOEi7dCMxyNt
KPlx5xwCR8zO2AXEE47AKjvl5ehBr7YKIRl+G71e+2bkvaoiZE+Gbvxxq8ugsA/SSsRnASriKhPb
ezLBdZ3yGM0PZTZQz2ltue9zd6MSTpyqC5VN4avsDWbtoxUSIJpS3BlkzlaereQuQBRfg8e2sBTa
7b4XIO+wJ6JkuN0Ae5/5Yp1sPOT0Ck/fJAhJ+XPzDKPQuEMHQfUcwwadSYbpjHnLwGZ/Gw3lIFX7
CqB9bf5Cec8Ti1/StjhAmOjAiThO415r3aevWRNy0RVh6NyMlH3grBiUYvL3c/hNTGy6NsCHahs1
HYjJ868KmaBfUXKN6eJKhhJXA7AZWmah6WEMBHEPzK6CwFLSQoWrYUhD8K9GMjiL2KNL34a174ZQ
nw05Lft86K8WHpTwIErWn5ygss1M0OE4eEgTxYNfjGBJgDZO3UNQxW75EuDDHzGv4/UAEWXD+Frn
Cbc8fH4fEzZZmITc53ZoK/8pGDN5hRIzoJoEnPsSD9HOELOz811vXJV2bO94nmUXli5i3SK/siVE
xkhwQmJeGTByT00gPCiHTEmOMVbpalniZRi4IPoaTKqscvwXBeWDY94BmWP2WgcPJjc8IMg4WLcS
kbRJy/7Vs7rqmOk4fNZN1S4TcEBMoEsZPgk3JMRFdQOk2igw2UxeVZ5QKLxk6wih/R0jR4+vtWzh
TgKLE+29jVP94mE+x2YaOc9iaMdqm8bGEBAzTDiWs1bKBEOYzvYGMOfnyepjvmbwIeHan7rucXT0
UO6tyaNDtOfwk8cch2VQD0h6EDKccJfGZrC26D++l1bmHycEpvtZFPeVssYt2Wf80H4J1jOf3RNG
dg+wj3usZhfh2m6fQhkn1iLO4dnjsP7OA0M/hspOP8uu7LdVUlnVZnCMBG9KHbDRQajqMwxzSrDC
ZQVSag47oG88oMoxUoyJ41pba7NxxKZy1E0Dwq9Xb5lRh8HZjYjrNRCV/cUwkq5I8KMuWclVfMA5
+mgrA82tteKMDKYJOIxxYoqFH3FK67/Jkf850/+vHc9fwAEObkezILkBgDat4OC5TX3IwcU8/aEH
/Dep3n/3MsSdfQnaSClszH/O4fczK9IA7Q17VpAyfyYAoZfVVIm/23F6AzT8uYG7fb8W0AmTjpB+
7s+vY/mG3WJXgM7a5d13fXvCy3amIwgnL42Wo5HEP9MerYQZWmZ7f/Nh2rdP668vrxxHgY9VdLd/
fZsxO2UMklXtXtRxucG30T7aXiY3ZGpnLtImvXoVFqOEcOFbMhXIHFQTvek/zVQX4leZAb8mvRUe
uaTun8f7UbEoSDoVsooJfe0XyRhV2Bji9NKAzk0WhZoDZK2oYGjj/80mx399Q3TCpqJlNy12Lbl/
AWLMuFEVO3nK/Qz6CE9EEuNa6YsYrCI5Y59nfJh6zt/QN/71RR1TmqDuPSpTqX5tBPtD/rsmeyh6
FBpeNJxPjnKopVu0w/AQq6n6/p+vzFtL/+evjBezTJ83yG8Swv7zFRP6jg00Mmv3A5SftVvbn2Ni
bDJzbP/mXf3rLYDhnDKExUqIHI57+/M/vCuyVlZZVHEO9oOU1kVYZcCDM7fcbvef35H1bz4/ID50
kZSJNsbjv3xpYQJ4z53ddN8KxOaoo6SACxSFJ9QPp1tBkbKbrY+8yHKgaGguydA54p5w3pIHUfTJ
UhSqv9LCZIAvJph346/6sP5VK/7nf+q/fCaWZXNp+Qg7fCzuDYfwx88kNGBN1YUX75MoMtW+9Lr2
fixGmqX/+nVYZOu6rn9Tkhz/L5+9rNgUEoZdtAeir/CWMnWGMhqk6eHX6/zflvvOTNCKpvhq/wq+
+BMr4/8hOgbLk7lv/s+i4CKOvtd/FAV//4F/QDG83xyTG8PEd8/R7Qm+nX+Igs5vHOTKlmAuXMdl
jPe/oRiIgq5t4vm+iXXSlv4/sRiIgvwEyGFQhzdN8L/jYni/oFD/PCEUYA3Pc8iqCPf2QDHdv5wQ
VS/Thui6sy0DSzzpUMyrboryw4hPc9XTHm/7KnuLkmzEhed5bzFS2wmncUezwf/ENidFDJlUJN90
FMVEr2d5tvycxYmgmiIyBpCTqQ9qKb/Z88Age4A0eAoSIhmLpMVHnPiT3IY48b/5BPG/5kK13yIw
tFQZDkeJVMZ4z1APOHBjGktRAbTE3m8fRtasPHTNUB1FkxcHpDeeHPjF9yFE4XFl2cZtIjnb4li2
jT7q1Hcaal6RPyGJzeaeg8Q4mpoXWrpCs5Mkkoh/kZsFz1TPwM1cwz1Kv+jfYTDhcdEGKOVlpab4
BaK6+Ry404AH0An53U6B1Z/wIskOKn/707/dfsSns+JQN2BcgX6wqM/WMGk1jMqTmWm4w3XhM3ot
FJUQ3qr6apRsuMIrG09XlpvpDc1efs49QQ9i4ntLEC3cjNkfcuAXRjvjAdB9QM8fBwNFIRvqMGfi
YSD1NlV30XgjdVSml5WbQAmMCGFEAqyZp2kvme3hSMPnj2ZCH0ZKjW2CnSpOlEjuXlsWDpRMgOvN
8J7s7M7Fuzk6X1F7i8HLCI800ANR77SR0O0UvtlBLWhNvt2o8+1kAesyfmfbVILzh22BU2uWm0ZZ
zN4KU216x6k/pzZFTdIN/X1Hy/dRJtbwZrW9PKCMhEdkieJKes1+HkhfneH0a5ehjamMjVua2liP
hAdIPAgMCUulpXtg7D7tcLP5jATzcg3whA7cLUR2QA5WLDzV0L3bFonSLZEatTGsLUkKGttr+pSx
MuQR7R7Af2Hjro/ZvFRiIHFZyaddrEwm4eZLSWI6XqjEa89u7TkntyKFYVqGPYEUINLWNbOdLfKB
jxRuJx41y/AZZ4Yd3Vbi9+MpgD2TmXPw7td5cjASId4U0/QjrXe6C+3a5mMqLP+O0WdhLlyVk+CH
7e8Wyxy9G/yDTzeOgZAAC4LDgMztNbOzb9CbGG7Kxl7HU18/GAUZBm/Sa3Ng24lbVu8lSXw4M0W2
wk5nvFSiHrF9FQdz7IwN26SKlTuJS5vgtWWSscl8XJxBLb4FUbzOOrvZFIWqwdKo6CRMb8BfVH0Q
E6/uMlk/VnX55cdNsAwcEL8+LMkSzb6dxXDJEFyUWwo2zNy29tgSmzZrYi+BS2YMWR+LzWYALZmv
KoKQZJXHCa9PM29Hc1It4jgz4JrNmoPpUFmLLCK5ObfZCR+cXHMb9s9oXPnZMFkQBxMcpqNou+7a
SsqsBTvkam8xm0Y0LEJj9N47ElMYgiDGYydtw+gD763JagzPJiVcsPvPP3jzGEVbp+PDwW2dGqwk
8Qb+kfyQay4KJ2zJuAKxN8jntgCoB08ln2iu3aaz2GXggb3hsmjHLZxpsTV7YaKSVyx5qzHa9wOB
5iyELLEI5yB4Vny0y46s6WIogUGD/szqFeE7vEtmiu8w1223Yd3DfMZNYz56up7fPasiI2XHdX9k
KQGBRTZa3ge2F2zYahB/leR7WszFLibGuTWnzcDUfQ2RZxiJ9LOHNXf67q3EULmr2AtF9HRO4t0U
xPRhbKkj8Nso+4ySL8GG+/GOGGX9KmzkxaCeiLkEECEzRh/rVOT9o5la9avBQlcmMHQ8K1vjgm46
ei0+/+Zea7PrgQCK7keIh5dBvL+bQ/fIfHs6tWaSvtZ22ODgGHfdnBiP9KIJJB4veZhYeHGRrGO8
2EaSbb08d+6r/FTG7R5ZZAJyBO4I+FL/zKSq3wCqBD6kR1XtsW8bd2aTm+XR4Wq6DPCIT3TpcNUT
0LgH2O1vge+3b8pIkpcq7oozH3NyzZJZvLfklhISduZItIVs0CWMCN5EbOzTCzucGxKFwBMGMufL
hiQccdA5n1dD0MVr4XfHdJrFMpp7aNhGz4oAo4d+7tO5P85Dkm7SOZsfg7mFz0boPPnmAf1YTyXc
wiwSDLFSdjEyYpnLZSO1/mS3ZrcnisqXlIFQf0zZ1bHpbq+t4ti5b8ExboADTTvbKuWHNUTTVgb/
w96Z7FiOnFn6VYRe9I4JkmbGAY1e9J0nH8Kvj7Eh3CPCOc/G8en7Y2SmlCmoVKVaFLqB2kgLKTw8
7mD87fznfCfk6MOYPa1FkRXgka2RDgmJ+eHi4vZawjjZvh943FdNDXvbcigTTIeHyG8pZNJGWO49
ypWO/jyFtNJG1ToOguzFKLr5CbiAfZkF8Z6VRTT+VEksVesiEtYxNMV3Qu7phkbe9ENFXp1uZ9JG
TyMxB4jmjB5U2tWNexkrL7mxvXZCl+JsJQT6Tu9GzMc4TW4T2YR3Ag8MgYs5CHEqDX76Fa4ukNE0
MoWxncKi/MLe3OJKU8fzY2kzvKF2UZtrto0DjCXtn8bE+t50wAX2cdDSMhFiFHb9NvwBGjbcFQ4+
NFjuuBsBPBJwkoM/sngX9jM2reERO8LwHoxuzKEL0JKa3tRkMeEmqnpypyT7kQn0pE4gSeVRzMoA
2utblNi2c2gSzIIaQYoNvb8bQ+A9XkkcYsaW9+oH4ceSNuWr5Z1rUrXbnI7hFY1Vh6K2rubM+zwl
5XCaQNCi89crE8bs2uuGGcNSNdk06vAlOXR+rM5jkTjXHjvXymg7m0ZvX8PzShg68Aq2H1Q53qJq
8kYBAzzaUFj3Nfwue8WWIdlQEJRtCmUPX8KAzzTdHzxac5ASFc+UJ1Yp2c4iprumgbS5z1w5PqWU
i2yo8FWrNCscpMCM9EGpjEeisttRTlR3mbb3ZWhpzWxIcqIHxcmLNdFu2zd5t236ovpeNElKMoti
0pBx60Czjv/qiHy6Cyyn/N639rjD7DUkq4H2lStyfH2A2MZgYrcHelWiS1R2UHX6qP7qF3QOjVi4
PimDoK02UHeV3cTnHD7HqWBv+TEViIY4/T07WI99S6hn6o34nEGappkaP9RnEJjDZcYaHG/G3KDu
zWk4SLBjfeR9YxNobWlboD5hP+RDfO9MzFE0zPo7V1vkjxK3ugEjxh4zLlg1BpIlQTt+z50ZcllV
33ae0CREq3YzWRRtezpOiVDh5COQBRq5Gy4MnfEm8Qt5l/U2aeeKY700DUn4JCVIH18mDc+QvpHK
8u/Ijba7vNRLv2oYuw9lVRHurCvT2kW1ceZMpGaFvGL0mNecq6tyGot4bQ5dwhjh1/PZdUAag/Ey
HjxzEuYbdTGee+qDFrKUU/m892UmPxmyym5PGMV65iFV78cBH7mrhrA+zXnN7Nd4qf+dhJNlYTji
adTKnoBhplwKkbr5xmyNm9RK1APD5HRKfPxowmzJ6jWxzzS3ZD49VFeW8KHVBquB3MtjllrhIW8x
zRSLDjjo5CxU5dxyIuitqsP84oR2TyEIQKxXAsbiYucGKDfmzPm20R7GwMqEKJ4xWV/Lxm4ufF/R
HSyDRqCmnvovqVHTzTq5hHikYWGqqpxitilDkCbbbmKiBGCK7DqDSCPeDTDqjSBKfhEtXchrct/q
VpRMKLSZ4UFjWM3tVRQ6JR2kWjnrNm8DZwVpPQYDVTfhvA1nk610GlTRi5lGbCKqShOlMKVxCl1G
DKBmxzLN8lv2m05GoW9+Y/eO+8ULTQkZ3BUENhLShN9pF7E+wqrzgKSk7hthlO7IrhefNVEJYvI0
DqYRBl8EEAgWnvARfUd2biWWehhQg/fYTg0FYw1b2e2IqgeBdGm0rRWVVOTRSaLgrjUwCq6nJGj2
nFrvuKA0gD8aGCJPRvvMw/sxxnof2eE9W9zPGunkEBSlcRyTADIORlazihZK0S2uEn/VO1W+yViS
Xs2hodsXr/I+UBkgcDMQ60yme2O5YmAfPfBCzGs6V4qS2ZDfBAJI8WmyU9rEoXGwnRG4YcrAzRV5
qef1DVq1oxe/ob0V/9SjpopoZWXhk8HYseI6SH4s0XfczmkZH7wbhKB6k5P+FzHBUS4jH+xDLqlK
aN2hAHX2AV/T+fBVl/Y5JC62Qh6Guku59YaCxmmVlpE+umlOYmCwerLowbwJYipXyayyMsAwuIl7
8FKOjyVhyJodrWbUrI3vbOLIMUcHjZ9jgwfgbsZ6ej+IvNw6kTkD5ZvlvhKBj5nXt0jSTw0bUd8W
p6Row4egYtUg6YZZhzV16rXZdXjj48UuVwEVnGG+MZQaU78fLQVdJVBWsKbkcRKYRjsPCF+mm4tD
5CwGs8Lr6zUAqNLRYHMjZH+Qhhs8d5bdvbZJgQ87ijIuLIkmsjq2SxnPbPf9l8xM8mjrhJX/nMl8
fCe2EJxbYPbq0ATVioFGvbKYhdalKd0C2wYFfwQ2YcUPThWOBLuEoKFgNMcVDw7zhVbr7EqXS4Ul
qJEOzos0a0+u62pmUI/qL9gh1Qto+atg9bk3tfdI+7k6c8CwsIor7zBm9TtYP4HJYrECjDD3wb3B
YzD7H/ZEmx3Tqendhp3Ae0MPiuYrV2Vvk+c5iyWwpt+2CfqvfLPiNasrDAF5Hu1zZ3Qo6eVRrdjW
HW36i0ic2+NBe6gEK4/6sW1sN9XZCjnzOYXM4TmkROStpIF8Hzu6o+/Hbd0nj8FFYhbOsxFeExSB
/1bf/mNsWuHDUP235bfTe553f/mf73n1v/5yfm+jPP6TGIdMvPz5X9W4BUS72PN8V1hSKrF45H5V
41zUuMVP6qHI81+Oh1r7m0VPqF+o4FbQaQV7j1/de79Z9IT9C2thMtCSrYwJcPFfsuhJ5896vYFA
yL0VN/pCeP6DfF7YXWh1qAfA8xpcm0YwoOWQbkZOifvbigbfcrtAp2iuMHDbrrpWpltS+PV5GiEY
sC+ud1Af1S3o92hjTgBMMozgh2yBYBk6gIJWGaGF6AOKYRO0dGIOAXIYFQHTMeceRZNkNL2QO2n3
ro6o/67N6FDmTX1HXjR9CZug2SYuDIEckMx6oNrz7IeEo4sZaUMwAm3zImpOedwDDID7844NEFkD
l0C8odEbi05bCrXxgKXsU9J7u54U86qsBuA+QyiSa1kXWhCgtLzL3IUGpxJVUD9Cl+Djmp5H+1EX
RvmgpzqeznXd49eD8nOp7NHYBV4Z7KdIfpfJjPnPc0bakgueuGVqpwMwJbhAZeQEGLmIo8+ztM91
0lcbMi7zm5FiLUCpFAcrSBUlQNEEhZe10bkNWx5YfoYQtQWKSQmP5eTEQLG1rSI4UquS/e5ZcSh8
yHTusQZWxsbDWLhOdI1M0ZrNj5Li8xdXTdVLGINgNGVlv7pRSnGrSeXTiYfJtJ8XxYQkXNx86zBq
nETHHLKPSLmbbNF5Vg6gu0oK9cAHGUbujjczVV78uS7zPydKmQ/ZODOYxJnRnB0O2HejilOyK7L3
11QW6W1sZuYmmBN+SlxBu+Dy0tDgQSbqUMzC3kazY23mDBYJWEGqMBybmQrigP3g2F1Otox3YWM3
onpGMx2pU/WxeDy1YgCTnvd2PcMiRd1bZ2aeEwpLvfAud1zq6PM6uld2bq/pRYXnVlYshXnZmnIC
CRpN9wEmT8o+SehJfqR93/ArvneIztZWGdrEHwejAsCLpqPT4EEWzG5mw+TLm2MkjWmX09j6OVUO
v1Ob+yrb9haRK8iexLu3wVDbD67TBu/Ik6m3UoHBf4yWvcXuxxAQ+ZPv7ERNOj+IdbshM9s8NnE7
59SiAPnZdTMPR9ue44dYZuGnqokTjrTfbSc7hqqlSqvAQNI0ugPmNFOo53tZR/bEM8zvgTKm95nI
xRPldZ7alIYlPk1/8PhKkyMmGMpjHHaN8MylmY7uIXQ+bOc3eV94YpOlkmAXtUpluRl7oHq+AhW3
sw3Xk/eUihM4lT0BGzJsoxNRxUDP2TaDDXtldkyHFWwAjP1atYW9TazaW0A+nfmDchialDDHkBDO
5xA5JyzY5htmoE6UPIUt45Tv00Q5frORro6TVapvspizAx4K/TCGqrqMHa7zGZrlPS+Kj7DnVeMz
rW7huxTsutAD02NFM/y+sckRwaXGnOSmvn3Nqjbn3zpHxHTzoed9GoMMIGQyD4v6+LeytaGZu4Mf
GeHVt6sOsBQs1MYurZQqRLpgMcRFH/GcDB9hQA7UqYPpdq7CgQ6j1jhp+i/vsRYqvQobY7kuWZP8
+mtbm3YFtJWc6fyCxcyEU1yCiQkSklWRSb4QK+R6kP7XtEirbVYA7iG/gy26g+oSk+u4EGJUXz0Z
EmAsOmqEoHLWJM8W+aeirX0dQ3Dt1xatnHhpbKWOuSfo+hNxBfsJ2Fi80a4dXCgKHA+TA04uanIT
JGLlBb+VxTWGSSIWoaQF4ppp8x3t1H9yRIcLh87YBxzaX6YCP1E4juyqaTHf0VszYXtRXfXoqN4/
51UGvFfK+FtpR/LUqRkmdt+Ze+SwDAqUiLeKfrq1mMuU+mlDbSiFGrhp1cOGr3qzLZczvQC4h1bM
lcUB0vWWhS32pZiw/14N9LmnpG9vDc69m5wF9J3fYveLVNBvwBe0D4pz/r4Oe8CMLEDHdd+l9Z6Y
iLx3Opk+WtQc/rC4/nMpj9N+23m2f54Jhx1M34wPIKoGkLahcar8SB1gKFLBm43tCFJpyJObUOVD
ugXWO3/Q5dke6MWJH3KaE4/DqL+QhuVmw2kp2RjRwv3Gc9s/Y9siVajU5HyZuZSvEMyxbta+mRMx
opCJcIYen8EsRZ8004cPJHuCR7sauUob5uB/hAPuPqNtoPEg078PIL5eOppgN6M5wzONp/zA6Erh
ql9Q5VQ4GPBXMaTWL/ko3EvWzA4cuHm49I0hsXsTq0LbtoITVpEShTocjr4dx7swQs1HnSaxqyyt
d66RZA/KxWodY8sHgVH9renP7ed3g90eOWXuqXRdpaVaJzgOL6hS9B1OAXxI05MXljH9m92GyQ7P
WLeeeYrtez8vlzPei6oVCl+6ZkNYnGrCsLez5zDnzpS4/BB9WdxGHsdv2k4lrmVqdld157Xfgpmo
nTUX9q4fauM0e3P3I+dOsrCr+isU65DSdKmwTLmhdyIyl76Tx8FpXPh2eBci5lE9CFh0R7hKrBfs
17HrJLVK1F51Z3ewrHOfm8PGN8yOq1IS74mQc9JRyxcfYytML/Qbj5QbRs4eTEhyah2v5tXU9VMw
FMAEeZyAu5jAgo1l+zCoZt7hvHIf28SHNooCepjBB248RtQzZLPbyATn1/YG8fqZDR1yn+NefJ6r
H/+1Y/z/i+0RJj4HV/7TIX0dvRff4/C9if64KLf++if/Op57nmn7EgKBZ/46hP82njO449Ex0UaF
8sXSE/H7dG7+4vqLxYXZXQj/54L99+nc/GWpfSBAgz/Cwobh/CsBGmvxa/xxVW669DYA/fD5LUy8
NH9XTgL/gg7GPEFlJzf3lANxecV8F94gMaKxJH4zvmnD/ICR2PzwGlF8HcAZrB2YcN1WtkO5dXvo
D64y/Fey8eWppzEHamacfVdZ2L38137O/n81a/z2kcIa92/fGDc/sij+B59D/tBvn0MXawY3PsVl
AfPGT2vGXz+HHlc9+jtwZgjP9vgQ/J7k8n7xuCIq37GIei2dp39Lcnm/SHMpMzEdvBb8RPtf+SAu
7o8/fxDxIvMlwd8kJK4N7+98gHGhqpxfr97HzSKBQRvXj10fDq9Rr/s7MQ6PndEYD4XQgPNA41a4
RUEMqIpzc6OGJHuDtdq/E2uPj0Hqd1scGQoWi9+tLMlTJ85i9WV0sM3z4yNC80N1H5I8+ZE4zgcf
aocAJo0kNWszJEQ8qJU/BI+Io8TkyXa+CJbuUPfYpLEZJy8fpOn9VEJULbOeIDnE1FE4w7NIHJO2
Dvx9YeTTYpfq8lqW/ivDJGPlENKImVIQ4RjGsIenAR7EtuNN2wIK6ab6auYi2kYt8WlRaf+hwv64
6TpdX2UujS2Pu3zLUxtuZUPbQBwwgWgG8Bd6wtQBHE72SQN4AZ4yjD48J6+hI7b6o2Pj/ggsPYdl
HaBKSgdRVfaCa2ySjyRGoeRZX8GT8sXGBLM1WeRcBrLxUMtnGknXuInHrwKNu8KPq2QMaak330oL
2qYZVCw3vBCcJRETdaM0PAhk6dR7Jl3UnqPawnQsPDh7PH7Lblj995HwH1KQTA4FLFP/7Ej4P01X
vH+L3rN/WHL01x/w6/Hgu79IS2Ht82iFtHxkpN9VJN/6hS+k5GFkWb/VGf1+Ovi/yJ9Hg7KpsZGu
jcTze87T+cWRvlB4FkhV4iL2/pXTQfJ//9PxgL7F8aSImgrbxnhIbPRPYlJHYJ7yq7E7xkpZNyor
9Tvij7/TUPGK3PSO5dw3LfVGgX+Bd0W9juEM48nRYW2uM9bRcgsRCNaVFLN+bfKezyO6L8J9Yz5Q
DrBh4F4XkpR2ZfNNpQgGtYm49GrIBm7Bi1h+sTCd6hXX2GCj6rHe1XPQHNQ4ym+iNd7m3p9wo7bF
XT06oPTyGT+RHdyXrkNAjprLdZU63ZWQVb8bevD6xHwGtt4mZIWsIue9i4CisDOIW72b4/4S6Y47
SWr1O8CP7gFLwEMGi+1VlBZZrhJP/yONFsVLTQ/qxu6KnKC0gHJpDG33zDkovrjxHCItNOaW/Gp5
I+dQbtKQO552FcUIBIPEnjwdZOFWied4kJccZiDTrHWNC49tUt8iL5C04zyWgQIKCrm08sZ5CU0q
IgJ+3z77UBuA841g62gGD2jTLMmTi15tnBDvHHHyJZ0ZBG9NUcTkIn2EDfbb/XFG2CDkUEQb8u9n
VPub1kmtbeEpbosSOZxKtEJ6q3R5Vczolg7r6l7bRfMcJk59zDoz2NdOHT7XbkdYE9pLlbqL3O9P
CCF2w7XY7Xr/oOP8EqYwhhohyNn1Pjdt3WrggD1VtnYW7Ec0tX3AFnVHdhOVC/RJmNlyk5EXFZYZ
UatRfbNH9p4AVKpHkcGGpS4pZtw2vA2RGcqXS0XS1ul2MZSnW3b73hLvq+onnfLypr7j4SbXESdy
1Uc7p+uCNfy1njalWr+BMIofjai1n2uEfBjRsxmty74mhzgOyRcKpyjqoevhjHMYIAHrhW3pVNV2
CCP33o2s5ImCVFx2acSFCyUrkKdYmDLb5niGLjPVp+tGx3j3qIX1GeoSQYlJeSXnW+36jFudzCii
2BSGTy9FWveuJMuEe2ddG3Ubr4SXm59RbJbzlmiOrzdSGvKhiAKZ7X1MH6+ghe0Oj0UwfQOzrO8r
APmbdqSiHDRHNcDWbWT/HlEUfcRsneMPrJz4Dftey9pFejn7MtP8Mg5Og3xhO0fLwswgQC47K+Bl
Nq4di2exRsJ75RG6ZGVmG0OQbdLSaXsu/TpiblKHBvQkV9uqJbNio+neDONsnAWtCvt6lvF8CzS8
s652UwrIP3Kqw530K+G/9LqojxOWYwunl4n/Y6bGqN5PowW9cEW3CPezum0VeZjldUkheQni1ElG
w9ojGjMBHN1Aggh4U17tFsNYO/XLixUdOx0tGB/cE/wYecboTFNV6mEQsMYRL1/uRr11hyQc9iuD
ht41HLB6YwWkVGTHsAKC8zOZaurL6BJe8+hHGDfwHxlVQPlJbdm7YBnI+ymYb30XKxTCDM/fWTLx
pBYaSqjoPGCDM8iN8Dv32vvjcagMSnXpPPRP+JyIPCfBtU288FZk/YvNzXSdOsUFvmy1xqP93crz
Y9E3KBFhsTcQRPesqOw1do14y2la3IS2KGitd+VDjkh3dMalSU2gVVAl4O1ziYnT51DonPpCD5lE
zpbYKQM21xZEPzBj1qro8/pCRZPLuyqj78SDsz221vyFIsvithcpYcEeQCdF0hP5NNy3CrnjDjiU
uxVZVz64jSxvm2KkDg1U4nZG7WYki8zgKczGa6pBc02a6iFcClz3Xbc5VU5EXswvg407CmNF3vyj
tBJxrVHliISChXMBp9MejS9E4n9kjmSx2VOzFlu6u6nJI9PbFJk1RQ6qe2Qkve+rZt+jngwrdhLk
s5JI3wVR1q7RqzTI6Bhge46Gr2wcyA1yRv8gTQsylGtAZ6l+dB19XYOl0XUtXIeULKwLuAB3mgqM
V6iu3aJHMa+NafEqCTMTvBKPkqJuAXtphcv3e2ZFe6sr/Htjns0fzYIYbcrqXDkuc/DgAAHyCaPC
Tfp0C33u8ogiq8Hgna+AdRr4xQwo+CThMwyPQLyaPXbcRczV7m6eSlDNERvXos0zsAY0+Q2uCw1x
UvMr6TuaD5JgJgQo670g+3XjRam9kBCHa6rKq0M52Qk+vQsDJet39tC4W0+OcpsKsF5k2dotxS+w
1ACtQbMlXbqZcuZa9HCcpr3R04Wc2MJcS1ogNlNWw5Q0A3t6jhNdriYRgMr0ETkdOKVbRDZFLKv5
rGoazbDy1qfRCcQuoslsqy0Zr8mw5fcw/5xVqFuc15lIP0qKqXYmTmD+8YMq7iW73U3Wmx4+Vro4
8ZKZ7RaDmPtZwUoyMQTWwz2LqfhUB/N8tF0V3lZaf62LmjICJrhzkBjz8zjUN6rAaYIR+wawDbeM
qluheKKKjvWvl2Turv+4FtJRf9fG6JmKyzx5FVgMNqqD+LvsBHDyOkL8pRHGbuEqB9aQO2wCyumu
LXLxNJQMQwQf43QziJrNAFig4rGojWnbRJn1HaiMn1ymEr1qm2o1HwzbAaLfLB+fdcnjnO5qc3Cr
NY1sMBxt8vt4GjwrOqou94a7UbI/YE81D8+tI9KHyTULAcfNd3p1pq7Ju5nh6NxHHk9DCeewxRNG
YeJa27r9MIRtODjonJdFnSO8iQNg5bqGUisTFNZAUZoz3PhB2h6HwZ32HQ+I84wRdpdFrFFmiqgZ
yTCkkK8c8DozlYisRDn0A1T2xKg2DlnfVYPhjN+xh/ykmYrZQKpk5448+DSco1VJh/3aGTAMHogL
G4BEgXP12d61bIARGOX7Q2Miyl9cieDNVhB8eNcbP3CjTKe2teUxw5cIYJ8860OaOsjhpQazP7Xi
HttWeK2HaTsLYrdxXNGQXsxdAkjPKu9yn+wptArvTmlHvRRGJTa98Oq1JhO6w+SHGd+c9LaieXwn
Qu8a0XnB+Pa1SKZz7+t3KCb7LqqwdramvK2Sjx7vtG+wgiwtKqOUMTdsLJP2ITJTLPolLxwsNHiu
5uIlGICdFGYXv1u1srd5hnjZuXRXGsWDPXTxbRTkRFcpI6JxJzq4DIVHnku0wGgne27cCtYzoySG
VUCfUK2rtt9CvjZWeICL12Qa241pVx/jEKl100gfY59fHCw+m3cYsZg6Q/XNLeX4UEZ8dcXQdbct
C58QmTNqjbU3q4DAcGfJ8FT09Hl+zyZZvVLgRCTZS11f7n3Zq9uK26bNqa7U+EJhj8U9nJXE+2Q7
6ZvGITVf2ZvRuThVbs2dF0LIm8WV+RZ2sLilFgdBgC76VVr1HRguJYyPPkpbShWdfliDQsFpZJjx
xo1cijtyTItCGPobUFpGMNvPr3YB22Drhum8Vxn7xKzu1I07Rg2wgs7v10FchF9V7oUPptQSiCcH
FpsKBgV8sRtHjjEEYcN7rNNlNouF8267nGo8j8bQOgxsU04xCrXNu2lFJuFfI30YCrD1a8+DsL81
G/Ata8xYOllLJpZ2y2lZ1RRdIHuskrmUXDNIRZxolglvcx36vJz2z3v7PAOG9YIvRdXMrzyb5I+u
dLoDs5u2OWNLifOZajWwEYQCRq8rDtWEonwavdgbt0NnFc+OStKbOUwlnxanewjBbr12NL48xmgY
u7oJwofZSJmZhNkU17mrWZ7MM+9uHfNsm3Fxnxxv6JEOJBkBRQT5EqWUMODtr9XW00wdUVPCYM2H
+mgIkhQUAmKxyXTsvk7B8CmDqF7QCsmydMqK90h6w5a6OLXHoj1+bQT+sVUwdpSJtQXUgdaM+qtV
ZfIVhyw1W0CMMQOFrY3ROWYjcei9XHyd05o1MhGLN0fHyUNsBf571dbjoyXH4pLgDCJOUoBPWc1E
BA8yMUG+Emhmi22VKRcDMTvfABAnh8pA0dkKFtzjVnVpx5OZPrFhLUc9fTW9xrgdzCpnXYXjxl/Z
RZCeDZnUN7JzBxhkdv/dzJsZJ6RuvRcLM9oi1JIMOuMNCPUqts3w1e6GKeBeOcaLS6JpHO58pv22
pPyvasAMPQQYAXDxg6tvwTNvWhkU/hpqJ010LDLbE6de22G76Ee6kYIa4g2FYvZX7VZTeoD0GX1g
7MWISuq9v6mSWa9qO2BVnqUuPlaPKR22TRpi5uB82YlBu9/ppLbYSzvdCWtxk+5Jsc7PBA7samtp
qz2ocDSeilZF99opvI9ytPS1t3hUYmU06gWWMUI99UO+hXmZxHznaz4ka3bGy1azso6xsHxqasYc
2zFwzjxbIa2H91r586M2Y+OO1TKnvWsCfKW8JTM+NXATKgJzG45C25rqFgcdgFSRif6mnmG8zpEQ
rOTaqd3xma9/TDokUI5ilq5L/PyvxQgkkxu6Gx47biyfdtxT/pCHWc3tKy6sTR274zYwegJPeIXr
ZytnObw2CtxkmWGycVpAz1uf0uSI+aKl+CaNZn3GQeDfwbvzH3h9ils8q8ytTtu85fVgbcnbFwVQ
EnwgGBnr6i3Xpcb75ekOH75Bz6sVDuOxkciMGF+TYQMIk9Iq7C58HpOKekMpq/iui+3wUBuCmMog
Qyh4uAhbEOu0EdEBkGp7DW3cpW6m0VjmCqCggGXcJ8uwpg9uQhQpJmOM3bwuJlALeRA3XIzHyVrH
2h/vp2Z4Zf1xpRi0fsRAWMdbrJzlXUcHXnnfp2N06GdbvTuz4fI/TZm+patoPNaAGLfVaLevXS3a
zzEk8LXBK+FdS3PMrzP5qOdpyHgUpT3Fd3lD3Gk9u14ETNgqMBIWlXETlpCudl1lUOoZJhgoYhE9
Nb1jnyZE5AbCFW7AvQ8YCup64w23rG6bO1oMergy9fxA98xIWkm2R9fpvTdSi+O1Yd4ihTcawZHL
lhPurFFkR5bqOS1C9ZRv5o5PJ/6KqXTvaiujB9tEh1vPXj/tzXoQ7z0NA8euNstb04JfOfgu5FfZ
4JnkRloxgkUtZNGVXxMQNJohxwGjhm8uEZ3vYZVBeyTuQ54m7vpl5uWceOdCDBsCxotLr6uDCaNY
olujGlzmomR6DtHGLbQuwye24VcJt/ElQ7zJ+3SBsvPFnoASge/Bh1Efk7nT4CKyxNrIgC0jmR1R
hPvQGLClWrK+8cDB7rMaX3fndeMr1adBepcbOUUMiEycm1WMFxtHEucRsrHO7yu4j5QwcJeO92Mt
JwYMl9KAzGcsAiRkl1u8BAMf5synSqDW4be5WeoiiGyA86/HeWR8CFNwq43X0CKRAVEWQzBNpyEj
aHD0XL/BGSPL6WvlM7eZOLKfRhCXP1Q6eEcTVeNFqTR6Rt3o4BXb5rAfTMM6liwG9g7OquNEXwVk
jKL7JLA3cacWMqG6Li9wHdSUZuF3D1q0RmVQh4DRxU8nboK0s25y20UooM4DP2foYizBcIKT2a/U
4+xbGZwKrqGh75xcXGS7KctAV7T+fO3HybyFiyU3ZIHoQcKzPq1jYMwPLcXp38q5sgHxNvU1A6hW
baBsEZMptcGNU4v4YUYj3VE2m71I3+hv0STHx7JyiyOXT1L/vNbmXewO3sYvquCmzUx16vnCP056
EUKNbDqELm2RUzwWn4CFiztlN+qRjz2jcCJPVtyK42gF+hU8sTznjoXZHnbQIVKCRGAY4TjRotjb
ab1qXXVlKG++DO5Yn+FEyEtEkOQArMl5M3nnPoDxhfRxmmrXx7LBtGWll6or4vvWZcPg+xLaPqg0
WPcoFW1gh5+ejJ6C0chwYFdbqnrFnuFuwABtgNECK3rRlX7z+7mA8tEOe5jUDfWidbrxSDSu/NnD
UK39myKqQKC18TcLQNmid6Rb0UB00QJAkrK7kx0F8cEJdXYOvASbNLXz69Aas680ERZY0hAiffJ2
/JJZeyhTqQ8an8vG0B5BVlO1Ozemsq70937Jw/MPWv39rzvYvxRdfl/GhW7/9//4c9IeR6drEl8m
388KWCp2dn9WvNOgbVt0YueorBIdJrblKUyF3vzrfwuKv+/bIBVcLKF//lvqiMMUJLY6am1b+9K3
9FYuIuN/4m9RwsGZQb4bq+qf/5YB1JZR4Yo4VmMPOdAMv7GXCv+df8rfbRB/vmBsxVmKs0onrY0N
9o9+0zSz5ojNuTpiFcl3GH70DaqGvikWIfWf/3u4AvLD/rA3547N22Kyzscka1n8lX/+ywyejfDY
SvdoQ43iUrDM0HGB/6vu+gHHpHb3HQGDPBjjUzdEOXXyKn/HhIZFU6vO3oShFx/iDtSsHwk+dtnP
ad36Obn7P6f48edEH/fp9E0tGj63Tu8u+Tn3W7qEeDnygNJt7dsYUpbrAfKS8x7PCL0q9b2jEdhP
oZo6XvQmpAULaTSdJwodE/hYUGq5g/Q/ryPecjPJlzuKs9xWvOXeEkSjjrYER/NrUtLcRSMxN5zl
ruMtt56IFrBNU2G6sesG0XKRSImZc1MCRMSliRgF3avLTQrinri1l9vVZEzVGxZcrlyIO1y/cELZ
89VRbfpGsrN6V+5sdvgjtRhfiIrxIgGxU7d65r64HySkbP5IXb1i1XeK7/TMYVGLVBd+atGVNdOG
s0969p2Rj43qS9VLv73zyHs59ymdfmJLVHF46Cl+h9jmJRpYfs/DJ5L98zDaYKN7cmUEQRMfeVgg
1dTvDqh0uZGtoV5qbWf/l7oz260bybL2E7HAMRgEfvTF4Zl1NFrWdENYss15ZnB6+v6orEbZskrq
rKv+CwUUEllpJnnIiB17r/WtK88LWBaElT3IWpvpui39ZnR/xjORhEUBezmq7+nuadux66wvZj9o
L00UcCxUkPcw4SkXPG8YP3SxZa/Yf+1zxGH0vGSv30uwfoS7RON1XYqEuQIsoM006+mZHXXN2ppK
kmMY7V4OZKT4HSNgQI35dKaNo3WuMlKgIxJKt9aYPZhWqV93RGchOmKIsPTk+ainFyyyNOp7Ehgs
BNmpGW0G1v2b6rWrT6AhHX4+LZ3u1tL3N+3a/e5KIa9GByj3HM7GPeGfyY/MQcjJRMs5hp4JoiPU
9X0490wleqBZ6aTcw5BbpOl+/NW984G7pkQNQ6kK89V9MwP09DAdY60wDrk2mofKMHdM2kgJ4PY+
udI7ay9njwVWYaLP4Uv//esmcaBsjTo0yanwKiCnr2O02Arqv6bX/7ZX994dWaYN8gXhpJTOmzsK
RDxGEzEdB3Q3t/MCtLMYTmxpw+tnHz+7P+6IPx8SuysdgBaLzOP3O4qiOgWAPg0HY9YNIBXGlGAh
sr1PLvPHDS2XwYRAjjqaJuQmv1/GK+vKwJ43HDiMY32a+/owtg0h1vPffXLLhVxsu5JpJEPrNxcK
4yzJJxyoh6hVVexXOUF5eCyd8p7NbMg/2VoWq8Lvqz1DWl47ZDD8D/rl328Lt1KfGW6jDtEomTi1
l0ELSAHLWj5Lav70E/jNn0+RywmG5jRv2ZLf/lhQieaQZVSBFKZp3NnleaSyQ9mFd3/3pXCB66D6
8WwOMtJ58xBR0ZpFVPbqkNOTllOzcfLp/ONLvHcry0V0fCYozd7uk3lGtpNFI+9g0Yrp1vUys4+d
dNRRM+ovH1/rd4oSFZOD29EwWRt0a1EtvakyEMG4mR24+J3gu+OwcDS1LXstPQ8TVbebxiZq6uMr
/nF3S42mC4creotjZnlvfrG4zMSRG07diENRz7XfutDhXYNfDDTJJ+/7H9/vciWTn4qCkBfiLSbN
q/tsDrtcHFRp7xlVbhPejI9v5t1LIBwGzbOsFOLNYjQV4KRrUowOUdM1m0lAqEha+Rdv6d+ueH98
SS5vgvRsfh+0IXIRWP76xND7GkEGYeAA7yOvroe5c+XKwCWw7QbMHZwEUh1Va+99+gT/UJAsV+YF
FBTWyJjcN28HEKAu0/JSPwA0ajdFLctjMnlf1DzuYmJsV0le39a6kW8+fqrv3bCNqg5KEr+9Y5m/
3zD7LW97rfQDWgaon1biXQz00Yi5oUF1mzSTsjcRQRz3H192uZvfVizuFs0O7wzSHUSmy9P45c0c
qUSkMzNwJ70a3imooxyoOEoCPJlNfxpfVS1V7wQrexaYlOponD75ON67c0Q7whEGUNQ/FH0m4Zc0
GsXIDiCIhitUciTXTtxTTj2SXmcvYa7N/uPbfueDRCrEroCpCouc9+ZHHgiQwJWTTod68EJtBZsC
z3JM/MFMwumXj6/1x3Lj6uh5Qa+xsrn8582rXApCJchigDxkNe0xhlThEY7jY1YzyHboLj++2rt3
xvEVGSbIfeetm66NKwWV3pwOZdJOzq50+qrcohbst32XfPLyvPPLSdOy+VBRWy2nqd9fHvSeRLh2
Kb8c/Iwmwy9ODlfRl/7Ht/TOgvPbZZYH/Ms76gbMfXGwjgcAROcM/H1QDZ9s3O89tV/vZLnTXy4B
RnvE/BaPh9471xSVtC1Pcbz5+D7eWVnQ79gszkhn2ezefOK0LSWrdk216FU07CZh4Yagz9Iu+qq+
h18xWnzlKgmyT678zu39duU3ryDuOatchh0HQ1nHXrP2cfPJA3znN0Ip4YBBNOhtsmj//gAbNr6O
/EnzkE7o1AaOUeuEQ+rf33o8CeqPihGzqG29+ZlQJNa1MBqgTx2RaVi3rueefeHjn+m9W/n1Im+W
RM9KajuZeutQuL39NM1SO8xW0H6ywb2zKngsPwiZ+XwM1v3fH1g4FFNT5AJGiCQxDEUQrbZR084a
lUTEGwf2f3JXv1zvzQ/kiKqJ9IbrAVmuQC6Rzh4N0Sdf6p+7iaGzZXI/lPQ0Pd78Phonh7Jh1HLo
FnGfucj8CMlhtu7kVQHMzCy+xPBrslUxjs3XaLDtT8rIP387Q19CQ+D6mZAF31aqHJyntLYq+6AW
JWG3aArjALrzJw/zz4WPJhiHMdTscC7/qFYrrwTpypTxIPIrTamtOdqfPMk/v1iuQLnNHoVykO/q
99cjdUSeMw/Dhhg22das820IfhpGGJjyj1/3P1el36/05kWsKg2PnyxAtDv3jG3iKf7kYb1/Ky65
K2yDnMPe7LU2yAZIQqV9YDZ3To18BuH9kNB4+Pv3Qf1CAeEID4PKm7K0nYUec9xzDuTuqX0BputL
qkfJug0tSa466kqsA1hXGhV9cph956Wjtbc0PGBSIu14+1sRxd11zDEOs9OIkVEJRP0itIqXj2/w
3ctQIdFqAF2L6+j3VwJret4SaW0d6M4QIjjulKw+eYbvXmJZjjiksK2/fetIIajnsgntg2wuUDs9
j0Q4f/I2fHaJ5e//stMmIE4Eogj7ACS7uBx7VR6dMLz5+FG9804bpgPzhQaDp//xLthmaAF1Yx2C
RLXtwkfaiP/BbZgYrHR+CT7Pt3lCBeSlvhONfZgXQXGDshj7q775+Dbe+XLoKVGa46jhgG+bvz8r
HXVdiirJPXihcxF6l0TLn6r+k9/8s4u8eXtl2yK1TbgIoJwT3o2vkT76nkAU8fHN/PmbAIG1LRsz
AkjBV9/Arz+8O7aGDGVKbx/m+y72Qol/PtzlUn8mP2nLOV3fRBIo6MeX/XOp5rIME5bVh/a2tdz+
L+9bq6s805fL9kEMEkCUtY9AbMvhYKC7ZX5BECnXH1/yzyfKKyHwIEgbBvIf68Eg8r71qtg5wBXy
zkddVF/NVyn4Igr/+FJ/VhFcCnSHvjisaEO+WVtrQmPjGnDVwa48fa3FCtlhI7bw2ngpRdBvP77c
ew+TR2iI1x6NLd9U4oFH64TOPL9hQADMyvv+8R+/fPu/H0ZNXvR//fFvVrhwmLSG0GfnwMg+29N3
ttcSjf1/cBGaFw7bBDSUt8uo0iPETY2yD2iDDqaoLMuPQ5QPn2yrryvA25txGfosaxCP69Wp8suL
h/a4GjPa94epqopwFTVxemGHKRrbKU93lVb2RzR808Zb/ATD4iywFo9BMhQF/byMmZCjoud28SL0
PWGef/8pUHhSq9OpZOt681nYs6bJMEGAiCrz1GrmM7b1+q9H8LeY2f87IPZtmfPft8zs/4t2X1u3
aOr+e3vlPs7/vZXqr3/4nzZL7x867WgLM6O5FEb/CsxznX8AeZdo2nk98cYtf+d//L7WPxgAvHbd
qAM4c/MB/svvyyK3sLGF4bivf+u//t9v7bb2zV//OlQm2eb3b9EGzo2Vk/HlMgTgTPemnDJdUJyw
PuWuIJpqHbvtxAh/0YQjPqlf7M6CiaNH3t1QO3InNBQoORiBtYsikq+qNr/r5EHuU8iGa1LrLhWC
1Z2N0PApa1KXqatAuDB2af1Sdzro6rZGTjSgMqQ/P95ICBjbUhWvyUNd890rYL6MUeveQHOMhw1s
K/slyMrcxvsj+EC0fDt56jxO7OyMWbmxVoPoDvUcHoDF2asJ9ds2rrxLJKv1vvJC9SBQL39PNaGs
VRRNwa7RArW1Ck5qfoZL6XsY28GTcgJ1RCjBhFGMNIfaMtrjgSMUztSLHVAGtQ7N7NybYnkJjnqA
jpKU+xI//bqelFgNta0zvG3nq0Gk0cZL6PngvBDTLsgKZh1zEFdf+7ksf8R1LM47XbOOtVS3c6t7
EMNbeWW5NdpO0yE30BQlAncZ001aATlDFR9E7TSvpjzpd3KaRh+YW/rQgrQ8WnLsjkVqvjRB3p8H
aRyf4ki02xiaDTCSKiJkuHV9DcqXswqxQz1HxPbdm0EInjNu7VNIEvAzU/gqXI2to/3sJ9Gd55Ps
H0oUnef84NwnJs5VAAQk5Cx4MThBS+ixRIsJRDPbgCP7OdqgA4UA5LTKoDTCWFhSWjLrBawkQo45
k4veEXEgbWabB6UVGFjNBKkxfLhIKv2hD5Eb1yKr957Tl+tKpca5FUXtnsCcGl26x62HJjPksHNW
fU+3C0W+lZw5WnAnm3lYO2jRiErOOrAXsC86dHqPKGXSvTIlunHbzS/jDGWt38hoWIkeIltjMhhy
g5Ysd9dcm9iNNrkT/WCeEwTEyFTOhWH0Ceos4sezQD9VnZ6fhnL2vgMsCb+OvQEEFOLd3TSa2VGi
br1lUUeNNI5efZK9pnzO3+Z1W1t6AbZOsxcncbPou1T1vSU4F1gEQjQVVujSEvNixraxTQYxAjbP
FAxsk7c21r3sawazq16PJKFstZxn5iUGZUBTqKfZicozDZ3vjcpBfnOWlFt0YBjVRui6NimtBty5
anLduxSZH2Na3HONBny8wRY3oIPajeiPvxpy8i4i7q5DRYxZSQfPtUB3kvCCXPrwypoNe90hfoRn
AgYvhADe6Dv4SEADA33yFUnzvktI0osEzur5nqPVe81p7C0IJrkZm/QK7/BLa4xHmQZwRgBfmHqn
bZtyAAhkVXsJVxIriEB2pK1Dgx5TBQCWoLhIaJ9Ubot59dcKZFn1mOOyTht4W1mE39RTgZu4dGtZ
DuImNKNV75Rg8Ni/MR9GsgAAlJW4q3LSNNviIcMLEm3Kumku7BnZIEaYQp11c0/AWB6hUIiK7Mxj
Ep/7pFZB7eBM+FDWwBJbd4itjbAiO990HfLMVQeJ+AbiFd9z+vptWxEBQ7SghC0OsP+t44BEY/KH
HiHzBiFu+vTLNnX1V2Hy64pP5+nNvROvQ8OBeBFmfIh89Dcr/qR10M3TUN8ZTgjWNCcvLLW+aHJ8
Ap2CVgxxsu+4YX1iwOmGAGEscg4JBeZtaKoCpUjoNLCr5ggv3DQHhJSZDnK9JOt/pJYKb6Oc0YFb
D/sFxVNbcz36pmqeJDbWkrjynVO0tIxMiZc1fqnrscStZ+RXo5LNAQZGvSavjGBDo42O9ENycpLT
vt6kTUqnrm8s4eup3iGEwP8WDGmy7kUf7xxvzK/QQ3tPZFgVT1Ov46oVWfFsEmh54YSEBWRhE22j
wch3ZTe4DyC6Avo6VnA1QXS74S/dbTOr+CExrOg49sO8hqAtAWkJZzeoat7R4bdOpqTDH8KLoftp
d8E2RFbxZSJvqV8NM5h+/rUHH6lstE2xh+0ItxLblE12g58IDxWcjHjTtEFz12G7XoeEdd8lDIHW
dVbYP4Xuheu4S9MzEtzb1Vg5yVkFOEP4qjWdO61zzEvUbNoXqx3MPaDekL1F6uUPJPjjnQCJf+e4
ZXEVBXVzxWGoP+pzbuzhBEanoNabvQnwCtnkuusjuXbLpvNr4HPdylXGeG0Ow4DrMk8v6PCSfYH5
J94hhyn4RdS4xnbYfFEmmWa6ORNZWRrmsw3h87ZEa+n5QfY16pKB2KvZQZrcwRh7wmUxnM8kXJzm
pot2lOTjWUGa2ymXhDFIkcUnwHG4ahtXWtvGSNCoh7mMfL3pq5NbDcFlqw3VtXAHZJWE2U17Jwed
6gD73jQN0Z6I/tIrBFXluRjnbh2Rn43w0qpwd7nedbSsIlmNo29wDwQhkkZRXE4myYhgIGoUw0Sj
TufMo7RdIl10S2wT/sRS1S5rVsi5fwvkrN5boRERm61pP+WywvXLWpc1ZHsNDYwjaLJY4DJnN78u
jOp1kWSlsNdqWTmbZQ2VqLYjUizMmYUg0jukQay3IOmLr4hpoh1K4vFYDHhyVpVZTw9F0EsscRMr
ulHWN71bl2coNdSTQxz9uiQAcp1qjUl2xbIxJMse4S67hZEZpBqkyx4CjyjW9q45gwIF1scWpHsV
kdxMpbphnRq1ezvppXPZ4nQI1uOyr8VNZHUrieHR2bU4D45aX5HWsOyTqknmNextdtACfdDzUCUO
WwXvtMU+FXPcyfKeNbTL630ZkLkXRBL2c/O6pc86IORw0paGmRP3WwPOcrOaW34i97VqmJYCAvU7
ySiUFChjKC5SMST4kFwHkyN1h075GHhR7Yt8YZsHmZTI6NV4lmdGtQacO9LZJC2jA523qyh91j0Y
5kOilMmQU0b22mCKzDiuVAiIszQ9d8w2OVgI5c+TMDfvo1LYF2Qfy5sCeW++atqo3ZpR4/2oUd9e
MSJ1XvpM9VdxO8VfNbDdXwIrxsIU6gicSFrQENU12giO144vAagMZD3EEcMfzVL7RqvTc2o62q70
x+HcskM5V2hWomMVVPlFhzU9hrHnNnTj+geaCdXaAzYV+amFUjYPpLFDix7duiE3jp3cPDQaRDjS
hkV/G3qSQMQKr9XGSm3typlL6+CK0f5Cy0dcEebn+LHL1mXkcXlbERQfw+FusoOl4ZZc55icyEzt
ZcLGWyk/88akPRecZzdYnLw9haX+PHqzerHKgplWR54CIHc+tO0wzI6+EiJEfxDCkb6f3BhjTcIT
h2cm4iMOmvRsaKR2RLQw7PNkHI+Jq4nXgD3yq2oRkh6i6Y/GKK/QNIz46UlJHUst25HlFx8BDLYo
4+lSXEeTmaLFFcGa6F8HKGeTd8+h04dPleraje7icffKNNjxf3nWyUXcLGTrTZcX4sxEXhgunuqM
rVyPr7U6qwmKyNC0lw5V4GqYhH0VcxsBGbi+I8DSl5VYMqt/6Kamoa1cMBKsiZa2Jp0F5HCMbYcJ
v/5Qtql97KdWnZNITw6H4arNQDgp/7A7H1wTGiaRQJgjJQX7hmarWOTuR0+3f0L/f57G0tqxgWUc
kIKyOLiNI/nagXSviqQOb6IFocnKQ2EdpDoEtxhOfZnfGQtq064Nte9VVt0PjpPcwz1tfqSvcE7C
JPd9Nz+R/3EHCAIDXpI46IfRD5liuEwAyFL0j8pX4yg2qWSv4LN6RYH2o2f5yiuFDtjbrg5SdOy7
CzwU/TNYsa5KNkbjTI+xxnuqL7jRccCOXC0IUiD19i5EUgnOolzK+hn/GzGJgLBHCKZKRQG+vFrb
CmMyT3GTx/RKSDQ+Uwv+VCwg1Ijzy+jHCx61TyvKRStt5al45af2iCa+4KCHqjoTyIdQA9Squ0BX
0co5lMYLiVULHIEjbwG0qqKPv2XI7fGKVs3RXECuiQTiMfZZcBhwjJ6R0935khsF/5do2LQ4jlym
oo32BZEmm2FBxlbBPHJwstBGaAgKRiTUO8wxDHP1zH3IqQRjcOSTd557xUR+j1VuLUO5T1EdGztU
weAApJYiEcumpZM86XA5CwKlV1XZHpKsffQCdT67+s8FB4M9IjC+db3mXnp1wPZY3bapa4crM+ra
GzNspnw3xPH8PbFmPoNI3uVdQVHNhAeyNS6joW+GndTrdjVF1rjTlUjW8Zjpd1041uScTCzFddM3
LElYgkPbrK4rN4BiylbC+50RgH2LKGi+FZXC9p/qUvmMRk6w3iGlkASVXWVFaZ7D9ieeIQjFuWWH
5rUa4k6s7Y5B085zPe0LknbryjIKXHjpc9DO62KoRrHkjETikoGdvadfRlmkFefwPFa2Xot102ao
hYss2YlY1awiJmeMsdXWufN9Aj2dbJHXdyC2J8CVOGaMddUHp25I5gsKwrPOJKlbVw8yfSrnmykK
fdPuMMkXZvIzwZCdpnkBLrzSr10nqB95vxY//NRdDgRynWVRUT3ofY9jLM7oQvga++zO44t+nJ12
+Cpyz3oM9NS5F1BH/E5vGXFowPnYCaKTyAKMi1FirFSQ5QBdW4qKJDx0OO9XQD3dlcIKeh0nlbiZ
9GB6cqJqXtGiyw/NbAf+nAjbdwtCxPcS0in+l84dHwA1kkdRlIblkyYa7UPbyQ9ZPNUb3JwzRhVv
/GKqoNo5GnkgE2kWW0Ink71Nrik8SyrZKQumTR/j2KCGBIxsQ66yV42lB1cOENCDXatxG2aoElLT
wBYVU/n1Zocr11MAKuzG24dZFrmrMsbpEgfkO/PvAIw8hBzfQ/5/qPtpCVcZw9AvYngpBOQWK4Lr
5y2i8nElRVTvDCP9imepOqZ2q3ZkB1CQYW7bKjfhzI+2/pbIqHYzqwotFmsGWK0pqzYwy10Tw7M2
CJ8hI18g9BYW7LkZeh/Rd8LY2UQB7eX8E32Xd/4UFNbdVMStT/Ku+1KFhbWPwM1CL8iBtnR40zQa
ovvCxP3WFThGDZkmwSopWc2GoQY9mjrrSaXBmWkEwTkuMqCO0bNDYyZJ9UNIUqcRBWdNHhBYlpJw
o8roocslyTguyZqZM09HOnzFmvLhhnP54hgZeLY5sBuB9P4cEkK3EGLdNX2CeROPTsQxCXfpkj6R
nSHWcnkEgXEYmtL4Pqs+oWBoi59RQMaRGIDQSmvCXaAFRrWyAmKWiyJJv5tZmT4WuGqwuqZmcGOj
nCNdTWRXnFW6MzsmWJXJHJ0lR7TWXaLZvd+FMX5BAe/BrLLyjPCthPNfhS910IHMW3G2g8Nbnwqr
aPdtPPjVSCk5Ji7AXdubt7ObGDu+MOtrx3HtqtMIxCh6GKtxTu8j8vSVoYfWqkvSs9J0jmO7nyTP
EyjFYwtbJakjeWMWvUdL3E3uSC+2D3WaZSc3biXUYc05BENyFVoCcMzHZ2HzvaMwJHKJRlT3QFa9
kYAMwGSCAKTvTpumdkNYiXhpwh5Lf+0U0lt5DedfKxtDooULEk2alBSEdRRV2nU2pNOzAHfbEBLl
RJspTmYDKz79Sno6FsAPgMyGb+CnAfv02uHUBYFnKznSIJxKIY+xU9rVquWEqP0HDfn3W+00il/K
Cs4w1tr/+v8onhIW4MfszZtvybe2A8D5K/Lwn//UPxvxcsHYo7WwES/9Rdf8C3cooJZJ+vOE/Rqs
MTiA/9WH1/+x6D48gGXmAjdc/tb/AM2sf9BAetUoWbqkge78HaCZFObbrgxteISomBMpuzBRvJGU
l3o1aoXWtVs9Z4vbacHYBudm5tBSbanDDoUkjWXVEvMjdl5ChBLdUo52a2LO84u28chJz026umbP
yXqwRuskao8sR04YTea7Q1OxUcAwQcRLeq06efm4rLvWAnhyh25HPIc+0FmtiHYJHW3wFY3xc9UM
De5S6ucD6Vm87ErlebUTU5I+zvE4DmsDGG+4kUPCkkhN2re+XgThidQ68WzVtdqEOPV2I0nDV3Nq
zOe1JrVNXs2p76m03FS1Sm96s6pf8GFq36ZizPKvehaI5xxHFbb1MGz8yVxCdXIniKJtaLfh9153
k/sl87de1brZO8u5KZU7t8/HL60OTTeenMY86W6tHqeJIWY1T+Mj4qxxoA7Xq4uYpoO+zguDto0o
YBr7qWlG+jrrNGsGKxPi9OsJYQhWfWPQTmYDqS7zxqiJNTKU91ixF4ff9EIS8AlIRUvpIdcKMqRN
kxCPmPMoO4MNsBsi6Dm2V2jHtrWW5nTeqxlrLe3CM0zALdOFoiwX7ylAX7sr1D14R2byZgeEhmor
Y4nQxybf1kmRPFudSk8zpe5VFjf2d8TT2MWUw8lYAXwqqLHr4lilM0AGqxqwmWdDdYeahDg0WMbs
ng4dvRUiS1p3+qycu0iF3V1d48tf1zjdPWp1u7wxRJjU9Cna8Q5IWXZVVHV0nRpt0myDqfP2Udy1
O0sfw4ckHHHmMLdg4LCOCeaxYICr+V51Vd8chTEYms8ZWTO2SuPwtme/Sb45ba9yCFBpaJ0ZbsXu
6zSMWagsem2V67p+29Z90mwCKaYKylJS9z5FMqGE3eTiZ/cm2d4pweq7RL+Mj4no5CmJgf2Ab2oC
temBelS8sBMTh5Y2grcymhjtJSx0+o/sJla1Ya8CFEqGUb8j716d2tymfG0H+TVNWmflpRFX1SAb
5b7X5/NVkHRWBh2+LlnaW5SVWJ6vWN67s7HXo2ZHwqxDeoIhi0eSLtIzGDWBtjbKRrwwN3DXRgE6
etsoqzvGASdNdlCLRDGnwCdNNtCjFyaGXOVGbNR+qbSwoqhVeFytysy2zNkaNvyxS7bo7tRWL3VF
QgVaJFKmhi68sWdz6WhFifdAHGZ9n+iZfMambp+5AzSzFfZmuUqISfSp/O5VH8vML62BiRnso2+u
Ewv9MrTDUsB4GfCfecwfLmuCL6Y1PAr72PSk1jHH6YNkazWVenDKqH2msSWh37uTzHYN60CyJa5K
Wft0MvEVhkJf+jR6bylIaIROnJGoMDhgElywnxHGTQIqcUYTOIBpT9/EqdXmK3Joh/NpHm1jbVYm
DUpPGkusQiD5zGmckamX6l7a4AyfvW+lrcXfSGzXgr3pRdn3qVZQp7zQOhV84ajM9TZ6aYQoL1y3
cnajrs93cFjZ4TnJ2S+NypNLObnCPhtnAawgVEThanNBmVfYNHP10jvBeAu/8kYldJ7wFQdFM8Nq
dHQC4EEU0GaT+uA3em271FyhuXOg1Xkbx+1fiMIleSxsa3+KJk4DxNWOa5UYqj0jT68XpxBm2BcW
Gye/xaEZfJPk716YgGy4gFs3xzas0ocYlBVoiw7ROe77XLuvCTS9SHtP/0njc25h4lVIL+uuzjhe
uEtIuFl+76zao1CuoX/sUCnDX7VhztIJ03NL26qeEKQdqBQ+s8F2dJJMl5SM88adur0blM6tDGgl
ro0Bh3y+pCHYbdsVmzYpI5LL4qewM/K9RT9z1ZmVwsiqqi9q6G3fbCfS2HDGf7FZzkD5YRrs/SGd
XVDsXmZu1DT332jXW2Ifj1Zx5aWa2ZDQOfUHo+icg5vV80OXuQoISDnIjcFJuoAL2NnxF52QJsZ/
jFPvakwE+kpFMtt6bPeHdIS8Q1TuXLEcDTrYqqByL0uVWU+aBtnLJOdha9WjustC4DRXNBFzFhQz
dKB7OEPxlGT5uAcSPNL4GKr4u1AignYB23+jzbUH4L/PBvc21FT/E8KXma+Jd62fmHDRyuzalpzU
IAmVb2Mq6bDuB8zZwtKF6tHXNHacfqL/48zBlWr6Wd+4cRD2a9m5rFoEton7FqURG3ca7ME96lsz
9zLf9gJYaZ47npmaScNf0f8rcyaDlSEhKQXSOQZppx6hkQxL57wkONe28xm6Ft+hRriGW5wchiYE
NooblQGrsASO1JBQ3SAkv43+A3Sr2AnOYqtRJCy09vcxSjjhRB5GUYSUftdX05r0QxIjupgxsPvD
GePnLrS1nRFn5XoJ3qGF1MbYCAG22PddGtdyQ+oab23ktCi9zNIerIMtnNTyJxvY2WGAyTOsOK4u
ACFNOP06zCar9kM3U/N2BOxAFHckv5dlXUaE7XTGXVRJjfOw3sXOnqBROV7MvD7fAyFmksl6Sh07
wjO9ZshQnuwumbazpyd74l61jdmjb1QRZGY1dgw++CBasgriBBNdhhwNE/9N6hjZ1umDbA0SNH3J
cdj/lHHQPZI5167HeQJGVluln87CjvGsJzCmbCcQF64oQZN6QwEercjgqIIxSsUJGo6mfbWjmDYj
KcYkbUr8VMXarON+vqglyaabnBcGjkUFankTAnIwNn0TjocKHf9FbfQwfbLRCstNiZ7/gWDbNCG0
1Gp/yBraI4MQIIS2rLJDnrf061gRehe/ry4v5zmzJsBDjXc+zJV30jsTrEdnoDTKiR49Ok2DsD7o
o+65MoHrrDo4ik+66XbJekL04fkgx0D4KMIzAeoK2sarTgf9dAhFRoLT5ATjGv5Bcm40eDpW6Bdd
ujqjOKZ5E/iVWSK7K4XZ3lFEgYdNkc+9tPXUPACtiI5Z7khGAShg6YaT3XsREkXMTuI1pJ/jmoL7
BCAquVSuEZGuKJxuXQktmtcGQ1Nx6gF1HxhC0jBSLHb0oGlTULq4dca2qnM9k5hZqMB8pj69b0nn
KBPXA7EZNEKR10CRisuD1Fz3AQO9SvaFEdXXfVKFJV59kyBBFfNHnmg8TPFlYwThOQ3xRvnE7VG/
CK++Nqtc3AQtnblVYIquWS3MFKLTlMl70jv08pF0Kn3bt8kamkyw7ruI1rBGYXrthM5wpgIej48B
bo5WLOPOXUpkHmtkiQN4F+tgwTcMLWR+HzpJ+cNscjO+SbuJ5SIcluoooXNEQ0N12TcKheBmAiES
nmRVtUQ418yZl4yqMN8QHEL8Db4akx50b08AAMFQ3qWBTd5fwB59qcopOCtU32/4BJofuXKMm4EI
0nZtVF52Hc1QmMxa9+7MfsTg33veD2X1+lfy5IYzXKTaI60srfYDyMHXQ5moR9ZfygW77uAn57JN
dnlhT9NqWMDMehFO97SRMhK+2GPuha1XIGRTO8tZBHTiU0vAXfjQ6DS3fmh1VUalrKc25JaMKqZl
KNDsJdX/Ubg97sqyj6xD3Joi2xIL6tAbj9jdVjYeZ/Q30PXi49yJ9MxRIF4PykYPQZcXXORaeaRL
9aBGX9pGwtTLBkWWEOqn8A5nSBT5IhrGxmBuWcb0WsCELSDdrCHuWUuqZOvMA3N6cH2lp30jE8bd
T4mZyZL47sxJDhHSn270ZzIQ5jXS31I+1CMG/BuQSXq783jTKlz/BByiawnUN6cYaXiFItkOnQaV
ZMzcTWjapbYbUT8dLL4nXsxZk/kpEl01+oqkQ2vJBaJgtUpXrhCi3cLSrOdjGkzBdepRE0CaIMMk
ZEeA5XWCjacFuygn3WwDcE5tELuj1fQt0lU5qWQFspB4VUR1XZ9Hi0nusipjyJumUeVMxxKrCI6O
0fbRpRxcJS4FwSrDPmnjbslwKq47N621k0RlCFwmY1C88/6bvTPZjVzJ0vSrNGrdvOBoJBe1IemD
3BWah1BsCEUoxHk0Gknj0/fnyqzKm4mu6s5NoQvoXQJ5NYSLNDvnHwftOWTTbHlBdElZlN+LrB+b
ozcS2bPvybmSP5pNm+9hUZLZ22vEWD8qkYEr+8Tb+QxJk0PROcgTxALqHsmYOa5DEVu2pjAmyRBp
/XAESQ+kGsMJx0Pa25RYejqEXOgQIlSBpU6ubqxxZ3vSOgKiVocJqokCsVSsj3k7EWmrC1Ga+3zs
8RG0rsrKb50LbxzDoFMFPlUUxA9GPhvJlC3ioOkSpsds7Fa178uAuwsk3E9P7UBuP1k9k21qSuxF
U+0MmGf5tlaM2/2waiI/EZsjyhpyD8ZFLFPQn1qz1fBsCOLohicTNX/hkhLyigw4ckWVuVCrs2BE
d6EU5dw850Dn5U9kqXN3n6lJJ63oUermQ0rchynFfFcOYfhWMtyB8+qp9ymnw2uVdGOht6OVBT6J
eqCjsK0pQpGIyC2qeOxxECgKRuNcNNUb+ZjwoIPVZ3d51XMnUtj5w3BWMnVqc7sr6fEsZ8zwCRg+
IVV1uPwlcrOkiFNAwBapGs72RJMRT5SRfm4Fs96V5ZdsRkAMMwFnda5/YX1xsHotFihhZc7yRPed
elTWgOxBZAiObE83V7MzGC40YP2gMpjZpKXg+JytvLFMLbgAkjTQnogzI5t/Sj9QNdN7QMN7J8bG
jzSrcH0s5IiWQs46e8EukvH3CDZiDmuEwbfY9Gqb+A2CJBO+2iwiyt9NI0FaEbZR1+SrFSPhWQ+k
HvsfA0d/sVsHWz5Li5IwAhD78Z2K5fbKIH8xroWfImDA7h7TQmbB96GaqZOt8ZxbBB3Ow1B07qGg
w/qqtLW5/XQsPg5Czsczz+X0xCcfHim0oMto6nyr2y2bvOppiHjPpEnamS6mVwKrp/JAv7l9mh3L
J28uJGlN4bt6ywhCg7UZUd3DwVlmAyHk9ZTNDdBbN6FSiHI2crxD5GT5+oJUIDwHYiN7bK06sKU2
oFku6Vn2EzmmpIhNXpHD2BekGCZQZihA3SEUuy889p8SEv9f4Jb/odb4/0UhscA+DnaIwOw/FhOf
8nd4DsqD/gxeWn/7yr8AmIH/R+ghF4Y3+4fioIBeT/Lb/4Rs/lshg/cHeecXTBEQ+2IT/puO2Lb+
CJEY4LHEeP9lY/hn8Evf+kcdsQgv7mCajfh2roetHnzzTzJ4szFLgl01s6HlbmPM6NO1EcpjlHNS
eTQXmMzKrzIjHJ1HSkBx9rIiXSjTY2Yll4xcVpJ+mB/JEmZx9b3J20P5NN+CVU17a8mnh24hv7xl
KYxLr9lCrgoi93Oi7s78Qk3SuN1yXFjuwQ+8YFmvBQqHMyNdW9x6SmXg+SjxiuSiYcnPo+9LegMR
sT24rJ0MywTfaYgP1mDea7MND51PUxkUfrHAVmQXJJagXBiRsPVmFM9p+TArbzgO2vArQgDb717b
rUzOqaU++MdZcYWSlJT9zFFPvhTeEttGWlMh0VjpYfF6H8J2wTUOJNk4e/paZwoHnMHv9sW2uB2J
+WlxU0wWuCxolMt45PebebKrlGhReKCpikq0lP6xJMjLPLpb2bbYQlyatUNOEvhzggR+dDS4hxHC
weK6S7vyfWhUcS1RRxLh3HWXggTbN7ckqPXUxo3jjyKpRmYZ5qo0oP24U2+1fbm7hJqYQ8GcPnPX
N4zYmPr+Ot0KBFQL2etcW6i7I0XdAtGgtMpRTm4v5I4b832JUIO0qJzKU2plsnqnCRn/Lgn/M5J0
ELI7uOzzd4btpX1iu1ndIg6atyxOu7l+6si/0ZE5mUSmk07Qd7GsA+tT9KieOO857jafEQGIcQih
tv2tPBTFWDhx3o8guKTpbiQipkZ4tgrkTFbfzok9yuGu10ZPT9o4HlEBDQ95GZg3w1pgbC63slno
DPSCXYWn9d2U03pj0iuoYj1oOyZbrzoZ42TvhFv1cfjVBVEEqJI33erD5FLn0XmW3udkFL365IJ8
M7M2PEqvki8rIxU5fSW4srMFhPSaQYCAYNoerW5d79oMZYM7rXNcoSG6BRYk+p25NnZ7JESK9sq9
4nsdfOoCL2HeQMiSpZbgUpNcQH6lZRvtnTaKDYs7BUNdOqYnKhS6o93k4Z5OkPbgmXnzMqIfIcDb
eRaO20QEgTB+hn00zOfZ5jUgZbHQ0bgsCFZnjxGbGSBelAnQGxTyPKQg6OlU6GfoVdKxlVpPzgRy
lvvbHA+mYAYXGpGcRcAyLAOa8zvUuNu9Y89BottyveVZdw70q1DHnXfUogeLO92D29hJyQ7yuGXL
9mI0ozjWPmq5PU0I8KPO2rcvsPT2Kwn9tLV2k/pU+Vi+sDdewYyqo1vxvUszhaqU1STutN0Mb4Pd
yPu2ca33JUyRlw22Hz7ahTLjNq9JRy5Ze6DoOVOI7UWRuVscvaHPFPb7spUT4ipDus+2PWS37lxX
Cdxz83OlLvs2GB3xgxx8ucuhKDL0qHJ+cAI/Peq+IIO26eoPX+KpYi0j7TqaDE/flj6NoyRnl/0n
Anfr5fIgPDmbv31CIC99Eixm/bwNpn+vm/XOZ/+YAUSmZozB2xf+ncYwJ4horTeHLDXjoAgdRvtS
1+mN4/jqpDkjHgiby343iI86BO+rfq1C/EYRCTzd0RFkA0elkzqf1dgBWgAgXPKPK1s8qbC17Fip
Asao9rKHscnad0Gfwm97Vm0fdUAOd2YhZjvuQ9B7FvH12iNq2IqzrQC+6Rkb2Hcuhe7purMD1Ogb
2U/ROOoBAsc2p8hN3fGEKWHok7EeqeZtLUXJr6bsZdfqXN1hXq2BECpekp74iyIOJls+4MKgEaxb
8y6a8Vs8liUZskKQMG6WoTijckqpanHdtxQMhqF6S39Qf/NIfPJ6DdZC52dv6vIeWVDVHLuFSvhZ
biRXp06mgBBHklItQzOjWhoCrQqmb/VQ5TRSkyN5W3lreEOIrEk4zGYoPojaZeEV1GzSMTohByS7
7SmfM++HXRrLbp4z/2wFuXnvtOVyIl1LXNc29oiiUg3CamLZd1W1hrdNq/Vx7laqmcvRGHnJZoSM
NUi+sZtQKxhIzYbCixeAh2+8CvazAOS6xzKRMV7P4qSpXXlfif57N2pHHYaQBA2cCc74YU00NdB/
ZD/NFtH0m3tJdoJxv87Gsf+VpdnyTgbsBXdwvAlJtgGNFaFsH48CSttgj6lRxFntZyqpF40u08ZR
GZOznwfH0AnrlHc1EQx7XS7wjkRu8olqh03EX7xuP21aX+X5XN0bRCAJUPKg6ffFWnHfBmT33YQ5
xwsbhkclSL7My7uB02KN8gbtQj5p9UlvUKNurUrlFc+dS2jy0vjtt7Rwy32rCn0/Nrq8MPVyvG9B
W8NYdiCOhCr7blxRcnlNyOvA5TWL6kbKNdv7edOdwCWJ4XCd0v7wmwUtiUFAthmj7irOoaeXcG/b
IBzCr4sX7mzAxbHopzryQ/iB1jO8c10H/SEUXkhe4yjQRgGfIhgsMwLvbGWc6wLPzVUxy/bJaUkt
Bp+X5XkbDNM95612XrveFGuyeiPYhRAAxBCBp1kuw5mB334AxbNPbphXexR9mESCrI42Qizvtlby
gYQcuhcx4/TqUWP1mQfz9mouJB7W00DH5xbUSbkF7UOYDi5CfseGuBRSvE42/BG0pMM45KEjSq/K
sRffipxqpjodqlciP8U3BrbBPWD5QQU+yLC+DrUK3kIY32gtxHfTrfuDFpAZtuHyOJOllIToBJ+M
0qmucvhrFLZOL3Ft+dJ/hp9T7a6vQ9TkXlW/kQ+4vNgcnX1E7Hd/DnMr3OU0nJqAFPZ6tNc6P4mi
I4cXiGlng10f0tTYF8qhIsIoywIOaZl/wDKhLiwqV8S141dvJJa1SMmUE0AXmMGNo1WORMky598p
ODRZ02U8MhjtzP6ihHXke4tb5oiCtYrUVHlnawqeXJ2OhyWcHy1/7l9HuisOcF+4hfwZPfRWzp55
WA1M7bz9Wf1Y8Ji8Dqu5IooiGb5Y4Bp2lmMVD/YWzutJGV5YQuj1U7Zrif77HspJ/+xx/RWR5lSf
KBQLOdXLJpXquNGRncdoN8bYzGpfxvyZt2hNlSc5tvv6DdZx4UMM5znSNtfnIS3tS7oQ/RmlvoTD
AeOmCYS0cSe64qk2M59WQzd9Kkw0t1B+yIKVu6jEwjBAHTf85+/ea8wnaqmcY1lrrt4uG/cZiegx
mknnaSEwgo98jzot6hvpfZMwtNfU1rq7pRkRUVIvTJhT3lw1FhJzX6/ZnQymPjGEdeM3hXUjGJWx
jpjLPV1nxXW11da+MgojB4/mjo2W1Kb+wR8WP5nTzt5jISxvaEMar7PhUoKMatxrjk2VTd/GjWEx
GllnXrzZu4ANU5c7ia1bQ5wxGE4vKhtFkDirSw0YZx03mCbP0l/sMnEUU+LeGtoa3NMIQgpycPQ+
l+MW3ixa53eZP126RjKtHQ6xdTsF4zx8l0TzPQcUxyPu88mzBhUQL/R+efccdpYbkVuXv/ECm3tH
Y/8isYFGcN6Z9tHf1uxbX3kjJyqWPVDBPkB+auSfoZhhKvIF0XRSMW9etdjk8M5tgBqx60/SPPbN
ZO8d6aBBRRfstJyamlo6JXFbRbSRDUO8mQ1/pSnLCO5XksR0TBSeHSMkNN4Nw5WPLeg9fgxm9qRv
2uaWZnn11vmw6glyvfabCvx4QFc9xZKKGx1pahxvAynqN1mtbGg5qdcNJTG5CcI/DLWXeLkLBBUa
KfC/Na8Ljr4WA9Nx7S2XSZNH+ZjOdvia+opFZ/bTsIkqn0c1bojc605GjaMp6VuNZEEQHyql4WaH
iaDgc6iXZY1LOyueOyBOfQ9Zr5EZlp37KUe46UM/NKPep+aEhoFky2xKaoL489vJuYDLdd25NE+C
p3PpAUVxV+kH3hloJkR/mCbzjVmD0/885dS1qKY9ryQtv3IseQ8C2wGgcBqe21lPj6uuZMU0tb3i
6fGpK8lRd3L8lkCMuQlyzZG0ib+o0f7L0I//rtouixASEgD+Y3jk/D6279N79f738MjXV/27totk
OxGQuoiLmeQUPG1/7bJ1/6CJ0sMMgNONMrnwb+Iui8Ja3H8mYTV8K/La/ibusqw/8FbjDOT/ocbS
olfzH0zV/5nJ+mIm/FNCALwmAVBk7TsEKVLt/I9mQ4GvtvencNoxLB1ZD28pi/hEKEJSG+2x6XQ/
d9XngGj6/yBvJPXpH3/yV/6lZ4Fzsqra1kV09idQJss9SkZIF9mJNBx/p64PlAyMNJJ2Dtp/ZSPc
5wLFJgjgUhjbwyrJMriq53y7KSzZf6J/w25MgO8Kw1mxpXaBRiFKgm2HUENfIImM+w3AWQd3bj3w
kiiTPkPHS0kfHp3usFEDdzKySewzdssN7RFHKAp4TLJivF0QQCQ0pfwq2Y4TVQVoNxxgVmD2yB/a
B900mE3QhgjDNnlvVzNy17F8cFaL3tp1hf2wOsO6qzOruvElFj701eVy4wTlxRLDz0v1Kg9oDZp7
7XW7qi+v2e3kt6rno8DQYm1xupqa27sq+OJFFxVVIsP8yxGG+zz5kv44qayM8PxwvMZe5NEbgUnN
RpneRL2tUfZOXok/mAqKYrHCB7hsdFdbTkZ/3R2sxVb3uhvcJIX3/E59mEP44kjvDf5FyGRnptlp
MeT0ma52uEYwSZhgs3IKP6Z+AaDSizCoowjNZ3hNyf8kiEQkae/kD5J2eBK2XF21Ma0y5Rg1lb6I
/um9sBHznRGWttc2Ewx0lSduqH5xb03ywPOdTXrbHTYGPxauNK+LLxMIst67NVuQMGxMICAwgz9B
sTUtSFuftofOVev1XAbTHiy/jUsKSfZlMW3nFvv489Ai/IqHXhpZ4jte92IzJSX2hNwv8qE2WVGD
Oezu6JNBM5e7VTPwHKgJYrQdmtiVfYg6rlPuUZgmBVSY67eXprZNpD6pn9F8h4JjWqO+DvQt/90y
IPNord+e4XvmDmVEu5u9KbzLxSKt2KQIwovViInHs4zpSsn5Uh7Zdljos9nsqkgi9zy4uOH7pMt6
78XTM06PrdSYi8QM+ZSiFAgiMcoSG4/f66u0kT5KwM7rv2FhmX5gKOBBogXoe2Z2+e908vtffDLF
g6za8NavPBTDg651uytclX93W1xWUaGKbG+XLXHfdLnPd1i8+SmbnePSpKYa6Trq/R9L70rSkksw
vBS0ARH/THh6kjuW3tnFau9LWetHu9uchxZ4CIO8ZU/Y85hFGmqV5/XX0FBHglt+6e/n1Ap/yKDL
X9lh6mDnBmP3DaSgspKAeNeXebI0BlAcoDuFVu8d+Yp8Xi5aHbqGRvE+FOVAOLvPxW1ZIyXaoi5H
agKtwfptIPt4zKe+eZm9Mr1HPON/bxVLLvourBCY6h3zKUsR2EVQVZTxKVRyj50YSEMkOAGr1JDh
J0vxeaPLdxQ4aIG3tuRzrw0rEatvU5yNxIMoCDs4WPmM/i/PkFrPU2AeNVDTfMirfHwAjxnYOjKz
Pm8s1VbEIMwpUvkNbhtEbXT99Fo2sVUF1UupL+0nlM6UZkymcvfLRLNhJlTrNUdWNDAHyyh9zUlo
X2gVhnzQzwaFAkxfeWc0dX5nT76nsEd4fkU9qLXcFyBpL/xJvQjXWCMiEfSCFhIxPmbsLYnbuwtm
Ma+5x0FW7raepQ9kYx2+O5LbhMMMQdlCfsgPDnP+okHfIuaRvtV6MSoAI4yHOSvZ00FXehwjzUqT
nblMzHcrv6nRTyeVCQByfkNqByya8tp4ToG6MIpuM4VBYnmpTVycMZVamItRudj90SS25A055+zF
mfK8fmdaRkslgzZLvD22ujO8oH8O9OpR+50SwrhLl9b9vjRb/zFkG5QWDniO9IIeSbRCBOZvcV8j
Z4iyYNTZlUWxmh8RQVbdMIGa+R2O2CXfEZPinLqZRuCDrJ0pPGlDASFrZfF2jV1TYCKCqnpf0nFN
Y52ldDm3xDjvZSt7oA2JxcV1hrJOEE2AcVJ/RI8oD844J0NXrYgPOtorEUeaWKvTDjmi0J7kP7E8
L48QGKnrUfYNXxJsp7CcezQrQfqNJ2n84c+G9c2oRv9FlWNzQrJbnbfS5CCGWK2PItfcoFWr9GuD
kEjFNDcsN+5UBe2uqTipN+Q/Y6TB7AekZa7/0bVCPK6VTZgDsFgTkQpR9bxy/vipkXTdj4IKnrho
S3xf1LffBNRL7/mHojPIuua1ZSOj6yPoCvqauHaQ4GTYSNrt3NitGRs+ekKfV2/n8Ju/b1N5gy4w
RQpoXmgNxq+fNHfWNy7NsMtOLWl38ZTiBsXv4fnmMYWTgWGA1Hs3M80OqcRU6etOaHqCAjHnryaa
Iv7QQV3giVxpeSOZlX/bmub6O/4z8cTx29+BnolDZq76reN+vhZ2RqNMUNv1W6OwE0aW3NAIZaYA
1ycoEMzVVtYQInmoNl5Dwxx/LIoWaciF+SZdU/vO9KX3m60KS1VabM8eL9KvEP0CS48pCmCt+mC7
haYNpZtSxLSkpXzQlJ31sTdI34vD0MCTxB/Nvi9wOD0itKatBvK/vh7m2X8jeCn/3Cqsexg1BvhX
q64CPrgy31AaTOtKbhJK1BlFbgYXoq1evHO7FPfCsvKVY6tvrDUi3GCjEm3qjckELan8W4xdxI+5
8+auVyjwPHgeZ3ShvZSXUBAleQk0KLM0YGPsML3p5u51bkYUUSN7Fe6xjq4hqfM9gwGtkWoyIOt1
7opHsTn5ghIFORPtWmBgfb7SYQnEfLCalMR2+q2cEidA8GuwJ+fc5iLwotW3UNGnAGPHATHCNRqY
NxrLhmecS+7PoMKcdKSUs8t2oS0L4D6bISFy2Zc/A2GUYEDKn9UO91DwYDoig2qZHVYuUiRSmeSr
Knk7HQWgvCzOyEMzN8ramQEpCBGlUEZ3VrQNvS6oUYjFsdqWQah2ufRNrj3yhGUbBYBVNOpOq/U5
VmnacU7X2fdibOcNoNRdEZog8aF+rpnpxNAZmEMO63VNt5s+AY4aP+kaUxiugYqrqBrhvXuvmn44
w0ULVKvC+JERCidiR+ryfV0cToHQboBxLCL+HlvMn+4xI0MZD6K1Lc9LtWDSx7HuyCuwdHr3eARY
d6uy1Nk37ZjOg4nYL9jXMHisjltNf68C6buahO1/NKk9xiuGviCs6mQc+jB2JkugL3TzV9pFArSP
GxPbiP6LSBYJnG2S+Gmn+CYuQhIA+ckyfmkr699MjzoZejQW1wB4Jv6Bgtqg2bsF7V8IH1jNcSHF
a5/Zt4rSZo4HL08aBFoRRAPW7rU9ZqG3lpEuA/e+7A0D5KYlXUCO9c6nHJwrdyYFI/WwJ/kq2PYB
bB0ljtYrT6LzuRSy3I1zcZGrd354hwR/pPcXvy/fsfYfNksX3c6cwvzR0FbzDSSVz4+X4oVWQI6r
2nEoZkIFpl8p95ZPkigIMyk2b9UJ+g5pRZbu1WfINPjLzecWyUYg8wawKkWX3LDdfDqBnEd8jnn+
5Pa644qFL/62SAe/rn3xqxHisiqSvRcCXCyll8/CQOvab0PzuGwcKlHfpr1KjAZ3epSSN8VQOU2r
fVSus8JGVas+UTTJjj8QY8AewE2L1RWawXO1k3ONtUN90zDNNwn2itlEfliPu8wSxWOP4umh01u2
23wHkXzjbwHZg+Q2LYSFxB316kBNA/gy8iphnKo6nbnvddEsPMQiJD8D6SAmPs0kyEVZD0k2UsOe
dNZQg/VsIgeHh/uTieFqPlrf7Z4tFEt7qtUqsVNVbyJfX/MZsuACIGWA268AtpQ2NpAMvyuf5BM6
rlOmotZoGBEtYVIMmS1292Iqp35aCHv4sJusOwKErf2VKnhHWzbjDl5gLN9Lt8vMPWusd4tcEweo
Y7Q1VZQZjcYU3DEehmhP0OS3xNwm85K6HA6uBaHoouC9R/9Y4jNseAyjsdgYsJXBmiPd0byzfeiv
cx2M07zXo2s++S2o4mLUvyHIVh95XIBtf7T8VERzY5TZ0ROZdRLY5m46uA+cBNMS4qZD6nKC9eGB
S3nzr6bSG++kg4A+QlsICOR6rHnz2kMOo9e4WoLM62OjKz+Ej2U+cvyCduZw9O4FDcJWgLh8Gbqr
xra3mzWvnvMNicHE8rXDN3FopUs6QWdMCOMyO1pscSt5AW4LIw2oSphoU68h2NH5hcnYzZLQJH+q
Ltp3FgtUNAkFHtRYzou5r5yxOLSD1d7DfjZ3jR7RVFtMjcCIekz5Mdqtr7vWKnaGZhcBYWW4WEtx
64Q0jrVdfVRcbGSXLLtMVstdK0bzxWwb1KXk+YRJM8pX4kQQEhW2eJiJ7dxB+WBRb9dbPzfwcNme
EkdqdsMrFGzgvEtvZ1iuDaIm4Q+KM75d4O6xCIiFokD1Jg+68LThMHfjLg1xLXN4/6aX9TAEpvzs
dV7dZfM8RdOMxxOHTXDycxsBM1EPHwEXaOzzAamxprR1cikapiMwzb0d37Ey7qhTQqC7OugbuZJl
/9SMk3m0hzQgzhqB09NFR3CuiWCK5tDojwSIzM+9P1Q/UkXTeozujhgz5bfyh1OxBjEAFLO9b9PA
3A40bi4BJ6m9UoDtZhA0IIQfhjWN19rKmSxnquMsSiwtk2mAZtNlT/XlRd0VhPdE8dPzZgUD1Xve
AgRPPN1FKV1YXcqayaSAWYY7sw8IBcWAFXBQBYuzVAkzkjyRpsGxM/GrvU0CSjxZFUbqZF0NHooZ
qaRHuA1rwr5DZYkZuJNuFfe+wj5DXp34MVHe9JsSBTtNXJvGwSSQQXgVzuEaHikBlVhVwWK5g51a
/A4yp04KkJyzXORyQ88pHjfTzBlMlVVic21cCiPpey3ugQW646Qc58GdTNiLLDA5EjFfLQn4cabj
vpeEZBSNT89AURBlF5c1/cBwarZ5rca+P9bTfBHzBTn4bGes0y/kx8F0+K9Vh/33xUep7PhP8dHf
43v9D+Do15f8FRz1/8BLFdAUgY4kENQS/Akc5TxGs0WUJObWr2KHvyrHLPsP6ixIpXRJDyVw1iMu
WHZqyv/1X/DRAqgCjlqX/hl8s+KfAUftL2frn+FR1GnCs2DNQWLB+sQFxPwTSBkquPKqsuhiTCeA
yov8EKNBTX8cv9B1W4JfkTdgn4WzdUfcS9NV14xVHaNe7PHRG9OruzBJolnMy+/E32MxMxlmr+rU
wjEbBlWAMQtAa09QTHBLT7oIrmYhluJ69Ibul7t56kzgdjielCmAFxSC5xmZQkrDt0tMRbWbOAkJ
M0CtSQoWGxx9vnX2QUCg12Dfp4MwCZxyXFCzXghKhPhre15A157RGpTVDnMB+ojNTM+bHEZFUqAp
XodtsaFJ7OBJ5sZyS+4eAWvzBeITrZmdZisQClQylwEuHhWebKvabmS7oBGnJpjEqZkCmflkM0Ga
u2VMR+MkdG4/mi1L1L6qwqImmxK+LKoyC4h2oZKpRWafr+lt7ku17bx8g7ImW5NgGEkY1nILK+XL
a1u4k2QUJUQA22WFrY2NZEVBxRhhxnQp9p/DAuMPy12QuVPo8brTpemRh0mUXSyI62d5WErN6EX6
GnE6dpHvmbbqiWiIiRtpoS6dDMYFSXFFYkV/pS2Fk0jLih/gkhzz3WTmvK0uGlj+Mu4Tq8R81Gmq
b1jlwzt7mSF6i7Ac152UZvdsOw7qPDRba3oQ2Vid+nE1MzawcX0x+8q/B6UTvzjWKENX2PAxE6uV
j4agahTYSynqHRSr/TqoQr0yGLiEx9WuDJBmNShwXd+nybRR7aObNwPt2sEA8dwzoS8XgXau47TJ
WNy+Dk7v6xBVl/O0vJys3uWMxV3KcTtfTl5uFg7hIb9gx1VoLzcE5+VMUZzXmbLEb/frEE83jwkJ
jIbDXaZbeOXORqmT4ev4V5ebwL3cCcPX9dAI06niZcPTjUfxcoUsX9eJ/rpa9Nc1o76uHHW5fYav
i4hFjsL3YKNg2v26qoava8vsR/VJvyuXGTdSm8bF1yXX0GwzQ6lx96Vf16CJE+C+udyN9tc1CeTG
O7h8XZ9wHFylmc2tOtSi+sBKzlULiIXYKvXUmIAggokg5s4DenKdqXkMwyJIJNsHoUlz3WB3ixgP
y5cechYv4LprsaL7dIhjGD2bNrCB8tGFaXJoj6Y0y5cW0x+GRk1jYeFu11koa1ZmLv5htdMhLqrF
RxcatpN1jxm4exkXJwlnqEvLm/EMhPhMSvQWTfuY5eVuqqWeD2UKZkFeHk/KJXz7m6mCghs8aM2F
H0CqY4Tvpeh/4lvdru3ZmsMYhqFRJ8Omc+jFc2mFZFknjDCLHL2Kaj8rsx5Z++YS/LEpq+Inxpn8
Ad+J+FnVC2ooBvMhv1qIttluCzpMdWzxyihMjj3Bb0ytK2sfwYROcCUI5NpuUS5plH6GUb5MGvtF
NDiTx4SysivgyMtt5RP6ojnmo1TmoPHEwJJdZQzDO00T51YG5Y49IlnBLCJAcYfFWRFC43n8a6P/
6fWhNlWvSGBs1v5O2vN0sPq+2v//y/0S1KSfdP/7X//l/aMpSE+W01j8mv6OxqSv5z8lP7+9f+T6
/X/cje8fv2X+v/nSv4rD7T8w1dDEYnGPcpT/PQOK/PdCc16I0UsC+L+pw8UfX+MAoeWXrGSaO/79
jkcdThQv6nBc9I5HwcI/RYASmcG3+nsO1DIFQgky7YRP7OpFiP7nS76wyCjaqk3uL8G2bmKOIL8Y
sfJbnlvzJfcm6zXASU0gECKF6wLQzzoRxDpdBUtB2pdrY8MDAAeKWrT74RVV+LS1U4gBrstscc02
oPKXLOtSTZFpF7ygzoa+6G07WQ3HhO2pHwZW/Wff6zykAGq+7VvzBQhmNdhal6fC65unbGvbD+X5
zu1oNuXR5lyEhdnyqxGL611TrTWKXd8jsVTWU9PHQ07pK87KCUmOlhxumKjPgWmhJAOL0vehShEu
l4WoOy7q4aFdRbM9zKFEhSPyrXnszYA9oCzG+RGTUcNS5S6QMSHoGJeTa+fzlZ3h54ocmtQ/iHJX
iDSGFtrPaTgortXahuFpTm3fhyl07fFe66r/cNFqFocsXKv5xbCy8KPbtvXnZhEvebTHcCCM1ufC
yMrFEHtyE0DxDfSgzS0Vfe1y2gxv/pxSf+rYfLE41+C0T5jPGvL20uDedtkDlhJ/G9OcceqNvDcP
XR2In+TOuPOVIwigiZAHD1iCcmFuUb72RB/PY7fHSo+UkxsEZJBz5cmVXfGmajf7UIMx/lpN6d80
fqH9nQyGieBrGtFjBNjL2YfhOiBoIVQRRU1z4FNxYYq9Gi+SHGaSK4p+O3pzRXaTNWXXDt6B6gdF
reIBEYvBsW22JpJtLhySBYmT2mC4oj7V7Hmmk1EZqpoRl47IE2A8ZEAuiSCHsl2gr/v/xd6Z7TiO
bFf0i9gggwwOr6Jm5aCcK/OFyKEqOM/z13uR3bB9L2DAfjfQaKCBripVSgrG2WfvtWN1Y+XJd5fx
aaGGGVoGrl72pJGKn+DaEk5jnUs4n783Mrrtx9ps4OOyxuJTX3xWDda1PyrN3DeLSM6STAJj9RGW
6OGs5HqfBxwBoEJnf9Vrx5iatS0e3OigEyAMt23mRRe7zR5LM8aBl9fhjZSTfHAc6b3XdRrdKjQ6
e5dOc3ioWsdluhNsPhMCk7+4AnUd9kYJ5dWO1Kh8xxKkeTuMO8mKQEesCtO4PDe5qR0cd2aNNqWq
uRmCPtoSKXgE5AedoTCsClRGKzYMvc94bPv32nIgQZWoGD6wSxkSkSfTsXeBNZhHPcjmT8l2KHzD
cEyjNd22IKNQpGNW71ydhpNO1w1iW0cSiXuoHuUnQ7iAJQH4hb+aIRor1GLVYqVnszHeVJPSwIUn
A3wu3JEUJliJLSqf+7NxTxzLcFio1fY7NmownFzuQHAcgqyz3iwT3OCdtJqwpm00gqAx0hsqtxbY
+smHEGLK/TCNk76NR97oDdR3jPobU6h8vANgoLpbeKzgSI0q1rOnyOP/egxdQrLoOljw31o+XcQv
nTQZ94HSII5HA+qAT6gPm3c5Q1En/ts+63EqT7hUVPWUNMXk7nAAevHvoZ/Kmx4UJV9snvPEdWcj
fa15oQJgR5z8TocW9IQZBHW5WfRGnP7SIR5r6DM6SONq3NXzzgj6LeH/P7VHxwNEr0HtgrhMmhOf
TOTRMmIVZ3i19YCam9/luZQ/tjbmgqCZ49FLbsn6y/TSGgpLyAoSTYZrP86HiENiFC85YJsXcihI
Y3piWPs0sVDj9LJSfujCOHMkQrw/L00Z24CuGbavIcWHGw5IrIxd3FWFz18x2xLDCOhhDM0l8z0m
WMjjvB7e+z53b3v25m+FExNFG+QwscoSGLlrE3MESsO44xxS2nZsvOFoG+1w23uVd8XOx7zoxsQb
Ys0eH+QIQtsiI/CY9TkeuQGPBr6LXBWngI0LlvJ0NE5GNUWXtsV1JrW6eoYVbL5lrEn3NM+xOMs9
2lWjAaE04xGZ7UZNB4Kq+hQ7hRjjnYo0BSzJnbuDPnXeDU1Umg/xj3AOICTYB1Ze3mtt0X2yPxs/
cIdYr01oJCcbmtter/vgkadl5B4qaATPhRGPXxWi1A8Oj+F5qLNhT6D2yeNYIrhdOR75gr54ilmG
4NbHYEJMEuX3wBCvjgB1zW3GFvfQw4GLfGm1velLbpnh3k37ud40qf2uIAtWWAjz5pLYk/vHw0ex
yQkigvb09GPcttmH42Q4OArG9YHlMNXtaZ+6JA3S4phlfbGra/w1EqQ9DqACxtF+MvgLY2xBm8LP
etMFsRn6IldGeUNGFs8dHJbipSJ+6eCpyBbLSk/fWWl1/SVJQlx8JJctuZkgO3xIfIsPfTeZt3GV
ePd5TV8KarX7zaO5viHB3LzjwEUZHcaxPBMyUpcMrzevZeKgkuZYP2YR3Qzoir13z2tpPwCs6q/A
i1CKO/D2j8Lhfh3JidB5YDv7xol/265I8XrPhD6CLGrvePfydygcM/bsFjR03VKwKSwImkX5g01k
voasYe64uYxkOPKMzSAiReVpEeXnVMYRUuvqXYJXnO+bAxPJIC3xoJfLhJR13vRgdNpcPsGM1s7C
KuoPYeR8wJTVgS4Iiipzt2D/+oHta9N+2RX1hI1b9g8j0FjzJMM8+VUMSql7UA1sCPTYyr+KoWm/
A5JSCBVjgRrQNMHEzgcFON73qneePAvcFOdL6pxLF4vVBm8A/55Cqbk+vxuHmQ4RoUewjuDfCsLO
myRo5YMVQ1eUQ8PJzJtrvGLsyQlEszmH0ow3F1KRYh1cwgU5TPPQ/pGFxyyR9Py3bobdHzm0/Ql8
cnkz2LVzlsxMD8RM+xl/A93FW5n28UsK3fUQVllzicJAP+h2ACC3BiC7YV5LWUXBnyTX1vCwQSKH
M+YkPa+wB7DxtvBAvWMdZ2TDy8mcPysvj61dNZrTZzRpwXfbjA6Wk6aHaKxci6SLGBeZ2qCh4MIb
zzgv+OW5X1FgyP7UaXJauNz5kYtpuCVGI0gLRC5UJogymBv4PdVBeHHx4ZHl4Ptm5sOeaTsykDtI
gbUEW97zorWVjz6Sf+K3khcrCIJPs6O7qQ/qruaCpwUXVZB+2JQGKwuHl7RTnJmTHwN1f2tdVX3P
elFNG9L98i4KJYAsD3HsMSymcTEw5M+FB5J9U9cF6xA36iMqJ6Jm6Z9W5o4kXXHl1J+2de1485HL
TgFOTA/UC+SF5dwZOCYb4YHRzDwD5HXApWk7FTHgHnOcqg+XwO9WuZo339MZJy2KOcbus20LuXPC
uClo7U6SezMStUXiIzMSH3MEPn4D1MxtWxsMkg26+4uaW+/ZgzPm+kwCuAunUD+SliSJNzqj9Uv3
ZB8+JWPnXSsL69COA8bFAqfx+FicMRg/eDITjZvkOUwLLNBR1rpH7Oxa64OWYiZW/MyOekRRiGxb
q9lIo3YeojnWHHxfg3iyeepAEVHdK9Cu6MmchHuliIZ7W4hb4CHFx9fvdQ/IK1cSTZ+42fcUSta9
sp9624vu434m0kR1wnQvzYo0vBqJcYMy4ElkFlTYRLjsdvjStR9OvHjP89nei8mNf7OyKbdcheQL
ck5h7Al02I96N9gAajFC+F5oRv7C+ErYPGKGCe3CeU+cfr5meq19FXDMn/SJZqmLaNpssSg7f4gI
R+UNjQNFQFZSZj8mStTrPIzTMYXTdXFYgkVbywn1mNaVPs73Nur8BKSNU+hYVZlNbXisvdhqSvtd
2pTNQW9le8kgluLij3QcXrI0d8bUwT3JRZqe9SSjSdQijPk2kwDfFWFcTvy/TuWgiEbjPjGK8qYt
EuKwmoogS+WKeCmB9ZORdb9GvWU3p4poS2a044WI6iMo9GWYsuH1hygaUV1y8ljKeogQe3YSKjQY
3omIrM7hxdYxfBUJDBCrZrXIpxBFqvH+FI51bGyzPo3kmXaV26Z7SwvHg0stwCHArvk7wNJ1j2mV
82/ytHhTj0yH9GAcioxaApbGFmrX2NuU7xXFlSRdeKristkbk5YfjQaocKWc7ntI2vLB0abARZnj
asR+snhmaaL2NmutI0kO9cF1pmHnGz5GOUdz0/FCpxmcyYCCRIakCCh0oK+i9KCTjaprbrBN8KSm
cmU7RMM300N7MuiwIGtEL8euz4f2J6lQnHbxkLqnNA7dj7hi60iW327PAx8QX9Om+lJj+OCymMRn
j8KMz9mtfuZS424F3X95nDKNlWFO5cVU19itIHMwAql9H4ZMtTDG9FuM8PkudKTpVzlxQ0ioYk+A
z35oM31y/YpIxsWukvZGL0M0W62s4q0Luu9ezlL5VGDYN9QPP/Oxf7AtdelhbZnzYGHoSRCxZTpj
6sD31BiDt+HtxOgAnGlBDsbhbai1eeLHU5e+4h7CcqRsD1p4hgju5dULmJrxMyqT8WrPguiMboMe
mmbbOdqChEoRgAA76NCrON5Ydb3bQr9Pyqa+T5BDD0HTHjvDrLkBdnDudTJy0KzgFAFalr+aqei/
yrm5pYyuujRpnC2ZIUz+UWaqL/w5+pfiuuHjZCn2dLO4t1z05kuPnWbRbrunLOTPNt1KYvkV3b4i
F1TxEQVcm82ZuCtor3huHe7mCNy0JXSp1r6zzpTn1hD9Ll94Xu1kNl8godQ+9aB9yYX7FSgJzsht
9f1guTzdFj6YuZDC3Byy54YWBgBi/QoT4zZyTfk0VrtshY0VHb31lVaBIKPNJcc7KxzKGgajgmnD
1MY0rJnlBx4CI9uGGkQzJ8W/SrfA6I5wVfKcyaQVJHQWElotNGo9koWPFs9R/jGqGnmiW2rsNg4g
HHXN4lJ/DaK+4PqdZFcWmOJDhJp9L+LU+CFcUuByAfCDaM77cOqYbgDcpQwSZGSi1wQsjsTTSNfT
E8vGPD/CWXR3pWKRvnMXHlwflpDhUIBOI00ozAsLOQ6LkLCPi0DyqaQGO2uFzFn9aGOcW+Fzbd5q
T8ZCpGsH2HQ8X8qnMHXaT7GQ67QGhh3oyo96pdqRos536cK60wd0FuY6AHjso+RztVDxmhWQp0jh
NCxaF3CeaARwLEqhAOqZK1zPXYw1r2RSge6VPDVNDDrpcmVUN4R699FQx/wgWg9cH6k+0H3xQvEr
F56fS8DqTR8zIH/hCvxLWgdUTh7VZxQcgID09uHAERj0zxrc1ux5WBLj6Nk9dSpEg5tLsfIF5wU1
SA5t8CdUiUNrOu9eVmXermJ8O5iIc9BQ5ghmIeVI8y1DZ/1Bihem4TCwtk4UyHJGM+25dAP3RrPn
xucKSax7QSPylYOSyJEPMbFa4InGglFM4859Q5nBccTziJs0qMU8Scs76ZV0yNWKEBtFoObNWIFn
NBZQY7wyGysqQiBDhFSS4sPCibNJCMNJbnwIBmzQBfxHuxwoysG6PNzGKyFy+JsWmWK1g6Zcthhl
mhyiZLnSJc0G0wUU92XJExGK5joMXQ0sgJ615rFhEospTVmIlb3T69s6ka3jWwvS0gyq5apMzpVn
DvHQ5wQ5UJIPAIWZr1TMKANP7ocZH8wNz+nEPlds7D8JIcHY6UJFVAJ7DDccHlGTg10GCFU2ngev
XNR9o3yzM8P9NcOSHvH0h9q1cMG04YPBFuUPONP27kRKdB+lXX3iJp7u+7lk0xlMXcN4R7VY5Zdx
W+IeC131YVWQwnI4hSQ3cxf0Yr4gRlt8pVsZufLbXhGkEKmSi22lSc4pL9xfcaNRCGbYoHnihWGa
Sd08As4rSFYuiNNco4RtCEz8bARbgaAKT5F8xfmd3xjx4nZpVnRqRtFIuev/RqqKTOtxHqzc1Xhl
sHaZAQaod6yRTolgfGfjShoPj1Pz2q0UVxtTKH9rZ7GDiqSdMcRCjoAEif3vs0tD45msMZ4mq3Vt
7gkLLJZgPfYe1rjxp2CDiW6xomUnZZCQzXoSNGdvoc/GK4iWjydRwORvQq210GojjM6HLBf2GUHE
ifa5a+ZENPT0hwiCuMXCxKI0TRbHBV7/2r6PVjyuR61GNeg9KdEpwFU/rCzdRHNwFmLtN7Dm8VE5
tyuCl+qDil1pr7xn0HdM8yN4H7K3RvwVTAOL1Q6GgLjhnADUhH+q5AOaEH8+uWNV5wfler15GVZK
cBSPznfNvuwltQUcvCSiAgSQApIeuWxnIihqoz0yC8AfTroa7yJGILjE4CkdsB41WilLUvcuHiMs
7Q7nJwf2yjbOVs5xkrOX28qVf5z+zUIOu0rf9lFf3sWkeAdE2mR8t4OYxhWn6t75JsFVrnW9Oyiw
Y91NqS/45UFzTG+rmaCZA9zt4X5cic00SmIK57HEuTKuZOfY7K3z7BWz2ECwBfA08Ji0NprtDQfL
Jh+giQYXYk9K/4ZQJ0tdpkhN+exzK/x1aZHGOxFG8wN+oKQ8EH3IceElXrOtdL7zVBwArR5GLYDI
2sbzrtJjNs0DqyvcgbrXWhtOVbPfYJ/fa5jDu5tpZWJrlMHMfrqysqNaR0xqHJtzYAaDedfMlPuw
dQe0HYVY7AHoLfxtFxKcfShWLrc+KMSiqeAFKw0c1W1D0CHYp5nxp08097F2HQPlMcbzb2lFO25p
LAffIsOUokQtLWvQqhybamO3lfagGDXcVxHNUCEpN2OAiSFdu4PRa3vGeiv6Y7Hp/Ei5kMldHAEG
TEcXfg4X14pUqQMokJTMkZBx2O/BPzivJT6nC4hV9RpnITdp/K7xNa3SX6VmBjuIvE5yinmI7IKl
LUlVbR9suzHIP1noaD9FVE7PMZ1ZGpwOrOCA2cp2uqQ8CuvN6KYAyAkvuUdMBGjZSe99c5mrv/TY
zV5m6NXktQkzYZzTwrNmsGyCabX8jdqAxirTXjiIYWr9NrRq2KNamPsRQeGCpGP5sSm7a6NDAMe8
WZjGZnaG+WjywX1sq6F8pJSFb0CcGNE2FEo81RUcZsR9t31OCMSNl7Dqyv2MvqL28+D0oZ/B50KW
KeHH7gOLxMvR5eNLJKnozQUbFw7xHWJDAj90BsF5Aw7Os4/NKE3WM2HrQmBLhHFqp/AJKA/R89GY
PoGN7EwNZg/FQJiZqzkdvlnIYBz3KvGLO9koebbFof1EOxOiRZHgZotqWz3XwnCfuYuSm9C9kIy2
zipK49pWVW+2oxd/AE5wFzVrdADfbfTst2ig/vg4TlKgbyNiP64FwsBiNDdWxkHPjbK2s/83X/3+
3+xnLcMV7Cr/53Dq7Sfwrs+GSP6/OLD++XX/LGf1v2in93TMCbC2/mU5K/7C+0Q01ZAu6VC8Q/+1
nRV/6RhRsWOaS+e3ZZNp/ceBZci/cGzRPWCbFACbhmv9XxxYhi7/vXzAXloPHMM0TZfUmeX823ZW
MNSMrdDGHaBA0R9tdiTgHBu75QC0/qjlxop91/HM7UjhHsrV6vk1Vvuv5mjRznViPt85Z/evbLI8
7w6jA65gI2/Et1nRQonf20TgsjAf16sROV1NyaAF0vJB1lH0plkyUsgc1lA8VCJPm21EupAIj5Xj
PKlzOxBbKx2oI4jD0nPpILMTUjA9FnhIRQIz9d9+fi7P5BrBCalr3irjD6QDaxePLLv9Kuk8ukWw
a4sk1MRdBxiKbUQ4WJJvo1El99QkDDf66gGXix0cKv9wZrkj3W0tAWLdBauDnIe3njwSnPjFST0Z
B/QiHjCVIwjIDAGq0RiFOEXmsbbiG6s3GRny1dNOV4yqt6iXVuxXKsbO7mqZva9XS/wkKJvygbtG
8X3DRp8NA1sXu2rMG003Jw6wxu3pS3fVkJzrsWRuxD6Px21ZuZebCehAsxkXk79ojQTfpm6x+cON
tW2XXAB1YuIeUaq4MejAfRiXbEFDyEDW7cL/AfzXbbl+yx0P46bdFJ3tbjwrjd743Yjv9qq+Uobo
FieZlkQe5jX+gJHcekwmLnG3y3I2IBzYWd4GiZjgBG4cbdwPhc3NBNIs04bVspo7K4ckja8PgAqO
Nfnht9qdh+7QlSqgxLgeJ8+Xa9zDHYS85uNoDH7kBk1+4+rIS5veS8mnFn1pHIl8EiShVS/xTjpb
5fJCIoQECKa8Dp4tfrmjGN223RpmIYqdmilW2LIbIb3SAIML9lOS9CmdODTzwW/yhIECUtq0Oqpy
xJoXain7WFIy5ZKXycKCpJKq65+iCWiy5VNHgFpfkzd9jcVtK43C24S13p1UuiyGgRJDw9M1IjEM
uEjacaybX6VndOMxNDpU/xCBjNCaJ3jHYOEVZ3NoqdiKyjq5wU5COixyrixu7JemYd/vt0GlnXCK
hWd3GEgxM8SWSAKx8YjXv/mYvckGYZPAExI8YtkBu+IpqHs8eUXKTP8c1Yq1s6EnPE86vZyeaEaY
f7IQYHIv9XoA3VeExn3dKaJgY5GIYSfyueyPs66yW4/bfXsc0ZmqrR732TtSSHXvxY5ebWvoWeU2
gM5f+Jo0redqCgHc6iKzub1ortmCO8olcO48lNtSTdxsSGIq49KZnAmbRmXWbV0iGm9R7iZ2oXEW
fUCmFuPOmVir2IbCcGGUjDHbAvMF8Gs9eNXmNDjMTk9yeyzyH0q7uk1ah9FeBdb4xio58ysemc7B
qOrsndU235sSDMs9UV6AclZWXHI97Z8byLtc82icovnLG+E1WeaVgOdYb2ARx8euL2D4RwaNubHe
i+zIOGa9GFnSXJppUB8yEaG3m9s2hbw7Rg7pDpNgzcEDdrdH5Qu/xlJDy0fBI0+6lHny8UirZ7oX
zBP2bAviKJ1qQNnZRwPIcuz0p5RhfTbrGbo30aD5lSh6/l31Re/t+9Qc1SHkiUP+K6GoyEkHpqVe
DXdhVWinwBIkwXpVpMNTOUQB4xwJCGsb4t1uCK5mFSkKEZTn3i7T7jBOpsFoN+tlvE1M7uL+zDVX
96VeNW99PDn3WL4L34MT8GGowMlfXCZJHGkjX5SNR+5xG2iFlFuHx6D7nWmTCVd1Ng+yHvh4hm9z
pOlfbZcaO1cUMWGypN57XciFtSFkxhGemSRe2DfgAKW83bYayXfUMz2OfdgvZ3x0HuuOscNjCriO
2jGrCh6zSSNgPDEUbVACHeQ0aVAcn0IuedC7ALBtpwu86a4jLe1izSL+tKHM9EcV6V1ya5nB7LuK
I8en9jfboUDpAHCRvK9BlKhnciB5uu3VaMBNMyOv2BqSBcXGkzkyMiHp4cXDZDtzXhkRPg9+8tFu
Li37IR0rTTBR5BnmQ6hp5daeFpO8oPHtMaoEKETOBqKYpA7okQuxGItT5BLX50cR2buc0wx2nhON
l6SNdMp+rVkjiwy2YRyLMvJ77gfNUWhRHezbSnpHCvNoLaB6/A2vZPGg9W0EzrWK5m/unGm9YYUk
mMPQagBUs+bM/L6LZ0oXrCQ5NnKpxI3olJtwDszC2tA/xw+BLpONzvwUX5uEDp0dNUHmJ/fbJQma
5+XzRFbrlvKiAYNPMuKZsBKOVq/DUgb+RWV3IxwiaHhh/zpMpEaSCePkXteATcTQwAmAu13T3ybe
PD33M5Wz2yEmYIVJkdDccbQ797czWNMRKdag3S9kOCzopE83xYwPhBJyNYNsJ5e8MfCXBPcWSYfp
aHVx6V0n1yakoQ1OeEv+0nu3F9NMLLRLtfpoHBw1sIaIt6wum2Ax3JgccluKGTDhRMj3SL5f8WLQ
iRarjlhdO5iPcPAoMbtv7WLrIaYbsOvH6kPOGtcP9IjkpI9gzThjlvAJHiFYzZSqDl2stlNNkUg/
MrNpVe6cjcrRxaFfHEfZ4j0CTkqMylAYkqrFm9StNiUWlsJ3Kklo1Anms1bNQb3RF2+TtdqcwsXx
ZC/eJ7sI5+OY6R3QBpb/m7AcAGqki2MqVtRpbHAItoc2VMNFW81VOvzpXb5aroBzO3f94sMifaZ+
rMEO38NmetZWu5ZYrVvO4uKKFj9Xtlq7bGeZWmvOIkJJ5iz6EzRV+4vdMdYEI0+Fdu6xihmLZwyv
uvtgiTnbsJoynlNSzx/SwOV/Z8ZV/wejJOYz5SxGNLsNMaWFq0FNCsqi2KOV2Q5rHRa2wkrGL0VN
ys9g5VH/WhBJjw52YRQ/lTT1+gGiFIY4EWN5PFurUS7yDNxeSnkIu9bipTNRjaFlrRa7YLXbaVzn
SIquNrw8N/unajXngawmQ7ha9orVvmdi5OubMinOEj2a1aw3TA/Ya0lim3N4S4Q1OmIvwA4YjnV7
QOZjk7jaBR0rxDq4KBessqAuXaO5Dk9Q2N1zHmvRMfAG8163LJoxsnYodgSQO1K7JZ22eor1MeEO
8lMvLkaZO+EOF7igwxtBjoPXfdW0HPMjwX0X0yQ9JvnntBokOWi9Z1h+FK/2FQ0FyqrzeyqMqtdu
JEUcr1ZLM5lSoLCFk/pppYw38LDGq81d7a5ppTp4aa+QWde5Uq4zpr6Mm+NUlpVvJpTe8YCkOMOx
mUwhfphvbdB8CvQmyn36lPlViaT8g3OpejPW+RYRmFlXBri6fS2achDUVMcP61zs2m7IhkeXT8Pf
gzOkQPGLTRKM9XWybq2M9uBl3DaYu0fu5J8G/T1+x0weL8O5JkxOfvjuzOwskpnf9XWWT9a5Pkvz
Lr6L1nnfW2d/bdUBxKoJoAhkDmfeohXoq24QLRJC41TmeOkWYaFZNYZokRtA1qM8CGjxqPZJ+VhP
MNH57M/HuSdAu6FU1+i2+dx1V6Cplk9zVHnR08bci0XsiFA9rFX/oAULib12Y3lqYqLfb1lVhmzI
BEC4TVbW3AhnUzduS7PqrtYwoobE5QZrX4SuH45nPfOKnQl01e+b/iOhh7Xadw3ZdpQVp/Y2Zigl
bFuvfRy0YD4olmi/SkSJE1p0nfgwYZPiGGmeBv03s6Jop9shFlFSB9o7iZlOO6PYQ4LpzMx5Gcwe
LzoOCwpJs7oHn5G6DjovD9o7ZS3DWeE0CW11HsWk0TQG6b5AiOQtlPM7cMjhQ/Aq7G2MR87wXX7e
5daCF3iwzHr8qCCJst83Euue9mz9mQsuJ2w891zWuzo8B2Yx/s6Catrbk5OeaOeYo2PvFdYtQ4Mb
nNncii+aPM1tajDObLlkkH0LZ49sz5zgxEKRhVghcssSPmk6Kq8qMm0e71gLqsZM4h1fZqNC5036
L76+9k2TpEA3QuqgIq4duTrSRJeW2z5M94MOxBa8vMzuhc5laBdQLm2cGy8M7D0TsW5uMYrFTFWM
N7bPkEslAt7SD9nyAPPntmN+RYa1FvoFYQkGJc+eXuoArDy+fZOVRASB7aevannqw854z8acqEQo
62NScszPggDpRhI6PdRJi0ErhyqVSVdhaWEbmPtY/zBE4QhtPiytCu6Vg03MNuoQgyE1GvQnlAtl
MqYhZa7bAvx+IcglNl5gE1ZVub1DLUUY7wZF/LTHfid8PEjjvVtSV+CrNqI4Hjr4E/LvS7i4iTcI
nQTmc+x9VF9QSQPsAa1Wd88Ty198LyAqSzTpq9OjNpdsNmt2/ZLm9ynqmsc6GAwEr85Z3ApR8x23
6Nx7T3htfXTafDEQhu1P2c79PTAoVouZ0Mk9yEKxlxG4OD+tdqDLj/fhD9lfHNc4PrjZR/YNIB77
gY0l2D6aVG+xIF3oJyQfnkpqM3H/APa27O+G3cE1odOceHkOSClkSqIB5dDEKTfe3jbfcIX/8HGD
/pAhblMo9pP2lNI0FMxu08jl5x1zQwZTdWdlWnnOZMML6ovy6vIY3kdtrT64U2QsXaLJfrKST11I
ucOrsCyccnNLgWG+g6knTwl9hU9B2eqH2iUEz8G5LYrGPBgRNQTsko1joNfWySyT45y7MBjsLom3
JZTkfQyg8ak2jAmLk6t/4fzML4Q2h09Cm4RIg4QMuddO+nhMk8JWOw7J4XsmIEUBQGJUAF+ke26T
iksXRQdx6vdghz9lYrvTbrYreTN1Zn0sRu70CandQxyXwxFLNeN+XybXwTWnO9i9koK/IZ1uBnhd
HjJ2O/+e4gY7RMINErtH5j7T3GDfTKKkY63JLWbilJRumehbwU3+d6qN9aEmF7M8TH5VHkQuYHyy
u21sDtHWjovYL4mdBYes8NQRntGhSt3kkLfhCOezRPxI7LJ94bpbIVBMTemP68wBNGFbweT+45qh
R6QfeyDR//ndwAf+mBdwzzYI9Q2w6MV+kus0ukaS4xLl5iCL9DQIVR7C1LDvu8Si/4qwukZrVpFz
2dEy1vUdyWDltBJzL/Np51jVr6HWMbNPuIx16cjH1LPaI2DD8SHF40KZeJiB4cXhV6Wm/outZbll
G1jfkSM2dqj+Yo/PzsDzPoBRxAHPjUZew2pxHjlRdGYfQwBo6o7m6NyRnB987MvWZZLC2EvhzWS9
TQjLmJ2YkXsikI3Sdj0P473t6ZEPNCq74aCKd3xl3DfWN0uQq64qH3gp22dD0epCeSUFRf34bNtj
sx+agt1h5XXyHse1C+EltqfbgbbmHScu0GszT/dTq6rzPKtSXEYjLtsdahpcjbB517BtPUu7anHW
V3PzMlO+5QuVmFBVY/2AB0bnXZ0BYtq8/3Wu2p2DR0Od8QykO30Ih20vpSwP1pw4X2OefkKSifyx
MNAL2jn7jVkqOHA+FI9ELtkyRYF2l5rYC6wA33bMgxWzRI51IyyLA8V1vR+nIwa71LkrZZAZ8Od6
MK0ee5SFui+jC0iy/OTotftbb82rFnDtbvD+cSELpqttTTZW4ZbcFvbOzSKcxBBQDuEYtyd7pAIF
7utsv9oik+8yQe9vQp4kqosuTtWC1WXeIOjPxRYGjpy+5ig1XwBa6X+GutOYBzx5xSZ6iG05t3el
RkT9NuzJjvJ7gQqd0+9KGqLZsYwbj1y9J9jAcXZNGimOQG+qXc0ifHrQExqWugkGodsawYb6Y+rr
R3w84hToDlu7JKaEAHzP0D3oZoYfWhJjDdP/Z17+r9YKgm8Tier/ea1w7fL48+u/x73++SX/ZLrt
v1A+LJM8HohHe90b/AO8NP9yXe61JL2p87GBX/7nRsEUf7FrcMh5udKQ9pIE+2ehILy/pCXIhwMg
c2zb1sX/ZaGA1fDf0l66I20S5cIjKc4/1r/1ai9mYht/X37our451kbSgVq2mT1cM7iSzGkuQ6VP
25QrPG5Gbvsyy9WpHt34QtKaDhsp3Vc3n+SPRzMsjFpH25N8w6Q3xONFS/IQkjms3poznwkPY7Ia
50+7s7AeRYB+GeTsMbto4GYJG5P/dgrKCGsvggnd1D7Feq90Ev6w/oPAKLNz0pTVQWSpsTDViHBU
ZefQOuxGu4hujZdURppLBDRMz+Zs5TB9p/k+N5zsmwpjBGHXJvsUifDInzfcE5jU9sLSmNhKfHCv
QgeuVmsgxiyiuKikQfIB1Jy478yfGqBssNSPFpuQbjI+V4V6s7JmOGl5YW4d20AczrOHMkpQGKaw
PccGbUhD7Y73nea6h4KUBj6jpgBFlSCPXUP2wkctsfNLoYYOhmYjiQXnAjGgjcULiB5O9JGLeWyq
uyaEjSKCvjhomXOlhKV/aT1d/a4oGP4V2YP1AO4Z+IfuekwwlemPdVHuMjuInvo4EydPTK8x17hr
iAL2BHBDnnjmdZc2C6KbPnTz1wHAJo8LEMJjoyKAoYnP8yT+JOwa3YWhy7RbRYbBfZGR64lajOzO
KcEpWrgsOS07v+n+g73zWJJc2a7srzzjHNegHICbNTmIQGiRWtUElpmVBS0d+uu5kLyPrPusm2LA
Wc/4jLeqMkPAj++z99pO/eowGq01e6o+nTn4NSWTN/uuHF8iGHZpJI5dZ6abuDKMu55BcxPDnrpN
3EG+2s5YnQEM2SeLaejQdXP206ZlCtcFnLnFHCSuE8mnKxq3p/CZSvFJALbGvxUyz430cQGFG465
bgfXAZP63l3QVa3hGUhnmnmpJ/craE6G+Wol/Ms64IQHxa76mAml/DkoXFrGkq7agNIIQ9bPVTGv
eBPyWwq9Uwj4M1Vw2jw9mYCxMRpxSwntknuymqdrBtnfD/VeZzii8CFkUFiThRp8akBYMBG4lJcc
1lLJ+rpSez0KLL8rQK9kmvOrwzd4bSGSbGqzllusBeM6Qkw/tEQ3rw7sa8J4tS+xQG3j2PW2amrc
R5lq/bbKcg7SSKtXjgL8tBZQ13C2h8YmaSBw13D9t3NBCcw4dYj9E+q/05X6xp7jbhWiIl5yp5z2
JuCwXZbowMFnBGSmuNwqMPp4c3UJvMD2ReKtReusFof0bgY6U+X1qklA/vUTthqz/BDRtKNgKz6F
AntY1enpXTUCf6OOo9mlikUNF8Ut1xlnZwZxcfJM3XtLgWXTvkqX150R18O9U1RvtpN/FECaxKzO
QAU+E0hTt3OQevtKa+xtAz+Nh8/yN+aNZ60HYwB/wDyo7HvPiGnBzZrWrxHlHkIJfgGsC4VFMeou
XNWfAE+vkI3GjdOaxdroHIhQTtW9ROWA0wV0A3czR79xF4J0ORXGibak9sgYb2+6tnK/Wnp8tuDJ
rEvTWXyZdNfYBCSvHizX5FUduanaEx20ihOc3WY5b/kcFxvPADnO1bgaX8I88A6Wm0R0xSi15UZU
HkdWs4sfQ+36MpkOaSkwSxhKORQEhDPdkcF864Wz2IYuBQV0YOAMBJgLfop3e0oJ9AlSULAwo3aX
ypq5JHDLFQ199s7s2HSv4Hl8VImxQC/ScmJdxXU+x6qLVbwMXjDwzGusDnjC5dAf9XosjhjpvD17
tuID303LzcrU1zDS9Hu+5AwxcYRVmhy8wwQHO/SJFgCXrCY7GbpVxw5wO8iAKzMrEKMo9qxt0lOW
PuLK+jnK/Mka6npTTfGOpki0vFTtM7t0fQ4M8doX2tLvfZ24gAdBso7IwK2bfoIQOHtO8krGd0YK
8BJcyG27LcsECE6TSRY2y9XMaiIY/LLj+99OYg33NN61hdBvlZttUr3LVlEoKQwPehht7rlLoIPC
/SR1ZtmnZAagY0vvoZh73L0lZzfzlN0+4JGN/bwbfqaele6HkiqsgB1oVMR0JjnwhBIWqPNy74uV
bm/bcph3FrzNnSV4gguU6/WIVW/T5XP/hU/vLurdp4S7Duo7fwGG62p6rRIeG6swyBOx7x3oiQqv
6VpvueNnQYOBVc2so4LpB2svca87pAf429eZ1wNzD99aWnvHLH60LPcKI2xTajhEAaDkG9VqdD3D
eUXqVNG50fTkyMbQPrgJK42A3/xF5NJ6U1Yy+HHt0Q0h4n3RBtVDmGnNjrZu7rtG3w8h9/GiemUL
Fp5qZ2pv3HyqTiUFF1+5tLHDkETkGKSaMkvzYquEI313VvJeOURucHdtHL177UzAkUl+6oZkvhp5
eKEs3eSYzQpk1KLFIUDrHnuqhIcquAp0dEzxg6XOZF1YHrJDMqPWWNmJRZ452XFzxjhcJ4imeL+g
387tocFnAAGzgqvMrZL/6gt7sRRb9DNexQxv8oMVDvW5Ym8xWnDo6H5Cd8MAPwTCPAnsgcWuH+LW
4RY/tO8zx9BXwuKDG7ueYWmOuJBMYGE53vAWPOITxMmkS0vzseLl5nrI4vpu6vXWnyrRXDQGd1/Q
CySQKib9mUdP4tdVMO5UXSjAZNOw083C8GkEoSMKA/Ia0JXzoAGCQXqe5hxgChcx34rUY8VKlRYZ
78bTREeXrac9s6MF6FoyooR69ZVV4/hY5ajEGv64bWdnnN6Wlcs7zy6fR7e/LWlT3RRFdG3jZsv2
hiiU1b3C13pq5hzZu0itO0PIclvIYtpy7MlLAX8z3kx6Rhkv5LpVyVgRivQziewduRpKMUhpxu5+
aOmtGJD8Q3+28zDnm8VCNkQbzAAUlgl9M4Ze79EFblkK3qd69MmB9jw0/U8l7N3iMb/imaeByLDl
2sGyjmo2G5y7TGFBhFnAcf3EmacLzSV0wcBs8a3Jrq+BiLYZzU4Ry056o2Vkd1cEO9rlqxqlSlNJ
5Se4aB95/HrnaVa4ANteszeM8ESaDaZOO7oCnY5PeAM1P+4Ha89dV79jipseyiSbt3Y/iFvDYzWS
Jz/tkAE2H+0ObiYUyjrrLg5hq6MWsR1WQiCwKVP5C5jlGNA8hLnBGPeW1utrkn/vMKwrwj1Zdh68
iSOahjUC/yWZfEXjTDlH4qyGAGq6ZtdHekDNfUWc8FgHySnXxvqtw3e6ABQ83+xRYFfppLHLblts
jLVX3cjAwPGSlO9eRkuRoPhlM3D6sJpyDjVy1lrV7WvtNO/sqYUfm5gup7zeAZVNjoFuaC8CVt9r
kQ/aJmaJ/1TYjZ87VdjxdsSsyXjpvnBw5hsmSucOIGG4HpNCF+xFG6jYdZrt27rec7Vw9nglHF7U
PDyTukZP9Dik2Hj7FJF1L1XU1mec0M1bGZeGn4qajDaWZo0Hz5JRHVISPkHd8NmJ0cmnPFiz0dW2
jsvmdUa32lV9FzxRR1XfsWzz/Jp61XurqawrSXooiUY23JdmVrw0YUMoADPIYreZ7tF+9FVPddLP
Mjeg4sVO8UvCUN+NgL3XXs0ETfmffaZ8gHT4rBX5OyZOUv390kZqDJ55ghAbP4QhUx7m2Dp+BmDB
kZFVINW7ILwama7vIATqVwMvu4/d2FrRCaUOAW21e0hP4Y/Cngkjmq7pkwXIf9p1J69ELMTzZBjo
CO0Aotrq1BuboPA+BaX8UAImPQ4UIXPkGXHPS28664qbAJxL/EpKLYdrEd2pxN7OjYgY2BRu7ihA
qFbjcHWhVKydoS6utiKOkKNvbeYg+BqKAabeXEXOtqCGcFuNlPVRo+69GWNjnULaD++H2VGbsTXq
U6gSh/nTEfupFeIHV9Z6M4OO/KpaHGCSC+Ahmrzyxgnj+NobUbwn7MxAbhf1sbSkzqlhyy2UBs9Y
m/Ftqg3FhlCHvvFYAh5jzQClSnLzas7NDUBqc1kTKXbVbX70Zlbtq8qUh9aFLSuGJv3FL1pvAlm5
J2KGNmmqlsAdauYvEcyfLcT9FfVmGJQh8/hGgzLHv4KgD4SYibEITkEUXvs0ZXI05MUEleRD5O0p
phPxC3uByR/m7K30wNyyKHYvVUf6VMyUW+n5tC5NNZyWSz4JoeILv+uOILo8la2cKHqMpF+R4XuO
IlOjwAFDlx/xnUNnxriHWkajQtcY+M/KFAXTLJ5CBviAu1z/HOrCWWm1/gDNNtjawdYbgp2R1ukx
yPu7ZHB8Nxx4uEyM5Lq+xaMzXbG319s2JNAGy+gmsdUHH8+RKE4OcBol3RdTgw+7JQ04SMfeNbNh
FRiQFo3X4oOaBXQ5NHArMfe/zZF+DXl+buiIxhxYezHlYZBp+0ozN9zzgj2qVeandtzc9VUWY5hW
9b5Xct5oIsn3nBTJ0ehxz9d97t1082Tv4EujU4rw0rsWxCWm0fAYjx0bB3JCRBTTBBwMrEZFYlKa
L5A916PtIZBmC3OKOidsylq6ZvDdR+U59XAndGE/nHMehTjKtLF/UCIp3oD78uWxIiP4bIJi1lZB
5BIE1yN6oNaURN7ljaHdj7bI2/zQ2D1Ld4i3eCl548mWp8U1aRPjBydgg4CH0j1HDT94ktY0AcQG
iA4ysq+dNQfPJmaoTd1zb1m1MdmJVV6M04FYvLEjsdvuWL47900xpseJJd1BwMalHMO2d11vNp9O
k2DLcaIufitL2X6OeU7kuqr4MvY8PHlp5CmojfJAWt7bwyKbVr0DdDIuVevzF9iv3KWH576L8wfc
1vY1dU2UTPrO55WjNzcW7+mdmZv8MOxFn0Nz+KqyxNxwE4qPkd5Tqmzwf2Ekl2vbsnp0A1EDmys0
44bT1tjkNqEKpg9Ip5N2Jk8POgHrwdZlsFhJo9Zo9VngdSaGVMZ0ckhXvZLuA9WX2gbTJ7tjlkwX
IG0bs5kBmYQ0QJNGj/eYbVLi42T+ZFs+gt56x9l5maeYbs8h/pmmdnJw6+aS9421pgCkrlbW+KK4
/LC0wbhlTBeC+j9KkpBHAg3R3f8K7mr3VV7f8y/1f/7SbPwvf/2fVNH82THk05Lzl/+x+bY433Vf
zXT/pbqs/XuLzfJf/nf/n3/7bymaluk4CIr/b0Xz8T2Ps79d3392v6uaf/6xf/dJW4JrhGfiWpOe
baEb/qlqOn8gT5rgqCxESglk6d9VTcP6w5Y65mrdko5regJz85+ypgfESpj8KczNxFYl7uq/vwC3
/0ag/J/U+GBvNqFoWhQ84sXSTfzYvyOsGowEnTOyquTsvzV4Tq5Srf6R2zS6NGyOtTY92mqc950C
bvTbK/Xnj/I30MS3kBVa9c//5FjLX/47JHOxjTsCPdXy8OHxi/71Hx81Q08G+sQ3RqYR5F/AAtoC
HmxGRRIajWc1882jyaWP8NHqMTFsQ/8EPxMC+yVHS7+erbgAAYK69oIHCcBocSL2B1ZFxNaxbig5
jxslL1asGCiaqS/3AbbeifUips6mcu/IKor0UuUe3iTHebQi4Lcu58EVJAZcgXkEw2OXjCZgvdUl
pEE+JiuB4CHaebu4fVomGGVdXZxsj4zqxKcqCCF39ESYZ9NT2qMLMR85tZQ3FBQyX9PZdOHoLnax
pk1PSUxtSO1CEIGVAlUqc7oddx5xkkROdss29jDTbrRolJrGsgosQLq3XdJWrqA3zm+0uENWZZ1p
0V7Lamtnu1awC2NYfCgeWB5LJosf6FIJcVezMu/hqlImoHjScgBrvGrKmvZTn6hzi0ayH9I6yu8Q
cHv8CJP+VthKYQcWWjGtAfPwR3mmDq+gOqIU9++QPxSWeoF0JSBAoMdKsz15hX2S7EH3YdKofd94
rHZq7YfT6fKid/bosP6Dg5R1RMlXaZqwJ3ISa2z3cz6O167iotg1aXrqvREoFrTSnYmhqFsntVee
C8a/A3pwvrf6aHgMqd7ZES0GX9V081bBDdrMHW+3MlL9HTg5RUtFpQJcnvm4SzWaSfGunmVKLjnF
g3KxtBQQiisKFroIo66mvL1BYpHeAE/SbdB2xnmCfFStSaq5a1AxQYVSx/0ma/IZuyfgF3aEMKw0
EwcrXjDfaTv1AtHbe3HTVL9UScVnOhQnz6hRtZfPeRvG2bpm0XGxpkY+9hgKKQjtWp/No9pYpL59
VIaKxpGadS/voHp00VLpt2RV++CFShqsCIlhQCuR9MX5OJ8NoEkqHn4kXmcZ2woADHB2kFjU8Sn2
+JvIGES6teeZIhdrMOGB5nE8X73CtT4KO2jvwV/irnOTNttNBZe4wQrcL2hjzYM7KPnUtspEFIs6
7Qf5rPEcd7n9aCEBGv5YjrV7tSOs9huak8rGD3oRAB3SNC5JZA2JEGAaDFdjWsMratNw+KimEV21
Z345J43RGD88T014nsW0lvDxMbLNTvKhxia7HaBK+pipskcVmwLGRn1QRSz2bPJ+zS2RVFbNA8YU
CyAZtUY/41El+ykU8YV0RHTAAYLQEVRzwctp9ajEWOp1EVd8qUejfXIGU34mgRUctNKZfU1kMI/U
ABciVLnYp3qd1D7dYeoy4zDZTCSlX6wgY87rBoM78Czeg7kvtqB44l8mPRpAIoaC0Gnvcf+QxnsO
7/6WLuBuF0QBL+HoqaeAmvZd1tNU1Y5h/holon4mY249uaAND5EaloaqiSopkS4eyK5Lh12lFC3i
aUFJ9hpmtdF8EvkuwlNkNSFjVJJ59pPJvZBSHv7kazODCkum6FcQWFAF7EmHkGtgN533eJVmzGRx
MgGfIoc9RWxDpZih9CQdnNl1SNQlXFFn4GDG12Tjj0kfv/NJG6dVQUcKDyQYWrqvkYHeYLbhuhCh
j0IIqWi092HX5uyOa1ee22rKj7NFrm5b26kRMnSaHsgqz/ghNCFvKVXoD5RCBy/Kwk3pJxqODBht
A0XB6IZ8bXoI9O+EFBfYEqrrCWDK8NwlReseqKSIA7/GXnsHxmyBh2FP3wSETN6LZKyuLQqnecR+
IDe9Nr1Ng1aYPoCUYFf0mfZQdFb1hfzdIx6X0WZwTSpB9K7jTo1Y37IAmPLilQ8/GjtqJFMsWWio
DCCE8IN0oiYGW+OdQTtk0U0Otq1JQNpDZbyNVU9rQBulxjaP9IJqrK5u37QC7X3j4i58AeKgv9Yx
pli9ns3PuGtNEv6z9GU7N1vMkepmGB35U4GIvqIzywSBFCQbC5IZg3c2B+VuCkf2cPxnMU2hNeii
sHKtR+RuB2ytzZd+VdptvZ+Shh8gT+d00STngcueQeQaQzIUwRW1kBWbnM7meQGnJ852ZTrBIobV
0OVrslrzuPW+287Yf3jaCuS9Ag4tymeOHrrB4UFTGFSOFKalS3VayoS+5S1j15FQrGanGZi7pWwt
JvMvV3jL2iNuf7glWbSgbuigKm5rqmKxzfB14LriovHiACE2GUWMxK4FpwaQCSsT9kjkqM4UCgw8
TefolMua8ti0Y3GETyOhrtixccXKpUxOM6g28AeYBKQq+kFfvuiIgXNLlXyoS+8nQDY+t90ECY5w
olS/GpymN/N3ix2KP8HU7247udTcMdbbPgSj9k5Ly53VOuNtNBjyHst2+Gy09OWVC/04ICZDpVZk
YkVYmvWipWNPRWF0o9yleM9cOviypY2vX3r5ou+KPpOOIkw9i/kYOjNoTwt/0cWbozOeiQ2eFg7k
rsZKqJfU/7lm9NiPEMsI0jcuNu06vZrfjYHYKq42/ixgP2xJ7kdCXvSftvopCjA3Lb2DfZndd0sT
IYhqpAQJKnNpKWSA/cQWKXxYVjfY2fVVvtgJ7aTi3+MPOts+yN0jUj3th6ljrvOqglRYWYMix1t4
t2RbuNI4iryBn35XKbIqKk9YX+FeS5urZcmHijmIQehXjnftimGJWkZvaWh0zISyRjyq5I6Gnh/o
YEY5soSZ2ngmVdd8QQMGvW97cfvZeQuQP/+G8/cNnH60Pv2cfsP7a4h5gPy/of4ZoDnFfSsPhsOy
p1+SDTPTWvqNvLYnqChTO3drbOEwsd1QcB5WCyq7XaDZrPLpkYGDB8yPUcVZcRMlp657nh1vklp3
PoEYuHc2tr5nY17i/nUfp0e8ANVSTsv0tWkWiHcdUtO6Mb7Z3vkk5W2tqvma6k2/bxYIeLLgwHXT
TEAegwgfUc719fhNDk89trwH6u5tLpDEF3jzeIBX66XELl7hm2++5DeFHFMuRHJrgZNjhSATxcRu
2mAaE/jlOty0c6fJSG2msCzP0YI6b7+p5+E3AZ33BRo6FGVoi5gyeIgh5Qp1buqFnl58k9SbUIOq
TolMP2/sEFbQTQh3vPCTbwp7RVjEWSXfdPaUgVhsxQJt77/57cRVQn2T9KbZHyXkBW9L8QZDB7W6
x653M4+xRx+ZgB34V8Zkp8eKVQYl0dyKHmFMmi/QnpwXvtRJfzRspLV8Ic/P3xD6fuHRT1XQU3vr
UE1GMGGoBxxroP99pLGGkRXT4Im8i/YOHToeyfPMbrFydcaozWAW4PBNbg79ttUdltS8J7I5RlDZ
XzL4bc8NHKn4TEIavL5oh/CQlU23RdnQvnQjCY7pN45f51Q5TOPAo7hceP3WsKD74xSKP+92daF8
CZ/hDBP8QHcpVxCVmafZpr5KiqA954jlbKO/SwL41Td0XhNNHR17vFYUQke+G1FJBaBdQZjCNi4e
W92sSSj85/cx4x8NLtwypW44LsVPwjNsm+vo73dBUjEkmWKbvDykoEPZhh9FXDzURvVqyfzBFAUH
q4s+x5D5Q7HH+Tf5gIaK8Kv8v9wHl0qEv9wG+ecdXfcwI+B60fV/qExIA2Xm6aBhowsUjehzVZx5
8bPTf/5bft9o//GfkeZy49T5d8Q31Pm3ZoZJzZhFZxusQtguIjPGwLWrWZq3tyOWkuu0r3IoyxJ7
csHxZGLPITq7MvpseDXGScCIKrqzU+Xtfcoy+7K8ZGvMTOZVG9hLmiYXhRibbQEcNHHbW/zrZbD9
/iX+f6vyfwUWdwyC4xxGv73ni+rzp5qzyEr//E+PX9l7Eb4X779LMsZ//Mk/ZRnjj++cubQd/j5T
X8SJP2UZ9w8Tx5iNYGMQYf+2lP29QET+wcRAtwd7EpOKEY9M+Z+yDPF1Rh4pJURyz0Jp/p/JMnL5
sv3+MXWEsHC6gNBghW7Z5tK//NvHNE69eNkwh4wg7b1DimmfU+1FZx8YfKnlw1fi0YupOVLSlISq
jlir4J451p6TwtpKcIf6BuFTB/7Cve8OVGi7NXDuHNrFIhQB9b26QehcLAyuB06hctt6gfjZmEG5
nbMxAX0LEONDUeejLgnRGR3CXOy8cueMntuqUJe6bLjowdYgJNh0undyxxnc3TDQaMttl/49spYk
fMKB/pHOhr5GdPmT0sOGR5x3YqTsX3GM9mts6iYmNXrHZs44wHeNg3Re8wgg/trYzYFLcfJU5K4N
fLh2hnllZqNsVhpB82JdyDC/SdGHS+qiQM/A/pLi0gVeXOxGtLSnotH7N0nwCSeyG7eHSibBo97G
yNumnrLsiEmbXKe0AcnXaSMwnBZ24U3LCfDcFGDZN2kT00aG+rHqofcak9HvuQ4On6We5z80C1Y3
KFqlbtp01FioFoTr6JkUz4E+WOfWsrTHKHX1V60sUNEwlfeHqe4HSmzDYtNYIQVSU8YLHjrj8oNn
1rZK+dm7CEmi9DCjd2Z5ht+CYMPbXHyQuiBRE+mMSExLJj+kJ0n3WFwoUz0xbsxcMnynLmTEoEzC
jBuX1dKg5sQ7k/kLXqDRHOwo8PxeDUdiLSjNHeFNytOi+25ETh6SsDcW7zKjNqsJCjO6eXgPozo5
DtRTXPhAdUmwog5WQ7Pv7U2YuSwjGun3o6KcVcfgJ+fG2btaHj9XuKn9edTqk6Exf2qam69z0EA3
rvRCcIXlhO43WDcRnpkNZpVw73S5fuIdDQ6mpuptPqf6j3qe52Nkh8Et7mtAeQkf1AZ/3UeLi2ar
W6PCDIRfEXfBYw1Ne5BNuQ6SLrrFaUyFFjvdpwqW3zbsPPs9plHvFBMyWFMGV24d+mIst1Evul69
sbqfVjBuMS3U/bOSPUmoomvx8BOriB/ycdgDW7ytTEyd2PScCq/RzNiBD2jVjey7yVZ1e6xAVbVm
tktBeOMSfOR74F4I/jj3MhVOseeGkRwz2pVfFbVFMBeTMvXBwVh0AudUQ67YKeZgu5qlFrnGBQBu
S1yJmdLYzGhPYbcn4wNeFNAqeenYz0Xi2VeRwyk3mprL8pSz1gvcIf6l91m1bQC5tYgPgfrQs5zp
o6NOj2o6g5GZNC5vP/sPwqvCmW4jm5A+Fwt2Zgn77ZU5e+FtBa+I2zPa1f3oeVSUDhMiLAp2/1bF
SXWNY3s4TmDGr4CtuJARqYIqTIU627vOuJdm7e5BsZOXCCrRP3oSEkSXu8PegfD5IbM4f5xas2z2
gN7tDz7f8a/I6S0LzqLBGomcQPRuBJmNckalJE61yHXZ2dUFRoucGDDReqvepmVS74awhqaQiyDa
VV1a3LAnsx773Ayp0xPmA+2UFtaeGuoeL4pzG8X45X3TqWn4bNqQVZPehTfzkGC9bEJnx3qlPbdR
lX8mfIR5VwPLfEapa8/4sSwGprneexa3cAMNBgh5PhPNachJs3UJ9JMTQHXgohqehNEnZ8NLSUt6
QuDnajTDeISxCkqIbLy24fvrXt20ze+8JtTvbVBb0NENx4qOTMO4G7Nct9YdbQSfw1zC18npk3QJ
uNdrlrpr3CnHpCZ2xLWspNVHjn2zIUqZ7uJ8qNUmjb3oaIGV2g+yuOpJQ0TB0ITmVxYE7ki2xn70
jJy+wHZYC764G+g88Q5/fcwOfy4eFJiJVatilJZY3oD1CC/AKbzP1JLxZQiDdGtQ4Y303van0MlN
nGVC/0jnOr30PZ7dpAholsiFe+J2z3tohhRdyDpFESZOzLOoOBUTcRUE9m7YuHn+QeSg3GSG1uwt
u3BetKjeOl73Qr9RteOrT48lfZFRbUa+lqT9T1oivhJVuRtHaRNBQYNUeYlyTjyCRTm4f9EJ+0Au
+sbUbKBygaPdUQ/t7im7LA6hFhz1sGGRXDqjTmWONr1O1SKLBtTN3lEgZZF9w5axaWzT517xSDXm
uM0FF5syql4zfTIPWdUCWWzij0XKyo5ch0nTVbJLfZof0PWQ4cZtSwn6vdHbyWXstQqBpWqvjWme
8Ln/6MZqj3pQrQrSjitkg26dT6PBrck8G3Y7k0Wkl4l9ZUOCgwLBkhyr2yUn06KrkmXoPFEHLZaa
xQjELs1jdr4jH36khbZL1oEgEO+zrMZ7bngtUHoUwwqZPnvPpyw/Ouwg3ixsGXKN0BdfsA72uyIy
aspALK2+r9us2c314IFotj3mBKCoIHbDNN+a6Ck+hEYL3IBmfeXETOINR7xIN3bVRgwzWogDdeji
fq1VinMgNlUJTdaE375m2+N8FqXqblynHWgKioDaF1i83IFDTJIKWmeWeSlLGs8mtgI8qqbk0VI6
Fu5Aki5eG8EwPuN7+in5uL/NwvEZey6ABbttqvBn80Cs72OH+3PZitz63jTxS8Hjxrtq3iFxzm94
3KHUsI09JgTshxXU1BquC+EXSzbDxfVS8aHMNPgR8g+v6OUYN560iLrnmrttrKp5Kt2eelr6tzI0
n6PT0LNSJUH4DBKv2uUERn9ZtCq8Qu+stqZLIdVqcR3F+4wFzH4oJOCens0EzuCCwlsBF+2WM2DY
dVnaXz1BubfJQPYcz256xHs1HmvWI75V1/qhykXLgeSKM4J0aa49M/YOUcNrJZAVP81a6HsvbJVv
iRn+dE79jJ8bYofdfDe36dPkpPOqhZTkCoKcldX4plrwF0BwPOwnHZC5btMNzZdlD8xzJR/FdHQ2
JpecFQ9in4x37tuO5jvmdKdZtXUsy8E+4NgU+zgPynfB8ww4JCOFUHkDZKnQt1Ubl5wwQNqSxvPu
HMqLz2FACi5nb3Mp0CqhPAaExLKCVBHQD5Z75jXsu5NpTr8Mg5gPe4RAp/OAaZ/8oMKzLSYqLxi1
rjIt7W2Bf/EEGzjaaTPgZTVwqsjG6B/boGmfJrvLsDyPNKQZ41UPI8REidGdVrOETcYIznAAPZ4G
xDMmu5JbAhZjtLas8Y0/1J8J+84f8H5Gqin0ZGtHYQFPmLgXrzduQdvp4ABXVexuSaXaGxHq2r6I
7ejoBq57V/Wc5QELTrhuQXpjUoKx+FKCO90wvHOuFymhAy014R6k4pZvKGol8ltz5h6S3xWhKb4A
0tEM1wbFjTWaxlV04CC7JhNfJHblxelIL7PBAhBOSuEkdId8RFIX8Ztm5O2Fx2Z2qNExfVW7n2HX
y71bkHwP7aS7trbhvdl2C0+B2hTEZw565iIrqS74dHDINVjpKS8MlYI5Xk08PbAbhfNYbKEydXvZ
4KDThDvdQ15Rs5/SFQiaL/ALTRZHa6RSDLNqcTPm0WvpuMGtHlTp26B79d5yq5gWY2tHFjhFvUrq
rRsvBgt2af4UGbjT3YSTrgKQXTE3gRfh4dxJJ8ZulIoXnasML7OX39QdDzzmx/IVE7KADJulR6Az
fIAbZZ89A7f6ag477KH0AUR3ockCKO+cbmNW8/gZTFm6dmLOvYAoqk+srCc5zzk+ujh7SxeSc9uH
L94CaAQLtGyKqZFpwsMcpjvWrNXBIHjAVqy/5UQdUXcZeX1ddGohGfm6DmCIa1a78qrhM46H7jGV
VX5MmsW6gvB9sIRhHN2xyzamIj465mmwHyJvLXUImHjZcH1kP4delz9Dr7IOCRW0HiMsJQpD1nxO
WgTWsIeqtbLjLN2aQ6mR0KH+hp00ntWZRpXKHuwbTXjs36K0uaW6rVgDbK8+dD4wIMWM/pCYeI2p
oSA+bCjGCZoh9i0M4UsudTKs5CMegoDuRHrrsvfUkDO/Cqv9vJijTy5j5qEXjeEngWaDumrrJ2gp
w33az261qgvLeCvcUvsBjg3WdKxXezZP8KBjmdEyPo85l57WM24bL2/BlCtfedSRrHsp061XTeju
EiIXQF5U2HWleL+EK9PXqRgHPlkDREsWL+ytOra90KJrjpRSUPbaOeW6jykNYeDvW3mmeoq/v2rJ
5BazL2OEbnfQj6nT6JvczXGrjXvslI8eKvSaFFN8C2iKDUpWTHvlueF2spv60Ftle2B9DxFbL6GW
90azkXQ9P2tIYPRKlsEn9k6Oz6krEKAbIXe8PVhr8969WHNWnR1oEG+uF3TMRkIcSp2RtrOIfsEu
xSVkoADre0nbeEMth8Z6pSh4xNdxLndUCIlVNJR1zKhfetugSbxPHYCWjcgrqNrKAveHdDTHXWlw
/5//lb0zWW4cW7fzqzg8RwWw0Wxg4AlJsKdEUkqlMicIKZWJdqPZ6PH0/lhhHx+fuI5778ThgWtQ
UVl1dCSRxG7Wv9a3ao5IIfGu4KnDtffeTIDc5yTCbSTs6cMrE8XekZc4a/sZIJtTLrfYMIZj7i7T
zWhbJgDumEN1QLENodQthwWl4h6oQH9gwoZhosf6vWZ/Y4lv4eXNjgq9fGS+0QkTwFxXU/fdQdOj
0rC6dSRncHJWg/5tkp15NUpvlKt2cNqL51ZeOPYzLS05ObYf2C6anWzFnzQvYaIkSQRuYE5t4h+W
iafcToEBYNXQZtsnmxr792WSizjqSIitMc/qvXdzTq6LLK4Ayz2iZEX19MCKPdFn+DCxklbaVEk5
KiCUor3msqufOVwDqbBjkkA6g423athE7zReAKSgzKI41J7yd7m16Jes5gwLfipXeyUCZ4P5yz+L
2GJYUJTtN880AP88iqFhqMdvToZNItIRnYZgG7LDWHpi5bbjclQcz44NSd/3YbGH14BT6K0HDLWt
l8x+U2JKj8EAixecP3tRNC5PwOtrPM61GZ+h9VmXsgUMg8eNCrCMsiazHrBfgHgCflURuv0YAHjW
AK9s80N5WCYRD5bpu5NjgiHnFVD1LTvHbEKqBPqTsbRWaIN5JuSGnL6dGWde2MfrH/Sw1m8DTJ8H
LoqLgd+1qxky1rPtOz4I7Vwefe0y6eoHRk2GUE9MUDliZV2bNxgP0uHdkqQIXDNLngGdiZ1urUWu
cDV7PxaLTAbIAeILtV8QmHQ5dRJlBDfQO00osXpfs9aLeWv9j3pEAUkyY7cgWm3NmTs4vwcTLyYV
g7DXXuSzuiI351AMH9oDyDO1tzpsFdooCN0UJs7bvIW3Vy6wfwygOptpyTgugcj2UmwijSIwZdUR
9bGIvfzWHG/paXpJoU5cUsflhxWg7dzJAXH+f1f//d+cd/+PWO0c75Go/T9b7bCXfOj/8m9URsJt
e3zl/5B1nb+gzwjGCCR+A8iG/6sXWv5FooQCNPhHtv8ojfyH2842/3IeQi/mPDThh6nuH7KuIHlM
kSRfibL7QJn+p0LE/1oYaQXCtRxpPsLIUlg2P8I/i7od7CJP9+6wA3gevBBxnJ9Lnr+am0WqP+mQ
yU+jGTT1+p9eqH9jssKY7l/lZIs6TIwnvkuJJhrfw0/4z9+5bz2Y0+4w7Dynj7aptt36A6spZ4R0
sBy16mtSOutUj/17gV1pCaEhor76kloJQk+j6e3MorbEutV28SNqItKCswXy3bHmuFv72uaO1ML1
WeeKSf5+FFBG101vQRmwxo4noK78+ZMs28ruKA9im4Lhrxw1fcyVCN6UCcM5hGo33CD8g87JO9SU
FJk65VgUwdAYLNG/lw6Ec3Lgw8ZX6uSkNEIikc8Y7cl/lZ+YzNZJZw+bBW7Wpo0qoF+YxVs9Zjeu
3/I7lqJmZwNoPWtVwzhPuDAQ9Yy96JsxFGlGntWA4eCLiVLf+TeHhHxHFcI2wqZ06MSUkdVJrn7S
y+0w4Tvm0AIbyirf0hQde6zZj62R0adPQU8aCHLKsGpYch/D0wrwRmA7z2U94setQNtj6N6QZuYL
deNuy9ojgvQweND3nXE1FR+4zLAsBQ5mJY48SQHty9Y7qjK3MF0HVl+qtZDTdrBm2nXrLgX/o4pD
aNSOz5AVmjPz4u4AV03Dq297ona92lSahDiXeQZUcUvb5JjKkKSevWknpJnOjfuDMFtr66S2e3Bw
cK6MQTShpfueqEsLT46A43rBrUiknZ69HI11G9WxwmaTe7uA7NxGYyPZLaPG+04XGFWSVlxAZTKc
r9oa4n3vcO6Vhmc8saKSJuKwcp+Xos03pUO6PSZslK38KaIo6YEWzdaun6h4g9jgBBvm4lh8Rttp
P6hsAMtZLzbvewoQ6UfcO/6Foh/rE7Cj+uJ8iqyOtOLapODGnm06P5uQK4oNxJL0KRNBA/SafIbp
GEdl1/WRBtPqu8JEwmudaZRVE8zOAtpjTJc1ACRugKZZeR6LvlddFUVyZGEjF1sT+NByg3HcJSmS
L48pvl2ci1ZZu8kieoz1MPFf1KOVD86VY24ar1xESMcHJo0FyNjF1DbJs7aZh5uAtbF14mSOj3Fc
cxRB/pU/2s7nUhsJ5ueNtMEsNtKI7jMdFYfHOKPkYAvpZOGBOuQWLsVVYvrxHjuM81ppzSUTCBlR
JtfvM2pPZ2e08RLVxbOtquGN+kasAwwSxpfcmwQRFsPRY+i7SKlHIP/W76oh2u/ZynrLbQjku05Z
zh+OZ1GwdWwx65VNwRWolmV2jbuPggN+pcEO1JJbBxEpMKXT9kAJkE3hz2svUloe08Y46drErshf
VAbFqbz3KCIk8Mj4b4vF4Bwwf3lx/tmq5Ix6uqtNw9n2s7BXahDFfkgC+9lzQCQ0Tn8GrkyqARXj
HHRQSRbr4ZnlmkSFpNHts7p5Kin/uNJ4+YUzC9hCpdU66op4b2ayvpQw47ci5jeSs0LWp7b1mkRG
t5twhQJKm0TYURP/uXh62M7K8J7MOQMAgFtmPEdtPv1RKgLElI4iPQUwURM+wL6I1kuJ93ilZ9f6
lIjJRzp1ilOAfD3hSmXM01odjXqgpb3fTUXzHgeMaiZWVRqK59J478io4rLmsOJZ7rc8mSn5K4f+
FjDm5mSXMstBtRmOlGf/rqm5INlUOQ5OBZhI4AzkZYAwSv0rylxA90A4qphbe5eoq2ESF1u7dk9k
oBqjOySAHKncWDTF5HPORSbGrNQZqn9qR2zgYVI1FSzobn72NTi5uauEtcK9S3eDG1GzaQzxp4+d
eGOUrr+3/UdVoCvNdYECQbBGiG9+USUnl/eRPCAmS+yQ5gH889MQOZRnxNG+L4RaV4oyoSIhPiS8
5Nh77h92p/SprIJ6V2hA01zfFrc9ZHY+reuIAttQL4vJOK+NrXJjzI3+So0ZTBjcTfMsvZKMjKA9
kc5JbWQTAvwQX6ZkuKdznMO9xBFSSBsADgzjHfeICTQfD8zOxbUy7OuaoUQ4DIP/hMdPvUneJ5iX
lt5zo6JhmVnrtZ2a6HMm3uG80CfCMtstZUIXZIeh90HG1zCsOB1wYkVMDnEfLzjKF3ud9eZnjS9z
66p22RXCouosDTaTLt8N6n3UI4osJmy8uU0OacBpj5zfM3WkzNlnONOk3euI7eqhUmfOk2zlCNXU
02JVDGMDM7S8RTbTS0IzetPWyrgWHeSHyRgf3mCme76zNVudbizoSxvRxHQ0xAdifpRH+o6mU4Wd
ydXDysY1za+QXILB/Grk9GtmfWc8KzkqmGI+pAvwNOKWYm/gPV+lcWRshChIDhcTDkPt7vyBw3IU
C7o3EuKu1PuQJHfjt9jGR9p0Ix+AaGR5ju2O6hWHQi1lLMmdmnacqlm6NcYoTLmjbLu5F+dkoqGc
6ilrZRoy/Zpi6sKifuguRevbK3JxYlVNE/GnthGruCUYXkvUFt6hMeQsaK9bq6QaZFq+RQUDT6H+
5oDwwhYUUl9IsNG11tbfRjcxXulj1PsuIALPUQPIswcIswJks2MF8iE51HHo59oLTagd9I843h5P
u0OPQ3BlEsHjq4TzDCkdvhMU7bXQw+TsQJqkIWUW8Y4SZ7ibtsZA13J7OHFcaH882LkgTtAAtj0z
l6uX1kGY4U73w6qMxh+BpANcdot5MoMi/0OhA2IbW87BGoLxO9Qlj/n8VKFrumYFF3rqgUJJM/pj
Jku/91wa0HB7C6K+mRntjMF3UcZTK7nGRsDOmceDeUSZmHaTyOyPgLHieTDF9IyqlY+rBzyR4uuH
2BgHCvPeAD7lGIuelGdguSfTH6xXwnzR76LFII2c7asdY600Z2GyokPWme6RXjEoo8uUBWFsGynD
qamlCy2eB0bDCBQ7RWrlzXb8YOXg0aO4dp6CdSIK6rXByA3rAuhHxZtQAoTyfeNVSC/bp0k7n7Ip
W3alOQ/vDmnyEyJgCbyK4wNwlBKcRNsjQXammQehm9jLa57N8+8+8xSPKSO6uwYKdg+AkHAfTuHY
crTt8bELuc3Anb75c2U+RUlZHhMcU7tZUInB5sewYsXngGYep4Eoq8wC8oAxvQ6jcvYDbNcbHVod
p0kPbFBb+ZfC8q1TV/ry3ShGUo1xU73bTnSAfuOC+4qfIGh6ZElicFwNNeawC3MIsKgNjP5Y8Swo
0Ut6pgSL9j2pNWIXHhqy+em0lg03i1WP6ljgA/H4MOXwv56iQCYAUMtmJSjjQ7WcMZlAPT/g3s7B
+pfWN9sbBmrFdYefOBoB6S0G8NkrWwT7Gxz1YWYBw16rWqIzBe4HBv4lQBa7JBPhkTCHHpetZRF8
ZCBs6MChRzMFf7QTA1nYBjDGF4cW8BuAHdI1PAMof/00lzvljvpQN0P7g4d2uRtBy2nTncpdrvkm
vmGKMGMIE7qqiqn4tONrNWnxNLbmMH1UtpiaG8mCpngxvDGWmw6RJOImwgWPjvY4G0md6ilaO2Iw
2WV7IjD4GAZj59ZVdlfOGL9OtZX+WVDcwZx7cRVCaY13PTLSrZ6F9aOvAue1n0YqSmctCDWCM16o
rMEsFysj+ZpGLzsanmN/NI6AlkxVUMrbUXvT3eSA+lvbDEjjsULooWCyuc/aYq1Y8DVzYGstVjW3
a2Ky/RQwrXRr97gflfmRA/7+5nqmp199XJndE6W6jh0uGTbG0GpxuMeKAjfmsxn8UTfGLBiomFo8
ZttzeqgtPoSbngFnxrm91WGnZg/mXs7TC2DatzYV++GJyubAW+V2Uz/FWia4WQxGbo1RS6AAtSTD
Xw11fGiq3v5RLGOyK62gfqsD0X8IrkRgrermrl3KLg3QPpiSNnXr+6dujpmb8jlcUfdrfmQyGX/G
ZZAdHrUcb3BQjXerrlw/9ILZ+QEYaToO3Thvh4BUtFhs7xZjvAL0Ek/R3smKkJqw/MCJOjnjdR33
DdVZ+56X8GOQ8UBQzPCuTlLrLUO5ndVV8jmlfvvYecJ6eP6yewlq9xLAcfh7MgbiBXIT/iC/QeOU
xRydKk0niOPK6BLTTtnHyZcxqOnGmCailKjRitWasrxV6w3BH5gQ0Fh7lW4d4cWbYRTJm/aD/vuY
8eQURtl9z4oYCvfk2ZcSwNYxBbhEXzBFJE5irgVwk3vDcfaKyZaGAqTz3/S7I2jHo9iXbe69whDs
jktMgwbIjpHyZ0D4LcSLJ4CW2bVatB3OGohvqKy6O0+RM6JkEegHfpjcBgSAjV1T9QyIaKyvPXfS
z2YWzi3BE7Kd4ciuWr/SzwNa7oGRBvX2U1ptJh+s7DpVdh9OFRVHjCTENu+7hThGgUdm6k06FOFl
zlC4KDSsBFN+VAyYr8F7iiT3M2L+snNjzmlei06KBxkkC2exJ3pMlnBpo+7SE5J66TjlMcqGF7ld
qNE72o4DTqnlIz+0rPeyrvqfaUqlVLR06cdMuMldZQFXaqtENEd6BzE+APH5nbKrbODgEDum1yH0
xwf8cOaORYXKlrx+doGDHb0VvtseXbzGb3CmuaAmnuImOJQbxgmgZhPbukoSk8dIAqYyBqJHgKEF
lZ6q/AOqGK9xapbi1ec8+WQq9rzVXEb2lx/n3LB6rfTJjFss8RQOxHuDDxqSaTEYkBe7vCcul3cU
khtO/b2b6gaAaDBZLzkF3q9Si/YjM2DRwu3tGakCvy/fCf5EH2NnUsIZxKwvJxr9ID2x+r0tmh6N
c0ZzCWMvD9/8Nsv96CPuRu5Xbp/an4NXem+VUAuyrqw+iDTWiO2m/F55iDQuNXnnmJNaimFnzviB
KAvNS7/YpoN07oHB6m152t3zSrbP2oJsD0O4++hVP5ysgTlDK/wobKu02MNOhaEF/fzMNMRaVXFa
v2tpUluRK+PuFrmLO9+MMFetO5b4al1WtFtUmPqmp8CIE3dveDipXFrr5geb13oj61VRbUH3xJ/B
dPwt7Lw5BJU2eauIyRUFINhFvufcITdxRCSslSldVPzyMWcCJ+JCLZLWUUjAgz7P5pD8EEFqvcqs
5AOUWgs/g9FW9xnk/4QQFJdvjmr+tDnpfUzpc/mx6Gj+U3EGhfNjsAyheG8S1VQbF4z0zpvSzzxG
2LKocAHu+0Ep1rzp2JrXY9dB3Eoy83EYe2P8Xh1hCbyY0Sh2cZ8apzjrkPpj8Cd9ULgbwyOf39dw
93v/3qWt80wiTZ3poiG0YjtQMGFC5djQy/IEMMY7wAPj40Avo3tclO5hJCT2Y5tSWKCILgWyYI5C
nyt9octpog7pksZzskH0oCrx0QCb8PH5rP+uhc2JnPP1dMV6ieleBm5QW6+wuzslGdd5SawdezPz
ushgBtxZRNB7wx13hRE4GDxt/exSTvvQhH7QcU5hrapHy97kRpk9c7LDxWayXl0SIjqoXa2bxCuI
M0RvMi6emBoXB/1t6Ta05BZvQHMKbxWM2rtxNCioOE3yiNbV9NF4Ktt95yQg3hnvbLB+0GcQzTyX
RRSsuoK0x7bDx0Dst6/0ydFoiWunF9H3Jqb4t9V1+yN71AJnVY8FCxgcC7gzuDc77ZtLw3dbV+DQ
roll2hfz76ZhnLHy1DPdopgb2ItI5/YEuLg+pXSn48zFWFeONAZtBF3v78yGu2fEtbYLXbvlSOM/
Co+bwZjH1eLUWRg786+AycumE1QkE640vwzmxIeBgf+Lx8q08mRPeqOpF+aTi59v46yPt9o1l2cs
CekuERK7ipUp/zLlXX1bjAnCAA2H/CfDLvceOC2GzYU81m6dfQNOwCo4VW2D3uhRw4B4Za14qEmX
uaZ48+g2ZxhtDpy5cN7aVE/3XQVnDnod1z0LuIwwvvndQADh0VkNp5EYp1knE/1TxXSTkcCON/vG
oXs0XhuP7msc8s1P89GHbTyasVuVpSzG7Z7rOoMx1TwPxKi2OvdRFZntziv+6MJr8NWZvt9xaxds
p5vy7ybu+VHK7dgJz3hF1cja8+do1+eNtth4QGNZRdC+ed5ivfkjECWGlPTdoFyRyBm8LA1lUTJa
csa0fs1bDuPb1G0n3E/M78utAXGmOtEWLZBk6wqnnUL86FdJHhvfQcG3Rx9UMtozh2iyWkk23LFW
UVleSS99SeQCRbIIMGSusBq544aS3P5PJtWyW3qK0HOxeHf/73Z0SQKlCbMMn+nW/btYPWuSAPJK
4QmYaljA760P9Q/XagqyK/eD+nvv2NnnYJi0tgf+aDqHqdWULS1I/a+ps5TvjR2NOyMrm+eJ8BS8
ULdpb8Pf9e+CAem1HhHi7MHBAJF3P1wrJfPuUzALmDL4aVR2siWDS1DFlvax9YV6y9pHKrDEmrvt
vURg07YKhJTuwKuwMNmvJyBBraSqFefAS9cNdD5G8/KKfOke/UbIqz3TpQsDH5hY3C9GC2qMzntU
A89dx6VgpG9qRgfGNBnOxpCj3qMhUzVDR9T0nvoeGwQS6nzplCPDPrmltez7Dbz24DXH3nKONbm6
3NM5EG05XSLBTrDHXFtjYiOm80n8pq3AHk2YK6aKwNIK1dm9YYuwMc2McxFsoJeBAu5slNrNUPll
TliVZnu2EXEtnKC72bNYviOcjzcD4w6xWAsjHTH4XdfW9jcbN/EzKScHHqcxmtsKRBnMOZd6s76Y
uZePVLt2dZ5gDfKKU2dYw1UbgmopRZOKc2p8YO68BQV/T3wMvXPKKWvdSWN4nxk1Iv9zuN4m7pTt
zCSdnnG6Y/SWTh7g6eaFuFWZXgySnuJRTJoQvUwdy3qhS4fcY6pM9ZKljOKhTXGBDrzFZTtt3TWh
Zy5Sk7LdJ11Z7Z0ctnkXo10+z4ZbZhBL0ubHMvnpk7dkDXf5xvcuJm1IyDhlm5X7tGusb14SiBPe
DyLsCp9Gsmrpf2FEQ+buSO1V9CvN1fJRBzw8IYYj7p6D2YzRZlgg93izzTVu0UPxnU/bMKzLImUn
QPWcnukUiH6NRvdY4HiI8MkW36W0xcG2uuUC7U0eGfDDh2pUe2JtZwNqA/OrdWhP2AQVO99YG8Y3
z0jrGzwLeZzwC52dsRsOi530f9rewYrAx5YKBD9oJL6DafrtZZHa6KLfcIcosnXndeUexpQ8uqzb
m0FWxYtDwvZoiBJLYz73X2VG38h68UDz1IVZ7jNHTpzRYtV8WDXY6zDuZXXnioT6TUjiWz7Y/o2I
ZEFgUMqXRWj+plmH2nho3mOw7lzxoplxRypbAzC9OYY9r+ELQeHuFzuQ8lcP5uurAXmIcnelRRpW
bXLFON3eCe+5TA9YW+gO6R2oC2bXXZUti1Nt8UVWBFeA8Lm8elOJmmDOqv+5IKs9NuRBXPwerGYk
uZWs4nIs7mTociiSQSbA80fVcptyRmxYrRibmKl3Y7hVHgrTSu6tcGsqjid3Db2Tq4ZT6VBr+ORL
MkbPapi9I18Wg8RpjM/JIrjLH9+TaMhDK62mD67M/lMvl+U6T+qrsVz6vnqMEUnlr5nUzxcPY+pL
OtrjTleSaEcSvMxpK4DyFw/nDtLloWtNYrf2OBHJxIH4ShqVc4UneXjmuqNYkecag3U7bgeur0xo
ehQOAxvioePY/lMmlXeNTBN2sGNP+u5woOcmULgkVfyeXW6YpvqYDq4NyieI2x9xPukz09Vflc5F
vqq71n1OYiEvo1c5twk542cpfYe+cSuKO667jG+Snk/TaMZ7VlWSC2npE61HU8AHJ/7UkDWB35kN
6UqragGbIrvjksrdcVYwZEV86g1ZfrdjtiwAoxxZEhTO3BIjOC6mLQRWrPqNeWp3ULy+2KC7aj9R
ubIxpWmHPnHmamfarsNuGk8MrbpO/fTsiPBOtPRh4c3+H4LYoKuNHJs+2/0Pk7wltUd9AfUfpDAp
zcjlICsz5lb20nODEZRLnmD1IeWohpwl0xzk3tr9qF2Hdtuk6ChqM4h3O2gktHigY1w6alkEoc6G
XrWuTV5cyki2kEjG11ROzlc1ztNnyrH1tZnge62o3Xqs/9EjaUfZc7Va6Dj/2dDmiKNeculBIuVo
sijueHjkWIyH3pfMYfLOZqPJu+RCfaX5WdiwxcKxjggD6JmNay4D7xA92tT5pSC5sgfDD65hVM8u
7luwA+ApdOvSBVXHAqxvFhXz94YaJeY2SbAVombPL5tHq7BnUoRQRcKINp1Ml0ufRqze3Sjyowy8
9hhPLblcN5/lr8DMaNTwTCZ++GUrdiuR1hHW+2CG36jSRK8Q2vAqZQm7GEAsL6P7zevt5hzQjBat
YTtR0NJCvKLJzLG+FYNmjiLK/DQNcqpWXWQYB0R2haNdt49/MfLQ4SpNxTdmtnZBsFpAL1Gl635h
kiufaiaoNzYvzi4F2+UqIh7UHjpTWfkG1Mj0jt4M9QpY62v8uF0pH+BNHwdTt3aYD4YjbaGbiUKx
C+3e4it3cBt3yH1bugN0snbw+ERbFxfBOkAcPi3KtI44iKcnQszDGh4QIjnVk0RsSOMDfrd4sgYw
adl4cwyUUQgY3K7b994o9XGOSrLiRmmEXW61m3Fuht9W7WaXnuPEExg41q8FZqCUZnmGSi4wCfJP
kAfJTFl9a76bpH9h7Cb5hZyXCKvOxECJ2Y0AMFSF96Svl5sehvJcQSxjjG4ZoSMidSgsaf4q6kGG
ce3rs6JH8hlmXKbXdTqmm74Yl19tbCd7otDyoJdq3HNeRyau+tj9/7HP/xCGi/AmaUzH/Pf9QR95
8lF+/Uvw839+7T+Cn6ZDeJN/i0XIxPfzT8FPFwiawFYtLf+faFy29ZfjSSEe9C6LONPDboR3uUv+
238V/l/8B9+Dt2+bDm1u7n+GxuXJf0ViWbbNt2cc6hFADRzzXzLYcBpq7doeCkHmqmLHRXgk4+Pi
2A0i6X602OBv1mzSTUKRDAvdUk5rk6pascUP0THmkaCNKHUkxsw6hTODFsb6W7+UmxJhbs14290k
XlMcsDLSAwV05MDSRHoh62K2HyT8R7+m77JPzurRyC1T8x4Vlr0t4Ys8CxvHcdHQ7pKVPT8FcSNm
ul4/hWY+7o2y1r9j8NMsBHkfwTZliFkElv9kdn16jn2KaGfu8Rz8e0J9OFVDp1Np2HaZf8psK1gD
jsc1ZOHbSzI7+MoY9EFjbWZza1ERv6O8xnyRS5o+5zVGHt4ZuVF4yOXKwbxKDXsqNia35K0g5A9N
peD6yY6pPwrf4gclRZLtlN/gd4oHOkbWiTOIleX2/o3TX7zxmrq6Dr6D7Zn6rCcnN8/OwmE+MC9L
hSMld4r9QqfcMMgT+YJbYpCmcZ3+0WR7MXjnNuxa3Ra7+m7xYn0Y/WwCum14Bd2KhsIx709jt0HN
8F47V3pAR4qBVirLSW/Uh540VTurGnF/E5WMAFZ+RW4lARsBYxLdi7sMQdAPsurzZdY6+hlkk3vI
Fr++4sgEWb8Iw3ulW6g56mxuKZo0TObbiDprs7MxrvucLleknvODpyYJeJI8Hs2xw7fBdhEFagDF
lGsuXPVtEhim5FJficb41dpdtO5zV7B/eqJd9eUov4/cXE8wA+j1ixOUDC4a8DvprfiiYYEhJ5/K
PbMzYAsVxVo7s3LLn4MrPHjxQNYL0G+fuq5+YGmRP4JgkTupyvyucme4ItqgV6b0MdcIaecybeQ5
K3pqjSymcGxv56iaYiaRhAx0Yxv7gDbPHXMpcZNc6VP0cwa53BP5RLvc+ldW1IO5Yu0vJueBncnx
d9F0Addr0RUtMFYm3zqwKtjbgjE5YEeaX6Y0BiY9ttZVWNQ/hwx4hw+OE+Mxyj2HWsQ22w350v0c
IYycoxJ9g2ms/dqaPgKkP1bjs21k+mdBx7KmeWZBgRkmw22eAPKDGI1GZeiNY8kWnTc3wtwe0UMi
bs40pOXTDgYn36YkGXgdPE+9OZVBOLM1eCsaBsZJ2HLydFYlZvPTwvVjbbeDOsqM7jcjhWLDcmGh
zcHgfaIOAoV5cQBpIY6dB3pcrpMFXG2FGXJ+CXDLHZ28ox/bAZyJWVzEz2Y3J+SjrUxsB8YKYTpJ
joW2JY2TivKGDe5RW8k3ReFjPlNeInT/K067Puwo+yI5h3Rg+c60l3KUza6DjsA1nLsBJq76DJEp
WQ91N9EvK0He+5RLas7uRXoWGVEf3C/emRrN6UQeM+EIK7ozDmNqgVShfro12y5nHtoO12L+VkcO
5yK3tqNXSyvxaYmFuf3YBOuc0wVnzXrapA7afkoacCdTi2drHlX+FMXFePN7a7rNrjuSmmDcua6x
5WxYUkOsyHujMfVeVkNyZm6K5T53hyNX9eZqeYG6ppRdvTXMGd9MyEC/R7sG8LdMldhHi2+8SCwK
zwM3pTcsNgZQ+HrMTt2Ytau0kxk5nICP9ANaVub4dyprrN/cCpqagY/wLcWswYeCYcsKPXQJoXd6
28wJrJ3I8gS7RjLS+RLT4+VoDosGYuOLI9E/qR8h1Gnjbz7gSLPPsaIcYFYe3oug80ML9WATW5l1
yHQfvJeGltumFf29CXR05Y/RAelDvqejpXakhJMt7Q/Nk/Da/mnwSJ/Pshu2jiXUTwb9wc8AJ+aV
xEu6E5OR4pHOBZ92rwsfFFJvjRNSHHROR5PVKIUHqcgTCnOL/lgPTrMZe18fgDqra93QI5rl6S+h
J59ql/ZIxOnh7++25MZ+1vZC08fcy3vcMC5WEGP9RMavQL+G3zQSjgQu7WnXadL3THUFSV4PELwk
vpfQwaCdcdxS3/xA75HRO9cS8NTyoCMgnMfUAmieSFSGvZsxOXrU3zn2u571kQGKcbHoVlaxDzeG
uOtkaL1nqQ6RQsu1ylSzJ67DPBWI3doin082VHcME6GP2MUxt7mmovR0QBcywGJrkfTTNu+y4pD0
CIZr8gBQAEipUJWpf5oPpXnoGcGt/dGeIFCa7viiH0kEAF1LKJoRqyhJkbttaBfGWlwFewyGc6g4
RBOAmALS+3eJ3W1V4BG6mi37Wd3bOVWsov5sfGhsjJxIS/GZf0UuQtiYaueSIG5tiKbUG6st5xM3
/V1nL8vewx2zKxl2Qz+JvrAG8n8LjQ1o/H5UgMmxqO0pWFx1yPlQKKNDQMMfDGIDRdPN+6OTVeaL
Mw8tSjKuq+dElnO3AnnaczdKiKB65WRtFRcVeqRN488Uae9Ihli/8Xw0Z+nX9L4h6bPN9NWX6mgz
9EUNi4ps1odOqA82k/Ia5dZDTJ0X2PkqeuENULym4pHFz7X/wRgTFbltkicGyBn+n5lpdDtZmAmX
6lpQjXlusfASyTSHcEjiGuaxMQz1dhRZSxy9I7XF3Dr4owybrKlhBNuRKxm1LrZ+2Jz8MQ0tvwQQ
7ZEVPpROadwlZOqU1j9n2JfTY1DKldgrdsTeqjvni7S8FARpSC2rIklWLAPr5MD4f4FQT5XQ+MzF
Tx+BGBS3CP/0b8WKMwP7gjVHDTcpX9tLv9lKZWHGcReTKzlyUmnFdqLZHkd2Lu29imiMtzPueEaV
mqH9aMNriITuiXML8HxjfQdz+GwABCnJi/AN28N/p+5MluRGzi39Kv0CkAEOOIZNLyICMWVGZjBn
cgPLJJmYJ8fgAJ7+fqDU16oodcm0udYtM2lTKgYDQDj+4ZzvqHqqwSKi/fBNwuF6Sotth7huqzo9
/dDpNH3qRvzoyAz85hXju9uM7B+kE9f3bPBchvwDHE9i+9jt2frWs4nObBtzBHgk1K6OWMh4HfH1
GpUco4/BPtut/yQWXTJT0DkkCmPNKKk6MtRZIWJDjneykNU+QRV8gwdR3xPuhoOt1sYjQrz+oKVF
Bqmo3IubzdEPH9fpnt9ojGd5sbkNQ/mUYh26pKBOrmaZECOxjP3eyEpr6wJcfYzBYd3ClECnmYkl
20mnL8hSHYP4PBveavbr1yAvr/2wshG3r9FE1zJVkAJ1DRCUI2pTd5kEGA7RzSgiO4xbg2U/2vl0
q32Yd0xCJ0wxeNBDcI4Ggcmp9kLmmck+68GwUF1pA5RD7dx4qCoRW0/OsZxc6xHgYRLSfwMGMUR0
lBCyDvmsrRfSNomtEZ19zN1Rn9Iiqq+eLmZrM7hMGYm2MNI3mSqCGHXePJi23e9I6I7vHTI2WUst
zgsvOtTWLukdOwhpInS0n59Tq/SPXtRj842b6pP5uH9xSVJ/HvOqJPAArExreuK45I48Be3s7FdC
xKkaG2vn5FHAqwZ11YZqgMBPs5puO7P/Is1uT50Kp81bstAv1KsR1btWEyExzsbXakQaiqVKPpOr
CMLfV2qX1jQtjet120aYE8ssRi6QyQl9mZyUGSlMEWgHJRYqHgzoHWVPcIEJWOOJFAu5w5UQ8Q0m
bwNOKjr/taFCOP/k5PitT6OJ/KOfgqgedDdmmhwnTUqOYcsckUDA1DmAXCNkVq8AS+O5DcT05LNv
eZv9sbkXyRLf+LNov0apzkIg9v5AuoKID8nA6n+yg2VvSoNBnJczzFKBca0Y9CD09lMGjg53wNwS
HSO3BhEZb47L7omiphq3keirA1MKhzjN/MYHq/cdfTqmcGOq7w3AmEdyrl9gCJIj3TeSQN/AehPD
4N30lmTs1Ab1DhoLP9pcImAv8px0EFsxlW395aQSz/tGpR4fJOotlo/6vR7ldeiHR4cKhaAktii4
ceadXJIZtUl1G6X5cpuOoBzx2AE+Ny0VkBvErs3dF5MCa7BiFn6IHgIm+7q45+VeUhSGaCTqV4h2
hdg1qc/uTiXueItPej4lLdUu0ZXC/UJa7HjfIXkw9gQsRJc5ycVPOZjpjwal4a5xDC/UfSIeaqb2
wQZoBEoM1zbDeh7dG6cfjKPEw7/rSDFiM+oP6RIi55t+jh2Tr4RQgGqQqHlUyb5uaov9GNM7uauR
wFZLeom09AnvKVXvbQa5LGzaR1znkOHvF4KZ9lVSoR2hf73CmInYpGKrfOCHHpymYNIngvrYS5hU
2KRwdZ+EelAKllpPT0nJ0g6sjA9/w28rIvt8iCO38BGy+/FXyV38Kr/FWonzFqYoJ6C2C7mQYm/S
y8Ps10lyb6+VPBNFziZ/re+tX5W+meEdH9b6Xxt+fxusPQHW/4AcYfqEoUDNuwH25993mUaTj3rg
qVwbDPWr13CpzDiM1hbE/tWNDGtjUq4tCvJ6upVobVy0gklRuhr4QDIHbWgPrRHGCbvA4FfL4/9q
fyxPwYcmV2HCPOQyGsQFG85syLnhOQ9ukOP5iaXlvTcVnoKAFQrp1mN/dYhHPsw+HDcOMfotdumP
jXJAShvNgyHSlOgzLphtNPVDOVjOtk6plIkUmkhcohTGSF217Hxp0qA39u4G7kizTfCMsqznPmyT
2LRW477cDrhirqxevZeWe8Caem0Z87V5ZDxNH5lnKr8kec+kgCbTqVbK8a/O0/3VhQZrQ9pYdn5o
1yYVRRWIYMuNb1s6WKSTCT9dmtpybW/5S66NLi0vY2r3pVjbYHdtiP21NZZG7APibr/CNc4/3LWB
HtZWmrzg6lu1ttf+r057WZvuZG2/g7URn3/15MXanpdroz6uLXu/Nu/T2sb3vzp6tTb31drmL2vD
n3FIlxG+zR41K76wX5OBfB0SoDf3jnIdHIh+CHZ/faI6qwHtj7wzyxFwQC3XZfzmQAH9jXfWwain
SVhjbHrfOVd5eupF5IdyNoJQCOp0EdjyajrsU5maY8yW6SAPo/Csr52fJKSe1V78Yx4HfS4LZ74x
fKu7+kzz3igM6hebhfTAHjMczGDB5m/rB1X28KeJLsy5p5kN1MCb86PZ03SCGQbDs3Njw2MxHld1
2M/8rexAjFRW0VK9q2VAe1P2LvvLZT3IWA1xpmW/zrfl11nn/Dr3kvUIDNbD8K8vmAXz7s8X7Ncb
iGIaJ6HwPPkbLjEg5Hh2ptk/sBF5XN7st/bdeGsf9F33BUVWdW8Ud3/9ic56C/50i2zMJE4Akc4J
OCq93z5xFf6WLrC3w+j60UdRdyneaieb7xBnLQI4fN3cqLntSWiL8+TDkksfNgRyfy6WJM0Ta3a0
rzKyqBk7UFETo4NPfitqLBGHRUbGa4cV/An8Hq86t6o1Cg9nFfr2+ayOU1u3t3ap8jO2qelEJcP5
xDhl43r+wwB47jBSfjJsKLN94Vjtfu4gfvi1XL65OkNMraPiNLbSPxC8ZzyXqQaL2lc5AkhUr6IY
rOVmpCB+TFiZv6MXgThe6AlNx5SqFwdpOudXKYrXXxf1f4zk+P+gkxdoIvVfQEX0fzfzXtKlVu/l
nwb1//2v/X1OH9h/cwiClNL/RzTG3+mMgfgbtKTVyCoCMnopcf7bxisc/g3XN/mPDdvTk38Y01t/
A/ToSih//OYd7z+jM0rx5zG9D0WGH4ApTZfVqW8RnfHn8g+vioHDNBqPHIrJhYVoQJ5cZz0U+TWJ
1d3SRzgUXY8lPJhWBJrNhq72YEU4SyxplYi2qZoWx3uEPXJhqE6Orxq/jQtwdT+7GMyh0DUOxm4u
7c9uUvm9pA1vKBYCtLuADJ0NIVvfvC597xjV7mfTkW+c+zmG1JiNFx3lNu3Qsi7TRxsQ5zYM04fA
o4kzoZXuAzx7RDJ6LcHLty7ur5WLXkbAmUUmIpiy4PLqVzMrytJPESzRyVzK4lUFA0gsCD931Evh
NCerTF/sF0c/dp19sVH3AMIILcTIkEJsC7DH9OmiIdrOjUkTBAeC1nnkdUnAJyhzte0x2N0C5r+Z
RH5T+V1E0Ta8l1Wa7eoJIajVSzv0WOIh0OiXjTkVbw2qoSvtFjDmtC13kRlxWrhmtyNMEpxBYY71
Rz7g4KKFvfXG/MarAtSuKOcm2233hSZfL3PS5WYgVYrXLquULE2YX3sPiYOJt0Gpmm/RZh5tDOHI
YKR68ZOrK/KnaaBWlC6gBD+4OrX+QngjqtPplVdWfMwNS12yIkjPZqI+gW0Ty+TsC3NhOFge0XZv
mGQywR3JrwQBMzg48ehRxsF4VLHU3wvHR4De2mhsi/e4Tb67o0MkSzZsnFgAQJ+8a9YuX7jXKBlE
Xe4bob3bojWyfe1NPlsErYnmNe9j2yPjGcSjX9on5aPlSeF0nQyAiWT/peOurxMSPRbEUSM5Z9tU
JhYaXhTiJduWOEkCwFU0NNrj/6ZRkhvYNAE+5vG3BiDWVpFKPA7m2ZyHr+2cv7LgLg99wwe7OPoy
+4HuH+uzYzyAdzxNpdWGvlcRxec7zIXYo7Tsijdj2ctzUfUIZadpD7drDRAWxS4b4VooNzommUfs
6OI1WyM19NmrpgTfil5hYV50W6BTRShiPIvavp26uQv9kahAMScYgmP14ZSrpsKun0fafMge+qvH
4vfn3LCQWGLnJ1U5dZi48Vp/eESGzqUPJvQXMEW3ANfxUUwITKyBnDXHuKZjn99iyLhjY1dh/U1/
VGxDDl0xHKwBKlZtmp/tmH8x6HpvWobgW08T8V3zbGYdG3O7V+1G+nZ2xIaNt7uud80wHbLG2xe1
+yNv29dSJg/TSJykO/Cq6XgA97NKrItqBf2LEiS5pXRH/Dkuvt3SGk6WdzstNNm+KsJOM46O2VIj
bbinKuA5U2wwtlIFb2yhGOwN23ZOUIxXeN6wwjrIGnR8gJNmfCDbpxx04GFdy2rOD97CjU+MS+Xb
u7oZiKWTzjkpPiX5CrROIY5o895AtLkhIVPs8cxgoOJAY+eGSD27kuR2GiyTIalnX1D9WRvZeA8p
uBlc7eqjXKLkNnXHed87rF427PjSc2smHJU+u72fNO0gYVU48DSWOIu3TaNfZkuG3mhsRXyxE4Pt
4ehtOpaFNfOkylyh9Z69GblyhlxeFuqBh9Yi8IZOCBRlaJjDgyOnEpup+cCKZQWApI9lUxNuiIht
ai0ktIi3+prqBVfFfjQ9aOCsJvZG73w2kNT5rv27XQbsP1juQHvTLD/0aagfliE/xUTMrJG9Z/jg
b3gcHL11kjF5RmbYoitbbPPABjH7bLtyXd4Kq3vRqMDe/HlAcUnmgnidpcfmrRzE/DUtagZuDP+J
fEgl0aClP4ZA5eHBDAs675zIjhz97MZG/vPZ8FM7zsYAa8cp5VAf6Q9Q/XF/rH0n+SI71g3rH20r
mEle6Xcef1V0RVtYsEmyRVVSXE3FBIFpti2QHcYBodhlvzKTRFFmbITtgnjZxhQSZagFZmhLU0eE
7li6/qb3x+iaSbkciRKmZA+MGhMsSh0k43SnWftkV/WNbBOftYi1XLVZ9RCAKh8frM9gy0ZdTes8
M8FN27h48LVr3Dr4QxBn5WBTKfLfKb8gQVSeC3cy7oNDqqxyOKC3dJ41AqXDiHD+DsEVQUPe+BaM
WNrJPe6Km8QErcDruoC1pd6rQMvrgkWjv/WC3hk3/Tw3IXw2/42JGDwHRG7HSbR4A2YrT9/GKiLV
idVugXgMf8OwOPl9Uyn/1OXa/sZm2t/ZZp0i7ZWMw2JbMr7CV+o8m15KTyiawDw2ORDFIqh/OHmG
Cllg4+vymriczHSYvSu2rNGwvNduDHe8cMua2ehXmTuv2CexyFg1zNW8+pzGQEHHHaA+F31hc+1Q
eSbMkH9wwYtH3VpRTzaT1YWZMR5RdQehCxiHh7sd0U+JOOyMNn8OtMc+FNpPX40Jy2kr3TlJkUHs
s6PqA+Jvrw9T56HJJdUcFZojeft4fda8Z6S+nKA0dE8CsGpoKskzjyfSvVoiLsjXPU/CIca5aBYM
qGCoXm1sU9sJP8m3tnPIUyj4dbGlYejNC3p4BPm/nYs0HzFAmCOZAtEDuT8MU4FPKh5Ue7mSvGxZ
9+7IUqcjnWjTqDrH+kpplMwzlrVi/IEM76MF3nfw0xhMmZral8bvsEp6JO3RU26Y4TPpDbL47X+2
doeM/70G1ApSrv/f/z+l4rkoVP6qun/92fX/a/MTCHvxxwrf/vu/94/y3vwbmEEKeNOjoURYQ7H+
9wrfh6ROM+9S91u2yf/SZ/6Dvy5WNDvKxcD0iI1D6Mc/+j9CHOtv0jEtwczH8+kOGDD8B7F46/j2
j60ueh6aeZeRAnM0ugX+cn8c73oOENACWsZBJUO+bxmbbcaYVHNg4Jx31Xz6w+W5/v0P/mMU3j81
83yeY1mMmT2uCHT53/qJTBB4HpgBVsW8iw+xyLOf2P/aL6PFNnGasaCVEQICxjGB2eExHnFDs9Uf
XnAnFVukfTZC44iJ5L/5e/25z/HornyWR2QymBL5Ez3Xn6/DajihwYdnxv7vGweG3lkMDjcwSxkC
OWd0GzWp4rbaR2kx8ZO8SEDw/2bYvo4VfrsXyK7wD5nCBZn0O7oIl4gbTdngHxrMsgeM19HZR0L8
9Ndf9V/ccYevKtFxBYQiru3rn+44FxntZeYf7FoeZa5ffVBDR52yCGp1p//Nhf0X30ki9LK541I4
PEh//jQllGVOmR8cAl5p+8mfig1TSPFvPuV36BN3L+AXQSgBrmAckb89VYKlKNviiPlhAku4ZW20
qYrhYSzT7//xxWMQ5VpewPeBvPXbB0lj4Yquj2+UYsgqjexTp0Bzc7u62ln+b+ZQ/+JOEcJgE7Zg
O5Ie/LcPmwanBhPteIfaJtEcZReMhRE1abnAT5oy9/jX302s9+K354+3JqNehxOBc+q3e5UiYlmU
FxN5bZDEo8Y6uNVeZD4U5DWd6jLJdw3+xT0tBkuxOlsD28voA/NctdEV9m7cmOpgV+W4s3M3sohS
BPDl2n6xo2Raruyxy2bnJxUoIjLNkKOyBuk3qllIaaqJs9k2/YJpWWYuscWZ+0WVpfry19/R+he/
80AGrggEHsp/fh51lQot59Q7xFUiTpk0/NM8SnPrjfLZmKs9+OKOhN7407MT6iWRiydQ1v6/udT/
6nkNOLkRsXhoI1aZ5R9/g4jWnApqdXAoEFydaBXvKtMN0FHg9/vrL/zPnxSYvHhs4ds+o5zf7ymK
EBqmLPAPXpSW22mAmk1t/I1MBRH+9SfxZP7zA7tGq5L0imfZ9v7+z/8Q5dGWlo0IpvMODkLpkPVv
upIjpyuWhenBNXgQRNs/YS5gMDH0uI9732y3aMkbMgVqwgaCriGR0YONit1Guo/Qs+W7HFv/iBO4
L7Z2O6Di6nrnFktWfZMnENsrRfb7prHIvd8X5FhCQLDQAZbecAIG6h+bxHEx08JjMNqu3SnVitCm
W8QIP5gFHRvb2Oige9EitmHBNhBQeF9Ja4IslHQuMotJYJDx0/vILLN3KB/lyQE6EppFsBznQLJt
GVvvlLc9WiJ7ce614IsvHYgfI4JGIQN0Hj6M3ouVzax7ejssoqbEZZuqLQgT0JjT0DwhGmhYVFbN
ux+bPtOJtgKEPLfsLOqVmV/RRhI6XRxTs88eDbNp730TjSckDDhruZqYRU3abt+aaYwuAIuilyRY
0sPIYvM71H2k8pFpf82N7LUqRMCAjAzIm6wnCJqk5TuvTHZYK5kFGeWxGi0bA/0YiwdQe2he7MT1
b0yHkc1CNheu49Y9dK3KD3ydZuuPmBOIicQBudRDcR7rFBkJp9R8G9DyAL/K8VADaInY8g3o0w9F
q8eflExcE4xZt6w1GiSigwVxKCIhVtpigLzgdK9IdMYXRpPkUpZU4XihlRm8ULYhrcE83YNYKp3T
MIBH0S1wNEUHf9uObhnWrRmhP4uB6m3bhVc/9l1cs5uscOphl49+ehRxoPaVz/0W3cjlo6sm4BJk
6y7m3nIIjVYaOo2UX5NGzDfM652vAMHQp7LaS+5H+Ol0yyOBTthoTMLVODxQkihnRiuTlzp40Z3s
ixfbhm43srP83krAnRsvkjzxAeioRyb4OcwuJoYhiuDoXHZqi17E+1xiLOobk1VOvDN7O8oOiIGy
hfSxYb4VedmeF7d3azZreuYnRJBdAnPhIFBRiQ3nQfnBSHcMNnENmShwgPUq8gXRHuTDESnudHEX
Az9b5sTBocb1rVBXM8nzq+guH6b4iHdzZF5QWfx9E60w4LCpdVP2a27CmMZIl1uh1X4YrfYMtkfd
xH1VPtqVxrWTzvsJdtITi7ApTNOm33f83Y7aqON90PbB0Zdmyf2dyl3sTjwfBT57xqbF4KKHxAs/
2r53Y8/tT8AwbZgO6IxV0rbfgihwLQpUuz0xg8Q9Y2Ro8IiyTDfWgkvbAGe3a5ka0AP7Oaavii3n
Or5N6GT5rjIG3ZaW76aKs7ussjRZFgqtl81WhiWnJqkmIy+54BY/Rujgj1lqFKGeiWVGXgDjKEvU
9xGOwBcRdKh+tVECbmUU0AK73RNoyFiQaNxppECcFsu5iQTqh8ljJamGjBlrc45l6sM0oPvbloum
Uehin/CW6BkOEJ5JZcX3Rj6LG4RdwTs+UftZLLIPYWrYEoWHGqjKVXQUSOWPCYu9cJLYTKVvxOc0
J4zGbSiOcXwmN3Ezvvm+wtpbm9htJaABPQzDUbHWu/QFcLxt4+hlVwNoJxFFZcgJDbyBzoCoA2pz
sAGdfwd6mGFc5i2PhJp0l4aZwseUcuKaUHIYLqEzbZHpXrux1qCzyXhpsH1thnwJnt3Wga+pZmNX
zR4EsCB7YyUPo7orp21QRR1BQNeoKB/QUBf4ukr3pNHvbaI828VMbQ/F4Bv72nb1T2JmexxFzKzZ
huPNegMWYV+corvoKAGW02TxdtLmvBXObN0Wvc3s2PWTYq8KD/9NUet97QTsQ62ehgIYIMsKNT7A
vKrSvXLQJhc9lqWsQpfnMkHSnnyiSFoOQ4uiAhfwi3ZBH1mWK0ONHvjC2OZLk6KmyjDOepaBVZIT
/BBF1btVQ6ACpTjZCrB3jHoJH8G06TyUXunihJPQ+IIGbd+1jHQeKjMqQxQTYJx85+LUyHcD34Bw
ZLvTXuuh/RYFEcGNMxHIKD2vGN39fQY0WW/cSbtvlYdF3SrieQ+GhFGVb8KH2CLMI7egnqvmmbps
+iKq1D4WjD4OiuX71uKwucNDy6qlNYLHhO/7lZH3qHb5VCiuhlu6E8d5Cz4OVXjt7cDARSZraiSu
oVtzRTYdG/srgjU0STGH1+uYqO5DIN4yt60XqOEU41n2927FKLbvls8ZEOImTlf6icfuYynqE38c
8mZ/6hD8klBkyaAlVaN44OzfoSKw7vgRtoclA90m2Lp8FSbhJmAL8dIOTLGseeW6sfffpylQMYt1
LahjdUMe8HSP5OtlFCT3xoHxbBca+Cwv+asLBmXfQSvJGZpaKMQiV/Pk5h3BhZ7TPgoX50Xatce6
yYwNWRLmse/gIUxzh1KtHYbTQKIxp/xQAYkkee8wtgIbS12QngOjPIwUMliUg8Xt3JfiOjRFuquQ
bn6tfacLWwdNErA+0ts5LaYuqD95IeHrxJV6XFxzfIbpDbAVGZ3+qYpFOszcq3KXoYzdLEtgUjPK
eW+wOiMVui5POu0+GWvX50lH1iPeknavzPmaqjE/zwvijjqwcb1ZljG+jHkef8olV2HCvblHImue
PNlGe6MK1MMiC1LYyuiHCtrhzqqMeF+kgMNcP4MwSXh5fpywIhx0BhBwiNos7EvzS7uwSOjshPWY
P077JZIOTlwnrs4ZQvKtPwk8LTbibshqy76e0vzGIYe22PRIYfUWtIMG0wTBVkyiuIkqkfdYcLgi
gZsVh6gKrJOT1NhFEvcmd4a3WU31Zaqnu4nF/A+CRgYyd+0GpXcxbekN7wabYPEg6rp3u0MLXprt
eCrlfMhr4wXWLdjMYQFhB/euOtcRstKkIWYhHtzyeWKFcRd4ZL+avASPUxOfq7lUz06TkMqU+GLX
BqP60VZ64c1NUYC7sU63OOD0rhGczTmzzTuvqeIv1kiyACABlyARYeQboojqHYOM8Ypr9bWZCaiq
jeE2EWNB5I0OybmB5tvnDVnb0w5tqk/UR72w7O8hv0FK6LBVXwQCcj4zTb9Q2Eu0j1m0mxf2nchq
fQFlsnrpMiPds/wJx9z8XrnpcdBWfwIXgbUeYzxwDw9+H6QW3n1oL/tUAmI0KiaTkDZr6e1nFwHD
pmkM/xzUaIiFnYIEKZ7wdJS7loiEHS3Urmrj5kApn4c+Q/TQTbLokICPONh8/kaV8nvfyujNQ0ix
aRA/mxqjwZItR3A4z3OPSLobwVQZw4ufifGajKQQjOpr0Bu8oxPju5/WL8LOL+g1H8nWgTRaWvdA
M37G+U+l/fEAa2xgMxo/9e7AIrhtUE56t6m0LoYg7bbwhu62UMat4gkCGRfgm9E2jubJy/Yx1E3e
UvDfmvHAsrR8XewfjOKKvY+efmvprNwWLbPwAVkON7BLn5C8dpxi1bNa/Be3zfhv+5430beplreJ
VXx1hOxvOqhE26FQUBbK5DkRATqi8gl71FeER9gNSPSSXXVnuyyRTAEoFVExEk9QFhtC0VhCYLTa
OZL5RdIKOMK63Wu3eMj4VZ1wH38wdji5et4Zfis3kOagToyo87IkOrqWGO+JCJT3rP66n4T6BQzN
5AmSTXkOUrkmG+vlUOroI7fZNZIj6Tz1LaC8tcnnJ0s21/dksZp92ZEVF5VyrwKzOM95wbYx0mz+
k8ltQ8dmEZUwngfXWmU73wLuEVTVRTgYjLtqolZpooDmXgN9jGkROp3mdPUGNQxfOMPUwVGAac4n
7gd+NfebvrXeaAORgItq19bp1hXq21gu+66nzq9cqs8yF0CeIs78Jqagt4MHNM8XO4te+7m6K2Hx
bKqJ+05ilQlHoFCnJFkaXvrVs9k701YhqARr3bxlFutwgJ8NYVAfnuG8uoWJQ0Lxzp6bjpum8pdG
2AP5M2P5MjEM3eAfKI4KSNPRIUggBP49b5q2y97TcSDjy0nYADEQYXO7Gsq91kBtoKltPfWtwh18
QLDBNzUh8pXZeC+tFnl7aYPbs4vh0yOR/j6tJ6o71y5QOJj13mBhzirEvFT0LHs2Lv5ZVxHFEQxv
KdRV9TQYsvHbt4S0B+Tf0XBgxPLYYpKAUM3ufozvIEn3911rQDTj7AidIHIvNZIjiv6Jvjm1VHu3
CCjcKp3yvenSHPuVemUXt4QIAs29SAkDidFls+N1pydhkKrgVcDStQIHEgMr+D7xpc6e8oqdO3FL
hTU0R4Fb8MD71rxr2gTeLd6cM9aRakYQjdpJXMy5xU7BeviSE5fw0lm1++JP8mc0WYTQon08JIVt
vkKc7o8VFsnHphnVh+bZvvbKdy8Qawnys23j0PTJeJhKEoo0dBzSgLoydBjjECScYIhpUxVDWoMA
Tt3Xec/myjAf4t7em6T7kDfGjI+gLTaVmyFphlNXFuYGgOTXuaVUBCeXf4/ipArT1pq3iaIU6lf6
UADLiVl1Rq2UmcBF20oignbdc6P6+euAgYWGyQ0Lfr57fA7DKXIyO9QZ3BxVxhNCWZlRLebN2fOS
cQcK+UvCIIodI3d8mYPgKEZp7SdmKWzV9XCoRZdekIOqU0ZYN6u9aR/wQ6eXgr4GK3aEyaioK6Vd
XgI9UOBW6GJkbmlwJFFyapZRgbUS7qEsennD58zhQOgYYjQxHoHe++fIDzCoIfvY2SnVPA3Yo+6E
/S2vYCy6U/9jCmz9ZqGMqLyluLRTEr0W6fKDdlw9BAQHgyJTBoQWY+j2Vq7GG8PsnoWQr3xsd65U
cEpY0oVdQjncOfO8VREjNwECteNGqeQOSwyzoUqRMlgOJrOg0rCYOqbuFucNj09dN3uZ1FGMn0E4
r0MMPoJHsHkdM17TEUiFjV8NsOIT4gC3c+ZWX5hVVM+NoYOtChLWenliP6QEiV7xndhhMtMaQp5K
1TUXwQci0OCBeZy7bQgRZR/fsJ6MFnbagQcXoxm827yr1C2ctjx0gwmS1YQYvGkjN2wxlhywuFTb
psM8ZXtWep4TIDfkLtV4ECxY9Vm1fNOdYx7jJZ7fkhofVpFligmH+wHYIKM4COYtCwLWl6Xd3Bd2
VCMjn9NbaAHZ1g/s7MTj9wX5V2NtVBW3xym2k9t4rKD513V6I0ZSpDdGzkT1piBECbPwYI9fZrav
P8ZMt+KMamM+jBr289Z2F+/NqkBq4Ybw8GyoIUk/AYwqb2s3c4ZzMe5nQv/wTqA1wi2HHWTqHawP
ikQ3Vw4hqC86vaVfnkwRQ4kZC96Oc+7s2Jo84pXmzAxU/r2MCAwBuznt/GmKQ7NitZ13jXyO8uom
7wl6Ky11LjxwInXOu4PfarFcKlUCAMYxybfwlg5UFSyKDdyF+oUPUs9lUdVv+Xp2WnV5V1d9vs+q
xruVSWDtoR6TlJb5ffW1qRv73MtShKjQ6nnn1G10tGQ0Put2Xh7zaGyf0tx2LibxTqE2HMKkKoP0
ICNjyt4VTXG0mgCFGOSLgWitaHHZpePg9kqT9y8LaaxXCza1bexpI0w9WKUbJzGybdETQNF6MbP0
uUWBn5MthHRkGIwG8lFXwI/QzTv8SMFWX3v5k8f5czeU/vCTMF6j3EQ0k4eBS+3f8v5O8n0q1EMk
O06v/AFhcXkIxoQoOOaXG9bv8UXL4erEEGaY5IzbLhrdDbzROwbuhDSQ2dWN0epjs5w9SDtAHHmD
7ZCglzXTdDsga8dlAc18ytdcPqIqLxK0EEK67sVr0yzBz20bNAiN++7SSh2D0Rdb7Nl9qMn+YlfW
Dw+0lBG//xL7OQkC4dQ2/K365A0xLNWNxD9vWLl5YPTxY+kgalfTuGzqRb8Mc4J/h5U8k1qwbX5k
XjuBjNlGG4kdHKVakYJtq/oKkV2St2fbTx8w6QwhtLRz5JiTseVpIY6SqXDIVGe4eF0mPqbaS6Md
5kXEUbY5exgnzVEyCm36G8dTw8HzJNaaWJn+D1gkwQHgfvPK+KP5gkyvf4i137/5qPLvufL0xYzu
9taovHtqOb0lh8Dfl/z6duYofvZIIo/BYk33comXaAOqOvpgBkuFz7y8ualsvDobhzPP3Iyd53l7
wM5GHuq4xQOQ10Hff+aOaQEZsKLFJNJxYu1YygrtXmc3wTPv0oHMK7tgmiXngTY4ryO1nNAhNUD3
S5OVqt/DZq698tLLPHvGMhWFVuK3t13sakSE68YlSo1vM5G9E1SqsEhq/vRBdw9SN86hbCzznrGI
xx/dEfQUd0z0pOdNDNGpZQNQIq0o7sn8C8tEmBs2PUSIqGoHSWa8j4pi13f4frWdhXRA0bZRzeew
qOeqn4JnUsr+i73z2pEcubb2qwi6Z4MuGCRwdJPJ9JXl/Q2RXYbeez79+Vg9krpqpG4IOPgBAf/N
CDOtrsyiiYi991rfyth2fcIqwDDVqSu16THNhoepJnjUbGJ9DdDURQKDsbxofERPYbj3c3pCDHR2
fhIq93WP+dZBmTa33SEtB1O4L7wB/nRgkvtB1VX6ItraeI7XdWcqNF6CythxgiWENaxSC+dRw664
yGsbWYfIyYddVnYTLcy6J/8YU3s7LZiqKOd5bYz5WlUQYy/oaAQ38OPEgUNfvtMjC618GBQ3yLvS
fCEbSyOiLq2ZUtPwsLzF1OrNJVIOU2MBM6xb1S9KhGI+RWRFtYJC0TOrvWLoKgEz6ohT1sYYXvq0
NdVeWo/8XtMaNBSuxLIVCPux8pErYRcJaiEf1z9RvMYrFisOvXBkHRcWGbE1dBaLO3ucF0uIXLSQ
Y8Mz3k0rhvjUQw3fRMwQ2N7olzwALJKP2N/lGROp/AiOX14z+JQ7SzeMO1WQyOFaQgnwpyhmj1Mi
qZ2nbrTzmbibZjuAfagaU1MNaadZNO1aQQIq3gA4p66imdobmCTjDuifSkJ4VLzHMgPu2Th1ekFA
BhTCinyKaVE6ZvxaKkLdeQOUO5XJyE2I8sZ3Y9w07Du59TxKU17AeUy+J3Ly6Jj6/kU75CbYHAN9
Z9366SkSzrQvUpN/z3qHNkSiUDCBgqtIbQO6fOMAXi7IWzC1Uw31aNtXTZcusFVYl7GKUw0jUu1f
KpM5Ex2UtU463L1aO817nun5PUMk7yH10/xJ4d1fKTVXPuJyQpngJLkds3B68MY8eCSpck5oI+nw
Sa8U60QX2HxOkG4CApiQEMwIQ7PmCD8ZCBkzHpF9oZgmW0oerVJ4lO/6ZGPloW+D5M/EPQoyMV2O
WOjvFZEGO2NQx2PV985TBF5oqcqaqM/RDvcWbWZyv3C+4WmqvNNEk4UXIE/KJztrvD0aK4tD9USu
bcwBcNHUaR2s/U7csnllb13W5pegctUNwwYF27KogDqHHIK0WHkOaffAxURGQe9GBXWn+ckGu1h0
jo4D7hTLPiaovEgvGZfhYx58+l0iTDiUZHpa3GBUIDoOS7zNxRE0IU29jo560yc7sx/t3RyDsw/N
vHglnpbBYE5USLnEn5KQzWaHyS3MClV1scLmRxYMu3DJ7rYudZRH+YYyedCXnV5SRROoEaWrjAxI
ztnwbl5AAfRXNKz7S1X1yhsB7+5NlG1yzMgcJUrEs94dU9hHjyDzM9+UCvJLrTPeBYTQt1iPe9ST
Xd5i3/Tsx6iq0BUmhqws1w5notnYm6YHccuwtjyqjhswIL2tBXgXQAuC6CLTq9VrpWrMe1+m6Wvm
V/eaQ1c0qzmRdCPgdlDcvoZ7TpTx5dT24yklggfLLb3TlvMUSRqS1jvCw4a2nnC6Ol1TBnCR26Lj
gKFYxaTuowDiixsQMci8YfDC83FoBPxepq6sEX5mrw0UWocgYv9yY/oV634qeXTSrEsTvIFsNuRu
MogubIAqXWkS2MIjoZ+rraRhJxuigYUl/VNL2krs+lX9iJqxiNyUTLhdl1b5dcCNstemXZt3NQPC
caWmpXzlaIQEEQnu+BKB36O5khQy2hYo3zhIAVgb1zzNUb0hXmDuDEI+sZbSyaxnuL4WVGSO/Aff
M3oCSOedzbH6jT8pdO0VqOx7X47fq4o8XybHyKYprXlPOCPxGzBM0HQL1i1bLn3sgTkO4UnJlLxW
fu/RsmwE+Z8jUhFNOxMETnfsBSYWBoMwtsAFpT7oCxzgDDwM/uBWa7quXSBE1bJV4c+p9a0mcyz3
AYiMda1FLx4CwJ00Q6EvE78BciEBCiLR9MqXCuMVu66psf0zuhkP4FCSpdo31uNUMnVgiEHxllZe
Gm+rJDZeo6RRD2NlZhS406htxi7NNtjHrGUSkZtkJQyBeCSzXe+3DMokw7RLy6GdyQyyZTepvfpl
igqNI56uVA/A6FNSVThNkOD9bnSacxCK6ewj1FaX/WSgHeXXrmd6c3UcR7SHzGqp8cd4bVqE2ChM
+zbUNnngUjUX76XdGcHCSaLwMrDFRcLcd6P7pY+3M4XMpNfKsEWRGHRr5vbBOqvNE9iP8VohYOZF
sWjtaPAIRl3LX1thRHeGDBJ1O/UIOudghUeCSICc+bl2nhS5cu0r+u+EGH+WvDiqiQqKjVs3hWnO
8omfFAtBrEoChkt7rukZnlIxX0oL8FnSFCH7NkdVvKhKdKd2HVvprwUT5r+SSyBBYQo6O9s0+4u+
Z4YY2aEz2JvR8psLxyqqbVfVTBFUxvZGP6gkjgRsrbkada/9xJZStS1uiC7G58KdjQtopzY51cuk
gHeQZAyYssEy1j3HeObNunZJGrRBWya10Iyzo07byjLzfW9GgAprMHFEQyx6QW/QQKmVLNs+JtMC
9D2i2YRoYNjR+iYdYnwRqINca45haysMHWovMIlQHIh+1C7L0HqJMoLeYAjgwldY8KOcxDiwF7NU
arCN31w6/asnkMRDmGGOaZBdQ3dQfhGxpTxKXD6T0zoaSuoG9dLEIpgv22jcZRqSpX5Em2EQ/MGM
qB0PYd2OaydZcQqYNQa97nqh70AJDLrMXrSptYoc0IgqvNFlPiiHQW2pd5OYA7ARRdsswtv467s/
C0m/qK0cRzDQMm3+iT5nVs799OiF7CVF51TORq1Q3S8yp5uSJT6m4ADR5FobOsvFJEFo1FgHe01V
2zcmXu2uQm+97Wm4CY2obb3u4YIj5v6NQOnPsj2+nAnlTdcxw4uvIkGfHp6lWYTsEu/KGjoYvnNG
HET1m4+ZQyr/dBEcDLHzK8DSrn25jwUDY7P2CmfD+HOM2b6lsu37qnWHIbG+6xTwrJFxscw0L3PJ
O7KuQw6hg0tjnATJRncuUMbHyGZ4WQqRpReN0RKMFXsTVMNQvS2auL7/zY37em1Yr1VNCPWDj0fv
54tUtEzKiYYEzx7AIxaFSc/EUqo0B8nKgSlNGXLvxBe5GubkhswJJamuLoMuCfajORJTVIXjq8Ce
/sMn+//MYPnfKtLWQJHx2Px7C+b2VI2n7PSzQPuPv/NDoC3lNwGwDJWcQNqJKpAbju6i+dtfJT5L
VGzz7QZ8qBGK+g+BNkmqNipJ1AqU6QbVO693/QcpUX6zZhEoilQe6flP/gN9tpBfXxHU0mTbIUlG
5Gn/+XEDgRvocYzzPerAFSAKJw45nbKUPPMoevStpn2iqCF00iJTaeGUHt6ZgbgcNS67bdXpDk73
qrmhxAJM3cnIuc/p7j/qfSbPp0k170IBJbdnsr7DhBl9z0PFOG8rmHAZ/9xaKQxHNAUEh8MrbEz8
3xOTmLpsm3MmJ/qtSZoxGSHUg+9YTPQjHfrkVqcD59qoBffZHDBSlwYjoDl0pAksvEkFFYA1R5Kk
czhJpdjePaD96BhF6RrLCkua4gDNTktnRb8W5U5E1ImFaxPILD0nA4TijsabR4yiKHnnAICcO6GR
bcKaLBdziBPXYFK5MuwBtHJTyUU3EF/SarbjoqVAhEqHawwtsIemWeCzCrB0zIksFFe4NvXOXHeS
rJauUZtjPue3RJIkl1I3a5oQhELLOeIlIfJu1wFNXJiJyuy3FedeWyXnFrTVDXhf50mrTICBStZx
RNVNoqHK+CKZU2TEnJvZVMW4SOaMGTLFOHrRhVvnCeI0PahGeEQyQUuAd7AyVZ1mafGeZRBN3Kyp
gGkNadw/qc3g3zed3z8SZF7fOl7rvbFgT/RM7anocBlpVBmjqstwZ6ktOZOhEahPKWs/RQlpBQVG
NDk8R2PZm+vYM8PLDI/TWWinw8FR0JVURW/TNJ0mO3RztHzuWCXENfKMMLCgDCYhsQC6eWZ3bfqu
jYPYeh3g0YWKcmtb1XmGld1EEzGI8iZhlOiaJWSXOpTv4xDRoQ8IC1E4sxxRcUCImPODUDbTAp8z
hYguCO9zFcIQY6xr3YqKQ9T1+rsyhGJBkK7OmtuWLUNFf0ThokevQWA/iznKiMRB9HyD9HC8G8Jt
+wztFyNWTYPdMWchSVmII2f56BpxgeaGUz3uB1b2i5TdKFfiuyHIgHz3c8gSAg9ACHPw0qgTweSH
hDFVcywT4UIrfQ5qypUaRaUxxzf1c5ATjcyRQbo17EuyXp4Co7LsVUwz9lHOMVB+kcS7LO775xRF
+6n3umERMBJ06UnZB0ScmHwdRJ2WuAoHrSTagMApB2rJKTLK8h7IQAAsvDWeijmiampp9CxGw5uD
aMIQWRSnb+JPjDnaqmZzX2Cx8A9GkHdIXKriQgwk7FE/Fw+eI6g7gpQxll7qNK3VtKCRjgQTrPAY
LT1aJZy7U5LcY1YHsKhi2DZDkPN91ZRQqE7X+nsrDeW+zallobHlR082eDfJSboIJxvJWNZqqyZo
qn3dyUoDZhIJJrxFYR3jwGd45SVkrsJS1t5saoK3FoETTnM5VG6flpPGxLNL5mZiUTIrw+257C21
vwsrJgIbJD9qsswEmceuQ1veTZn8lAvPiMSBIXGJASvrxFHPJI1ipoprdCusg7lsVAE8J7PtZRah
9G4M2YXrSSr2eWNr5bSoWIqfkHBz4kW7yEgxFhXas5HcZDofCU1t5qZYe/YV2WBnhNLOUXZz0CMx
qe3VoHTZa41Qf1h6dIOezUow4MU6GTwNuY2QkAWRIYPMMPHhJddb+TRmoF0xoxr2HQprcR6XWv9I
k2zK9hQJhsWAPB93So8vl0BaOt3L1gmV734+6ECw8Z0+toFI7ZUD4u9SLVr7aNA9ZdHuPbLmCM1N
MP022bBudeKjaPCoaHQJqlCerGAg2xcBNr3SUasHtKEW041tGOq40wxVKc+hxiIDHIbGGFa+rhHU
USt9VG3GjPhAfGciv8Hniqalp4mgELGAEkytZmZ5CzonoGcq9OamCFTlIKspXbdp0VQr2Qb+uIjK
dLxR/RmDg96+fWJoS4YG3AqyGvq2N4FD1iNx262ClEStBVZjOL0RCdEIXPERxtp+jBJrp2kN/VyQ
wMM7Tbfsoa3yekPa0UhrwxQ9vXLwRtdhLL2HtndqjIrmezkq1UmEzrU5DPS2JkHzZ4GwyFq3zIP2
LQOLZ4BWtNRNDp/P5ofK12d+ulMtX3qLEG7xxtc6ee3F9mRf+nNu0GI0sYIvYln1a7T3/ALkyzWb
OMGICcVjnMF2LL53SmQMBwzZ/r0KqgzPU2ISIsdRv1/0FhZuKsZ2YcxtnqUVBuoqCHpxVGImB4vG
1Cjvae6JnaIkvPcVL8JjgSnzdmwsjsapJEsp1TIewDww83EzeV5He8XX7tq6DY5xKugKxAocpVVm
ZdGjkCh56ULZ6d4y61mZMYUefJXAqfd5kpQPthWhtJ7D5YqlJ4E3keVu4JMmLdA4A4vVPilGouHZ
VGu+IAKEhJYup15smdF0nikdb0zjackDw+n2wBqqnVStwZsNyWKXZIyEFx7MNNbejATfnh9NzgvK
+CeHv39Vd4aHQjh2+o0UQnliWjsc9NFW74h1Y9Mj8x1PTubc+9Og3KmFk1yZxuBDUB/IUCcqPT0i
wvagTXhcWRbd5iLyTI2mVBQ0911njo07hUb+rMR5sXN0jZBP8i+MGxEizFqwKirfs7IZUZ9aaoVK
wCHjG1mMzVHBaZvkxChgKjagFEkmpDcDISIKc7CekY75uSG16ian2fgmA8J/HrTewxFbjb28jowo
8NeypzlcddGEvDfO40sn0Ca6sx70oqXpi/7gNakBMSMKroB9hZjebbJGKrjsWjQl37lX2BXINClQ
nDfsAl3D/g6k6xpCPePG2MjByfmlxgsSF1l+pch5HgALSb0vIoKAllNryrMumCy4yCDIfHRhQDDO
pK/Tw4tbGhSuF4jmQi1jPr2nZ0d/Jw68R88akO46SJ4XIPKbC58ovvuW/t1V089Q7CLkvkdQDi+1
JJ2O00BzY4EPr75uSZS67m0P/XeDJW5tVZrNG++H6S4MgOJGDmLPpckOx5MhRrlVolZbazkak6XR
xUgmJ7XhRKsBlayjKrogMBrXEWoB/TTRlLtXYL2BRLZq9RygF1eE5FiS4lU4aovCLMKtNvj2KQ4T
44UymK+FQLm5d7Sh5/qiDnAZOfgvwEaTrZW0zn1ISbeBmKaw+DX6ORHT0TEZBbMnRSTTJkLhsWWn
LUhynZ3+iH3meWMe1c6ZR5vnMJgN7c5Jx2PshuS2PvcgYnNIIrXxnhRO+ua1kbGHD+R/nxodiYRf
T86ZPhjnAXKcHbnxbPMfldD/Lxpvx+Ltb389vabEIod1U4UvzacCkFwKeoH/vmg8O8V1cHrt396K
f/H3/igczW8aLl1Sd8mhtrHp/bNw1L9RNKqWSnMHf+1HSfmHs1fTvmH5on1lSCx2nxD79jd8n3O1
h5GEcgDK6n9SORqfrW5YegHo4ulVZ9SYrWrO3EP7qcHEYNNj8JnBvewRAKb1xuntBEhy9Uzrr2co
qXLAhE8TMQT3bJIcKPTuA8I+zkAOPhp99NQWFW/ONG6GoGtB2DWXdO/lkt9iLgYYw5YFUsFKJI+N
XYPjc+LHnnmDg7CT5onO2N4qlqQVLXFBXPx0Ny5/uBJ/NhLPjaEf/3X3+re/fvxyGBU1ujAoQFAq
fvnl0EEFzTSiEh/IMAZsT/HynlXFpWr9rlH39ZPMufwn3doBXjkDwWZA5k+X0VcqTXYAnV10aozD
M4Q8CspuNISF7/76lzK+1vqWSRrC3ITAm8P/6F/a0USKAQ7s0Q9mVvcivRKCbJrNAkfEGuigvW4m
OFtd7KqlVbiya+sl3vNuIaHosLn38GjbYmOG8on/122WpUeYmxP2y+rRV/pDbsmTHrimKCxXWPl3
WMzjsjACvAZZeTaaPhwkEfYMKNU9Saj1zsABt2TiNKyY8fYuoQ0nq5ueyjJ8NkqZLpJYFb/ri853
7p93Fic2bUdHqILmikA+/0Gk+ul6ewJN3Ggwz85tm3AEGrjpUC4BRzLR9DZO/lik1klhTqMDlRzm
M4rZpa+JErz9+mZ8QV/NX0RqGJcNWkP4pWGXfr7xqMMIu/IFCgkyHbBJlOOyU+Sj7dfEH2jJS9Ki
ZI9Gtr3kULXTbS7Gq86L5MYoGKSkjn5ltNUNVDWX4ndj+vI0Rf5zOmrrKRHXv/my86zg56smLYsj
Px52a+5jsYR8/rJZxGg/pjBbqSrTWkFVLdX+1uzUG6jtx6IJbxH37Ug83k64xMJSvae6Jy/bNBbB
QNQAMGAYHIz4YMlMiAcDy7rtoU3+pnH/J/8/39MhAAkfFq+SYKX7/D2FXxIoGErFRap2U2DrW/cA
ZhZlP5DS2HIarjX2TZrapsVhOa6m5w7sJRr8Vct58NcX7Sva9st3+Tp/UdHRJRDnPUIoOKUiG44d
baF6Bs0TfYMv6zcf97EmfblHHCx5mhDx0VlXvzxQklxee0qk4xrNhGLYR7JjN5XbprQBRvOGabq+
thGTENanQMKFGHZJaOXOVINnORoGXTCvXvmwyBkWZI9eS/5T7azTqL5FYhQf9ADBWstJY+2J8Mqh
pncbcA6KMZ3ZDd6VCKXOotCykoOmDlsq1xAetQdc9dFSySCsm2Y5U7b8tTcm5GfCRNhi0B1XuaAe
FmgTFnrlG5TK0+Wvb8TnJZZT1NxHxQRssVdpkrnO54eCmNKkzhtuxIQ7ajL9dVScAw1Axnb89Qd9
gAA+3wICZww2RdvkgwzxZdsQk0Urx+OdNiJJURq/YfQFN4wQaImznxzxOniIhv7GLBFVteM1CYlP
Hvp/5Frec4ULKxM10+yZnzOPaPXbpqkwoySbX39P88+P5ufvycni501HJbbe1wuEpsgNz0atX9ex
pDkTpY8eG/RCMo90g6IL6RcEiNKG7FgNxbi0C5L2ZvIV0ajKOXWcQs1eGlsDjfCRoS42IsjjW5HZ
3sYvLRMPKWp3amxQYmVzjoWvW5hFyyS6oSOl6AWieocPxpaEqJlEmIVXmvpC6RndMhrGZAshdZOZ
+cPQRCdYOzrvUT8+j6K9R8JiuYyzuvcUweZy8HyUL23pH+jWTuuY+NtfX7M/P0ScdoTJqYdt2mAH
+XzJ4sbhuGGAwPOFd96g9BYYZ0KD+WOhr3/9UR9jqS+P0XzmQO2FkkNjfvf5s4ZILdvayB230ydj
37bTwxQWxqGoqOWDHk5DUtIBy8Zj7b/7El1Rzrh8gem6WvRNXrnM8i1uiqguyUX7zZebP/vLd6Px
8cHCwAzLbPvzd0uiTkuFjd40SjFvUFoK5TCVd7+5Al9PKtIC4OKwiEk+Q9Pn8cfPDyhkPEi5VuKv
Ipqk9iCH7QgyxiVBbzOBGnTHur3u/aI4JaW4i/rxSqDrjlRmxNJEs1lOM6ejCjM66cOlXYngLCEM
BmmiNH9zoPhX39SCYQJkB4Qaga+fv2kTGR5R1WhAbStnVQnTNaA8JtNkZfgq9nwrkGtUQQdbb36z
4H8VF8C44RQDJUQKdmXxdbHp7LSZcvzXblrIe6+XLDHVMoU/bmT6NT044ubL33yk9q8+E6cP1lTC
cVngvtwXJ4WaSPQVY47S22A8I8QwLIZ9gQTRxQt5lqftSxB3d2VgnqLQOukT0HVP+U4F5S8DJc/P
7SF7j6Sx0yD+h9Htr58b80/nFFvnMI1GnUWY8fLH9//pdDcopZareqO4NQaikA6iJ7y1F/G60Ea1
kCRPycHkIeoH/T0Swb4llqpGK79uLO+pKidyCi3zGgPtexQE63TAh9LlZIPH4WVvxZsiIC5HkIXF
oP/FYr+lx+iDNFecXc4fTxie9/Q7ABoPtUsYYLmORf02puptO5pPGgkMNRCQrkLw4nv9qpsdvL++
An8KPpO2blG2SA65vDt0kj4/j1kYNlQbgXTphs98sasJJyd0BwXL3ZAsaRJWK3LDj6h4sOkiJ01g
X9MrSupV49fXTdVfk4PDZoAaZhnGkCb1ig1eMjSj0yRLizGKU0MUNaozv26ahTOyeJc90do95nmZ
Agv1zd4NPe9ki5wUXt++6QyGVXp41HyyzBNybJiWdRFd714lSntqp1dEY4Xb6uV51YZuxxcF/sIs
azgbougsJu+ePp84dU3jEhzi40DpN02D4UgBCk4NshqcGBxbhvrWzAxCewmIyBVVQ0kCjrxJATdq
8bAOgGYYA3RN/mivi+Klr/yLPHmUE5PA5u03t4Ir/WmltBGPUKRLSjvVML+uDK2FA1QyJHAhL5bT
VhBHk29LY0Ga64+b/n/dZvkvQqN9sI/ZAH+64u6pOf3lR8zh+Sml++KeXqvTX4gp/Mv5yT9Vf9me
urck/NROoUkiP37KHx0VA+wZExsNwsXc//gnK03q335U38zTTZsCgtfm76w09RsbHoxkQdEsPorm
v0/iQa/Nt1hlQMq9VmmR/Aej+K8HDJjKDPtRHqFToQ3wFcfEDJpWnJdA7i0izuLDBoHgWqt1HPPm
b85/2tfzn6UKBAeazQdqBqvll8OMD6w9LwSUYJHljKK76xEHHWfAdZaL9eSUTymFd9M/OATAyOnC
TxknB8ZjMoMVw+EwJAW2e/13ap158/j5hfn4Vgjl6HXx9ag4Py9dXhGixkxLb1UEI7DyckdoY7Ps
dbnW/Go10eyRSrq0Kmttx9nC8Tt3JCdv4eEUJnrD1Iurnx6nyx+f/HMTCJ3Qn7+RrRuEhxsW90TM
wZk/H0PSQKJ8h3ewQosdkBdmwicV5jXcJe+CQEB1UQgFs0LStcBxrGkf5lkKpFS0cFQ6c0dW97OC
2YbgIS05GK3tHUwz3OGeXhdDW7FR989yeElYCFnZFlaeHWFThXG/GBgKjJlY6DgGHEtZGTUmWcAo
NckiZT65ZSCWmS6OKs0cp4jWjBpdyDNHJ27XiPr2lnLd6xBVSeXGO8VUvFsKe1yBb3VnAx9JEHvf
8jZtmZ/Vlr4N04zj0uOYKjsSPpZT913JDpYkkcXsjf0sI9DNbezcd2330LXIkCpUY8tikDuz4ejR
7uwRF3mXb4yqcdOaVL7Gv5rMPeOc88QWy0mdliTTIT739iJo3Bg9s+NBMBD9TdplewSU64EEHitm
wtmmzbqMbCAEPWZ0kil1y1kqEJ9bszp2xJ7Qzx4k+g+Tz0QoX+Td2kAoUIsHjgb7KEUvhWheSwQj
L8gEYbf2gTtFiFmJXloisODy8DEO0cRlf51X4or7uYgUY9s2DCimvnOlINMPB6ZWfg/khU77iiwo
VIr2sicPTFUdjjy8mZ29omiCq3wT9/lWqc7xRq8tJzh1kUe9+50otue6fsmqjrkBIzvfuaiBFjgz
PyHb4pJfprZch+BKfI9YONURBXoS7xkZt3IcS+6cbOMLpYj6a504vIYgj3ahN55zyeQ8f/GNkv5U
UXDR0q6IZp5O8sYJI7jSJz8/OTjroaiK+aXxSNeCVrpDKX0jtVa/w7HR7Woq9CeMK8Rfg2Lf9P2s
w0Z2498zkcqWpHt5ME6zqVygXUXT4Yk2vbGJb18z9pBuU02o+LN+xtMybx9OCJmTLbU+Es6h7Pxj
0BXhmdEaFwLh6VU1Mchs9LT8UZL8X29/x/CFkWz+3vzP/JNf/kEM/Z9P//ZftEkyVp7Lr38/Zbh4
DZky/Lwj/vFXfmyHtkR/xu6FSFj9+xjhhzLNJqiXXQ1qtGrinvkUDqB/ExQboBClipKcHfEfyjRN
frNpqDKWcLRZOyv+owEDp9Wvqy/TDQYf1tyERxyn6Z9X37CzSrjYpGUXSc5UDNsFettqwDsQyIr8
HEl7qi00b+XA/E5XEJa9M83KkjUVWXmIo0hDGARD0O0MeP8LMBa8PHoj24VNuVRtUFbSXdFCvNxO
To6G36DNWBIeU+0zZywfp1AknEnzZEfud7BNianZtmnXrDpG3Nuy9LOLkINGg6uq6RwXEF9LAcZ7
hflrNIEy6WZVZTvdTsxDSCvZwU2BZcVrDeWIuoFIJjWmLqKXOyhvvP9VStyp5nwPncpeMqa3j7mI
wj26KNDaaTzlZ5xRrAeCUXWIPGowJ+cUEl1BBY2lBqRBCE4XZdE9LLunflLDY1iFtxj4JoRsaYec
yKpOljUFB1Mvg2vEX9aNRXLRUQ0jHcw/XijUvwxaWUF2xIkptL7VXaNUCW78bFo5XLqV5kfBUikr
7IdZ0F9XmQ6Ry7GPdj4kB91vyGGs41fdL1h9rTy89mwRoZkukhUSgPEZx6F1Fgg2hMWkKpgt4fV0
6LmZxuxjyN4oP1SDWWndFsEc6yvsg9L4CMm4aCxASaIhIygGCBoLdme0LP6kXlqEEl07HUiKnQ2B
Ecd35JcXsTGvS8hj61Mug77c9XhsDpbPzHmhMr26yO00px2MzYAJfBXhoOxp2QI7H4H6LRRpsv+B
cnEua0h1kM4badrrDLbiviY/aOkVSarT0LUB05GNF4ZrOmKUwf3sWHJq/TzslOhZ6Vp97dV9tski
BV0TpGX4Q75j3xVNLVYCOhHG77S7aDAicSvx3owLc7AZa+t91RFsMYcMpKGhP7Sit+7zQqtAWfaV
djWTKC8snfmEKyov37ZCJtvUMUER9TA/Hhp8099LEUZX2B+NlaEEPnztcBz9s55fqVu3iZavBN1Y
IICWFV4HsrW3RE6r80Y8rFOR4tvx4rlsKeRs4Esa6uEbvQqZ5vXdWirBPWRNNCDx2J23DdcYDkL0
NMiyvYQ8z6HDBG9lV9lFM2jnxkyaBnwzXcVlYhwjlPxrS6nyJQzy8uiQk5ZuEiEa3upxCDZ9BUqK
U5CCd7LAPwA2wiFzFTfiIFxTUfs3AvOeGtyqZ1FJcC45tQPazx7MOmkHJZEiqXmWj0O+z6bahqGn
c2qL6lphDNV52YFA0spb670WYoRSQ3mFo6u+By4QNMshSOSxdrTqERQ3eCStQuq9kDZIQ1F47UAk
tV63Oyg1VrhSwRmMzyZZkMZNbZe9W3Osfk2cHlrPUistqzizefYBmWhlG2oPis/sZ0csg9CQFnak
FcN+g6ZjWJ7nfAAAiE4cjZBbkWMR6FuJagYFbGgsVa0b7wIqHFe0DUIPfTDTfQA3fROqhC8tp0a0
0TpsWaYXLNG476VokwdSE/tN61QE3rHYE1/n9Gea0dTn6L2yu6QiPGZJGpwkqzIZ1FcpGTPVg5cc
Kz2H4R8o3rprIs4QUDaMi1wbxu9Z7WlPSUWlLhGREivEidXjKLK2o6a47UNdq/H1k2U9oEYq81e/
a3KOhJb3Fimw7WJJ0V/1Q7fKdJUfrHkhZILEmMxhA3dA1LchDk97aUpyo5YNIsrheiQ4q6Ojh/pj
TWE9cRpHqevOwLp+FaL7sbaePtCaTFumGMcslYW+S1ujTVdCD3uOgrE/3UatqeO2ClBLoGGZXVi4
H3Fk6SLzu6VdO/FxELnC9uIb6wJ3ETkXLT1XvfDyzejkxMg7xMpARLtIcNSfVXblI1UdBjraJrHF
AE54X/u62LdWNBHyPbvJxmFIjz7BGXcCNP9Z82E7myhZntsPM1oV80os6n5AgCvb0jj4ELgm7P2z
gy39cLPFH842MKvji2qWDAa7eHS+B6UCsqmIkLMtYCJOxEPBI3E2loRUjztuROeBWczEtBDkyTWu
8FrHLYZV6+BZRhC6Vtv6DjsYmD4SxdUKbVfQM8qjl7XrC/SoR/hh/dYQFm9BraSHHNL8tvdAJi+I
oR2WUc4ySVRecy2HFhRjUqmnspmuTVyaBqw9r70h/9QEzabUCvbKqJIce7MOd50+xdap8kc1ceNi
sB4qBHHOEgBFRApMM3XBqi2tyUIto+LRVPOoWapjP775mqPeCa3pb4j7a2I378bmhqAh51DyDi8G
RTevtbo0H5DNpgcWbHNfzy58EVW+2/fjcXISmD2tRVFhi/hswterN7ywH2yI1zTJkWe1xqwZ0ycg
X+dhkNbKMuVW+osSKsq4risMrRszMQmdzisOxPCs0vHK8NXgTgQIavnpqn2ItdTyNwi/jLv/Ze9M
luM2tq77RHAAiX74F1Atiz0lUpogVCKJvk30T/8tiLYvScni77knN27YllCFAjJPnrP32skIuWrD
XKatDjVe/Gbd5HV7qXDKCrB/Cve+ytx8pxWJUa6w6TNXMRWtx4usBGiArIh6jbSMJjV9mUp+aIji
SX4pkUa1a6eX2RfwfOplkyjthEexs7AaAiihhnDHylftjJCZHAtLJ2bFL8Ng1r0wNOWtnA3lm8OZ
nCi4TpJ404UhCw35rgYcJlGT6oic8JJvXR+CCPndzqrUgei+qJNPMotU3c/DIXRWMF4Me1dOLZan
psNsR2Z1DdUqUiMWbGvWFOklbT6c26NazR5MDRCDoalVjxpd3ZRDW18eZIQszjOG+jv5VNmuQjL9
vTP6OYb0FjiK1wrFlB4708y5j8xqOiVq+AUvd3M08bHdYw6bC8zKOH97rfzkDHQHV5mMyeHAaWGe
5Y0k6Dfvk86P8uJRNciqNYegeZghwOwb2N68WJ3VXYxp5TL/UvN2FZQp/n+wlQncQk4/G9SI9VUS
zzOvfNDSBM9Q2ZHQUdfIS7u06Wj9037ZhKZYpPOkna3SVEvCtUK+0RnJOOGnbrSipw6QZO4F/ZCV
67Ir0SLHc8GjhzCgBtbWVDCDRYcMmtQHDKuajvk3EBw4+64LPvd1w6ldj5ptYwGvrOqMhJ+c5OZ5
irYUpLtUTVFf08wtNjiD4OiqMF2RqTK915folSEvjLUqbZbAOE/lPYI6aC0hCaLs+6wnKU/lIXT0
YNeGWXUsMQLcET6EvLSlr6Brxoh40srAmDRqfQqbnObEHEX693GJ3iC5C2rO/AXJz1MfI41ULDXc
yUD0aLRJVMSjPjnmyu1Ki5D5gMnCKoW2sJ2mSNCpaBv1QTPYje6juoRWMo+6eaX3lrOfY+R4IDhQ
je7CtoKxPLh0jlloi/RUhSZyjpkFwmfsSHaK5URK71mlW+2gsupeyx6wH8HR35RuPHwO2nFxGWZi
2MqEKhPIzhk2sUhZ1S05HTtF5s4IDqeA0YOaebhz0gy5jFnzoXU7zU+IPJoHQaOciNc+VZ4aAMdU
ncLi7x6d5poVSBVep+oV53+YF2inBxdgnBYqPgFt7lWaFM0tk2sTgpwFoGY1QFf4asU2UERZgXz0
KdCmL44zVt+70ObtsNuidglk0SkMY+Ad31yrk3cmjvIjggtxlY+a/OToDrA/EtHQKOqhNbHPhpPp
9bHibkm9Gnc8PQMjjkjtHg0EpfGunGP3jMEKpmO1BDKIcmtwXFZcvej9RLbKSqgi2mUQkUmalXb4
gMzMInhkQFycdRk/YFvqLXCkQtG+uY7sDpo1gI0ReZmtJmcpwfo2pB7IZwGGWIUcsaImJIfBneRx
CtCCrWrs6gqmt0B1t1Fh5E8sEsm3hM7EeeaoCcnqY12suWdq6cFYHr2+1SDHj3ERBL4WlJ8llJUz
XlZMJPGgQETQyWxFtL1y9BTAvdlBVgCe6Ec2fDs/tl3IbpqV6JEXzlP4KQHN/Bi6Fa92E1npaYQX
f2wqUjTIrMfuw6S+0U7kUVf+qBLzFitARaqJc+NgEDFRivGsAQK5quc0Wbt6lF3qyVxclbYFSrgn
19tzJdFmq6pM9gMjc9pySv3NzVR7RYax+RVqwnwasxoVRkVO8PnkFsmpEiWC6TELb7tcw44Y5Opt
PISc/2z2kIu+qoJhK7RCouS2RZt6vFgoXvEgQEaNm+ZM8Fqsx3xoHbi6Oyw3k1cUt5M+I8yP+N7X
SP0crzQqvffx4ttnU1hktMhG6NIy0klnhg6JjMfK5ghogIweLb2iWCxJFq1NUsugjc4h9qYCLnDr
dlfW0mvK+AHuXLPPblkv6mOo8zWojFBE9CmIu3Zgw53I4LgTg3Kw+EEDjl9f7ITVdnSN8JZG56dX
7Y9fdHTf99jRUqr0ERjHoApZLL5vOwqVaWJtzeW8rZ1KZ++3EbeNpaWcNZOOv59spuLx91f8qdPu
LmJCRnEQXRByLimLrzvIjs5PqRM8sMV/klxXw9xeGJGl+XOh2YcYuc4WSFb0gdDv/ZR2+ZpYl5kB
0uEXmv5uRi9ikgMDOwWlGoXZkbqmvWLcyGBYTaI7ECEdLrjJovs31C8zr/9acR8IfnGJLwK+f27F
XXWPTL6fmmZ60457+WN/tuNI5AQDsjTeTFZ+5Lt/G0VNMnn0ZcaPxhxJyPJv/tL7Wn/gEkKVIjRm
Jo4waJL9OZ7S8JAyyKJHqNMlN3X3X42nlgf1zXCGld+hXciWZCzj5XfPlFm5k9pVXU0NY34JIMdg
EaCmD0HuZwv6KK27cYPn/VgV+vdXd+r/5619d+l3aiUBoiVNVVmvMZlSWkUyXUWQXqs0OBHW5Xww
QRfLN3n9TRfViUaUhW4ibjXEjxyTVxqCJOgTxIHFhJAjNQ5hvaSB0RzyR0ekpOFWD2qYJFt+6XoN
zw9HlN3bXlph+Oqt7mGBExEqGn5O8vRqau1zMxmhcTOMaNXgvl78s0Q5xNBBkzNNh0D2+3uFQvyn
j49CyXFMlL5L1tCP9OFXH180ubQt0CQkCbZM/nU9kauSJh5bq7HUVbOJZpq4NRIWxyu3S+JbIyCh
YKxV5Ebs0WpXP6QznYvEUSERkZ6gG1vaAKfQBr4U5QRKUxqRBcF/K/IhWRUOqGw4ZlvIFqj/nKne
h7VQ7xTYQg1eqgb7YuZPfQjC7ZpseC+J4nVvRjcGHK1wGk6S6X46gIHvcn8MSIYO4/TajtKbKpuQ
yj1CKOlWmMe+Ek42b+3JmnzqZvu8bFxKcg2jpOt03V5EVrGV0oJd4PBlRmhGRqPpW5GJ8M5K1etC
yeggulxZr/vsiLNy+pbkLR4Kl3HriIXwTCTMroy6YDtGXNH4htbFl1Njo2fPhnqn2im7nM1xzFQC
92AoQ3B0HHYOw03k1dAHxm7OZXFoZel81VVhe2ERl5e4kBcA8tJ/ps/2lRYFOY9DJE6VOfdPVdeq
h147G0Q0XAzqHEYYWCTIcj0tNwyk50MB7n6lWjNulUIDpm1Xj3GcPMZhCdGeg7gnRD1sDEu7VmSF
B2mKAFZmX/CRHmoDrFuPWN7mpzHl1Ow0vK8eOTQc4vMg8dkO63MOYGtCWe9gmhcf5GuLpUv/+nWi
1KCNYul4FSgH7feicxe+Sl21k7busoywCXjQJRzLuo1SaGOMbpE36Xd4AcfjHHXK1ygAYEvtU9NO
ihlPkjP1aRQ4S5eW3dB1ztNYONOtnqrZFrOe9CwX+FGkl+k9pvGOw2WgPv94p/7b1D7Y1JbQOOqZ
f97UbuM0jd+ET//5R/7c0Jw/XFKzmDkx2Ud2v6j4/pwvOX8s/hU0yqj7fvzzv8QWDp4X/gHSDJav
ZRv8ezsjsw4pjWBShYT3ZRP8F2qLd2gQVOIGgyUTwR5aceS65jJ8erVMBhjVCX0QYmfQ3jzMzUBW
cQkGNxBwc0eyHSPUYCQ6yhJBRjh+iocUWrtW0CtTiVHWXKmvctE735NIaj5kL/umAIa2L5WqPc/t
MfpgW3pb0/38eZdl/9XnNZXJamNn0nYukSykUi5dPyQpyEADX61U5J+1q55z2Aw+EIugVHrzBv98
6Xf7b2UZedVU+rSD1hhzEG+TC9qVzmZmvE3SklL69NMUSFUMsMB+XY498FmrdnPftV32kcpsdtOM
mqFcJvqlCy6U+d0lIVos2hV3z9LHhUcbAkjrJg/GKQ2wplB3co5vqj5ZN1n8CRayma/aWmGBqzKn
f0hjZZp9yAL1VRnlOOewqyI0U0PGKTZpPNkYgwon7hfwanlOYzE+b4p5+BJ1Q+sTqFEeYy0T6ymf
STSoWsCx3wliUfGKhltGDgrSZOjJ4aCpn4yhHPd2j+Ys0zMaXWMYbxK7+540hEUxOxTdAz5ElQMr
GdIsbzZt/RpbbmSS6ieST6YVXHbTcF2DyqDq9odMeTBk4Z61WZLjLnbvJbihrelWHEQM1Z8iSxyT
OTzPc3x+FYd+34EHvTK7BdwEN7537G9tDtO+HxDvCTc56H3A+byfLjmVmhtZp+26w2uAbkJvD1W/
JEN3AViiLL4oaf1txoZY4bC8ow96COYpgLZW+T0mBaGAxUzqAyc4Ew+0Wm+ogkYfjQF0h1n0GA4d
Yy0G2hnFSMYWfZtyzRfDJBlX7d5sLPXrEML1s0KspCu6tBNBMvE1shP9wFsDyqM7CyaXIskR/YYp
3x2Tx/56zGGSj8AeV5XVbVAQVjs1Uu44HdHbb2hRNy6/CTDR6NLtsAn0pB4d3Wgpc5jzSscKmP1Z
6hZoZrA3jMrxHFFG67qk8YUS1YRvUC3KQn2+U8b6UKd040C7en2U72e90f0sijNEgDzNowmHFl8Z
qgiHI6qeQngaQmKyx7iNt2qfnwy7uGvTFu4zcN26dlZu5NxxAPSlhWBHZNxLcwA4zGxzB8t28NJa
J17ZZoqYCWchxVX+ABG7611CEvk14UEHW8v8XBQy9Rp9cuhUVFBGMnj9SgALI8gSKpqaKs52km2d
DTewzdQzJTR41YZx8MeMAUdZtZzdyyq9ZTBC6r1tb8fBuE1Lc/RJaaGFPSFaSrvkwiI4YwWaUxBi
3rVem6hIJBWxVYZmawoFvJEV3nRiBASbu2ehme7r3LmJHaxK9TTetWPMICz22ja66PH97uAQ+gPT
mVF+nrP60q4Z/9hqdxNFlfMJLkm8QUu+LtQOQywtVytszpuUPN68uGMgtxaju6mj/DvRJOt2RumN
6bz3aoHKSOrGhTtZ0VYjMitO6ut4cA+45i5HOzwkBHqc51atiFUwTfYmJO0N/BwRHSfaACb3vVBv
R0m/nirwRpEq7pMY+w84rPF7TwXIFLtB84P0zv0WZbSJVL7WfpylyU/lGhOT1I4pBmENG+AR2OOi
DrMB48ZdU8XM9kkhhlCCsLfJU/PaCUSwyvp0Pl8k/LuMSd9BZ11E8ISTnCLHY/UbziZ16O4aoL+b
uTUU2nOKylFdk/TW7JgYpcJWjwAq1D1BKc1NHeTd1dDp1S4uBXkygAx3WVJGXj/TtWqZtxytOris
punQCH1am1Z6NxVJe0hBkfAIGp+7aUYuUdlAjqcQM7/g2IH7orkQtdN5qhNEPrjhFP8N5XySUs4v
gaX70F7iNBVwnUR5xWtb7VFtldIEqasc7GBmvaPNls8OBDMyKGhnWhDgBuwrilY+22GxU9u43ZIb
KDyFbJiddOMvugJK3oiDaxugjqdFgYLyaxygyUY9fOxE2+c0PS/m5iMPG8XGqzr0xy7GqUiYmq1r
HF/td70fTTEiTUmltivd8rqMc2uXk3fWxZF59qoG+sVxVXurGvz5Su9KC3xyRcToXd/1YBN3RuAC
zZH9CppR6RWpdbIEE5LRNBjRLitvRSDMBw0g/W3R/fIR6BWg0F8sxK69VBOvqgXyyIekkLO2Y7Ui
jIMxh8IhlOBbJ7NtX2lwyAHvSW/buWp3QKLri2BZSUhYUc/UJKjP6BlxkJDlg4WK/prTmQsst1lM
DVpRXJgwcneppsZ+0mfhDhJtsRPjKNe4eVkEC/XQ1Kqzs6vwubCIj1Y4EHl5k1/zORR0Ntm339/y
X/22r7/uuy5bYmQZJ1RT2zEcCm5guOhw7RyC7wi68n5/qbctxD/vrL1In/gflFPLv391Z7VBCfI2
HbVd3NnP8OJrWLPGV+Yphd+Y1cPvL4aC+OeH9kVo9XK1pb346mpKHOQ98H6xM+MecKup3+t51O2T
IXzU4qb2aittr7oI+JvTCsJvlBEBSor2hqiT9txNul3CL+lLXsMMbtQmkV17IOed2d/IaTuGOQB5
ZlBBWCSmL6ayuKJHyCiZwEcvGzX+NgIgoJ4ox3EpSuqlPCHo7INX5m2X9MdNpeJnxmHjhOWbLo/z
q69JliH8T/aRnVWboICWPPNcFymlm6VcIaNhgNaRu/fBT/mrF/XNZd/V1KItWdzKQd8phrnIVMxH
O9XYmRsYMISTKKQzjReBIpsrhhvl2h6YNf/+B/7lR2BRAhcAHMxBbPf2m2eqNsoqj7WdHmfEdbIl
xqY8x9jP3Lcl+zOrrEvTUak3desrq/6f2kkkjeFT+YvF6hePs/v6+u/enIVUU2pFSFBT1n3VZTxe
tEWgH/La4sFWwg+aActJ4X+9gJffGf094dCqJjBhv/u20YDkpi0ddWfqMjlqA0rnWAL4//1N/cVq
wP3831XefSepq3oPupY4NVRHq4EvuJJMOtscU/u/v9LyVdD/m5xWf1oMKrcr5tkCKhsA9Rgc7T6z
SCIhpe331/nlY/L6Qu/WAc4fXUsnzWA3qeyneAAvI2xj6yIpR67X6bdpSHomQBvK43oplEXVVh+4
W39xZDbAGNIQdVSBTeG9Yz2IxqEm7QCZNPFGcHSb/g6BiLZHXaTvKn38VFYu2OY+JA6iRxAOm6z2
7JrQG+TM3xQGmszsFVZMqgvAm2F+bzV6dqXF4nPSgKD+/T3Tf37YmKKigQNesnxi1KhvFhWmfGmQ
zw0fDRtyMZmwxSPidcqZwClLmc9H1xrXVaciFENqGA6IDDmEKhviiijfzQIoWM5y2vQF5MIiWCel
htWOM41UtIl+ZP1cVUO4V+ucEk43zjS7B1SY2xzPJmeJeYnbdTUDM26roF712RMGOW01DXUOVaE3
jlLKmx9f+b9G1QeNKmTITDgWKME/96rOvxVx1TWvpy//+2Mv/SrXYJaiq8iNDRpDr0mdLvYgBM/Q
6kxDsLYsnay/OlbmH8z2bIFph1ILjxB711/+IP2PRb1MsjpaaMaABFr/i44V/t83qydx4hhu6aSy
3DB/Qa3ybvU0a1lUipq6uzJLlV2bMj4PY7rQLWIg0ixEiMx3vEudBGESC6BHaub4KWdwf1to8X1o
wi6pYtd5tIi1OwjAiV9kb1xrcDB5fp3LoAaFLugJU8qVKsNcGdarqAk+g68Aip4q+1nW1QaBarjL
UnmjFCm2CWAunMGRHXtg9K4SB1IEwUNopVdyIXDPabEdlcDyef3d2a9MwCEutRmGbbJK5mGqzpvE
YALaw9jazSpBxHGV2jsSIw2TwG53vM26PHqIq+opBXVp+2Gr1w1H8eRrLJJTGtnzWkbZeWwYRO6y
ikwltKyxzDcDBlmf0yPUamN6HkD+YhUKz9DrMsUvqcyJwERbRj13w9QfAWpKyEKHAWJgyO41sTl6
tAU19GgNVEcjlj7KRlR6M9aH9WDq+8rBrYMYlBMgPS0/wQhIbi2G0IjzjWeYKG/wY+fVDQ6uZo+K
K/D0CKOl5/b5lyEXl45Uv+YaiBlI6sSSwUwICWJi8t0lTYzZxs6u+8xStuAA4RNXRqBeM8B2qpUR
DhF5ooXWq1RLrgNZY2YiQnVvMGhOdbpftDd3AYU9AVOJMhEoUKs2+qZa2ePTDL+LADyEaEMaMFZ3
bFCCxLwVm34KBlwew1E1ouHMVAsmIml0Rj40qimBTyUVbkQWSsjMoYD82Hf6zZxrILhqSx7pRS7t
EEHCbA/4XiPT0M/HYKsXheAcbLcw50pCnPqQlhHaCBX0Hpq0rUw10PnkeridR2DWtJXBvEgT1QRQ
KYRrp/SMSkvS23iSGsdnMtIh1A9Mo8yRwYVrkS5dkx5JalnxOard+Qq/C7EWan4BJC1BzaAZV51R
IOpwgrD4Mmn4QLPanjdQjErfLucGnBapi5c9YMPHsCV9Ki6S6yYrBcIEGFBlmCfaOaeC9CJ3YxtL
adOqSwZTPsfHHLXPWUSe2mXh5MrW7iPjuxP0ylZTsvYqILF2RShm+D0AaTDBlKk7CAaIgnqnF8T+
dOo1VofMBx56MrKAM9tIzhxZmTWtpJzak8dpBe9/m+WA9rRaO6gDdD67U/ozJ6zhpo9NvR4ixCS4
BWMwZ2iXpmPVmg9oO9jitOQ+ozJYGSk29TJ0mQI6EWjDSrvL3ZYUsG7cNQajNNRHW1iQj6EKEoKm
yvdaT2CXFIaG87k96DYpYlpyJMiFJMrgPsDN65DMUPbDKdYsqg/3AnIEWp+uMzfj3D3mEbJvel9P
JTng52lXGb5mq82GVpSzI3/jm8mg6xAtRihJsNLj5LrDAY2XvM5LMe2lNEkkryD05nnqbPtefmcp
xvlm6o+9kbkbpFaWRyvP8XMtjsHlKF/mKA+3NCW1C0RS5+jFJ48GniAGRZl8WE/lRmc/9uqOkVxv
Iie3qq7zCxAS9HEPqUGgdkv0B+/dpqxkez6jtycDdZq2tgHGIx/FbRMG4zlGhHgvckGCgDZZ6IY1
6yIcbe06NYHRoSVe624f75XWybxwUEE84gbGmEc1jjFEyYwnsnz6teg0cmt65JNpapUbg6BHDHRo
FnWGC2sRmyGg1ZSO3zASQZ11YvoyYqSQK2ucxL09dSRj9Q3ObLiv7ee6NbCDFHGSPKMQVbdSz1kA
9KiPPg1aYw6eMDNkL6lqkVNvMWgFKbruKaBWIzJ6pK1N7ZPshhIms81VH+uB57pH10RjVw8Dnjp6
gP3gPtRFKncV0SQK3dZj0RWncHZvKwVT5GDthLutRB96DV27Fj+H0V53ebCvR2gVWQ14CfNmT0pe
G0OiGp1rVWVbKZdkDfZSHPNixBdenfT5Om971Nn8GU2rHnISwa+lqu4ri8VhIJEDDJJafqoAG3rw
CKqTWykBoe3yCtArvken3/emw2ZlkgrU6dGdzBhr1wovewrvhOhGPdyRoJauLIsX0yWTDRpUKb0J
cPU6ahRkhzUd1II+8qwT/JLTcZw6y9jWpe7bBnpPD65/6QdaUZ47SeU+xL12qbT0QlEE9RDRquIW
BvAmNTLH13Qb/XLhspe2vXlF9vKNPQ3RAbAwySyBs6fHPvqdoV/AcL3pTftWLuFLCwl1pyx95TY3
16BIs42wZrmTte6PiHydjKEDwo3HzA7lKky1W1PQkEDETYPQsDaGdO6UudeehtZ+YE9xbrs5/G9C
+uI0/6DwtGFEMsX8Xd25LellvfxlC1ru7z/xUnKCgKeeNDlL0QKgwFz0YS8jUlv/w8IxJqCf/DXu
/Kvk1Ex8dnjyXI2y09atRd/1l+bH+IMmpwvEFXDMAiF0/k3J+bY5YBvLB2NKS1uC2lDT3xOlhI2w
hwVjWJOGVaL4iGZYGq3wNA2upJIn4+HVnflFM+Ltwf2v63FBExUU9+PdiS0LdeKBMnUA0iRJPjDC
537GDD8NiD9+fyWaoG+K6R/Xom/CQBkbjGn/ZO2GAi10wOzDGrUgo9/cNKvlwKrtEyGq8zQI+/MO
Auc2E23hh3XjPlpZ2V+RQJzCIzVQFtcKaGD8COhV004SY5EC4Lk38FbQ1XBwDVhWqB06VcjTNMxm
4EnNxumSjA6geeLpR3s16OWTgh8QlXLKZuyQF7bRbTqzZ63RqFdxJmQIzXwOsE3YxlNrRSWjriFZ
fCpk+1J6Rk84kAh/LJgRlkE2X7k1WjXmpFO4rVl62Nzb/jqxZuWsVl2139UGoYCYQYjrXXV2ENxz
dsZvJxh3c2wPWUSwKk82/rdQsbcVozECnLJEqTFMD8xLpIEnaAXOunnOmQ0cbGnt7ZDnQcPotlbs
4lhM1h2cPw7RKXCcA0Tr+SzGXXNFBU4XUZBmFKjkWcbVg5IT/sbZ/ToxZgxyBGwDTWlWsSuiVV3R
39RdpTlO9Dc9tet6L1ARtGeam0W+YrGNxKmZrjUSJQ/KJB9i1EyQV4yUqXBM9jW07dXY23S0kmRD
tpwXRWR96BoZ0qbirhGUkNoeimuNDUEK5Waqe2JP8KVYGvYzDoEG6hh3L2rKkxRprBc0TbJCuf1c
JLHLNDbh/yBktVXM3zIjyLjP7ILwI0magMHFhZUjqnJUhp+k93Vlw6tThN+IMzvPizDF2B6ehoBH
XZPsD0ahbJlNXZdp4zvLHU11uu6BEd22eAc8dRSPZofDNbX3dZkAbtHyrVoxoUMKXBHVol8HeooX
L9ceEyvfoJCpsay0W1Sfz6qw0nWKzQGTxDORThfIwp5Tl9q1DQ9hlWpEwS5Niqi+DfFC0UZHo9+f
RUG6ben9RlkTr1EA8tyhgkOlHeB+PSa6Qec4IX3ssm4xySjlQ0FarjfojBL0ITtT3fHJ6gjwSkeg
DWnOj9eMyOnd0KX4agd33REHvJqdAjcLHGYc/s6FmKLwQg/GE5ED92MoLMxbA1xhPYXqHih3gR4e
CXhUvVmHIgAZP/CEDREqDQoYDCE5Xmm5tRrxkOIHioIAyXPA5bIhPgWmsQWv2WLjYByLu25FCi9m
JJVLW4NQ9mDier+RFEr8sNdRPrleUA40e7JMrhjDcbCqxXzXKoxzAmnfDSrftLDzY08dszIoWpA7
lS/Nv/+6Oh9urhqgFva2f27q/L/i8Vv+rXiBwMTfyxMYmL3MYMLIt5vun3/Tn30e/Q9YHmwwbGlU
/OQ8/bXp0ucRAPygpBK+Ypv2KwyMxn5sm/Q90YQatsrw+O9NFwmuicTNhTdlkrbF3/tvNt33cBbM
+JyB+GRQg1ya2Pxtb/qWUtYS4/TYbKMBKHdi5qeicggbsVmZoqChVJ6zZ7q9FcCv9FRqkjliqRDj
SdjWFJf6qnMK6QcjCPVgoI1Q8tq+usm/2KfftaPt5SMCDABHgZ6PJCeUxW8+ImITKoc0bLZODvSR
QEuxpteL9zBySbOov8FGv7Bk58sQM3bKwfqD7fsfPgAcPsGtoi/3rh8OjaJyBoOYyYCzGMEYY+8t
1m1CToJ1VFcYbui2ILlk2BXV0Fg0Psfv78G7WuXHLYCJqmoGMmHVeV+rSCMm0SzP6m3TARCnVLsj
H+Eirj/ST75TX73cayhvXGaxLMCLfXuvrTmQ7TSV9bYoMWK32Cs2dls9lHXublx8O95kkeRN+0Vf
9QNZ5HagciYdxbWJWu2YY5rD+a0H32RiDutmFOqNnrKhLe/F1jXHZt8VtBWa3EjXSsVylqaGjYag
AvLSwTpghkvV14mrWgGIGwXcyKm2vkBS3auNZNeK6+AQFux2KAro3JhzdD4Fn+bBWII/wNZqjrkx
xmG8GGX6rOlzupZ9diqU3PExnl/MjvuEBudGn+373/9CSzv0f8Om5cbxSqjYBDUUfoxql1/w1VDR
ngs1C+MaOBCHq3U8Tl8SPEKO0bReIETscfZ1V3bdu5vfX/c92ZcLG6ZONY80FVIey8jbC5PwYlcS
dcfWoTG5dhB57W1nbncUlsKnxiV9xZ57j3IAP+LEC11gPfNsp+AHJWWUyORw02FEhpjNO6UTwUqq
EJK2sh6mbZagR19El8R+K4V42Wv+cRz4Xq27fHYLRSa0K8DjTJ7fleAqVJx+IidxS/xU4deKaZ6F
P6qmnvT6oSvXqd1m25a8gAtKj31PUtIijOwylF1Bbu1fFiBj3JTm0SIwcoUNTF+5Cl/anvg2VkZy
IyKs77+/5z//1uCsYXGhGBVIOxcsyuvfuhWxojY9H3tQmsXWzaIAXzJ9udGNVZEr3VGfkSgk/tVI
c3nKuPIyFFAtU1NJ+np75Y6GOdK2JtsGvawwZrqIweJWfjBofDvLernKQpekGOfLseC8vUqRVbmu
1Fm2jSa72Nr4VA9NEJ0+uInGu0PRjy8De0wwTYF35Yh3vz4pDrYNiS9DtZg9B3bQQAOSFE9hocuV
vZS0rjKwt/Rtuy60mQG9mT1roTFfkzELTKyL2HcomjSjx7bO/HodzaG6yyQPeZoMxLmrSuzpBR0J
S5k2ANEuBJCOPeZ8cLwkPq56bWnr6UO7Ju5BrMm33aoj65upEb8b166yLmP+MxmZ2pHTHSbFLlN5
PfjzRu04+Mk4K8KGpQc6jsrux8G1ErG7IeO9WEVuZWyEkJ9HiPI0QJE7BW1yool7MhP9Oq/m4BBU
UI0NyuNGdJT1HdQt1S12yuiqi6fb3WRl/EwLkFxHArwx4FLyp73LA6fxfBehpLFbZSer5xk00vAT
MuJ502fuHZB7nsA25XPrsCZcjHhRL9a6aB+w7rnesKzexBTK+2qk/jaUxvHHsRAetCxmKm5ifNPU
iWVZ2OjjKGdlODo+gU3CC62s9jhjfS0aQZp2lwMARddARsjMRjwDELOz5JmcdkjDYUu3FOTMCtzN
DaDVJytl9yQQ5RgOA3pIh4V76Cq5ppGp+ck4tyh3CJZSK+kbQeN6bqQ7WCzoDXYG6c6sZcU2NeMT
wuJihTGWHCDJDpxNLQppIz+aWXWbaO5dLfOc1xBCWBo40ZbiR2dj6Q0v0/lpCtncWPGskoXSXVJg
bAO7OBH+gmCWtjE0FgCV7kgbggSmyiPYm54rPdq6zp4LtxHojfuzuu3P5jx95hTmblH9ST80+KJy
yE2O2ucE/ArPKXrHxwF0kQYlxzFILBwtODKKDs9IUPGcY2pU1lNJfYVnu/KmPn3mLMwTyy872eGz
qZX8K7U2P/cpRpiCRBBIP7nEuxI+l4suvIBMs4Jo7/hKVB5HmxMe0TJEqM75iaiU7LKjg+NZveLc
okvczEl0gl5Q7qIJ/oIV2He0i/mOlKdHK+FU/eOHoTK4kFbTrsnMhE6/PLvTwGOjVnhT6SW3qyqK
T05AzWiG+rXuZO62nbKTo/Z09nnCNdRBqx8PbjPzuQOymuzRKNYgChg9OXeVSyET1Wr68grkPGGa
pl+TfiF9c8E1oKqdz4uRH6uLl2pD4e8r84rgmIgniJDBgpELrwueY3TEYJCOg4rcizSa2KscHtqy
jU8/PjgflyoG7cQmAfa8RWyA9Qb6wD09Bugvrcp6XSEJzeyoOi9dtyanj9/OJvdmPdf2XrPgq5rw
Z1dxC148Gfsjgxyk5mmQbMaWkyCe+2d4EyxYNi2Cme/BowtAePmBaTNfi6x+KCveK2tMnhl8umg8
k9OP5aKz0+d2pI52elaCIgm5gOTo2i4n/Moik7PRWo7zAzeRwwD10Ew9RZVMDCASNDSIjEhKJ/Wx
xDk+C1W6tubqwRTl8cfuBFCQOHV8xhtCGoIDuXPPkxoEVyIpN3BjU5BIcMobhr0bxls+6+ljkbGY
6IInt6DoWiHO/CQl77Gh8Pf2rLXMDrghhBQ1dnZqqa+W5Wz6P+bOpLltZdvS/6XmuIG+GdQbkCBI
URTVWLJlTxDuhB5IAIkuf3194DnnPVv2s+rW4EUNbsQ9YVukyETmzr3X+hYA0k1auufLpjQ4bC+p
7J9pQHEwDu7ZbNBrtqVzz32HCC+DR8X18y+LltGUsWh1lLin/7pNMGXFRJ9ZYFE4dtzGO19+w2kp
XtZHos2c+/Uo8FzzXgre2OU7EGZwzgicQGMbozqeTn6SMxWs12XDpGwTm1DhG+zzem4bJ8alL4VI
SjSELJVOZzFedjrfZjNx0Fc3i8OOSicLKHQw3fb+InezxvOb82QiHVX8K9/W1tl0fJTrt8PgOdvi
NzqppNZDJ+c5nIWaj5edOJvXQsxNynDC2M0TTJm1KB8PFNCJDf/C5Z34c9SvHQu/5wsYskFEWTOo
SCsqdPSBXoS+Izh+enYE1jA/fj1XLDh/AKwonteEPaOLd0taLHsrXkdsCx/kusJmxd+EaH4PTlhE
o+KrmhoWXRew8aD6YpmuvRR/5KuxAgqK9dsFfPCc1TzhXsquzy2o3rcJP7AduRVc9t9y3R3XDLo9
03lrowUN8Ka8l7v1jMMvh2QgZVU7Aw+Qp4qT6/KuzRUdkQujCC/l8JCROzhMXXGjxeXypANgOHgV
TzesCWsDzIVpH2ulltWX3E9fGKs+xnpOjpPT0UIa+ajX0wZCDAej5BEANAZTx3OL0IUBsUGbYG5s
CfoYKs8AE61uI29ceRBul50nQEZ04db6nMRzRiwQB0TDgbfI9swu2V5ndiqv7ImeUe9ULpOrlKmJ
oYKoGCZ/1zQBbHIGYSgTpoVhdurgdBAqAeS49hbBVmTRaJBeKf2M0Bqi07gbZC9N2zzHXS2jmZvV
Vy0o1DurJBFSr7GjJ0K+y4E97bnnZKEZG8Yzs2C8MNUCjMCzsjAdjDi0LKUfGHFFjuKaRJrKWhqI
Ea6Ik3p3xlBBM1WLCd4Es0axtA3cTI6FIqVOblV3tozUjjx7pq0cJF8GrZwRFRDRhZDJIuRG9VGB
P/BadTxOomazX695oBoKxrJo5jne+wiLe3oINLAA0OsAI9Cq3E5NScvTXpMxSa0jgC6xqVFw2KUV
veB64RMbze57rijYGE0JOFV1edBjXDGozK5k0D6DpoGSNwi1GS13uhmtZtwUvtXvGY/mgLztmJcn
TaWW/DBck/xsVQ+bzDCGCKzPkd75p6RMpu+F7NIDzLWY6LQ4xbnofkUAzYRh+TrMFM+akbJpgZnZ
Nj7ZhVoLupPVAF2lqDM6szqdN7sh8jg2MxcarUVuF01kq5/03Qgwk+L5TsPMhdCQMlHHSrLQu/QT
vtMkvcHecJ0BTWcRTk+GPh1BGvgbPwMXHwTad+Gy+LzJLDAkGCbBZNpnR7Lr5q1hXUll3ydFbsLF
0E+dRuRsnfAY6PnQh11maIc2S/Wwnyue2vXmo4gc3OiKbSkbshdjboIoTamfjJidpqnT5cmSdrt+
w2o7lZxAdu3GLxOUuC1p7uX7uh3sa1vpzxdbrmb0z3VMi6Mq2u4r41YQmxqoe+V6ZP81FMEp+aLR
VFAx6dzhCIjTCDC97OO2VpzWLnCbsDnohiN3GlqL/SA6/tV6o8d5xHZg8Zj6gkKm1o17C3gJ2WEZ
SpiKddusS5QL896epi/BOPj7oh7vU58VEwcATwihZdPkKFjf59ryNug+7HvX4FrIab0JKLMHI/1S
OM2zzjx+Ozr6fa/mHFu0xwpN+/l4GStlujcgiU/u6nI6icX4xAWyjXRG9de9bnZPg1Z8ZHZ9TvDt
tuYSHKeOTY0EqOIGRYgGCYlDvw8k1fW6nSoUGggPOPFGX4pocvxHWs5fxFKdKDDmO0UOKFWgdSM6
6hrNCE4GbiHujbBspDnhFybiNzBhtZtMvySMScYTnXtGJ5De6Z0hPmY6n31NmbxbO/OlzQqDSaMd
Bs1vKLD4TIHp8Dnbnv++seoOtFc2PVZk4yEiYbmZa/MqS3CaEMMMuYN9LQZCtivadD5rmkUashus
m/TqtR5HQe3dSwwmCIG46Ixiz7h/0zZdcygTYx/r5CoZAZMJLX1JOO27jnOor51zYvE+Lye6nLmE
reVOu67VhGVyjm18ZAk1AZdrc5dbi7bTeMMbez0zayRVCJu4taiZBpEHqiYcku65qTh6xmmYbhPB
I4Xgly+7luSHDkt8XOhMbgK9nG8LVxYP7TBmdNqNnZYw/Jm9lOqOG/3ucsohCq5P2ciIBcuNHyZ+
YJwSwcuUJmt4Ti31qQIo9a3L5gDECT+A/F4sXc2QbAeN1RQs4ObLqeendNWLrnT9SxWP9ank1Lus
fu6bO0mU9JHL6gtNCH6r0n3w52zvBuZ9TdceNBEnVy6072ujyrEVBMEkGG+clm9kKdYzcB3KDA1m
5J4aik0hEfddUFccZoHYovrNt6aenhc0dli8rALcseluC0cetQGA1SjE9WIqtbOR1WyWEq5dDnEF
Q5x5W3YjkT02k0NAx0aI8zCIWO0ccUSZbsfavr+cvZC8elZS/Pjni7/zu/YCPUYTHaUHEfY1eXvM
YYAn+VLstZpLJwEG+caR8rkVNAVzvVKR0gxmbAPfslSlilKzGthqxHuH4M5WPOp+BgCHiEqiw7Mv
g6drO9Djj+ha7nRzVlu0adoBWxzQLYCD0CvHO7fSQJb6kgJYJk+XRubljsQ8/Fsmq/TFnQlYcaR7
bxSKoABNGifTXeajK+bqNGsGBd24FqVQYLeSoSn3pQKfkXSovcD7/3UJGwA9PCDpyrW4u677Frpc
slaB6Tof5M4bOokfXxWGMf/7LXImAriM0KUSPIT48+eOTV5mCJEuUKeeK4fvTfGxZ157cE2KLrxi
77PLxksfnxEtj5sxUTT++Wv9TVPMDxhmuDaQ93Wa8PNbAHEB/NMshn3u9ajhTJUe+o46KXVbsq+0
vCOGCwHhWGbWG+2qC5r3596rzfUdQwPKVxst7auX5skGnFAE5AATVr5x2NTDHKDjQzaBEbSVgHuI
zWgX6wq3npPfNWM1vguEuV+s2Xj+88ewduBevRe+AdJ7rFU0ix73549hMAfC35up2NvrJrA2DGzJ
I+31zIE7x77PEnbXP7/k+uu9ekn6oyA4GE/oxl+O6h9az1YN66OjKYWQ0fJ3Zbv4uzbh/xll8zj3
0MDxnE9hPXUlnuqxOvz51X/zNDMn4A0gfb+Msn7+hSs+VEsy5ty3PsVYQUNnW3OheGOF/+ZjpctM
3AqQ5t+MqThNTVTUDoE8RmZvB4U3psvnTwziz31QflwkgdB//r2M3/1iUKVZuOBu6O6bP/9ibU0+
2Iyqd59keU9mLQ3zDKHEFVsCrZzJf0w5PjeQWOjtMVqv5nLZj7MhAOq1A3z67Jv6N2Oh1o7pOkdE
KbO6d35ZXETxdVmgC56xIv9EpsLy/a/it8ip8cBQn9/4CH4dO8Fi9ZCpg0kI1kHkzx/BYHqaG6O+
2/uZd+7gv4S15tS7Bn0ykS0cwMbofkaD8iT06gqq2BMp4hpKvulmMItv0p/QLzuZesMa8jp7jo/B
AYHmIFhi5RnuZSTy44IHTrck6M/2VTDSpykpnt2WrWbQV7a8aV4NTXtKaZJ9QH0pIsStPSddRUsX
0YDRzTSmqONwO5kmZJwaTYVrnScDD6LM869uf3AkBmVlU4JIj9xI6x7T+8uQpGJTJUMO1ibZpR6d
Gg98yhYCZYjdjds2yEGodSXR35XMsRKvd2tdhwgZE9Sgxwj8xrWVtY7tLgcbmb/d1Z+/stdAHj6b
dZLskEmEZAvD4KthaYCwnUw7XewTwvNwC7bJ1pMJftCpoi/mtQDzUiujdVDZGzmO+uXXpLW6tcu2
oSD0aNXGnHQKZPhR6IO2c9CC7Ma1blbg4qK+ShTB3RX5Vj6dUCJY39rPLtaenzc0D7UUsU+rkQEV
5qvTjF4G+3xHsUlR2m/ywNdCemoT2ofueTCx1qRudSKSqNsZuUdeUplFHRrON7bVXxc/ZJCA5QXT
DCeS/eqTxK9riZEw0r1YuqM58cGsqpesHt03Xsj8dadZk239AKMw3g7v9U7DFCRuiX4X+xj8Xp5T
9xhLsfJ4Zf1SKvQ9nkdXKlu7yy3gnE2NX5KwjmDZYtiEMSvSLyZX+Ayw5MmruO8VXAEvIhz017RO
uLzT3z7h9KdxWtKG02LuLn9eeL/70hjgMQB1iARGzvZqNFVzczXJ+Rb7tK+MEIprBshyFtuqp+qE
t9DurGn4tt6XLuKZoU1flsp/Y8d6pSFcVz+yiDU9B2bLr2qG0oQpKwxD7HW7+W6B1d/yMdBBLhFD
Tctbr2b+OsHyVn93wNzXwqLrvyo8LETlPpJGdOwUVFEhmiVcx5Kqxx0TGIlDA5eCGts9RwQw1ttK
Nc/N3BQ3bkVxb+vJF+EbC8xjEptGLt6QeEFw22Ay4TD0401uTW9EDf96jvKOIXVRELvs6K+FBJ0z
exUQX7H3tAV3Wi+IuCroQAw69yda2SjI9PKNoeVvCn5ejRWBNRxnHFbzn4+RktJhaloT8GpOYxM5
s81FfAY60tgzuA5JPzWpK260w1VPe+o6sGhUrj1D+u3arjIbPcxqWggxg6JQFqQPsAAM8m8SI2qp
ZoXFFTNF1Rhajnw2FfXWpSdSG1ycTMbPkfTW3Sxz6Neu4xfbHDKw8AjZqgbepK1wNyZkaG/xGz6V
iK42hsZQTxiuv1EMHaLUW4v5eAr2zjqhROh5f0GSXWYbTQlHhJnb1/Um7GaSl5t1JhTxJ0sDWS1E
P0X4Nuv/l20D0hUCHmbC0ONelZrCJ5yws9k2kkWmd9iaaQpwfYlMh5QIGssNZyCXXPSNX2ib0812
+KLrCQ/HNJjlrna76egt9Igue31lToxGlwwqi90DBpfS/HgZbWKGCdD8VN2xYtx9TnO+hD/vHb8W
sGhjqS5QM2Fu1V9nC3aJzQiWgI197XEYDzPu9spbHwk7Ha+TLqi2mI6qj7Yfe5gqxuKNM9P+df8F
Zeg5FpoXtEbGawlF4M9FMCG83+slU7TG7OY7o6Df75d0wq02sN/XwqnI30yLqwESCoANTshZo4+d
rf/PKeo2HHSvChPFMuXsYqLkMQByF/uTbgzHYmmeoYNn28v8gdaGodHni+d8l8YpMkmxTgMcmuw5
Tcm9Xq09vnlt5yqR3XftZL/XSycUenDqRjPbOK5yomXVvGCNeuF/DD1KTf+Ojrnc1z4Cm8Jj3Pjn
L+k3lQVgbIzjpE5y3XLc9VP8oeoamdXV+ZQ2+5YhxWVAUJEcEVoGEyGR8Rgqid0jKQAe64W+UTCF
t3H2nuGBuLqMYZSOqFZ0gbXltL4v1/2tdR/tHEEwRKuPNRP9MFmYRXiQ5Pd/fve/7nvYoqgoeO51
rqmvr4iD1ESPCrbZA8XeGzHzxXWrKBbakZduVBlXb+x6q0Tvp2uZx5qiPuVSZlPJcDD9/HlBWImX
ruAmSGtbbBYhV6Myx/FlFtNfvt6BodDI/oKSA9HIsI4BRwngx8KBvevartg5iFk2SDXe2jxeH5SX
N4ctxOJ5W1VD65//8GW6i5/nWlEX+yxtEXB3vAdySJgCMC4r10/lzx//b15ufcRRKlkGl4lfjh0g
EdBwmmI/OeuqRcO6aBRUds/a4e74VgV54YP+WEF67HHsKCg6EbKRS/lqrabdyLSxy9J9mqbOKcgw
QKd254WzHUSMmoJ0MxVUJNmqi4aA6hwysOwHw9Dqs93Y3ofJroK7fBzgKQ23PfiiXetKd2NPI943
ntGQ7kp/XfqixnazuBhi6+xUWzkK6hGLYaZkHYGBpxk/dvgWNe2eIIb8Kh8gKjZ534ZaY5Jf7PuC
CBW2ua3WEElvJw5RmBioruZ4iuhItrsuaW2iTxPriJZDY6JS3PakogJy9qw9hCc+QwTlIHm0PIzz
Irklp82MFIyrsKx9PxxS/iA1tS/GqrYzpna4XyjUoqqExuil3NTilUtVUNHREexoq2fMqcO6qKwj
AlUHHVgR5CFBeXVUCzs7YhYd8SbZdUGXLLbAkrc+lDjegybihP7uOyHt2yTNzJD8t/7ax/xO+0cZ
n6A/WHvyXpw3HjTr1wfNpwgD4Ma9EBkeLpSf1nKw+iW0klMeBYV/uNx7rBLVSN3rTLappfCS6rei
bWvikyd7a6kFpphYv8CmsEN8EC7zi4G63uswHWZl+rU0c4v48tbFZoFtFx6KvVs0qEM+GyTa+a6O
GCLY27UrEfmW0h6XZrJPwfrj80beytR8dDzUJtPsoiRxBms3dBXYmrz332g4vT68kP3xQPEEU8ew
0eivljo7J4GCbeFHaaf2HQYBWkRvPL2vN8/LS3goDNfUSOMX9wq3MIdGQOIjGMgF+Re0X8du5Joh
FGIQHNJ8Ntpbt6LXRQEvyt6Jr4gO+7ptvNqhEs13czftvKhtvHbH8KvbCqW3jN3wD/gWIz2N4Jar
ptNxP0scgn/esYzXtT3o4bVANing6afScfl5VS1A0ce8arxocIXGXD7v+bYtFRIBwQvGTnAlAunv
2e0eaTsU+9J2x6c/v4eLAu6nbWx9D7TIgVr6iH5XgfiPuzSPTeeZneZGuVto4bi0/aGyrY6LuN6r
TTdmAbHLev951lV85oO0z82M6rSWpv9OKzwVpqOHT3ey82iAnPWs9yYfZdtT3aUiqmAsPUwg8eHo
efw6MvVObWu7J09M7XszQZVAxp+R7adA3lleIiA2aeUbxddKLPj5mKSAhTOArwx0lMXZ/PPvuJAg
bLccodHAU3WaLOKRdZEY2Nab8Xj5JQKQQ3f6lHinPuUPGDxiFCXTKywNtCOKEiy06EXgPI2TQ5Ck
Ph7rXOO51nvYauaLQItx0EYgN4MPxTBLrPvCrKyd6LLxqFQK4KzF1G07Cqrw7I1MtSGWOcQSO8oF
u+xKhcKnWWfstRZVwlRht+IKoQlGRdf255l/GQl3RGKRJg+L5mh4R6byblHivepyi01oODoT/ihl
E9KdtOl4Y2aefNaatwjwUB5+/ThpwqOp9GgF48v7+eMUQRBnintTRP4PvZNB67ZePp6yZHpXgf2D
y2UbgOCIGMrcBTMLHS/CKoV/KIB1bQg0wcTFfBkcHY9ZXo/pNY5nMnYwwTBeDtQ1P8U9jSANmAjb
9YFG0oDFJnX3hT5+VdhSr7nl6VtdItlzZG9HrdnWiPrMbqu5zXuSG4ZonLXHioZ0WChSRf780Ni/
7FbQsrht0jZyfB5g49WCyjO5uLRTnIiIiuHWx6PwyZwnhmC8cWxxA/ThofHlXk6zFllaBblQtem1
kUsf0ilRC3kaD7jQmuopS1Z5R8ZjV8DoI4LAybXInAQL0yVRo0McF+oda2SRTb41Mj8ne8M3dks3
7OclNdAS2O+m0Xq2NQOjeuC9i9PsG3edAapoN1xXUvMOCaKNG8jN/p2kntylJRFdxMtxHa9TEVbT
LPcuvYG9zcgvYjDJQierEBBBae3+/NH9bu0wubBperPv/FIULnOWMqNk7cDzeMFt4N+tz0qHp2o7
GVgU//xq3i8nF2h3x0KhRicXa+lrMXM10KvSB8kOi5wqzJlDPyMsS68FqImtrqo5siB0nFNXptem
37HhdZRfxsSHPo8tFbw/xVumiR/GID5NiXsTK6ePDFQ+s3tckrwJ24XnesyRvPJ3t4KaMNQC1mWX
c3yYE08zZftLg/P53mwQ8xkthGyjafoDVjGDyeFcn/Jed3dFYgHaQBL/NI1l98DAn/wPMx3vRZYB
yjbRaRS2QYvLVe2O6KnxBjFXcMVE9l7ijzkExcLOoYIBfGTtnTrcFTeTzrbci6KI+vXtMDEt10J8
fHIW1lY/csxo6ehXW8f08qhp5Zp0peVnU2/IZoJY+8mKPdzzJA+BTU8bLQq6irYzAfERgTFsRp7h
7lJ6QVSgPBDqjQftN6uFRUIv5gKp4ZT8eafpXbcsqgRVrI9RkT2Ez68DvrtVjQ3lwuGB+PN6+fX1
mCqiSKfE4qLuvL6lu0WNMlgRGV1WFQWI4GlANhdcoTnyD6ly2jeeBuPXwpJr2wWWxoWXYV6wvqMf
Lkk+8rbWTBI7Qsdk7bIFZegac33KKgZRtdLTa5JDsl3Su5Foho7AX7YLFwLFrql4+L2pZhQwefF2
5uYMEpaDSh/5qvXGhinjGXIvWn6VzG26h6pnu3bq9XB3YoJaVFbCdWg+E1BkwHXH0JuZLDrXKD+j
XyRZ0UUVmjdADRJ6k49gzvor5fo35ZgWEVOGF1K/QCVPzkvhlZ9JcyZLQZdztPixuqavZe6goNBY
abpHwMfsVBo7/+VoFQWlVocn9BlFmUXcKYJ7A5EvGhGepiDglExZgtcNSJXrSdpy37jraQqFZ5sI
6pIi45wZqgGK/PqsLib7R1cNy5dasb8VI+tctSzxouvgOkzU7IC/BTljon2fZQU03Jozs+x4Q8LD
bEnHRYWBljIFWKAK/vWnJesdFpkWQZfkNg8VZAgHc2q3M9KCzbKeunlq9ld2Vng8LGwXmTFRD8hZ
8SHO/VUqdf/GaBngDyX/GcjEP/QeT2id8ldIXQAXEQcwfRrE32i+5b5L+u6cGaiIahk3nAv8mppj
5OdRU8CGRqPfDUvj7vEo4eMlQHFHyqS/L5X75C7e1wq97rYobfOKp3M84amxduxgrGJnATfSlpQs
GWX05XEnZEnhhgBeq2mcAqSD5du04vNPA0tyaefruDxd/2O+z/WFvjaMQrIEWe9/XFKPgQKGn+Xn
n/5jV0NhXe6H793y8L0nc+wfSNX6N/9v//BvxMEblk4DnsDKLPhhm1lf5O9/fP5cff/f/+uxWzld
n3/0b/7XP/vbwGn+i0wTd918LhqDFcf1FzUhMP7FbYjuAo+Lu7LluXn+A+qy/+U4rsvuwa3MhznL
H/0D6gLvZQbsY5x9AOZ1ct7/+Qzu/ir++fj+Ww8VBc2rim+1kOJNpER2mY8Hr7kJoi40DUL7AK3P
XrZDQTqbNvmHaiTVCeXsMxeLZDOSMUoiA8Jg1cjvs2l+oPnwDD5Of4hbCg6nnb7JJfPQ0FbDTs7u
EGqaoTEnbOt3xI3016tmh9Qo0uPBe5Ci1eb3XIzoAiC9P9Sr+D1JxBl5KFfCbEnxNDjP5KC1kTss
D42tf68E9L2FvkGZEKpX4zBBtKh9sxPrDA7G3BCD2X7ijE3ob0LnwoboUnABg9o0yfgp68sDu/+J
XYHEYzkhEK3c5C4hGSPEi6LtdCAEGwOE0An1v3UtMfkfhSbI/61jWk3Cs6u1Tbq8j4PkUc+KzxOd
1wLvAwQ9uTDSpC7a5fMM/YC9fJsOC05O0x4esICsmCv7JNg3YDA7Q6TipQHTEGhEbxkUTOCRFqjC
uWMML8YQnPslcXdGZ3n36419G4gUn2hf7Bc0xPS72vrGyxvsOXMff7HYCg8uzalj2psipJqE2zwF
3lWB3u+IqdD9It3lUzcHKcom1a56pn5rBnhwCL8RXwY30G5ipDVXAGDIXZdTHqrSsW9UQfSSUzXf
c0NOew1o2G2n5/S/EmrhITfMjaE3/rZg/r8rUuSzU9B2xxbm0IPfq2/EfNGvpkt2O5VD8Ww1y7Pt
ixTh4ALAIMjxzvT6yW6LAc4ioX5q0Qp8/eVLVvvFwWuCT4FEEuyO/HU6w0saTYZHmnWlH8knYwGQ
bXfQRZdeZ175mLnuoyf7/OiTd0Bbe84e+xgrSOExs+i5gtArTsoHIO/+1iD6jitwYO2mLO23UthP
noW+x0s052bI2w+s1+D7rNdg9rW6Oiuz6cJKEto9iv6RgEuUG/PObWZkhqp/nysmQqM+Bvu+tlad
q/2xrGf9kMv+wXDEvCukJzaEtvVRNTTyvZ4QQOS4QHOW4BFN6V1taaxZnnfw7jaMt7GyGJiMOF7n
uU9ipnhm2+0rxoBXdZxRniISFne2O4ud4WhamMIWuiXCudwBrpqu4LOKyGUN3iayH4+gkjPuCDR2
yjRlOwv6vYK2uSqayLwsO+uaMiF/6HPb35vCBB/g9O+NpJ/fVUGVHCcXAKohE7LZbBcRMtnbRTZW
78scwgFfFRhsZxkJaswlutlBiz92jVjDFM32hLMwOaplgs4aj6hENobTmeEQd98b0cEpQVaMo0UF
Z5dJwD08qiAUADF2M/zwrezdI65V61bvYgZ2MXAtN5hA8xtlSjfcH271XHF31Fz1lUTAQyZVu3En
rzn4ei6LjVDGfVxI1PYaqeVLOjcRTh0UxX3sbUc3ScNCTj6SPOFnBzNdCZpVWdX4VHU3DCZt+LD0
gfs0JIN3aP0l/oA+hdNUp5Z2Rh3wn+2lV8gHluvWc7InjBDtKWla19oQGG4+lCSIntEaK0QmZf7B
rc0PetrJqHGXTdJDGxf9fCfkaH4fhTGuUrMp1LKe8ofbGZ3+uVFHwiAZFfbiS+YM0/fR6qtbT1jT
EcD8dJArqwvAqrPVvLKIDJV88O1SnDHiXSMVMUPP3cgEbxKaTwDFi9WsCafX84ideGNkVg7sjvRh
MabetV1W+d2kYnGKDZnfpuSBbht9OA1uNu4rW7YfYOETR88Q7wysZdimC2Js0qFRxPYLH2eu8qcx
4G2U06Ie4lTdzw5B1KaPKa9ZpuxK5MM955CGtCbGcaA7yZcORe7BKLXHZG71nbJqjDZmLW+bwnfo
k6osxHoJ7MzMTkBo0OQmdnPv5DoX8YyIpc7wNDzHHvCxmZoYWxPcQA33/xX9kyGUWuuEceZDHemK
DgmmXCFAhHnEFcri0bPYhTPnOypu+H9uCTgxCO4BtH3NTB9dRI4f0Q6grs26oHId82klkqvdOMRs
LzFt36aO36MS4FRc3wP9AmuXAPvfNjIwP/gjT3MJg3eHGAaWXJHidDTHdXhRWMn0RcP1CLyeFsaj
KfwXhwDYahrYfXFkwdbfEZV2O9LsgghTWBqN/nR6MKeUzodfaBtHyx88lGI3nu7m7wUynl1r4pcP
VPq+qt29o01l6HIm1KBjg4/MjhGDBOJbM7Og3L58HNvCY1a4oOor9bMa1U0VtAtZ5W7+hIMOAZSm
Bdtu/aZJkI0ji0h5sunZemRQf6tNhWq2+TR6ZsyHCtd/VxJCuvModTfMMrMj3sI7BkPdja8njPQY
x2eGC+U8HsltrEcz9EEQbTpV12i2PevQj0X3yBVZhgqM596VsjpYc/NZ19iF0J+SIxvvXOl8WWrz
MNnOt2qo4UVIo2ao6nz7n61kfyxk/2P/vVkLxf5Sz/5nfftXRfuf//n/TblL129tCP73CJPz5+Tz
Cix5Ve/+/e/+rnedf5nwi+kWUz1jcnfp2P5d71qXSnhV3UHj8LhX/le961LUYoWHGosWAfENzZ5/
6l3nXwTgUgfTlFuZ66b3b9W7rxrzVNOoBGwwHD4dEWyOr/t7BcdxY/UqufKTpDwLu2vGq7wf+zM5
GTWnE9I9YUyEfZrGEEL9JiqELsrOwb23s+XwRJ9Wi0pradlFciKGZG80KLMzPcKYSYC0nSUfJfk1
M9rAxLlzaz2/lsA9wWnRNF15nxSCLPzYL28WXEabriWFO56bTQfa7IC6hshko4cXujiPXZemm2GY
qluYesyPpmWIH8UE/gccxtKqbe+plnzYmh+MrwTL+Nb1IFvUiiYkMK54nNED4KIDIGU3H/ErtVnY
rkhTRxn1EzYF/yNqoyNAKIyCJvJzT8OjIevtYrmhAES9baVXh/hGuJhWsDos8OvLClEdButBzPKU
iu5djP2X/pguuSg4RwR10GipVXD/QkyyMBTQzMgXAjSqaxK8x+u4a05eJviIsgWOa59wKydvJB+6
ZUdcdrNpV+xrOjrTsR4nO9K4TiPfA1PWLDlFc2CQcJLpwceYlt51fuHHzggXzhmOinNqL/EpKwcH
O2qLgbY6ETLjhg4OqX2rz+Xn2Xa8mxwK5mbu/X3uoK1pVV1uKxNzqpa/SxjfwvsIqPuHVYaw4HWZ
Cnu8HztinSbT6hDNDeU7v43HTWsVH4YiPc4Gf2YCxziYVkOWkF3hbY3vBybiLi7IXS7jl8qa8TQ2
DIcTLG2bPPWajx7JTvuxCIComhzZKp9v3KbKdmbpYrPofcWZEpTGLWRhqGnmCMqSO81SkRg1qS6a
tAIBUrxmBU5XeKFC6LtXtEuaLWHA/PtC3uV1vC0y58s0PVERjnstjQkTmRSo+bwwde4gyWOsEnVL
0EgTNZaZ7FQFF70f5Z2fmkMYSGGd8oV7Q2YVZ7uW+zX4LtTGRN9hiCRrKF9b0uaizgCY4bXewLE5
WlrBZBoukE5mev0iCUbnqKVLahnEU7o4dfLHoszhcQwELGE42TCLT0JNQZBchnvNdEZ6Y/38NGTK
uTJHL2oGizmqAKkwe21yqJokfUdXj0C9EVwW53/S22U0zxCbqe3KmwBScGyMny5MzQUZxZbWKKQT
SeeF1go/lEyTR6tqoMy0dsr1zx7CvEqXd3oJ1BfrshR7eqbJ7Ux3eFret77W7VXu1ncTwM0tAtgb
UGTw7SY+B/9jodnbpFzOWDGXrRxmAF5Td9KU/rDM6eOU4LbiW8t1WmwN6c9F/U7HzMo+ElgHxxPl
duGyuJOc/xnjEpZ/d15G/UTmxbhR43LTtMvV3OtPy1AwWA84LyvTfMARcNXq2qYrhf6E+ZD0+WV0
sI2wGqM6reHA+pOxb/Fh1o7x2Y617Fove7VlXlelt6Ioj8pWVxUBLAHCto2UrftxZC6qs4NlOxtK
yLvAraOkHFo87BkD1+3C9bZGk9xhN+5V4PCoB4bdR35QgF/FbJBPEfT9OQ+xxrvV1kisbmH4mFbj
ufZyf6s7rUMfj/JWhWYwO8HBIGMqP9ZUAOIDXRni2UynEJIhklXIQ5MAYj6ZpZ5QJvaZ3W0G6Y/D
ziprfLNdmyFx0RONuZSfpksSBkRvJ/iIHcVicRylbzt7rSREnTf4PKR1axEYf+Mns3MPDNmIysAi
EYbe6ENPnE/BlJ/g6j1m+7LcEeBE/z/mzo2cQXDnZoAyhX6AbHvTeSrVdkNVDpimckXgkocs+lmV
GFUImK8Nzoklz4Pt3BmtgYhWmg+FbPlc6vbeixeFfC6fdnq/iK0060OPtJm8Nvkkx5OrmI0nsX6D
dFTc2Dg2oWBr8Xb5P+ydx27k2JauX6VwBj1qCvQGF6cH4SPkQt5MiJCj2/SeT38/ymRJ6SqrVUBn
Ax2oSaUkBoNB7r3Wv34DlYzQOXy70R/GE4WEsgmGCN0sTjMiwEZlltyEtyCx7aIP23sl0Yg6LTSE
aL26deW8PcLdQJ2aZXEXWHcil5xNr9Kvm1avzpBntwdaiuwG47ql5acnuqOchintWSfsreJCdfFj
y8SHspDnda5b+5XZmSuRupDcAm2DJcVpGtURGnxFO5C4I+fykN2LMpXG78ibhH2Gdtxvt9xkF4OS
BSjYWh/vDEKzWpEO+yG92aRr6ZYVW+5noZL3T06qEEiOqivTpuWLofWzufX/VX/PkOlfg51jFccQ
5sfV3+Gj51P+9V/Dna9/+AXuxKB0LNWUMc3pmSL8Uv7ZDk6wgJpk0YKgvfzkDe4097DPYWoIhx03
Q3yl35d/I6cTEhbiHZzJwGO/gjd/BnfCGv4G7gQ6HfkYps30ydIBVt8PZejfKtvg7l0VTqF7KzWP
EPxCwekK0M7Af+giITbcz122NjSzPtOV3iYfsFXCgcRo+L15GMbrpDJxCMiIzMMIOiBZd2q0VZcv
YyIML5zSwr+lbeXjWJIMuA9GQvdjwfuqsSXRQ2dVplhuLOXezrMDWSKvsYddODUMD4dr262885Lc
XkjBWLJP61ohmF6p8327tshu1IkGSELbmSsyIUN5Yp/KUNVmjSYf4bzWTBzmIFA/y6a4z0WetVOQ
pzhn+fO8AzlEbEydqQwHhl+S2dfq1JfA7IyHBxGvLFhGx7kaqCvXsHESMAZt1UPqXak6BGZMyTtv
GovePGl9zTm3U9imrRK1hxn+LdOwj5uJhiHUXIMPOBG1Q8yCb9L36mqGs5/d1qdu2mXWJC/TU8WR
iD1sYX5iq6GibDhQWYEAnJK2OSHx2OwZWwFoHeRBFbZL124adACtwADbSXDnnpWK22UzTwIlIEYh
xIzWU/oSmKtxJOVkgObfHxeebSYnii6z6ED+cYtVhA2suybnTxnWtVyZ4cZtIJbN0pBCYV7XpjHQ
7vriGt+H3Dix46JSAVds6NzCZ+YyVZEm9RNtKJt64Zpls7Qq2X+QU4Ivp3EWO8ukqJVLA653wWjN
80a+3pPjdPu1RPgnYWrqQVr0GWWxLOHTRDaoZSLH8GV3y7jYnLCzVLhnd7FzqBUtiZV5cEIVTXch
o2tO4d1BgTfkdlnqSfmgxY21SlXJD5ZBwxxuJlI5n0WAWvDHQowbegvEaRbDKj9D590fYG/DwLkL
jFlQVuKswthhVmvkSDigcRjMaulGtoBuoBt7czmwN5Tkzhx0ZTh3k0BZNHlqbEzQTFLNcYBNFPnY
I5YvSsvyrNexb/AVszyWPMVFctt6hKDCGJnookDjT96PhRNxzL8vSVcVB3R7BAKElNM92NtBkRNZ
MFFCPTjnbq33UzpICI0qCBLkhyBc917UZlge1bO4VkwEWF699po2OnZIMLip+G5dqmuXNEcPpy5Q
P3I0YBJLbTujkcJnJ7YuuyCIT/KerNMW4xBiaIfLOERsR44kjoO2lZ3FNdIwy69DrnvYL03iUW8s
B/RVSEN9mFX9Y1rXGYm2vRrPbaJBVvQM4cJkkhhdZ1JrnrVpTyiH4kfWbdZXzPXk2NTXrWiID+y6
moEDoJIpqTVZJHm9kPMiXw6O1U6LzqALUTSAtC6Up3rhiZVwpI0cVyYrTExrYMj1tSuX4FOlJ7ae
o+WbkgzCTY6d5bGn5e4Olimue/+3Lf76tjiyoH68Lc6+uLrijfEtMjL+8cvWaDG5I8gTwcVryDS7
7cvWaMl7bIlA6TCOLRh7DvDH29Yo7/ETHgSTKaGCjpLDvSEj8t7op46nKcRV3FwJlfobW6PzFZNu
5Ahi4U5iD8E9+Fx+MwgsJJQCiaKjigueass8sgpjmZnOeeiyXMmhMhc9HXHDACTAiDobzBur8Ja1
c+u3NbNCibgaf7iManOJVGah4KYVHqANwd7IgK4gqGSbQyT1l7mqLaMxzWUwluFQMMWZpr47B73e
V4qpWdsLs+VvkTmKsFjpuVhHpnZiFsaRYWrLNtdPdFeBaD0ZdbOd5y/6zEFskZ/ZUnY2dCi12W51
n6yQWJ6I6m4QZ70H5SEelkZnLiy9PbQye1178YGS6UeJ3l1mGmTcKtnyeM3JJiW9BO9zzN+ois8H
3A8YQOjnpemRGBoex66Ohsd36K4JiyZNrSFCWZxUnrXSshKDGaO5rQrnXLaL61DnknmyjqGSucaE
fY4i+F6qNOr/+EBnBXp3572Od/9I6nibBklV/vtfX8voXr5ECzNBjZuJu4Yb6X1500OUK31Z0tFx
5zP4Lc9kea/Nj42+P7YK1AD4ik+jwZpLeFI0fDM/P4Gv6XOQvzB8RCUB8AcCiALz4wmAQ1EWqDjb
4lAyZFlwYNfFopPpCpveMJgUqse6G5nL2h22YT5cNkmgHRgMstaxibDUmjz2WlUsBrMwsRLSgoWl
uPHcTYeDThSrOo9oK2xPWsvMeGLEjfAuRTxbJi09ECNP3AtaMW/R7uEcZLLluMbKdbT9vENn6lNU
zetSve9bl+TabjipyVgbSvgrPHtXWq7uM+s9tEMi2HI/36R55r2ER/4tnsRhcF+QRvpUfY0Kf4CO
f/hbvyFVwsK0AR0IXAYWJFkljOCnrImD3cMu8t8vld89wMuqabPKsfpppoLiECb1uDa+rprqHjo9
mYWReC2I0jQNr4umZu3BvGMNg8A6BkuMnIvXRVMb6RiWDcmTlVNDTfi3+gn7OQXyT461hF0ECzaO
2uNq+o7cpYsqjZSowvCrteIF5YjDikHEnjPFlQi3Ks1Jhn1LSuxlrRXlRq4Ma0Od69eTxiSTvs0G
rN0TuzfiGcnFxaVBtAJeBHZ/mYVENkwhdOKpVyCUFpOgzZ1TkobLEyuS9Q5GbmzLE80a0iAncd2D
pJs1ijsnTJKJTDmyzu7Ia5KydZOm+mGpGtqGfNR217h9cpf5EQTlQg+zZRon4Cxo7Em+F01JNiRq
FPOWYg0RsZY6Xb/s5UoGdhCiyXGcJ957SqWhh7OapKZ8E9pmcEJJTxAqK3lO0VnHZzUqcHhsNcgY
fqnmjdpHMXkKSi9Nu0aNGviTwCMLtc99Ex2VL9/k2LlgvEvccjB1AOhPuyRo0gm+gM19aEjdxglj
faPUnndqjA4CuR2oZ6oR1ldAUMaWris+tWJWFanSnRUbybBs5C6Zu5JpuQcN28YMPgn8Ss/sZiq7
i71oaHUYpau1f494j+9REqXvMMkyG9i7UTvsZ5KpPbUg6KB03kCOZUx/43pZfjOokU6we8+W6Jch
dLtYD70LSxd0gzXGaVs/c+jGwhBSBy44gzHBdrtZRiIAvQqpWC+gVkqXOf0mnrWtJV/Y2E1hzG3m
fTQPJCFvbdNX70IEN0t8/XKIwFXkMYz0yi0TPsLe0yyJrXmcuc4+kUvVAdFX+NnlWpGsrDAPIK7F
uVNMMN2rbnHLloqZodflo4cF+rmB3WpLNkblKhO7Iq/dwpH2kJk8tAqG8kLMKkdnzo8Vn3NsOLXI
51UfJt3UGLVGTMgxlT1sMaMihwxfOH0eNomkLSD6WY9Q71x95oscxiFlaTbMIaQwXpWcOMSPxyiy
20EX/rWsEulmxkGXHMeYBTYTnpqeMItWxO3KSCxi3rmwXT0N9Djg+jU4VE013qgjc7b3Tw0mGQVX
3/Su41Jzn4Iws/pNIVT3MXLNamWHea3cZ6KRY2IBTaVZarGLfwvvVeF0VWh+uqXFUw5qB4LPxBXC
XvttW97Xpt8B+JEXNZODmP8v1VI6UKQgjZj+Uuzo6TCE28pvTLr5zjXIN+7ji7zy9Ice2uVN5+EY
izOia2WzJIgxhJMhnYYyaPhUV5J2nflgarRP4KjYKTGnnalJLoBE06iCmOp49aJ3Ru9cf+jtR6cp
THUWlQ6osCUMXLW6yjqRayzNG0ZRODPEdXeGfqm8cwqjvApDXz7Su4G4uLqsyOfyO1TIyCabE0nS
y6u2MIxJYbTp/jAoOVRthsjzjjwops+N2yCXdqpgIqX+qHFKBNcCmB0KTthkV31cRvuJEhn+HHFN
qU1ChkpgIV4HpcDVhonBXdmSHd4yAPENQOgmtMy5WabNvUOGTE5zV1s4IPVDdSgi0Z+azKztEQzP
3Lkw+g6HSMlYKpmQ11DBWrxq+RpvMEMdHsixgBWlVnJ/SDskHdaW7x060OrBudHcnbZxFpw1jQQg
KhpTWcstTgU6LKDTwG6bY9z9zYoRWQLjNa2T67EZnTcDE4IS9/1z0PoEs2fMKRZh1Ip+dJkLcOqQ
gbkH3Q5vk6BNj0NRGNCJRhtPp+vWUFmGhxpqhY0rhp8qyyhKNWsCZ4nvvo4yHxIBcSc3GfOnG0vx
VLgbCBwxiO6sYsIaXl3w7eA5JBP6d6zFLe6JAoLFRjK6FmNju9ScZWrDRHcDCTxVLjX6X5dk5Tv4
BuZ5pdfchLlcY6pLjRfeKqmOx2rets6EeLRU4PKgVzjam4PqQ8bClXCClH0IYPrI2WUZElN4qtop
lnlVr7HoUKjmMwyOZXXfD3u5ndGeKsPcCkY3XjPr4dWpotX0dSH3pYYmLisOvSFg+tQmTo8boYeL
apFj69r5nv/kS0U6y0o5OPfUogRjECBDSMuJxwtzN/SnJP1Zc7dXmMx4BM6tdHgmTIDSvNvoTc4E
Q+tdsanbxhymRiNighDTKj2ChYSIH5KSh1Ge223bLEdZJcEgWzaYH6wV5q9MVWqhT7tYMbpFrmnh
gVYokjFV00qj49B8zHaOi7rDytOnWMOpumwGslqyDDA/ToyJnOtkLeVmHN5ZeZTMZaHttx3m36TR
EUo2STnDkyy1cIkRdrupMPkiqLyvDAA1tCzQDlvyyj2mzRseGyO9isFaQuzXypVl2suqhNg76RVx
I+zCAUEfO44IsfjETxyx8TUkEzwuRY4ItHQNecKyk7AOGdKyUE41uztRFeYRGCYPD4LdgI06qM5F
Iux9VOQdoyTXngIRVaeJWzdPOpvPEoaFttEcc2cRqzkbiA8lGJlYObUqywutM7SVHRkWj66A1VgR
6/XIXMXF/B9MbVvjr7yIsNVntkus50Zxq3hu9kFNfa3AvdKYvTIXDcLugLFFdYBaGrPZxo0OhcFC
Pg/bJMesE1fsfqrbigSZxFTcaIooTMErtncI0QryaD0EoINqqItNx612YNtVuD84gb5f+7VNZnFW
l9cO99msNBL7HhGSmjBg1fNjPRb2KWQnC+pdhQREz0jVUDtJfXC4YWZuqSQneegwPsZoT5/HEZNs
2aiyCzmhC2hrvv7Uyf3rGNxmnPKi2UHk5MkTxQqtoyRyzHvImjSIhUNcHebW2djlGfhz5NV5rpbl
fecp2dYEPD5MipAhZBuF3lFpkMCqpZaPeFkOcBISmUbULDTt25jMrn6aQiC/MPVxpgXE4z26fu7T
Y0qMXOvMIjw05imctFmlsIECPd00em/NrSZHpIdBA/Nb2fVuLDnycyJ2G1ytTF+6jZDjBpOwCmlu
ndBc+nZmHdO7aRuna6MnzrfY4oHU3zlDjb/ckPUl5VnAEJGIRrsi97YlajcsWyOcaV5gY1pOC3li
e4W9sHqjvSSuj146T+IdylpKjawE14MN4bbVBBPdpJiqueYt+araA8XzcNxiIFicBIXG1CwFOsfE
YxCsVGraVYJsa78INlYo1emyrgpA2owhj8eUrTPFQii+clRmmX415rxhk1TKUb+AiNgww0dsgCuS
CvEt8KwhnmILUlYzYN0ChiNCP21aq7npTN2+LW7aKijCGdpuOZ0Gg3APA3gnEDiIK1tzhzjDNFWD
audhwKtOcOBUTqPG4vqXdq3DZYrDmsThWFzqup+fkrBbYmREP3Qa9rozaxSSJCVVtvYD5njHSlfL
j4GS2wKkoCT/gn0XB0ZLrXE6iOzCOOsZG/pIQygJJm1R+gkkMkwbZopEC7NlUNGAo8IbW1lCTdMZ
cScZQHST2CDWbBWjDrDM3AnfgudNOye1liaeMqdCqFk+G5yWsF3IA/pTGEuOMUtAxi8cQ+p3gS3J
D7Yt6nqVYtVLVFRRVAjxuhBOVl7nGO+IMMzmoqwY4evCe1K9NDitBrQYvZMpwYIac8BM0g7mg5UW
JzUypVlhIcEkHsA2Fz1VWzjDHVidOz7guS2PM2vTLN2d0+bqqZxQYsypeh1pWsSEds67zOwi6msh
PUF1GKjR6mLtDHxwZt95upDwgJ8XlsZjorMvEzLX1co8D+V0pzl5pqK3x4/bbRjn8H/dNpUFU/gk
S1t1Ak8Y3h53lYrlUe5vXRHpay2yveNIjjFJxTXCQrPYqJhpF9pIC7U4pHeBRoNzgomdXWatZZez
3HHFUyoC9ZQweCBtIUMsEW4O3T1EhGbVeF0VBc6JlYb5velqmUcOHBXgpPegTHoJWRT1ACvTzYLI
mBiyl+18IRX7EUpTCnxlwF2pUpynXmc2vITICR4BHiedI8nnKLZfGmvPsjHIUOk51SXwurthmFvc
98KhaB6gUJyyc2feRFMDZ9920wRprhzhK4c/xFKWynra5LBYcSDs5l6BotdU/Qibp9Aa1jr2xBNI
rvWclKZmUvdljbaw0je6psrX1AFoCyMnQSqPvToPjUgnmEUOLnzlXExDywtmXRjVEPZroKZYE+jI
XMZQE1giwYklD2KuZA6Rggb+W/tyrFJOGZE7V033jjrVWco8k/O0rso5hEzvVi3i6q7HNAp38ADT
aq9Xo1uvTK0Tb1BK+EN6HG7aVBLLQSKwofeq7hwO/rb3K+WGAZl/YgQFz6U6+mW4ptFt7LxpV3om
vH3TzCKuuxlAtBWw4zsrMJZpJKtXeTHgC5YGKQbggRRrC18mhXyCQQWwf+WFVLNRIN8ZLDGrgLIU
8gP67sM2EaNxH9TaGodUale86auZpw1inWL+GkzkOEjPIa3YC0o4c2uanX6m43+4htAubdMSDmmL
8g6GcEjyeC5lsCdZedU14nl7bnWNf86j5974JvaYUxs/I5ZHL2B1qRsHBlACzSzBh2Ojub65Zexm
EpNr2zDoNbyiDw1Jq1d+4GtHAT6+Nva3YXhciNzrZ4aMjtWXa2vtxh5RFG4dVme9KoKLWtTN1pE8
455nV9kqmEI/5qVfLgondOOJqfaQSqVWV67UKqWqV6JwTa5GCDkVvRg8BLCMuGK9CupahTVmx+Fa
jNkrdRLHjPXIN48cCWFEZmYzV+jdviT4sJHFQSaulDDLrLyUXD2h1VcFW53Pu+ViMVpZQktjhuWq
wj6vfLyWyXLO8B7JyPVd5BH20b6mdocpeWOjcqoF8IS0nZwrscK4Rm9w8tTVJ4tmkF05jzBT6Wqp
Ouj1zgLF1ot5E0V2cio6vb002ZT5Loc8tRd1k1YPkd710/+kOReZm2hipfUGFY0oum4GKxd589D7
xvHAllLPiEPBIvwZaP1bQOJ5GvPfT1HE/0UEVKYi1B+2oqr6OMwwGJW8w56/kV7Ndg/F7iVMD1Zq
8cdq1zyK4A9S9v744UTmu2/xOpzRoK1iawNNyTDwYhtdYt8NZxBqGZb2TFt4L9NiODO6WxJsC+o5
Dm6+4IyqvCcjH+d4fJzxkH9LpvWNmPQF2Fe5qQkIgz/lfMVboF1qQ88ka8NtL5AJHjrnygJNMWZI
5K1DQRvHDgu5PNUuINITTQ8jv8yDRRBfuV01C8DtbPxE5Ci+paKfRT4UHmJBpIVlF8uGosIt47Vv
3/Ud6E2GVKsOrur2llJoLoHhoXQ50zKJqrg/xtwZ3fsG3nrRTcXKNc8b9ch78BN4CcZBDy6ftIdp
UU9d8wmwCj8AFY98uO3m2girGJtt5YjlcUZS7lT4/TIeS0ETqKdD0Ex7w+NTLBAdeWNlfNT5txRl
VPjtHclG0NPlkzgf/Bmlnj0xtD6blxYy2eS+Esem3bDCEHRD44S+m9VTUBMXQP2WulVCiJ1iWGta
sZB7dSXp8SaSTTHFDBIfX5TPWXZc1iQ95F4xgwEPxiFvBcL7LgvZFEm/NWo9mSa5fiMz++ZrmpOa
MIeHBw7SEl0dLXoUdAWak9AsZiR7HGpBta0wBwUcuY8sc9ulnCuWGQbecCqj6P4ilTBci525By9k
EgJbY05J92ECAxF+EWw9Eobgu5YE2tjBUV5C5+j+QkhPnwZW/SeG/fJQyKzHlsJo0gJP/4hlR41c
dkFKymw3xBdFhae/rpfbrjFWrKRzYiTzmbDMTRUlS5EdG3G3NBR9v4qRZ/Sy1qDkQtLkolo1A8Ew
XF4EdbsoyLeZ1K621ZqUsbdxpukGwQghRZQW7OfJvlzryyJL9pWeWaE9Z+OaZMFwYgh/ZROyUCjO
UcVXmPXBk14Yp0Z0I3GZXVZxSL4LL4wgfPhT6tZZ3o4EjhJPT2umdkjrCmmF2cu2MIpFo+nbHucz
U/cOOzR5ThcvY786DzMk0YrJ3H2jK7cmCCTkvU1uDkdyCu4kpV4+sSwgCIe7MuqTRdYwy0J5l4sl
/twTI7bv4qpfCUGKRlt6PEsMo6J6OBiwarZtd9dnxiJFF0fsezth0MQmo/QblosrVfWOwuRcLYrD
wtVXpdKeJ93tEBrdPiTaFMqjYt3kroa6CSaKhBbZzxSICNwirakvFNNZgfQ+yDgFT5q4P/ZghU+o
9AyYulq9n7dMBczh9t3q+p3R4tc2o8+rM7x5TbZtVWZEPTKr3k08hlS2o6JNUGKk0aOHQIqshKVb
KLc5fdbQFBvFKk5zNzoa6ubYI9khJEcxCPSJEpX5osotiKx4QYVltsbY+xhbdtau6rS0HQjsVbQN
/QavleQv7m5GRF/d3dg6gWHiA2vwEUYLgI/nXdKkMR1B4JdbhYUmE4IifO7BSKddPQhoswaQmg8i
w7qYeeZKilmkcqXeqdaiA1jJfeBASwLFx0pvGDXl3LOeCmspgDCFdYNqCnz0mzMW1qUmum0Q1mcZ
ndageTPmsQ+egYwF6Q/22tUsRQU2cQOmOoVZpSCvNktjoz7JwBtjypl0AA5YcTNmJP9m7anfNNvW
rvcz0/WAI5JDv0HzTRz5bW4NCvE9zTmi/uNG6MOkNrKnhISRuaFl520lPTm+JqZ2YD6ZkjgrzfAa
x/tl0ZRiYShPGYiQD6HLSTgDL18XaHIIuJxWvnHZxsoSzwuUqcVd60skJUI4jts5lHlPbqdyg9dl
ZFwlGT1ygAOm28Hbrw4JzNuWFMjYWquolpyVpCTRxK/rK4bpFzlexiA110OUX3hBd1yryTBrxqZF
qlZamBNpLq9IMDgz/HYlewM6+fDelbMz4RONqmozGhVmRwaUIXvrJfIatuu21fHoFPZZrKj0K7E5
q2Vn7ig4G3nGwvPlBV/9gawwE8Z3zOyCK2DoFdjgHFXm1ABLTg8qd5iX6BAqh5xqK5goxE4NZyOJ
IArIxKr3nSxaQ6K/KriES7wwA2YTWIcm8dKOhrk/9vTwep8inyaiMre1rM/yIrzJ0WxOnDLEtwvi
8hgBDaBiWtVVGFsnKYxoqs58lhQMY5ys2dIww9jTG7JJnxCurV3JudJBTV0pfWDivcjqgbzu1D3A
v5e/aNJtlUcrFS/HMIW11JqnkRfu6yqyroG89HwwkHQxd3elakb4BDYh7cz1yoSd6TpUWxRW3Soe
EwORbJFvVcUXmp9ce6Vx0BXapahspiXmtTHk5x3J3HPu6nXuWk+Dqu27tW/O2xLFmlC8/b5DsVgj
uJ7BtxNk9wwHkceuZabHZOcUS6uQd3pJX4dF6Gmq9TvSQmAo1tU1mCqs+8QEinH6baFXF81gbxor
A/mVgd+jdaQal6aF0Ksi9UD1w3OlNDFxrvflrsMzfXAIcxEzAixWUtvNOlneIuueRYZ7GUMhtgsS
YXTn1KylQy+6GWjvU9hqjusflU1wgh6atCvjklHo0xCo2F33065zzrpeu1Jz/G2rYQ1r+9SV7prI
fsI06rZjgge5bIFM+z7U1VkQW6TDG8ap6zxiOopec65LR4V9lClHhnac1KeQy7aFFMOyQwWsofpV
sQm3LwhPGyP7pimRhdBDJ03GZDJ8jALEOyRDReW15Zy3gMlBp0808cSscKaoN7V3Znnx0rSLia2f
SGAXXtmeprXK7SIdhvJppwbj5OhAdsXE6jHpZo8KYJ/hhIYkZR4hyAEOZH84Vtp7x8DC1tKuqxps
pue5jtRr29nGXYst+onsoQZgrbzKCQGa1nAGveCuJbYprp+6MIXu6Nx1miYWTlPeIR5cBYW3igLl
oWlDeKuOT2uXOuTbM7o0nHbGwBcBYWqvQxDWidQ46Hq9+BLvT2/eqb3+IBUqE0kJD1Um+IsWIrhR
JOe+l1uzIVTOnUi6Sfv+Ko2GZ+H04FZoT7HhIqSTmQQQI660wk7mlknT1bTJPfFnS3uwVsyOxmFj
MZVtyinPZ2CmYxRQyNm8xQwnDttdhXForRRrs3WVaV1BXjGtu7hpNohIHu2+PncSphR5qK7CEH1B
WlKaOG4czV0LSerorRI24O8MwTIFXHzQER1pT5EMKqIsvcrc6NjaKGlxCIWR1VdHImNA2K2WNrQT
sioxCCr03mdgZEgz5v3BjGEpjo26U81FJPWT//QHOl2rpkzLDGcbqaOE3q7PAzm+LkavtTj1I+4G
91TzlQ3XJiDsqG8IDoXrklpWNbUSRLwy8hwsos2zf6od/QRd5bUZ/q61xxfW9/jTZzrUefqN/8cv
/dIbZ+77B/o1rxDYKQockw8kweeTenYq+dkxxA5Dk/oBLxFV28N4n0ZztHoVaeK9/rtt7ZFyO5Jf
4MePr5c3endxfvTxf/7JvvVP+fY4Pzvzx2cC5frh3//CwVxTNRrmz31+dY/4InPk+L++PlwGS9lD
rok/J7/y8np/h37/y/uVj/grv/Nrl0GBOGmr+ggCfO5CaHuw554TUV4+KP3Y+/vB2DNMCFcqeOjz
C0IU7/cb3Q9vF+JrEtjffiKUPdzFiCqhxXx+AQi9vxAqEIuijnKT/6ErwAaSVKMTkUfOx3s+23OP
/Ss3wVdHeLcawFMzVGAj4+2x//DZLWfk/mLDP0YmjK8X3fZvdBNozpjX/ivXYPcQB0iIcRYI7is+
5Z8rorE32tLC/iRBY3x99f3zY3Q8YGz/U9//V2f+54qIzumzq4Bi7OFSZ5DrIb885hzw3c3PDeCY
43aBudzzi7b391oFRmrkZ28Ak4dAx+iCq/Dy+nANHHXP5vHnAr0+I7/dNYDsD6o8JhB96kHQwJlV
2KpYgX3vQbDMPctGI0d0z8tV+v12hJfrAPTyqeug2nt4lWFWRkba8+vjgmBZe5RhRD0ahAyMr99u
UURqpn32ImgKXhkQ69GD/OAiwMJWifn6XXcG5tLKZ1cGRd+zFFlXIV5/9yKYewpbBxvHb7sysG29
PKYvXn1fCti/0TEo8p7O6q/wernfv9oizD1dplzWlden5ffbJkdu/mfXBA0VgM3ahzD+e2uCvacS
wYdO6vUa/XZ7BGIr9WvXnb9bKSvOHvE7OEyyGX7vIvA4jLkljDdfXr9dC0lTN+a0fWp3YJe0ye80
HCyCPpRKxh6PgC07yKKeX7/dLTAOnj/76VVzD8Ny+nD7rX/+eBFGdIFdmCfl5Q757W4BGlrzsxiK
ouzJdJ+Yon7smS2bpdAajQRelpvfqE/idG0NBc5nv3/F2mMBHD0Svvrozh7TurGJfn34+fHv1Sho
0CReTuq/vxVy9z8XRdjsfm8BRERGwURDbf++9cALePTZC8EiCDSEGI8R4PPrm7uBhwC//LeG6m8s
A7/w0HwBXKd+IB6e8djgsXxn1/yXv/CGWX57gFcQbgQcR3jlwy+O7iYvh37pwcf//68P3fkzPvbu
h2942fP7vP756wf89q0/vNfbp3r7x1XwWOyKe79//kH/epov/tCwkXxYStti9/BY+h8QomeE4M8T
+ve/Ppzuu63wp8cvy138/rAvTfdnDzsJ/F3x/rAvYM5nD7vaFf0u2b0/MEQnm+Ln00cO4t095jTf
vdIvPddn32Kzi+P6j//Yxdn/+2N/V/qMi97O+/mWBKdjCf/su+zvioSBRvTxIr00TJ8+Nvep+OrA
z03IZw98sItKf/fQPj5mb1fg+ZKM0tu3f/iu/9CXcu9n9/jh7sHvv/8MvbQPnz3944eA03870fHM
CUz6J77Mbf1Q3/uPRdF/OLipjbL9z571tk7C3d3bcZ7P+qWG/uyBT3fhDlr/7gOg/VqhfvbYZwFZ
DB8WLOhEY0322QOf7+JA/HG0e6jfjjVekdeS8rMHv6gqCKbfWcRfK5fPHv/qsaz+mDwmmKt+OPuX
oeJnj364YzFnwao+5hS8tp2fPfqyDjk6sP3Lgcar/mUc+Oljpx+eyvG45hii/Nnjsit/8Ww5Cu7T
O77ddTka25ZvB3/5HAArY1/26fcr6uTH2xPyD+WZc/nZtzkMhrT4WA5waBnk+B/YYbGGz36cdPFj
L51fWuK/z+V+u/Djd/H8QeBfv/3bf387+QsP409+ksNdMl6nt9N8PfXRIe8fWOT+yoDvk+c+exR+
8O2Z6//AE/dDRv7rgOQf2A+n7FgPAUqAj2X2lwHMZ5+uqe/vqioov3mH16n/P/D9Pu8zOKPwQT58
Da/v8A/UUhu2gh8eH/T4sxfp/JFV1Pu6xv8T4fjs8X/VOeazT8I/pi356Yl8r9/8QuT4tgt9Y6p8
788+ttjjb9yLx13xX/8fAAD//w==</cx:binary>
              </cx:geoCache>
            </cx:geography>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plotArea>
      <cx:plotAreaRegion>
        <cx:series layoutId="treemap" uniqueId="{34DEC803-A48E-4DDC-89E8-AA5B24C30CB7}">
          <cx:tx>
            <cx:txData>
              <cx:f>_xlchart.v1.8</cx:f>
              <cx:v>Sum of Sale Price</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plotArea>
      <cx:plotAreaRegion>
        <cx:plotSurface>
          <cx:spPr>
            <a:noFill/>
            <a:ln>
              <a:noFill/>
            </a:ln>
          </cx:spPr>
        </cx:plotSurface>
        <cx:series layoutId="regionMap" uniqueId="{E32EEE37-D293-42A5-AECB-33571ABEA090}">
          <cx:tx>
            <cx:txData>
              <cx:f>_xlchart.v5.12</cx:f>
              <cx:v>Sum of Sale Price</cx:v>
            </cx:txData>
          </cx:tx>
          <cx:dataId val="0"/>
          <cx:layoutPr>
            <cx:geography cultureLanguage="en-US" cultureRegion="IN" attribution="Powered by Bing">
              <cx:geoCache provider="{E9337A44-BEBE-4D9F-B70C-5C5E7DAFC167}">
                <cx:binary>1HzZct24ku2vVPj5UgUQxNTR1REHJPegrVmyPLwwZEvmiIHgzK/vVNmusFQ6Lne0O+J6P9iWSJAJ
LGTmypXY/s+P8398bB7u/G+zbkz3Hx/nP14Vfe/+4/ffu4/Fg77rjnT50dvOfuqPPlr9u/30qfz4
8Pu9v5tKk/8eIhz9/rG48/3D/Oq//hOelj/YE/vxri+tuRwe/HL10A1N333n2ouXfru716VJyq73
5cce//HqzUPX/6YeTH7XvPrtwfRlv9ws7uGPV09ufPXb788f97dX/9aAdf1wD2NDciRohCni/NVv
jTX5l98LfiR5yGRE5OcP/frOszsN437QmD9Nubu/9w9dBxP68+9ng59YD9fUq98+2sH0jwuXwxr+
8Wpv7su7V7+VnY0/X4jto+n7sz/n+vvTJf+v/3z2C5j9s998g8rzpfqnS38D5eZOl81vZ3f3w9f1
+d9jgvERwgwjJMQTTLg4ihBHIaKA1ecN8BmMHzPiZSy+HfsMihtY4F8Iin+Z+8Lf/Xbh7+4fuuLr
Cv0EOOgRp5RiIdEXX3iKijyS7NGFZPT5Mvn66s/g/LhZLwP0fPwzkP518UuBlDw0Rfl1gf732ITi
iEWESMQY+vODn2LDjzCmERcUf8aGfX31Z2z+0ZqXIfky7BkSyckvhcS/uu5Of12On4AEOyI0IkKC
n3z+PEFChkci5BRc6EtCee4l/2TNy0h8mcQzJP51/UshERd3kOHyO/8TgxZBRzyUgIh42THYEReI
Yk75Z7Cirzvhs2P8mEkvY/Lt2GfAxLtfChhVAq/7ujA/wUXoEeMSYhElLwUrAZeRZCyS4dd3fgbj
H814GYcvw55BoK5+KQjiorjr+7L7ud4R4qOQMRFJGr6IRHiEIgzhCj1D4keteRmQp6Of4RLf/FK4
bIfqzt/1XzfqT3CO8IhJKDjwl4Ak5ZP8wfERlRwRAbd8TS/fUuAfsOdlUP4a+AyP7fEvhcfrvocS
9qdz35AdyZBQhqEa+fPzlF8JdEQZIzQUL2f1H7bqZWyeDX+G0Otfi/nuSn0HOkHz80Ei+DNITLwY
zTg/CgkLMWHiM4bPSPD/xLCXcfr7E55Btfu1oDqGtF8/krKfGN7IEQM3CuVXT3la2kPupyzCJGRf
2PMzPvZDFr0MzjdDn6Fy/GuxscOdN3f9XQ1S0M9Sv3B0xDGKwih62XPYEQbGBnzt5fD2Qxa9jMo3
Q5+hcvjXL5V4Dg/+rvmZkKCjCIQUDJ+/Ev03uiRnoIEBCYjwl7rmGUP7Z3P+DR5fpvEcjF+rpv8z
Yd795NAFpSQEJgSE+Qv1ehq6uDwCRZJAZPuC1zOl+AdtehmWJ4OfYfP68Es5yundfbH8H8iToOBT
IqCSp1/S+1OKBqJxKIRkhHzxp2fCy4+b9TJCz8c/A+n018r8p3eQ+u+6ovc/M6TJowgKTUFA/nqB
RENIw0hIEn7Rj+UzB/pBm/4dPN9M6Dk2v1b+vxhMdffh5yV/iGsiCkG3D5+2vjg9guwikERfStFn
HvPPdrwMxddxz1C4UL9UGLu6q+66HsjxzwMCikwqIhIS8bX2f1r6P7YoEQ4hxn12n2f+8UMWvQzJ
N0OfoXL1a5X/Nw/NHTSGzc+MWvwIEgqjIOg/hUMeISQftbMv8Qouf6vE/JApL8PxzdBncNxs/792
kpe7pN9WKU/u+J/26ENorYQUCfq1Gf8cEMII4yAtv1jff2mf/3trXgbjy7Anhv8f9+L/fZ/+ryMM
CVSA6Z9nH75p1X//6p/Tg0MZz4Z+r4j8vFb7+z9ecYkgMEGR8depisfHPNnwfymIL4x6gFgJD4mO
Is6IjBhUkiEiGJ43wWmOP14xcYQlRQSFOIxQSCKo+431fQEnMx5r0xAgZzx87BkwGNTZ4c9LwMgx
JwKOnoQh1Ek4+uvkyYVtltyav1bky8+/mUFf2NL03R+v4BXu811/TjCCngOH3jaG3hxo3hBk4frH
uys43AI34/8nw3JkXTPztKdFU6h1XZY3Rcjmz8cvPp++eOE1oDI9e41gUfh4poSzEOb17DUdQ6ya
csNSFtXj+xEFYiMQyb0a+3rc5tqNEAP+QuGFFz7Gqb+9kVEePbqFJFg8WvTtxPRai6HOWMrxLLVy
GjVFPASFnpThxCSa6fJaDLza9Zm4GiYkA9VKvb43C8Fb1MrquGMFOcbtGKbhOlTHcmmmU52v6wme
a3f6D/ZCHvubvQB5BIcNgHsg/gjUN/ZWPKiXaTY8rTOr76dxqeOOY/izlkYmVZAJNeWcTaoU9t5b
tN4Ps5hul7xyWzrY6FM+DPVrY+f+OJ9X++n75oV/3yeCcUIQx9Bxhz0J+/Fb87hskavkwtIBu+i0
XHE9xyW1JOHdVByWauZWGezsoenJnKIA5bs+D+cUbBa7Yo74m3DJ9fkyFweM3R4VweWcY6pVNg6i
UKwd63ckYmI7ZpG/aGxoPww5rrd6ad3V9+cSQTPhb0stOLhQSEgk4O+ncxHlOqF+IDR1Q1OcLNSL
eJrnME9mJ4rjyZdDHWuCaBrYbro3bLKZarSRtTK6p7uZyeBymOf+HYtGEiiMzYmuA/p2xvWm6+gp
92WYGF6OMW+C/NyQYdz3tihSn1fvHG0LVWb0raQ9OeuDITZmORdLOe7cwvS+9g07w9q0J1GQrU6F
xUSNCkucbQptmKo45+mwiEiFzUROvUPFvWA+XxUeiDtQ1q6nfaVJrgqIRgev0bSoKgxkn9h1rt5+
fy3/dNyn8UNAYwZ6/xwTEJnZMzdzXHc17Raa4ozoc4tqs7HVhE5EKLac4E9BNc3nw1LOXaxnUejd
4JvpE2sb/yFybX/a5tOoVdiGfD/Zpkl40E5MGcNxHGTEXdjCdrtx7PL5kDu93MthwteDy+xBNnPw
FpM6P3Ery/O4cSVSS47mE1EP1aYfGPqHjQOR9W8bBzzzMSUAY6XgCk83jhPIjfzRCbq6Hc9yHQ7Z
49JGewdh/SJYmNy0GIcqw8166VuRH4ijaFKREG6H10i8ph1dHvyUo4/fx+GF+CogloM2Bh8k2GN0
+SZ6NPmix4ZONJ1ESGPi7adiXPZRX88Jn0egu9+LrS8sAzDAMISCFrQHCOlPX2YhP0xi6Wm6LB1/
i+xiH724Ov/+W14IiE/e8sxLG1GVrCOepjUpywcEZzRPlsEETkW9WTbff9cLEQEELMjRkFEFicJn
ywdbsnIubGlqQOs6kECv9ytr2UnkCboK5w7CrrGTtAp6++ZCmswn3zfghSWVEY8kHFaiQK2j50sa
TNS1BaVp0/PxFk9tpOZs5f+QhR9r2yeRjwoMxAHEIgjhoElwUIu+3SYhhFyxNBVLR+qvXBfmsUbL
tirHy1nfWFmez4bEZJ7u52mJh6IJzlfcZAryiUgqMi2JHIYu7ovIXrLOTVue972i81UXujaulwKl
rswbhYZi76I5XBSRq0/01D5UeRl/f8me7w8q4OxqBLkywiCfIAKF+rdzWaO1bgfmedpC2omzoRSK
LWOerMwG/4DO35YNjpg9Jj7MHnvUVDzbHsWahQ0fApnyhuXH2VIHO47W8ZB702xIlw07WGr5Dy8F
KviYVL8NrgwOeyIOdAkiK6dAz55OcQp7Gmo8ZenYTDe0rG1KcuG3Mpunt6S1mik8d1dBXu59Pr3j
0lQbPi3hXZWHWPWoOAD3UQsXXJGMXXTOoQSCW7stvds2vXGqy8p3Wdi9syPelmiySoi6U53OQtU2
vVV8mve0HiPleYcuJJtc3OpGyXIpchXQJlAlWtDG44yeCpvNSe7RiQuDZsPnqVAyCwNFnL4c2kIq
0+YOHOhq4XUMQX9fR+I6l3Y4X9ld5NZ7g9bu3KyaJobS/G1ng+E8aKtwM1VdnmRrhZVuhVa+49W2
KZlB8HNTvVvWACfzUJoilnM33oeN9NuoiGSldE+id3MZio1E+sa58cKL7QDzLKscf8xK6lOaaaPK
INfvQWQtV9U31G9oW9epKaXbzQ3Vcbh4fRa1VX2BZ5YNKqzaPsVVBDnXD+FDR2pxqjXvNiXOcZKV
9ZTFEo9Zuk6M6ySDLPW+7syUlp2ZjaqW2DXsmrrSJn1LdK7MMERNvLbFcvCkiC6zYmxjXi7pTFAq
7byzhVm3YUN2GbsZxlotc5T0Syg/LRM5qafhph2HhwrY5W0Z2npDVqNTKcY3umiPOz13m27ox9Ms
bPFtW1Xkcqw9FWpxVsOzmqBTcpVKkvZSy/V2zgdxOtY82vXOe1UMedCoWswsxkE/nvt5nbd4behF
Pwp9bzqAbfACRSor8k9i7OU2X7Nuh1rhLrtG4Lemdc2bqSRbU/W235TVLC6s1e4yqJvBqzlHBY11
2C5JV43L6yZf+0uSLcNrF1YybgO/3ARF5rbOBvVZ4Np8t84+uKqBaJ0NVVvEFZybTnCrObyZubNs
DYa0nmaUDpHAd0GG/d4yS89C79qkAPR2a6X7y2JoPviRLx+qxxlOiAZbn40XKI+2q71B0KWKhV7O
22w5zQLebStUTXuLa/sxy3BxYxFsyZYMJRBwgRPR1vg44M2a9H3bJ6tcG2XnnF7ydirO6tauCXIL
ju3izSeBunkTjNFyrJ3X54aKh6Kl7wxCmVQdti5TPiznN7zjdhflU6CWRTbA6Waihq5Y92KqjBp8
/sa77o2T01CpnmL/obG4v81FzXZatnoryWJTl5kwhsqnO/Ha08RLz3aVd83GByJPKQGjMGLmNvIm
OC3BqsThDG6uzRVE2HnX6nba456wFO7KtyGfTrJufCA0PzR2ZqqrJDPKIDLHVVnADUFeXI+zFOk4
j8GmJkKcZ52rU2wDcU2G5UMnqL1q/MTO6QBRAXxwTSJSjvtG04vVIXI5FBowCQdrkqKbhuMIdxM4
VV9sCjlN8SBJPIfWnfBqLFRNWKnypahimq3F654UFn7n1gNCLUzQtl28UIiONOoWSBCtVhQXIHUO
ZjgZczqdlWvWXNLFTqc9DXQaON8nRVNtaVS+awvdbXJWmSQKmhbiqk/qUY7JHOjqzNaGqCWYw49k
qgY1ibZKWlmgpKzz9iIMtMxVBqUd2xAd3ZKspRAD88qnRWESzOvzoEfDVZ4tB6zHeCDdfq2rm6yu
DczY1ZcEzThuljK8R+vcXLmxAqYvpjXaVl3IhfKrqZLZs3MPbdPEuGLdtTO5xtkcUxOFahiyUXE+
bM3qhlT68IMZ20OBadJE9QdTRkyVZoy2k2Ph1gfo2tYu6Yp5PDV0zE6mwVatosh1b/tV48S1k8ne
51CejarINN8s1dJDdb36Q4/7PA41Seeuzs+GtRNxH044LiayhjG3c62C1g/xUEoTKNqZaAPfQClj
O2XHQDvs1lZVfbAkGC8CXLabEhlzUljrjinr7FXE2suixouyjQzuysjbu9WjeoszXt5mRkRpP0fl
SZl58hastmk31PTMjGWzlbNYtwVzxZ3EQXXcCjQoziBz+nBpwS+c3I3lMMSur6AcbBaRdLnVe0do
CaGftknta3TaTG7Y9C0E76r0lx5/qgvQERQLlu5G9NzEHS7cRTg1yxXLa3FwvlkOfOXVAUVkSaOm
z96YVS5vh6Z2sQwbfDXnbbs1NIJcWITVNvJ9+V5YusYu6trN2Ar+1uUI7ctC2uOK5JBui+UCsbpI
5prkF6Ds9CmC2Z5M+UIP/djRk4wMNC2yEd2EqCgvm7Ine99N4iSS+ZAiWeWnoxbwr06OZy2v7p1u
q5uCahSXUY52sEXTdug+CE2LjWmALyruH6OLLApcq8YB7185W/ZdRFIS+GM3nFNUprpj5nxqylbl
bhZ9jB3L0mAQ/JS0zF71a0nvadnqtzw0NA6C6HbJIprYAkH6a/txS6fRS9WvfbVFkTQqiJg+7uuW
QQyL/CbiAUlKVHUxD3x7HdAxQkBMGzluuKPFviXcbdASRarBrU3WSMPGz3ofuGQ2LNpX+bjujUBv
RNTzCwHj1TAHwaWRVXO6lu0960KcotoTYMCNN9fGD2dBR3a8iz4Z4Y/zes0vaC1ZMi9jneRTUe1H
Auuc85LGLVkmBXLUaZe7dMyzGIhatvGZnhwIBEuRjgGW5xOWw3nfd/lrKDEZVqYp8UZGhhWKd6M/
gy9kZbfcc3yldY9Ow35yxyTP59N5nrv7jpZIq7EtipvJgDEBiugDmZH8KMrCHNdlWaVhAeNwJoLE
M+OxKoH0bTJakVFBXFjuQtnxEz12S6ByYk3qJTdXznCzL9pqfGimmQ2qIoE75IUYt511xCmOS/w6
yICTVEUtRWIp5OsR5B+rNMvQNppcBKlyaLObyOEBwG8k0MhJ59ulJbQBntkyp9oiXFXZhc2tpXJ+
6/na5Invmt4rVxRZllYDKZhqbSXP6qIeN2EdTAmBYmiGYBPQd3kLKYi7rHnHwoFvJQ2CRdVTZdU0
aXkqm9aB8YgRDXymIunogrZTTRus53MNAmXS+86du6XoTquxutJs/RDx6s2go2FTFEt47PMs3w3D
+nZYQ3DoVbfxUtR+N5DVpqEejRKP6QaFnAO79Wv7KBHNidGsTVwjhpOQeLwpsqHYcFJlxzrgJlde
Z/N+LKZNpklS6UZuILuWChNtteoWUx2CuXS3Zl4PQ3a/RvxKTOGNF+Mdbou9WPL3tO7eFnCQaafz
QF+2IxK7DhkeR0jzk2YUdZ80ttSJRbjzyq6rPNPI+QS+k7HudBMMGKSoEHiSoOZUUt9fB11dJ9gK
0qnIhcNZbco8Uh2j9G6ejChjMGG4aDOaXzZyvs5mTXY2MubdvKLVKj8hsgNpaXoYq6y/XjVvt8ts
g9Q4x3cmWHKhKKS9+2EQI4ivOFN5xDKVGeK24MmijXtvL0VeTbsR4fydsT1WHg8iZTY3c5zLY2Jq
d8lqEFwUlmWbjF3p9pya6Rb5EpKOECNpVZlTFzO7Qs2K4EuTashY+QnGmLTxenVJuwQMEivzRRSv
axcc15OoUuD/3TlvZFmkEUitqQ+lPhmjIqCqZJZvmqrg20qiHkJuZEmMyzDYmE6K62DmUDBwEA1f
F+ti30HBjg4gUditF6EE5x7kNsiDXEXZeomrKR6lNvc9iI6bmfToDnw4TBcyZbt6EOtFMKIhnbls
gAYP3u6JEcEpKkhWKTT7+rQp2uzcA/lIaVGb2OLGbodMlElJInzQuXjdjOg41J39sA55uUVFW1xH
Y2CvV0qCeHD9cllqCKedluxSyhC9L2gjr4Y6DE9DjjIFj8w/PobC9zq3xfUw6ZbCL2t88BUNlasC
+ZqvfX/Da1nLZOjLjxBYmrNinObXE1rKKil5bTe47cz7aTEtzKGod0Uu1pOmL/MzvObt5ehne2wr
R/YuH/qzEmurbBDmb0o3ZOcuzA04EGgvExPlQQNhe6NlSVblB9lsgfM4l7ZjFKRCz3LXjnzsH1WG
8hyUwfG2jkAZnINFH1s5dlIxO3WXqCs4yCmrX3YG+NqBNT17mHAbtmqtTHlJYKtetqJaTKGCKQz3
lEN9XDRQTe5qD6KsMuXUbNpKmF1hpupN12n/rq0ihFOCoHGgbLsimQA5r14PcNIgCcWC00gHvlNc
ayhsRK7RSVuMxVnAkEkxtW43Zn5UAcEOysDCX0CarDaerA0BL2nzuFjEchtgY14HZdDEohE0ad2a
QXFo+rOaz5c8Exw2/1gPOwdTCJQTznyCHyMWT1ED1LJeBJ+UDFrodcy5oFdBkZcJ9xWwkCyso7iV
efca9xgEU4SA38Hl9mPjsjkd1zE8x6P2UN4D4TnLfDDe0SKr3hkaGJ9mmPZjbE00lVekKPpt0xIg
u8G6DO3BRh1Ehny5gomChO78HEBRpckWkvqynTnTu5oEiNzqLOs+jWHVQGkNyqE5DiPNohgKAzod
5FKyUK0Z5kvSLLWfEmDSQXCOKOvFAS+smdKZ0reDnvXOrYJcNSuRuzIo20Xp0fZCAcOvLHg7dSKF
OnM679uphVCwrsOssrqUxUab2SW9HYHc8lW4dOn8Ep6AvJehmJUUGlXCVquiUxvs55ba05rI7nU5
0iqeAsTU1HKo0wIxf1qdXDXIwNF0vAZWf6DYjZvONZAiF8iwuULTSE401+ub0ETdp0JSdopWGtzD
1Nt3QzZ1VInM9ceQCiEMADaRSZdBC39GRb6cdZYJp8SwNpuRjugE1LAc4vmomykZSVMmbWbdeTlK
dGYRrd5DaQnlIp9a8aGqfA3qOgTuNy18da9OBZkOVV8IG09TYFolJ+beda20SeOi7C20lMCvxqaE
Qq+012bMxEnmaV5vAkE+NCEIUFNXxFEfQfME9MxtNa7HdT2NsNgggSmzBvlVufDmZh7mfkOQyw+u
EPi8pnUAwocfPFfDaLrNYtZ+v+g2TF1Q+j7VofVvSMXGXQXp6zav86yHCF+wCmaCu2O/VvWdBbqU
TpPtd+Cq+aEVA75wXRUwBRnQCDWHQRbE/dxnJp7nJesSygvIkvO4nlYYQ2EA1fCHkLZiD+pqfgjH
+aHD44PvgtcISgDVVCXeE8znRFgSbaIJQqilZrj1Ls+PhXTypIry8mHkOi/VasvlDJQtyAwaiLUS
QcgH1UYYZFBfdvE6u+Chk1PmFPTWPnUhnbqPj68wKmJTL6/mIipoysIR1WodSyjt4WQSWhQiS6Qc
HkkcZTA5u2RQgq+31PsR+oHr9KEMnKnjUcz9+Zzxi7Ho6WkPMZjCtLKk7OcOFJ2aDIexb9e9n6Je
gXe8Q/AUpsKARgkUJvWW9cvcPIaIOfHL+l4MoMPlW6mjd9yL6Ry1nLztYOrHAtKwAn2x30OPy6ag
LpFbyE5xFBTtqqpsoWcBnqcYuEylpqYWSYvX08Lo9iCZH+Osb9390swgt+kh2GYOat1grlxM2qnP
4swsPLZiAD8IMN13QGlz5SBZTaqfISX3dThvmV+DrUVdk2jPbKfyIXRnXRiYDYo831se5khBpMPX
Tnj2EaSMSiZTJWYUB9W8X3F3pTNfXOAQdEEZdA3UgAM5zbIh7ivYhwtbbB4LYZcdIN5P8RpG0HQV
E+zYQh7sKN9OAeG3xcrYcb14F9dixSDN6jmhkHuPh4qRUzEOLBFAV96OmFUHTbWOgRy4NJzHKS7H
1io4WTOdzpOoI9ASgiWVpIBunYH66pIvUBVH4zQePJflx9yvkICbzMeEQhutLnPzWjNa3+T5sF4F
Qc5voV9voSQqM52paGhJKnJk44ZVmCSR6cWtCMoGNNgmvO4XI6GeLbMYSiC3x2vXbRwhIvaTr+Ku
rUcTRwa2ioxmXW4n4JJbSNMVUiVHUxzUNCsSWUQ50K1lfA9htO2h/KWV3Eg7AbXP1rLfQxdarPHS
tU5vupIPVz0WaNcAvbcQTUU7QdkVlrmSdAouy2apzlprs2PR6n5bWN8k00TZyRyZdjfV2GxEu1YJ
HTuogbqGJT6r3EU524tOE/Iaz5kyPnxfWnYnG0kVtWwuFTC+NmXFqrvEeBb3S3PKhozu8rxAV85S
EreGiGO9TM1p2dU3ppChws1YfGpxiK+5j6KbobbZvgQKkgbteJ2FUw1Bmk1Xk57QbmhofTZDJoWT
Fybt8mq4yoI1v2ar1lv4Pz3YJtSgMoOgS04nEw1byly/GTprFDRD3g3CowPKm2A7Z3o/Np5vhwi2
UVX0n3qoVu6XFcXEBXM8LIOPZ7pyNULnqy6d3qPQNmnrTb3lRQfaUMZ7Czuc5OlK1uKmH4bNCv1Y
0hrAGHpdKVq6j1Gn10M+TeRcDL2nytcRciqASGpAf9pGGRo2tkZBq1wfijSk5y1toRTrazfGnnbD
plq4K1QPrWWXorY5CA+nRVyQysqcjWUwvNOS3g8iyLdDMOP9Ynq4WzTsckA+th07Cdd+Fzio72yf
RwffFueg/VroHeitLapLG1D0oXDrBKHpv5n7siW3cWzbH7o8QQAkQb6cB1ISpZydkzP9wvBUAEeQ
BDgAX3+XqrrttE5l+bQibsR96I4o2aYoEBvAXhPRDtOlXQHnz/YSANhTnQSAFXyegXjIaFkC7Jun
/sDG8lJ0VYBeYm2+MVOUWc3GT86JK3jaiEgRMaJESqhoU3D7FNuBF+76EC2QC8sDp1b3qUqGtk9N
ByYLRw9+GXprnY0ODXLUWJ4qFnbbmLQVQEq0E8gaWD91kFxftnMdbJiK0LRP605gzd34XNTzpinD
L6rtgodoEN20FZLKMV08Gu0CW5l9Y20fAGtR8iL0yjrKWUvC13Emnvhc4AOU59hH6HsT8sgCXqLX
moG21Xbe1qjbPkMvvXVxbJMdCApAGWNpPxReUDwMPZvSckpUkvOYHpKQbUQ80IshpCUIzHlZ7H7m
rvxc8AK7Iq8wpcaSqOrRK10FypEwmXwWZYGFGLYYnvmD9IrLqER/kok6IstrklT1h0TwkB1AZ1dN
ZifwIyBoq6smnF3m6nXNloECE41MmU4C+2Hkg0LAeppEQ1qP5X21zPXDZAKstlg3upxVDpjmUnQh
dCBlxF/7rpk+W0XDbzWv63QMkqlNlwTnZo2+LqNqbXbOGZrFgyVmX4XY7hsfjxrN4IxuseihLom9
8QVA8bit6DKCwjT8gkchMHyPp0FgQqxWzU3kqxX973DLKnrQbf9Z+s2IG11uQ+zvkFrdMk9c6sp4
DwFZrJ8GohMfQhxIrjHj5GsxVAM64iFdtPCvuCXfxnCdNsLSft/MQwl2yQ5pWyX53CafZjHfh8P6
EhR6NSkKFxXv2HBYa3xXLEwedKO6SeBHyqIRE70tATaKkB5FNmS6x97dYYesgZJVTd9u0QagUzVe
sIq0cXP73c1hk40B0xmOPYeukyw1vEDPFMw+VCYRWKk+0ctDojrzJKbepWvJAFI34XBTQcDgN/W1
Zl6xJSsnGxJLgBRaFcUL+oXW30KVNmx4zdxhVsx8Kkml22yM7HrpjPZFNod1hYNvCVp4MNh020lg
yZNZDLzAViLZW59MGx+tDsX606obv+nCh2FJCA5awE9L3wM5ElavWngktzNWXGCr63WpwnFDi9W9
WI6urc1AZQHZiDBZbqOxfVkWwj4IRwqx04bZT71f1vsJp+PrIDHRix0cAfgFWg9HIhdmqrKJf702
nj+knGMYoAfzqrzVorhlgIa+ojdFF+Kq4qacRQegAuOHkfQkJ9siJM0TWrhyo8cxry3Nlpb4l0Hi
gS/Qc/3UmmE/Tv2yC9vl2eh2wAiKJxDIeU9ivm/AJW0nN+rMt3aUm3AMgXFX3i0ToBSxrpRPRvEG
ipEencmMiZY2kT/+0bnyph94nQalzSc1h+DULozst5KyeaOhrJnSgPZil9iWoqeH+iXaBGH5hU40
7CFi7Jd9i37zxe8SYKlRMBzCig7fuhr462almBBLORZl2g7J/NCEhK7ZQEy9r4saXYJz/IrLuH2i
a6THfAI4l2R+INymW/iQzl0kPsihvjF8wkli7ssLMCWgGGjb7NcxadrN6E9qSIN2cfduLbs9hGaL
3lAZ031c+00DfcUE+sBW1UuFVfCrIyPJOohpHqK+mIELr315GboAS1bI5ztTgyabaYHGTVHvsilp
jxZpUMFhpHPQZVG41DcLzi0Xsy2EAWXWB2DP5Gp16hqF4jY+DTaLwRBnHp2ea+0k+g0Xb8toHvMl
JhWOcfQQ8R7b3iLDPNQ4MaVoQuk1OjaVyhEs4rwZBveh67/pqvS+q3r1spFP3lV9POEujpb30Oep
G5bMU6baprqrnIv2KB12lwD+eQ4k5ds48cJNPLsO/V1oUuo0zcJarVlQVVinOlpfQdcU4Bg246xc
DMslVtg1m3F2201YlfOI1eD51XhkwoaCfGwAL1wUYH02fZ3ITVey6H5ySXldExV+JQnnRQoUD5tF
Xa1sMwWhl8rFq7JGTssGmBHb+JJMaV975mUsZfhAMB8/yJ5gKglmgDM4dR9CmpUq8E4Zdhq9qbCo
ApCag4M/+DXQk9qWm7gO24ey7et80pH5OBRY25TPQOAvHZRsqfUr/OLWm+ScNR0BkyS40Vuu5NcA
utnXcI7LW0v1sAF96GUUwsRUVSzM4CaYM+qLCCPVqKzqmL2UXowtRqA6AAirIf7sLd5rF9vvYubs
OkzYHSYU0HmgR1nbmOpOeqSdNlM1HjuFQLbrTeJAVec9utwpV1gsZSZHPe8xrQccFxkg0qWN5YFU
pXjig6/tceOZ/Y1KGrtmHkYWEgGXXHUzKfYhb8evVCwpA8ZecGZuB6+1h85feVbX3jxmZqkgl5Gm
LD4IgEMPmF3lx7rryctCWbOJuBZb4YViV6jC3UadarKBT+gnCzuDZm6I/wKVpXmqHQUQFbcD4G9H
4oMc6ZBBJia+J8LFm77w620SOfswJEN/1bVdu8Pu0GwjPuqLbvV79J/+TEG3kD+74ilbWTdcehW6
LSqa5iK0ghw8kxh93DNY5prY7nQwuxsAK+bgZO19roWInv26HffYDpLbMoTSBI9iQ0y0beg6ffOS
gR7KhRYk5XSJmkyS8qpwy3qHudjg8ByMryqaq68saYCaS+EeOKfzklp0Nv3GgiiGVmEDfDiFkhH/
XwMPebSiSKYMNEa8Zv5s9ANZW30T1GoIb/y4my+MJR1USt4ybRGIU+6HUoIrd7V/Z5mM0TNGLdkn
RDbbPjJQo5Ae+F1S8cdiZvRG9gpHDsIBzzR0QSWj6HqhQVfGrnmSYwuxiAexlNPq2lPeE++87wwi
zse294Z7NQXFzlNreTy/qjkLyvLZ98b51k6CP7K1nu89O6tNVX1YAKruaFBNL7WK9F1I2PriFdJs
K0hOLpkq42zixfSCBeUlqht2bb3jSWBp6xtWB/Sya7SfN0K2d8KUdVaEc/1tngu9GxbqZ2M7l2hK
fKwLkFLt0QWWIht6amQGoUd4aLjG0xpj99qKYbSpsY5+bZmHk5fufS9tcCK+rMpQbLogAgIbdO1G
R9xlop9oNgRHEUQ3xViURH9o+wgIT2TykfHpol8KlcmIkJcwaRRWWdxVmw5lSz4AVi0vZ2fYDuhs
havydad6vz6IqWF3PR/0toVdeOPJLr6cCMCLqvtjATITrdgtmmJacxyYkzG1LBjSopJ+Vuiq2w8R
8OEoFq+xlN+gR/oeA1fNBPjqsiC7lUOMNuioyvtBfa+jWqVJ5OVdOTZpa2ssezbYyHa+EqO4Wrh6
XicsOKvjm7UBBeQR64MhllsUazaRYDOXnByauX+wmuyhDcq4P8u9rbomC5cSWgPwPyZdVlBW8QRg
p9V+Kqi3d/5w0bBgP1X2KhiAc1sY0u8BagV7Ha/VLjACyuPeIScRPH71ifd23HlcVNcxL+sHCqbr
MezQGypXAvRuFcn/j1M+Togg6be8NuKzJ2VwjWbX37lY1HmnS/30pwzvX26Mu7eOgq8KX1AK+a84
yx//+d+PCurA9s+kxZ8fHtMwf/5X/l0d84z06V86fs+Pv/UzrfHos/gR3Xji3fgrUvMdY8c//uH/
zvWB9MUghiEDKsAfqtj/4fv4Nc7np/njzT/+y/4Rw/7h+4EPuSI7Oi2OTo6/7B/IT6EQ+8OAgbwh
/y+Px0/7B/EpQeQgjIghjwju5V/2D8L/C6aGJAFdSfBPIWP/T+wfyDM41RjGYKUpSbBzHtPZ/BOZ
rV9Uc43/rTuOjpTuVhCI2aIryjKbdICfoKLR1XYEFBOn4LUt8FjeT1DrrBTwvolMkC1JRK+6BeoA
Nakec7Voh6uQ8+ahLhfvMSSFPIhVzXdR20ko0rkvdiM2x1yvNTSVDLuP7rT8NrPYQcNnm1hujGRy
X6xR8+xEB56gaLACCNIF8wby4ziDKtJ+iFbVopdwD2JiNnPevgHtEqd0bsPtVI7jpYwTIMEwGNKd
VUCmsmKFYhVcqPWWvKPLcFMqq3HHjfMfirBsXti6igfIW7pN5NPqywD29do2R9Gj9Wb3Ragk/ATY
lgMJmRASi94SoqT6eJhO0KmzJkJ/QWqaVU3R3QGGbW57CHq2nYfR6ShE7L7pt6SVNCvZSHfEb0SG
xbPfOBWRL3EZr+3xKAwBJijDGuRRVH9ZosStaS2a5JtQnniiUcXA5fKkOJ4JPUo2gs7dxkBqDjAR
sKLPyjWtoAK9qPAAMkBZgEiiar5c1fhsy64oNpyuZb1x0CNmTdUBMnTr0G0lRLVsw6CGvZ6ipfpc
dkH73aeFn+TjbME1Dd2sXeonVl+5BM1JH2qPpW3rKMZhNmLNIBAzqfCYgngrWsS1iZfkYk26/lXq
QpusnRr00UDp0A5ApRxlo6fkS9u0gYA4lMo90/geYlk3Q3ezxElWCzN0qQ1HcCmqGAHFyqQoASn6
07d+7Ba5Y4AE9lPpAfeYuA0zKiK7pf0Eeh3uj7rfNpjWTwYu1Lu6rIKrIpr0o+yk+ix8hsNAZLoh
uTQCUzHj8dp/HdrQvupEKrIJS6y1aQK53CcoG6CZdQQIbF5V3fgAm1ZyFwTEKzauX8AN1ErfQXI5
DGncSUIBYMXjhzjq1mcdeO0ICMn3vk99FeK8T8j4EvC6/QKhucrj1eLPFU2WR911EDAI08ZrOkKS
ZPcL5dIDAii7S1OBTFhwEsk9s+KwK5fl+ajLvQ+NcqAuoN+2ST3seSw9HDf6CBu4D/fXZhDhOmSF
T+svAsV1/KdFQ9JgbJph75cavGEwR/FhDsvorvGggktp0Kz+RzFY/yXClLPA/ZSD+rjFA4wnCCpz
ZmMgEmyAhkf744JzHUwPe6cl4Pki+l401L0uYoU5RGWsXdhXoOjQFvh1NX4JOTKZs4AE6+s6Q1w3
TBK0v6eXx3WZ+isZM1DkYUAvOrTyXRoCYcsgtQH2aVf90WkeyI3QJtjSGFBrtRp1AVF2ZFJmoz7r
bN/tassiHFjjYm+tzHHfbquGps/AXANXZxKdLIDU1FFePCe0arPOMJ5sIoh8Mo9MmqbWQDGaLaKF
bNR1QZUGrvRJ1i5rC0FIAeI5o3Iov1dTL58cl/LSr0kttoNhtIGEiS4vHgqF7ACJjRO6swFAKasA
CArPeASIrkNpuzYc7npbtnbXTZUCP+H6dUO83gDACbGwTFM03QxDbW1qO6UOptX6Rfu8yEqIC+p2
riYg3Vin56aJLmVSS7KNJw/0vUuGJ9/Q6trF1HUQca3zx6AQ4xUrpHwlM6/Qeoet206ghTQmLKRD
GchKHyekwfGvuoubvWjNV38ogz7DeVpdYCsJ60xUzfAtAAexpN44DQ6DtyzX0NEJg4YQerSNJhXk
Wp6GwSsLoNKJU/zOiO9B6csYolEBjqL2E/3dgjhGU7keTzI9dplgbvdQqg4X0HJ0ty1GChxEH7oS
VoKmNjnVTMu9ag3dBWVk/H3rukRnlWBo7EkThQAaJ9ZM+PV+oDeYmsMfcDTEF75RdEO01lMauxWL
U9JA6OWh3LQry3XTLMPwWnKNZrtP4vgD9M/02XJ1ZPCGml75UtEnAJHDC1dVfAEAVLBUcnNkIHvB
bnsTd7cRTfjTAJU7hruKMH0g7WrYzvakxpm5nK8tN5EDKxmI54RMfrtZFSd/oGsm8SXuULJNBCSP
pjK28atZY19hg6L6GnUbtvsC9hUsDEuIw1/Jxysgi9UNjth0dwwK2awFBfO8eqNzaQMNgcwa15Cd
N6jyqrIF/2grOJIg221v6yrxs4YOPWhgVd7B9NRl0hFyV2FFyoiSw/Mk/PqpT1i/IXZ6BQLPHk0/
B3d1Y+lmqiu2H8LWfxx85X2nlQIdQwUF7MAUO0Atzb1MlkHx2PqC33FVPirle3cFCM1NbbsjciQh
qvcqSjIR9GrKoB8BHoD9zsntUQCKRgTDJjPLqwBewQZsHmZCw/rPZdwVuxWgUbibeT1BrKWWvQS2
cTACRwc4JtzXBg0mtAlDNYKoUfJWRY2+gteUb/slKj+VZnxte+HydUrWvCinLoNGAfD4hPO/ipf6
HjqKLveG0O3DWXa7wVviCBQhhc4J9PrGTpKhOdSajtccTN+nRs4QfcdAz+It0FQ0dN3oB4dG9Fhc
NIuDAzQr5nFwi4JIapTXSe2PW6NBf7Y415dprYBy+JBW5gEWoExBc/YYYmv5AOkxE5lelrpIJbRs
W+Uv+rODwOg61lALQX+pJYDZQt4IdPIPfjD1d2RKqjk1IuRXvpijBxZKCF4h/CX5ohnNQY7GN+Ca
hLnsdOGXaeJLUGUVbz73NileJ1vX9wbWlj/GoWEcuzKOEpmSfci2ZKjNgk8gsMxCMXUNWLmgq9OQ
4RGngFCL/agN+l4A/fYjdWFy7Kv6u7rvPJMGmg9lyjRhnyMIF6KNqYR8jgItx92SxMq7WcNRXgai
chsdLkWRMwndFaS3k10OScG12htbRR+hdKJPXVvO9/wopjV1S24XKgF/mFCbIp2gr95HHRd5BMjn
VdhafRit8KDWEVN5MQ3+cBlJyK1TJ9oKED6zV2M0QNHgofn9gAPsMqTAROWLJAaqmGaZDSiDWrJH
v1qHj4yCj0x0VW9XENQ38RQJcDVhEIAUHkY80XEsIQ+xLf+mgqBvUyOpvfHmortI+s7PRweSCwys
8baQ+kdfoaMwsBKMgf1spOltptvO2wa2n79UtKlgZGEg45ZaJvtqcguMHAZA3Z+/Et1zB+XwML8m
M7CFytB0cUv4EcXJAvTbXX8XLy1P5dA+ATS7b2RboqMV+ippJST/rAgwAaEdy7s2TETm2d5sOhiG
eFoUUfKxJxCbg1xZRJ3B7N2WQHFi9gx4YrhKiFL3iVLR/dxG/TWal+ZKC9u8eDHEp1nU6vhrbZ3M
HYyyYDRhd7pZ42gGpdOY9VNcWt9eqJXNdl/DOVNfyI6SJoWv0+4NC8OvRSPGvOj8CNuVB6co4BTe
q5SOcXIDY5HbgwqOv3tER9+FKMZpO1e1q9LJ+fG4iVo8a8DprKQ5hc3taU40BSzTVC/O89y9n7QF
281WJdjbJPx3QE3vuaUN9OOTu3MlM8B0jpsv6GedYuAVzhCiuLfS6i+rivU177r+EUzdJRkAg6VA
D6LPUpUDHNBBLNkWtg6QaDSyUzo7Chq25svGX8BIp7K0A55zEyZT6ndBDfJiqtxhnQfwKxo2rypt
gOK/+IIMazoNBhJPvxyXdPD9/mvgDWa/qLG8VqBTofVbho9j4uQ3PYTJvulq8jwT37pstas4AIfW
ZkeWVZVZ2xlx8JLAeYe6G/w95eV6Cf2zJWlopfkEbB6Y+Tqa6aqUrO3zOoohrqqJrq7QEpT7aFzo
vl/9oU5NUSXQt0mcQ+0MGFpOkKZtYP1y0AwXoSOZz2Hn6CDcuGjbqojSecVZDrQOAZXfeA6UOjsO
MJtguvB1tYdS1YOWxCP0XmBm7hcSdV9i5eDTQpdt8A2sbQBdM+/Bn8bprm3I+LFeB3uoIazFURUb
fhayAmJ6okP8yezjiOFRdal921+pRCDuoIRRpMhUo6rPrWpGuacQLN5S1R6R9LrnAeoB0NyUtH+M
sL8wlEubLyNwfG8sIWKwzaTAFYch1NIrWCb0lf4j+EhIe2jltkEMDQncG1NUX1bDjAOJmpm+0GUI
LhpwZ2BToaN+r83ggz7rSg+tqayOm3LZhvvRaDwaHOP9NrGXc7iMFwY70meQxvBidWWhwWtSyjWc
97wBZGVMMac0NOvOLQb2oBoJBnM6VnxGz1ZH29UL5KWmrAL/NrtvLcy9O7eurTkeI8Hr80nCC99E
dXmA1FN/X0WtrsVYYyXxgLJ+GJAf8dSGx57CxGGzqWLs4sCZyXgbTAQit8gUe+rP3R7uMX3oJiuH
neja9TmgEfXztorUAXKK4pMZ43LIXOSa6y4JAAuzcXTiI4dqDAdAvmib/j+Bqa7//baXU5zqLUz1
3///gVm/BLX8O5LnmPABVds/wVi/xMP8+Pt/IVcJRxRWCJd3zChkDSEDdPQ2uIQgcgZZFfEx0+RH
cAnj/4W3ySA4CIkeYKrxXowfyBVS5yNYXZKYU3h2ESdI/xPk6lfHNEANyAtB8gbHz9843c8NLHnv
8ieuYpxY/xXDIcdhHO+XCKejx/9FoMavhv2ft3+0/L69/R+xJAkNtfvQkzaBPIJVIUkBIgLNCthg
it/Y29/7MSf+4Z+pKyvOniyN/0xcUTaKP72ZM/+CgN+GyPzqj/75Y05SXU5CQQhZgvZh8QFLX9nY
dGvuQcozAlL/fYTHL6Dljy9kRx//m9H7GcAwNwlfL5ScoN4LNA7V23/+Rb8GAvz8ghM09Gc0yFJr
vlxElhU062tN5VVYy4pek6kGjDjoAZLF1G8CMuz8Ts7j/p+/nxyH7qf1++cNHIf67S/8kacxCQG/
zb9jNPoaSsk6/SstY7Lcu1IL4lHQtSsVg5IQMW2RZvoDz/6bh/rOpGHHmfvmDv4mSoKDxfjN73vv
4idO+jOjI967+vHzt7f+N5ERHRRV02+SB967/MnaoM4LaXjv6icrw88MCqM857b+CoJ4E/VK8TNv
/2Q1oD/CH1YVQKZho2hFW4Bjye+SC977BSfLAa2s1ymgt3mnLI/uwDVJ89wa4/1x1sykJ9WvY3/y
lzWMYc4m7daKwINppqxBWPzz9Y+T8G9qj54Uf6LqAAdtW+RwKbt2B0K2n7fNYgEigDMOkjO/5qTE
WaCKeOk9noNCoBBgRqrzIakmzYr0DLOs55UaPanjAd6Ggq1tnPe0do81BGW3HY+Sx/PG6qSQl3qN
CQzzCbzea7lt9MjZlQisGj7WYYxsqH/+lndmFD1+/qagZSz6OuZ9nI9NYA9e6/zbRBDQtOddnv16
eVWg7cTgRPnEIahJ0dAHr5GDWPu8y59U9DRzhffwRFE+N3gCphHtNpg83p959yf1PJWss9BPx3kA
4RmegY1ByKG5QYjFefd/Us81ZElDAt1snpB26A49gfdui27CLXdnfQE5KWjob4EAeSscvlqWzzzW
+m4twTf85v6PM/1v6vnPiLg3s6dN5iWsoLPI20YPxT1voY95ZgNA4Quo+RL+AWF6LDqc91tOqprb
ES8qA5cL8VBgyr1xbE2A1B3V4ud9wUk9r0AJoD2DVLzWog+gVqVzDCgiGH+3Nx+Xub8brpOSRpKc
8FsYJnJoFOEdBZoONVPruTm6EKZogXAJaruXpo3Zp6kTS/ebkXvvzHMaq9WsouAwcGLdbeKmv5Ce
LmCvdQBhym0MiRQsCZ2p3JyVMPG3u3p1gm8imHPUA5r6aDpzgE9WA1tEHo9rr8hb7k0bVi6Qa3D4
8v758ZFjWf7d8NJfF5sQuGE50CHJme9GeGhIMRvog51r9gDYub0VulV/9F6wtPvAxR0AMsZoB5Nm
HFcvcQ0twW9u5Z1V9c87fFMXcVeFvVrKIO95oVkWueR7v67LcN6i/edjfnP5ZmQRsWvFESfRL7kw
BCiSYLH49s8D+c7d+yeLxkTGKAa3HeQCOQOvIbbSG+0js+O8qx+L483NDwx+As/jSR426GQg74lb
l0JLYPVvZtk7VXZUmbz9Ag0fVkhXxBAZuxT0EAfj6H9ZoawcIWyQoHq6cgJMTJFjI74CP4MW9Lxf
drJ+sKVrMInGKI/iooW2c6AauPQUeGduF/7J+vEzkGsaQrL932ZxvffYj5+/eTBRkfhdNawu1yAY
c9fBfxuNffWbNei9q5/UfkR86a3YGvIKyFtGDdS/BZTFZ06qk9JH16NiUoI7h5C1SyGt/diJ4Hen
1vdu/eQYQKK+C4Diu1xwa64n2yGMoxkkqc6cNyenAFlNpmewB+Ze0SYHOq/1pgCTlZ8zK6GG+vWx
sn4OewNmIDcFoNKFAczULfldVtzfj02YnFRz3FEXzxyP1TNIP4Ahck7hZAzOWkfxhrJf772CkNNf
Cu3ygZTNTifd0QMRuN0/j8yxbP7nfgFA7derd0UonSPQKS1e+B3ZgMjDQJ5j3+Vm4dGZv+CkZBmU
0F1VF0vOEJBwnxhVbUmg6t8kOb43+sfP35QsxDIsWFy05CoIo0OchNMGbvvzlhuot3+9OjFtU8Su
mnKhm+CybFp+3a/Nmbd+UrHYqBHBRJjJEUZSEDjgKEyWckXwzj8/3PeG5qRow0LoGqZ5uKi7cr2A
UtNcTUXRnFlUJyWLQGdvJlNlduMkFv3AFj9ubpFYAV/dWbcfn1RtTWBkFTPifREV57K6D18tnFm/
mfjvjM3xPdhvp01YeUgGjIt5O4C/B0c8IYwwATd23q2fFC3rq4AWVTxj5L3XEZF6cN6uxXmP9TR0
uu7d6Hk6+tetB4i1BeuIQJ3zbv20WsO4gJSGzNtkAWhMj1fX5w/M8XG8qdbanxGsAzf8dq0SJGUj
RDeNInilz7v3k2qVQRgrH9TQdg3od0iJmp0oxXnIFsizk1uHkCwuIXvYJm5q84ZDEC7BkZ11NkCE
6q9XX6EJKxBEMW9DUyBQg8zwCveFOWt7xWt8fr16K3vaKYYQmA4GIBiNyu8gf8l5o85P6lS70fRK
wvjQ1jJIoyB89Wao2s56pPykTv0iBFcsPbOFEaaDB61Enp7TZ178pEwHnawIaZkmuB8S2EIrmNin
kfIzr36ytyKbCaGpiMTe8mQi1xr0yF3BRfMf5ST/G8MP+UmdrlOAoA9cOYeJDRYp1yGveQMRW6zP
mzOnWfF0QKL91Is5t0HbjUiT6cO8X6j5et6DPalVUhZ0hD4MO2uhm4uk0mSja4THnHd1+uuEn8ai
Z1AHTrlJ2CdS0Q9QO30479Knlapt1VrrmbyU3g2Wx1dL4aU879ondZqUZctJx01eLTLeTDJ8VEjq
P++BRid12tUaXp54mnKvhKekqeC2pIN/3p1HJ3UK+nbp4RCFZq1Zv5WWfKRhi7er/edcURidVGlc
LnCnVZ7NcVltIKTV8PdbzcR5S+9pujyiOWE1RSxijrfP+S8BNOxwJOPlA+edNE5T06ehoX5TqClv
1eg2auVfZIng1fPG5mQ/RUbXwOdyRPaDHW3Wtj1uvf4d8/rOGSk6KdEEiYZl7yEyA68TSaAAFOS6
8Yr+43m3flKi1FAzGrwGIUfqrkwh3H7hcXnmIz2pUReopCpkPeUj9FgpidfXZojvzrvvkxoNlmBF
yjCuDePiYzDZa+S9/uY9He8MeHhSoQgphY2YCcRtFp6HuI3iqnQIcjvrvsOTCoUptefOg6oUr4i/
bS1/jUfbnLe0hCclikCcGas5xqSR3QclFEII5Zm3fbKLBv1i2QoAf6vcvIcW7DIIz9tBw5MdtLeh
iVSP3g7KvatYrXk3Fr/Jwn/vQZ6UZQm5oZwm3HTfPjm4siv+fN5DPCnJ5mgRcTUeYiDrL+Oa/F/O
zm1JTlzr1k9EhE4IuAUyqaxzucou2zdE293mJEAIBIin/0euHTuizbKXI7h1dCtVQlOHqTHH9xJu
8tg65e/i0Q5zs7oF9ZRurOnb5iZIdy1Kro91fBeRvMvXrq6iKYOdGUgjXXMT5dHnY23vIrJR1QiO
BvFOsFaHTIHA6T3iBze2/3Be/nVjwcQeBkWwJZeVXGMfJTZpFKG2+1DXxS4ow3EOYHM2e6dBvpo+
DZHFPtbwLiLLohwEnN6nDNaY8DVBvVNMB/l2rPFdTMKDunCuy8cTzIhvFoW3/QFK4GMzRezC0lhL
Gk+h8RDm79zq75Vw5uCo7OIyEr6DYXw0nkzLn320vdr5aNu70KQwguB8pUgbM07uLVxHb+EpKw+O
yi46S5TBK5xnMVF8FChvpP6oZHnsgCV2sblGViyoRpoyePdONSw3ctmnDCeg6tjSInYBqpdW5Hir
mTLUX/zlLfM7Hh8+HpqKe7EW7CmIkRzjgpIgmFhauNwAyRQcO0fsIU6mnAPko1d0fF2fbU9uoZc+
GKF8F6E1KlRFUPIxCxv+oEBIg9dOwI6N+F5fZQsDbaSdp4xodS3rSGrUgRwb8X18wqLTFbwdM8b8
/zjTmISK+sexxncB6vCiMIbtNELNIL8U43pbBf7rsaZ38QmJed6gqMagAF5da5OCAY6K9TEZhn/l
+f07sdX7SxfBOhblAxGBYc3WPwb8/+uLIfsFPPD5/+Xj/y2BvP71v8jSX5Ww/27cajai2G4xWQ+t
DYyurfHu4OnrPhwbmV14wnAQq6Kw+KKz+3vECW4dw2+Hmt6rqSZsPKWGHh+y/uLDqsFka9tj83Av
pIJraCNrJUy2zQOcz5eCpZ7qvh/r9y44qw32WWZtxiwqYcEo3GMb/unYeY2TX3zMvWRq8ZAPnnVg
MpRv+BbQG1k/wLh8jZeaWZcc6/8uSP0GCJgGllZA2HAUjIl3Tzdvx5rehegKSJaSQW4Q/zOoaSP8
3+ksDj7VsV2UFqgrrAxn6Lig7+0MP1e4MX061vNdjJbroBtDyjGDVZ1Y4GSIErwYpadlkx77gV2c
irIoQhsqTMkVtpMte6uGg3dxtotR2P0NuDCj6dxFLxOpnnIujz1D7QVSMNmBlcLsTMbzlmVeyKYX
WizVIaWvv9dHsWAmPlz80XGyXWubhgx+g8fUaf7VweLfC2O75ihQRzlf1s0aNtNzAB+a4mB2mMqf
G5+MsFbAMx0F6ORuduxO+euxGKK78IyWQsHsCcVmQQ6HoQCuNxEcsOJDs3CvdIowS8jKGpNRuGFw
OtwbMh3s9y46TYXXCbl4QzbK8L2i5kU1w7FL3BVg++9Pma+ibVDBajKJkYkjiNDjwbXhsfVwr0aa
eD14NUw48W5TDolhzQtIax+PjfcuNAkMLFFQTIasqDjK6BYkKk6WePLYwOylSHUdQZVWO8QNbPfA
v5Dyg6rIduyL7p1Z5tqXObR2Q7ZFhiV0FI/YSQ++nu9lSNbrAJpZe0yXPhKwn4ZNWjPCmylC7eWh
sSe7GIUWmETF2mHsYVIRJB2SZ1mei+HgO8JebuQaoCVA1tBZCJbFgHpM3f6wUbAcvDQS8fOspy0j
Yok8nRkUeaYtAFCopyv987HR2YVrEKyo658J/PSUZAmBq2LCcfs9ts6QXcROCgq8EYCDbBRANMZ0
Y81fjVthoHKs97vddK0Maj9XjA2ce+G6OrUfV0WP7XlkF7MwmV+ATbEY9w7UVDeS8bzANuzmSM9h
tf3zVwWwhzsNskF2rUp9Jz14LyII4UB0rPld0gg0Wu0zh88KRugwngMbovTaz3v4Eh77gd22ise4
pu/0jJHn43IxVwrJoI7l5sVecgQzGgaNsQGhRUyvVTG+LM30eqzfu20VxlELV6oYsqCLvoKlSuNS
iD9pa68h+d/nduBTf/6oA1LmIZzqdMZNHX4N8KhwY2GKcnDK7EIVHu2r27jfZ4hU2KxB+gJfWi84
HRuYXagauPhNWqF1f0ZtOOARt033JxXTfyjuvxqYXZwO1Qp5Xcj6bJYAKsB+taux2KDOG/YtINM1
N612y6ttR3XhcP6V2VSCQviGErdgeBaRP5rXKGjlTYN3yf6mbuD9FwcKRrGPxTqE8BHZRD2Yj7Aj
BceauKEDo6EsvQH+qzMY2NRHrh3AJgtPZEWRJUskXqnXix28sM5YACOtSw5ctAN+ENmEzx6Uve5M
eT0GKQ9WtAmg2LSdCxD1RlTbAcN+bhlb4Qkxt7z7ugZC5M+TkF79baQ+/B9QcB3NmVnx96Z62vxT
TWY/TLqAUZgWONj93hS0L6J7GXaoCyPDxl5ZGC3wkpXmoqvRbBnpI5hbLq0CB3E2ovBPKEgGesaH
u4dIClgv9zjPRpGDUXcFc4S2rwy9g+VeHV3gvDoBHonRXlB83syXbfPax0bhbp1BAVoHgCWYfHtV
tO6DQ6cQEHF/nv3tKlBfbgHQk3BkhR+xBw8WHh1bb/ZKLy5yh4Ok0uDntf/konkFbu9Yv/c6rxkv
Mati6Ldv82yM1C3MlQ8lB0W4WyX9+epigAxSxqIIxBcvgoOXov3BMdmdbAwpuGzwaJcVDLiLtRl+
yNocOvSJcLdO1uCLz11AAHlyVj+iGqy6gdl2e2wpC3cLZSkrYjsmxwxF/eJe4PwK5b+dvhxaysLd
Qmlg/jvPeu6zJizsJwNyA5L5HYgyx5rfrZRDV00oE4l68AAtAJKsvi83GM4da3y3UsJPg/ow3e4z
B/TqFaS21Nk6EJiuHmt/F6S0q+jmccxIWbT+emJjZ7c48PxmSA/9wF7qNQHRmnvlBCc5oX6Axwe4
wHisogPnoZ9XGG0XWF7BBisrCfgf8TQGq0p4VLMfx/q+C9fZHzY+A+cCmlS0hXHQD+DuINsBJ/Nj
P7CL2AVEAUrWAgcEQkVsgwUEuKo6eEDY6710sORAGGALxxsNbBAtlYn2FpId6/suZkFYcwA/dj2q
amHELPl8NcgagIQ7NjPhJ/rT7R52uQWETD2W4c4G8N3h5CvutO5QKlgEu6CFx98ADAvOq0hlrZdc
5DYLyBQcnPS7qIVHtgVqB7tTXbVXd6yhiO3UtgdnzT5mDQXFCvfkzHMd/6eE2vyfrbVwSzn0Yfei
L5/xrob9mc6gq5ph9BJ1cMnJgb/5w9vhb+rqxF74hdpW+DapsMtgAMfNm26quU/yoGM6XUBXf0PB
2aPnRapOcYprgPiIcBk9l54P3NmxP3EX2CgKlsTWOH8ubihDICHqAn4QZQf09LEf2AW2JHzDneW6
MuUTze/aqkDdGeyUwJ849gO7/XiDtxDKaxkoJZzCB3Rd6kXENVyyDh6w5C685bi1pmP4AWcZZMub
fYd6//uxzu9CW02tmyK7dRlsUsdkLfiPbYIP27HGd5FdAKsxjg1cfGcizoo1t4yNh1IAQu7CuvU8
UixwEMkmMY9J4wk8NQAccazfu6ieSmUKusxdllsTnmzJCthSwozoUOt7ndgSwKy7wxfNKtAPv7U1
PE+Nh+3mWOu7jXisRQeWH4hJOGs9wtXpTg3FH7xcrvPtF1fFvU6sgI2XkKbvsnFl5S1VJrzSk5Zj
m5i/i9OlkRWIlbzNeBOCyFSH4XBbBrYrDw77LkxFtPZcdqTNwIetkyEKbxpB3bGZ7u9C1OgOlnJR
1WWRKJf70bQiCaZ6fvnf3/TaxV8N/C5IowVkp4Vif1ebGHDkJ2MRnRSBod4JfLq++/G/f+Z333cX
rqGTeSh50WfEcnhslf4Eb9bGI0A/HvuB/wraahzmqMLc9BnwTuRDQfOD034XsnCymEJi0Hdk1/y0
MkjlbxYUxUMd38vIOkxGr4Eq8EQDk3+Ynadfu9I/Vs0k9jIyVXWweGUjoCLIZ77olvvZBP+3Y4Mu
dhusRnaB5G0Hxn15BeoO4YsHPuXBgdkFrXVT56yrFBQCsHBKUHw4fAFwHTCyYwO/C1oY0uTAnhqV
bSb4htzRQxuU78ea3oUsgFd4rUaFIIpWe6CUh9HO/ywcTrfHmt/FbIXrW1fm12HXYY6E4xhewGW0
x6a7YD+fyHtW23Uz6HxelEg7UQa0EZwNjy2Ve0kZMDCwSB+Rf6PLRB3gQNAjgJ/T1fOx5MteUhbO
AJ7iZKsyWkqXgkdJnnvU8304NPR7VZmTFTJcy+ClBQVT4LYmlDwypn37h97z36zHe2GZFByQK2kx
dSTYdk8DpZ29qZp5MGdcxCw7w/NOjungq7W/9xxuBfc6qIf2CwNtETwmtl0C4Tkf1Kzcwl3BeU3z
1Hb+ypJ2GFyVbHBe3771uavsudPYcxPr1+t33gpxN+t6unVVOZ95bsFw3uCBAd58W4ntraSob3lp
rj4Vb10VasAtbSDg7NiaJSkJlJ+PtS69LcV/PVYPnOX9/P3YoO+WGegaB3YtSD4VOa0fZ5hD3rOK
FQc32L0krgdatBdkbjK2kn8kG14iWjwf6/lujcFd07WeXJqMb9DZKiYurB//ZKRxXQh/sXXz3Spj
rdcWGyAW2aDh1XEx4wYkM9gIpQFOao6Ki4wkKIHH/pLdmkMHcKMFGHuZpz15Eg3Y5JtWxcdjre/W
nNLlMPA0vMnmHr76Xr69TzX70zj9LqR2RwNKiso2xgI4rGz1ClW1eArLYv1rran3h8zm735id0S4
2usWTA/NaVx5I2GFOhgYTM8GyXYgp1DR9odL9W8++V41B3lCYWepgOWqpqY5W3+lUId56lS1cNhP
oOg+mFXai+iKErmT3CgMWsc8CN3kOxaigxsY2wW0B8MRJALAkKV4jpv4cp44/cMC/ZsvsRfRBRxa
zg01uFdsezBdIjX65z6M8O4Pa2xFDqkLYHn/8x7po21ZAX4Cm44x+Ixa9+JzNATHSlvF3ndsdNFQ
Vc7UWRD40xma6zDOS3rwsrIX0s0VUpHc0jKrRCjOenYtUIPVsXsc2wUykZoqFag8pXN1S3Iei14e
HPNdGDtOFDgNaHrbxCmPhnMLP+1Dy89eQ+fgulaNUQMsQMXuAt+7G+TBLN5eQwdZ4dWwtspTXS/D
bT2OU+b5/PVQv/cSuhyg1dlxuMkDnDeetDYidpES52Ot76KURI3JfeJVWVCN+g6q1/ehcMfMYWHI
+3MEFTIovJmB2waUgzrbaAKUc1DHpKjwEf65dc+teE9pTZVVdT2kugzvvcCMp2Pjstt315oMduR9
lE6tqNYzY8tHbZrmYFLx6qD8b71b2UfToEQXpd084O22z2rTH9vE91I6VwIv1RY4SKkJjvSd7QhQ
iv4fVt7rn/+L48heSTdDnb+hwg9BNM6Aj0cm0RKOwsfGfLfBbjDpGedJV6haal3SgWYI4J7pomOC
NLHX0kWACoGG5EcotOqBHQtBvb/rQUY+Vgcp9mo6K7scwBEeASED7nHzAhXAH0bmP+rNX4z7Xksn
5AbAUleUGXUen+8IvNtRYFTAOPQNTkl9VvnRxoFGumLJJLJrSwKuuj/DjlNLdx5sRIbTpmnB/moD
n81ZHvIqOJaB36vwVm+g8N2YrtclA7v/ipPQnsqxGbv00LzYy/C6qppkSEuAZ0wpsUC5GhiV0peU
H7t77HV4ZmrsNufankBw0ac2FEuqI3Es00x2oY4jm881b+2JXn2/Fh8ghlYEh/TVYq/C08EsxnxC
47OFd7MagajswfH5w7T7TbST3W4sSotqeAvAPKupTnhDQajv1LdjX3UX7X0ThoTwfDrNrGzj0AOg
eFgFObSvgTr48wJbQGtKhMenUw9lTdw3pnhUwON+OtJ3+M3/3LpYtOZUAqftRXj1EM1WnCrnHxoY
vvf8AnaD9niInU7wqGTPQBs03yTZgkPHIL4X4G1+uQyTnccTaO0qgXM1HGFEfsz1hEe7PVlFE994
6I+nKljN2c8n+It74AkdG/bdpsxBLN4A5xpPfGlLKK6mN5RXrwcb38WpXQZYZgVuPLmAbnFDGpME
zbGzCgeX4Kf93m+s9PiAUd9a2LUsk/tBTHmslpD/h7/5ryJlb9PtkCtuTwWqZ9JoKcsE6/Gxx3s4
zP7c9Q1lEHk142AVaPZtbPkryJLHyquhPv657bJFSrnXwgLEZUi8apaf8hwyuv89Xa6T7r83Tb5X
fynaDKzpAVOWufLn59K2VQtmMFPA0xuNXfB//8yvV0m+V4IB4ZwLWuOP8FnopTPzi6Rb7TElGN/7
fekyD6ZJovWi6AA7hwwsiXr397Gu78K1qbEcQM9oTnoFB6pqhzod2/zQxge/xp8/bqQFmVrfN6e5
sfO5BesH9NJoO7TzgS3xc+uu5VJuZgHarNzUmY7NR5DK/IOfdBeuW9mCPo9cz0mHJbhpagW3HrDX
YyvN3u2rC0DnC8Jcn7zWM0m9gWfLtTvm3MT3bl+5EMpQQAFP1TSUyeaDgBnCJj89NGP2GjBLHVLO
pgjPoJNubxvR66eadH/yrf9NKO1VYDlfFmohVj75BmhTej1waEb/lCP8Xeu7u66gYITOLorOwkPq
fPa+96p7OzYsu5tuQxnNwc8IzvD5yhX4W1AnTuU6fj7W/C5Oqep5vxETnX3ddhDg1qss7yUFsPhY
rO7tvvQYWpzidXSORhrXEbtV5OBJbC/+ghHXMDmGpluB7e+qh+iOCRKB8v15DQAMosrLYIjO29X6
qFmoSEQZLsfCNNidfmuiymlzPTiNTX7TGf0MZvEfdqbfzcTdnkp8iIp424pUQv5Qd9696KqXQ1Pl
vyRfsBEqDe9EysDQopnQCnXX5dLaj8fa3x19O02HGkiy4Cx6usJCXYzi9lqq9yc/wWsw/mLT3vt9
VV6jRbjk8txqb7wBbWxuH0fgvIsT6lSD/FK021I+TFv+58s1+FG/+dFd+ILDl3dzPShcW9cFvGqq
KsX0qWkQdepc5mujYlDyFmxhHR+wt6+1M11w6ZWWZXvGxbpu2lhtzewuZe68/C/OF8juOgJJaxPz
2m3LEuOQo4f7RtJQP8xjDtzcBbi0AGw7s6nCq2LCo4oXIDIHGgchoES1jv1o6Iu/tClbC5RyE1Tt
hW8N7J5Thwt9UKRumEEIB4e4Xl9hIbfMwBA2LWp44s5VK8jjNLKeFHHkYA3f3FDdSFjft8hZTm2M
ugJl0cEx6LuPmrW4yNRBHf5odYt/BnMXMHQJuS8Hcb2bm2SeF1Zlm7NAUeKMzMfurx5J28AC4kcJ
XWI/lEX5patEE30HEtG1Mwo5t94A52aq2n2+ivRu9Na6FaxyWBcmy1KNtEkDFE7mpw1PNuzksXwd
kzzETIuSWS7Ob1M2bz65o+Eso3Pl261FXdjQuxtQAq5IVT3Lh5rYKkxJxReelIEccAoL2zANWxjg
xutQyKGDfrPuyyKdItz3gwQZkrXo0bOhM0EcMhmgbmSuslwEODZiLZGtvcXX6ktANkOc7OKIeqpN
bduxr8PUynRx2xp8t9Xm+Fmb3m8eN8NC+akcWBA88inn/H7Ly9AWqdpQoyLO0WIpHBE2GVj1gAqN
EN9LV5VG5wqyRYU9E7ga4zTWkn5rbpzk6wJGfFv1RdLPSAZfAlQgRW90DdbRJaoTXXAqQu9qA6ms
6hYPVSwbRFtw0AnsbE8O3xI8Z+YjkcYusulCgAfBnz7LpuySXq5La5BNcd44X0+W83hH7NicFoM1
6lH2ha3f1pUVXYjp0DN7rrk/rklflILBJbZ0KsW9pgy/hBPv+rto3XDxK31iVxMvekIyP45CP2A4
QU0T5xzgZs7rF9qERgKrmzfrXccWiqw2meCttuGZeZoL1G4RN4K03ZYSJmtE2W9MeaiZMXMg9CtI
uDRMy3z062+4+4QKQdOKfk7H2u/Hx8aSQr5BnjW059oFKBOKetL7t5vvseaelkuz/V11qrciFWDD
i8cBQVueOl06dtEtrYf30mtDAra1aArpx0ErIv1Ipqmh30Sd56GL8yJqi2xZ5tm/JaYS/ed6kQDD
w/OeoBq9WDiNYO3sS/U9n8AzLUDmbsJvPpeDfkd1+VYmeF3C3oU6j949QNU3hvife09872szb5eW
aefemo1QmugSkfS9FpjmN0XDtscpIsWZsCGsn0JjA3kiYaXLD0NTrtvzggIP5uElGr4BYXp1IpaX
cZm67keDl5vyrpYDd1nf1yrPBhZRc2eHKGBJLbhgX0LJRPQ3BQX4ESXk3i2ekbbvKG1p43rxi7SA
QZCXrtUWLrdgSMwbaKqSf1ZRJaJUKyj7XwJXqu6RFnlFL6A+W3fyhrJebyJniMwCuTbknci8yT+U
Q1ToRLvJgydiDU43imhaOc638zb65mEk20QuXEutPgLckfdPFhbp5ZmUTR+k01rPWDsXPzTlGfpp
ah5A0ZXfFTwBuiRHynB5KldisJSU/bqcpN8Dr5sSvFbNd00Ng+NzXliN8hovmIu3MhwjcWm11hKs
Uc/Ib2UZ1TopurGZ6jjsaE4AOhJ8vYyqHad0Whjx0mkERjbu1LboL3yK0IPUB0YVdoYrelF5xWhA
jvfG7tRdLXliGNptzeOwoDDt5GuzfGXELRJ4taKDLydQEPIBx6UCYPsB5sW1KlkLtu3i9+9uAKUW
BkdtC8uzmDfbVl2WCVWybw58OgNo8zAFK9b7TS89cPUTtuklRsZ7Hr83dJqKD3O5RXfgcBjsCg0s
a6IPCk1dv6aerDnBIB7PneBOs9aPUQDa+ZmKaNSc5rngCiBROoXb3bKOBVIXK1hW0Q3JHQ6KKGcr
y8vYu96LN1BLvVfpN4alpZDWAxt9plEauG2rPxmy8fpmnrYlymzbe3k6LCx39xzEnGcC7Gv1ivQR
c01cKTVFZ1jHF9Nt1OAa8+iQFwvPoqmw6U157g8Qe4tyvW8LUjdJvxk6JUKbAOxnaca8WlBCt430
w0SaFhUZnZgmAKRJwG56vBvXjz3s7irwwZ0ARQfm4vGwmIheKI/G6ckfB6/7i1VrqO6l4iMmWle2
qvybq3DDdGjh2zae+iKs5jP+srU++W0jxo+ymcv8diyqml9QSSvVgzUMlK8T1iQlU8CZeP7PBr9k
GJuPZe3fjH1VFBA4owwLEyWEmdJtWU9O34DnzSEcZhASk9OogT6M58l1DDD5KLydWxV9ClmDhC9s
0v38TdBSeT8gtX+9il5vYKXC3HlyJniF/HP90Y8DWVLqYQNM5rprfmgU13xqUYbh30gszzSeo6Fx
N3Tp3hsj6hR2yNUH3GrgkbQRD0BCZbY2SKKVYeq3BMCGx1mDK61HHNaeG4Znw3MxeSxd6iplcPV8
kUE3Lw9qY0CdV1U9+q9tNITeuezB8y7XnsWgSRBMg3ZRCbH+Nn41NcO1LKxhpJJMuAs+1BPqPp9L
oF+9FDKn/G7BPzxshSrSCmcn5BZYw9e0FsZ9bowpJiCHA+LuYQnI/yqNAUe7lg9l25DLPI4ez1Bn
q/llgALrJgpC8brRFmYwZYSofyMUsRhHzJsxH5SfMIZ9n0R11aVYdcbhcfNseJrDqEssye917bUf
4dk7PwUWS3zqq5an1dB/30g5AMedV1/BVqnvxeLgdr6MeBK5aaRxAieOae1dSozPp/eBFigfxUFr
82FfOMFxEF59DeZB3C+eeGNgxbC0WjTtvoczx3rvoXbvTtcjJOs1RMPFXcSndf4Bfc0EvDpeWbeU
eGz278Jg2ta/g65dzsU8Qbocg70rn8JhkmUyrF6pX0qFxfAr79s8NqOneZm0jbNwVMkLofq4MYEu
bjcGLnkKzdFkAXWX7cPS4jD4o5uCZz5tLU27mhZgdZMSJfUq8ob8mWmdr2cII7vuAzRrU/0K8wR5
X5Iqn7N2cM49BnBv0KlZ8TB/EbDKmePWsoXFfB2G8rPtTEG+ViWfn2rOhmcNeG8ZL7BgH2c8Qmyr
/N7TaqCvU11J7zPHU5j3LiRWUtg2TZOPKlqhpO+SoDIzSwoNAu1tWW0mGQYbIN8trc2TYPPnczjZ
us5wOdn0wwJNzHOEzTYw8by0kFoV/iOLgIV3AYiJJocsD+u3jb3a5pAflzZhZgtAZo+qi2urJF+6
Ly3wZXGwVstlgY6u7rt3qPFc4ngvElaKRsLcZAEuwfSRwvaFgq6wzglM2qxLCyU0TvajBndwjuh9
1U2eS0tTkht/gf7W5XgUFZ2cThR1v4lSZogr7sM4wsjuI069X2XjP1kKMAOdEKLCXZXYLVtx/pSf
iyp6mHmU9ANFZFBKsrJRc5dsdY3XI4+IV9ouwwWMscbEtFY8a4SOEosS1+eRqPDWq4POJKToH3HP
mOaMKQB0Z3wz0g6PuhxKlK9TWMGedVSr/gFI7wVM7hUOC3eRLHha9wPQ0T6txPxEO2Jg6IyH++hN
hN1SnoGvpuZ5YCX/HI7ABqWjyJFbCitvko+u03lwJqZe2BMeNHn3YZzk9uQLpWimVd97azxe0xed
wIqLigtoIMNsphp3k60rorscS6Zek1CI4tlBWeWBEY/o/TBuy4CCe9RVsyWBTWbeJEFEK/3UjMhh
YvAKNZy4Q922OqMEkp7CnHddakjOdEKrUtEHYXUJ1rccr4frENLdskiicPZZ2tqBUItGUDPetVNw
qkMFa654a1Ea+6ZRQck/FaPs701ncaxPyqL2ElrDehBTN1znOFgkFglm4a1xU8hF41AZrAR3wWLC
Sy58AswCxhIX3nSp0BnyYnsEZsJ8OaSNAyQ9a1bsJ198AnT8mQWNomDgGJjrUVHxMHXAgX+PZr+I
R063sw3t+rnr8pLhyuMDRf9oodbDimdwpK9ueaUXvP3n7il0V/DuZjZ+N4ZhQ04hyEkrjm846qZm
E9z/tKjZKy6N7Pzpzaqczh86Y2mCt7mBfXUqX+bEXysv1U35MVotsPXa+8c1qOLq8dITm7Uub8pJ
w9hFoK4fhz2ebNsU6TjAhXyA7Ld5nQxhN6xhS7b2NjotbcDvGrwGviscqMCjr78VMLJ+okhpPZeU
yQKYgunVX+bbvsfOcBsuhfub6pp+Gjo/BJy9KlFesNXjFj0MHjPPZIH/MOzv/Qc4h9o4lA4uKpZs
GY4tw6cCKSfzPHsaAvNpDRLrQXKRe/6nMOzG2PXhA54h4TGgg5abeCTFHZa4+eJMyD5idS9ODatl
E7ftOkF7A9gJ8xcvKRYQINIGoYPxsQvWjLy6qWxQnDAxAAyThbvdZPh3GBbTC5Rl4laSBhOOK5NU
RL4o37Qf6abWp1Dq+qUgeoSQyqqmGeKVVNEyxgXub+7sAF90N3JmxSdJV3071S6M0robZNJudlvP
nan9WwdBrvi4eGHwWqiFAzTApi7wbvI2mBcV54iVEMYPriR/V1Pupo++L6WL56pdQ4iT6by4tLo6
XFyUWzcYAYWGOg1W9DCMmGVrxfs6LeRMvduZCvgLoFB6IbempHn0OHrrOJ1nOFeQT5tUTCaRE/N0
Z4X2i6+4i7UDoBnMYze60pW4r9dZtbEtuhlLK9Um/MSt0uRp4JbrE4xHXAeTDUDrL703R+qLh8gE
hM13lV+lZKzLKbZ+hctVNNmgSozCqXuJc+5xrmLnO1t9X0OfD/fz2s/bN2DWFhzwS7DqsXsrBLKv
4xolcPUJvlA5y0yoqvplpchmnfpO8PY8BVj4UtzRi+AyXAWlpyFoGX9CmVjt30ERzmlKo9WPLhSF
gOuPCrto+2THKdQkcVExl7fjMHIiY1jkhDj/bTVT7gXJnoAhrwMR8nY3jmrESlR2Ac5QukXovzZI
vyxfGr+JLqLHoy8f2yX4QkfeeF9bSAaQ+Fl7HwxRPKuUCWYHTv5xbucGBBhj13RuCxO+S7hUTJ/C
pSTh53EcIlanfjB4OKzkne/Nr3LZ6rWIPcYCjlNObtokyrlij+MWru6HgIGF+ttUqM88hTVAnB+c
KtcIFhp+b55D+3+cfdmSpDiW9quM1fWoBxCSkNl0m/2A42vsS0bmDRaZGcmOBAIkePr5vKr/sa6c
qe6xsq6LrooIj/AFcc634s9zu35BXvFeViRQ9xzXJ85gj47XAQH1SALwd9nDqH+oqVfaA23KxuvS
cBvdqOKWc16g2EBho8b6Ug/JiiEVgzXmnsk+1BNGRLuXTdGMr60haslUTSZ5NEbODO/YJu2YDkHr
li+NZHDX8bKR5stkm2HJdOF1JJHN7J+roch5MkDaMV3Wug4LvCWigr3VgDdKRr0M2LAGjoCk13kL
ZQTL/5BfVBEMe5u76HGgwTqZeGLbpu/Wtm3jEW23MWyOxUzRmBfVKltthPGlQEHwfNyoAeRQylnE
ZrKYn+Npnqx5EL4V5Y8FZT3Rbms8r0y5RZyXiguD1pRDjsXxUiFsDp866nf0lNdoHD7rYlWfJI7P
MaXTFPpt7FUQ8byadqsJVq7VI3u34XO9FwHzxWnC/aZ+t5ZWeyy1vvysMN6LMmGy8KpH1KuVGINq
v+PVHONDxmgS4ZxegU8QWEE3UfrVbVRbb0tGXPAvjc+6XZtXvMells8n5QGTuwECR9l91DvenOwy
yq/AFt/Q+jIFHCVBHKYGhdaj4LEPivwLElqwZRQdjsmqHpubafIkXA+IzLHHVkRlorcVFTowKnmH
Soy0vRkmatqbMZ/NedZa1e8CMSofZGiMSd1M8DaGTrw283WlaJqof2xdaF85JpopLbYBiyeUepOL
Wyu6DPZ7yeNa2wLDCcj3BfWNkQMDgZPQALGc6lsL3xQ6RaMrdokog/G1sZuIAwZPxRHkkDQXOkQD
uacCslTI3ERfLMeFF8XU4k2ZV88goyCvq53zaFRfxwZePRRDJfnOhx9r+OGw+SwJKYHFfkH6CPqd
RxaZcNdj7wvw0ayCp7HCcr1f+9rEQY0DVMfLPKKXsQjm8lvEOhO8UjuXS7J2xsfqLsJ2cXG9RC35
XFV+/jW6DkOHyCE34WXl+mNq2ik8ekA5/CIZurCZDxItN1Ei+dh9KIZLNo5QQpOg6MYLd60Mo1/h
7IZueBHWaIfE1jzEXh55NHOBsOJNF0TCUV/JHFg3kR2yvoxG6EaKCaizJ8aV+ta2DkGGwOLKun9F
9qCsMXSXlh7qKVy/AwwqtvPYBvlHV7abZGi0X5fg0pU2HF5I7nH24aMEhn0HWFIC66sLdpFqbHB2
eOWaBIU/2PtR5kLDqQS2NCx44d1XhHPwMxhqvDOziMjN5DLyIHXT5tHdwhfsIW03uyekfPvhJz3K
5YGQ0HyKcuG/QM00bXuVw9Z2IApQj2s7t+x4GCGieqsX/QmveXPu/QZCTV5zQ5HaE6qjKqUcEqax
s8Wa5M0bvOcuHhjsiFqHlp9Hp8m94NbdcLmVUaZyhInsWra6/YCilL2vW+8YomUcZ15PzWuJBWa9
04WCH35ZkGAVswHb6pOdEVr8BZE4QBrMasPyDWQHkob4suJ1CGxd41iQ1KcKMwiWIaCh00vpOCZS
CnAMw1Xl1Ywg8Bi1EukIYwfbsagAEmjnQKF5R4xbtQ+0p19RKFA3j0GkEGvg0CnyWOEPiWl1Hc0T
HNvrZOMRaC+9wyAowoRq/DkvSuVWZfWQ12UShELbr1f19lH1bdednRBbi9/REPOIVdm2d7QQ9ozJ
sqJZFGmiDhAFC/sAcqXf4Zjo+2xkrDZpUC6tDwEoqo53yno4RJD4csJ7AYAt10xpYEcWMvxlXadH
Q8p6SXo2++2JkKXb9gjU274ThiKwuEXZ6bnYlMPlk0d4ORrr7RoZztgwJ3uiyscIW1b9edUle4Qe
f4DnBYmlQO4QPUJDkb+RDQaJLILna30BcuoW3IiM53+forEIBFqdmg1Yl2ln3R97cG7Vl3IbTJfg
nUKEQ9SUWANwYrZLl5RDrpHIjzgueYPQvwhIjeV6PjoVDtFeoNUeZb/5wqMqJgxBnpmV9HoRknop
CmzuA/Y2HD5NWm9G2uMEm5GMA+WmFpcxGNyPGffO/KjHySvSBRnxHrTFXRD6ryrEhJYuVo5lIsKF
w7028bV5rTiCl1IPeEb11gKdC+Oun8vyxXMbTo+CEO6fuPA7lnQyaINUAd9dEtUvAGvjkq+uSGvY
Zb27UA9j9ICKm2qJV+Sa69285gyrcLCFmGCk9qdvZERPSMxgXpIPaGdaxL5ctRXfOJ6U/WQwoPIL
M34rkrAVTXDfFtZDDLjGmlFWpuseV0RSNFlQG69bY4b4iAWQfNlvRRy2EwJj8KF2GArVKvIBVfHS
5Del8qrt6Iee62+kBvMQc00tGgB0OX54jFblbbDlPZR2udf0B1QxkOAeTmDBcU2NdLNgNPtVZ2gk
tWMG7abuEvCEbP7a284QVH5uU3QkLbDBN6/tru8Qx0qV+qPUNZZ6LHrd7QxEvEngGJrMHCNdyA/O
Hg8Y1lk2kf5QQTm0fLXBKk2ac55Pe4vz2qYj07rZtZRGQxqgY2lq4mHs1jLDhtFiVQ4RKAg5cXst
vEP/n0rrspLulE+eiBI4nwrJUmSLeLigqryDQgPkvipOfHF0w8wy6fCw9qGC/mTAbBeDWfCbGBbo
rU4HfAzaLHSzP3yIijUtwe7ghxNFgzNieX7opmvhUGzA+U64mXaYE8OEtKPc80AHqzs2fkSj13lE
N9HFAmBwGk+8CusQM4ij6o6JqnWfCJ6NJHEJFETN2TWfHYvvEm1LeDtfd/ZzTlTjMHxBAb7F9ZoX
xd3a+QbLyjhTjgs8bADAigTsIbNT7JlO9t+qFfs81Kqr6LyPcVrIgGFAMCxMaoJbd0H/khpPRqo5
umM4PAqMilG9fW9K8Gtf6tqqJguLsCcAiAZNe7SL87F6CDHu41oOpAhZpjEaDR+lDpmN4smXyB+3
IpyjZx9gc4VCIzBa01eJgOLmVZNZkXtVgMJ8WGQ9GGRwrFEbJGIZkNQNI6ge22PZgcnFhyTUNBsF
Fh++QzPoPJzhaS2YTTawoqpD7uAoKpF6jE/R2WpwoxdM1xG/YCwKzVPf1s14EgW16kjmtui+UM8D
bsWvM1s2q47McSsCSy7KQ97aA5nNXOGMQ9NmIjEZ97t17qLxtjITrFsd88TyvLUQ6SaRZ0BbVrTt
EZo0FmT6FnGj82cK0DQJejR21Mt2IhsK6TGyIqmzPVpd0BXzFErbE1+4aT6sqpf0MII3svu24Zv3
6pcTY6eqAbedaK+DpGUHh7w3AvToQV2B0DKOkWwYg2BOKO9qEuOau+HaXDHaniHwJfN8mAWGrCI+
GEzeg7Rc4xalgVG8Dk6zdCwFCw+Tm+V20KEjXo+QwsDOMm5ogfY/oBJ+fWH+aMwrM+gJ+BBFOHcX
DLaVyFpWzvLJWpCNaVsA94bfFhLL+6rvW37Oi7ZvnmyEF+a8BlFjTt6MkiggePBc7Buzbuy+nkVX
nFw9yuYFix7gVUDpmJYHQG1RBw4mROpg5SUzLmZNEqTZ8FWnYLZFJLMGAtdrKLf4jExOz/iJlIh0
7XYdyE0zHzGAjXhhJ1Hr8R736R4sCuRlIIcxu8n1ieJlh11QsrLZXsAHAvFdcCVnctvEBUs0J+eA
5IDWY+4hjzG4EtNRsPdqzvW+qcXALlurkCXgB6uaPttqlsC0mxlhONlUaLeWsW9BToC1DyAj9AYT
LYh9HDvzpVvCKLhXCBIxQXYNL/aBaTi2RAAXNrnUieysbdK1G68diZPht2zMw/6IQNLNHoZezzQt
llX3l8AgeSl2eeP5x3DTjF6I8X2SgW+fqrSNComFUw9GYzaiXUXfnajn8JxvRe0ewbSEEyikMh+3
77RntPiqG+W1R4/Ctnv0KrsON0jAGKfnFvHqmGp6FrqLHxKz/lgHVutLtcyd2G0ziwAKSgwiMcjr
GTxhZQyEq8MU3sxeZ2wyrSjBPY74E+p03oKgSeDz4NB/hOFVKr5EmYRK/7Zd0HL94tmmMDfjtPn9
SaDCcbu+zyKHb0dO65JURoT1V6CJBJAsi4g2gM2xySSmx+e822GmbnBrxBF6XfDtqO2dJONCk5UQ
f8RlEg0jrD+aXV87qYFfYYYYmbwzYmkJojMqUX2fr3fG72IGAI1cBFYcByVXH4QKxqknOo7BNGPW
BqU1xnMbIpzEUnSeCXAEXkoDRqAUo8WQ3walmGyG8xOxnkvbV8vHVDvtLmoTHfs0upmH2FqGej6t
AOndp0h0erm7xpHSg+nmPO6Q2zTEGEMLl/YUpBVutuDi76N1leJkSphmbkH3dchuwFC8AdMaGsBV
DB2sIZve55kMUQyPXGCB8+sGSN44lI9Q/PgYhRb0iz/WEOnihoi6GMSQyiXK5avQnoRpovdAzQL6
zcdBTXEF62oYqwiSGJpAxjHOH0CQCuDEQGq86R0wxVaRmE+YW+uY4XidtrhoFYxLMfoWsHBmDk5n
9Fz1LuTlZ4QFgK2JZ4s+pmHfLROr6sQOiMLHAOpxx/x0pCVUSem/m3FC0jRh0R58K50SD+I2AJvR
NOQJMr/pC8VPk/Niy0IfZfkrwoy924GN6BGBeqcCM+4AE2wz/AIkJ8d/z2fnudWE7QGZ886lHq/V
HG9rye5Au/ZzynPkGPw5Md7PPYp8DftO9abdefKtDp/5kv05OdtVofcP2nnW0sVh6G53tHqMgFZU
7M+5wSj/SaCsEDwq80qIDPdHD+iRXLwbg2Pa/As7+h9kr1H+k/oRGFgwQVwJToTg8htKVU3nzhKF
OE8DoRkQ6qVGw4WQQ3DvDDBbbFY18RIQJXif/vnL90fCuZ80koUD7F2RUWQKxbxtWsGfdQMd7JBg
UAOJDgI8Ov7z3/RHusCfJJPjYPBRo5RnyLYYxNO0qnxOdYEBF0EI5hq0iySTFuOoW/t/8Qr/gUrz
56CtGlJH3EYClvEI9TITEpR2A0Dmf/GE/ujRfxJSapRTGlFKBhFU97UZ/Vcb6fzP6Ut/TtrCfD50
ushZBuYZm8K4Hqu5pX/ywX8SS06+P/Vq5iwD+LyDBhmMhw/I8Z+/zX/0qvykdM4daEUmK54VHjG4
mS957Je47f+5R//pag8aTSF0w+sSbB1ipieJwtRNPf3zB/+DTyijvz9K+AjuVLsaH5dSyOC7AZhk
E4+vASqyoqDTsZ5hLDjAr8f0n2qapOynI6CMCisQP8QyNPuyT+EwmtvaB676z5/Qr07q/0WLy366
ukW9UuBBRZh1kSwBPct+tWBV8L+P1Z/4a4iRG/+lD/2e7ytdP9db9ezjk8YOuanmEktKUe5QNPrd
LbTUQTwJzGK//XX/8bteLPO3/8S/f1MaW35RTj/969+eVYd//vP6M//9Pb//ib/tP9Tte/dhfv6m
3/0MHvfvvzd9n95/9y87DOTT+jB/jOvjh5nb6dfHR3PX9Tv/r1/8t49fH+V51R9//eX9ewflCLad
sfo2/fL3Lx2///UXn11V2/9djnz9BX//6vUZ/PWX/9d/L8f3f7sf379/mPJ//uTHu5n++ksU/kVw
yOGYZIGPlIdrypD9uH5FcHwFAAT3JVw5+CZcwT1afEv8avkXn/NIQFSIDPtrzKxR869fCP4CvAa7
Ph6OhwG80///+d//9kn57S3535vMfrplifD6K4CR+1Kilzxi/+NujvzJxUeiRjbOhTVP5RxFz5sg
vU6ZkvwOzXiRSYmPxav3nMpgJKphZ0fF3z+8bH//u/6xUe3KOv1O8S1C/BnYdCS4BRpyGv36l/7D
/R/tRLwiqwx2ClGTr020zsBJZH5cChQ4oU9QXpDUFG+4procUJ9W8yGCxAVMrGMH/KcqI36j9qop
uy+shPCzLwEtgoiqKhR65Owe6UD5Ea3VQQrnyXxb1hXcrvXAml2IleihNBinK0QfHSNs6QkZyAaU
tGjzHRkbm1Im1h3EC/A7Y/d784GEYjfirAchsMozB2N2VSxBmV3j+9cYujL/CJWKe1ekD5K5Dm+x
MJADfGOsjTcz0XeYD9obRmF+j5FBgIhoxDKeHZ+SCpjbVwpFz3e/GdmzxIdgD3H3cpoaa+4ryBbq
uC6bCuySVV/hYDLHmS/jXRlO/slTfpByCJ0zLsPpHkBwnoZ9sO68mp5apQ8YE6CaA3f9Ar1dOwAS
guMpxGn15s85FCncC15KlKFkMybsY93TPN4WGlyGsiAZvsXbO5HzVNlyPJjQk5eCUHtcouuIu7YZ
WgnXFKWn8xli0goQT1jstB30TswwASbz0NNsFZbtcnAGMEry6ZkN0B/JStFUFEP5BOk0exNblOPA
wqhLIZA/aEM3PLXhfmvWNe44sTdF19TPM5pJPlkLUrDGXnkABe/Fowqq3YBK4YRu4/J96Opox7um
fwjRsIN7JCfzDQpkxlNV0DD1gZPCa3ATlsMh6sk5Gkrc8xyBJtoTd4LW5RqD1PeTzQOMDr05YFtA
7KLp5b5BCHRsDL/u8Wt74CVJ+3xrEoPNzXBzjwQkHrcldh4xw4QPfXd1oAsyl5CEB5VO00xvVY2q
nN5MCggRRHNrT8hXsQ1uFy096u4YVKzX1EjQeQRmyaseXIMwvv4//r3AJrEH6lZ82sC7Q7PmL+tN
EVrw36XyHzyQNfdzt7g7T5MtGYAjpXaDPwf42R1UnWDLu3nb62KaHtqW8X3bhttDOOWgzDdSJR0F
PrpgD7pv1qq/gyqn2NGgYjsIZPgRwvowYeUAjUnvBQkKdPVBwY792vaU4t0UA7S4DbTcsvtBscvs
fCu7Zwj6AbhhA07xGAhDKwd+WBy8iK504VGxKdr3fRHsaL9KZBx2okg6IuUOGrQocS6HTq2g1WEE
t7VritVzCAFVoOggYmfZTNkCsB500S3Wd54S7UB+993aHWrcC09rKfJ4po7fQWtLHxeHqaA3t05v
214uit1EKlz3ddsvKeBz/6aIyjuJQ2YXROGdN3dJW1oHc0A/nxefVt9WNZY/usLNiWwx1PsIgbus
UEzcbYIObwVO/QM0D/w0Iin/prfhdNz6hWUEETV3Bn92MoB2fSwgRngPdFSdeD2xw2Tn+dsYtsMj
TuYIJKoavwTDXANcq3PAdxyGaw3cqwfIXvDmGIUswawD9Vku5nnds22AWg7qJcDnRg9zhgJ2mzEj
I33bA8HuU7gG65sZuB3UbKTO6gJwQqkiEOXoPS8THwTwlAaDR+FXnBeKSiFqebpU+SvETfldCAfE
BlmThG4UYiu8zxL7D/sMI8D8AKkAb+PAM+OrGfSWNH5e3KFmpjvh5rfc5BRiF5xp696sc3+ya1d+
hp5yWZKoGHFdlwtoGUdlg7gz2xdJAP0FvZS6Yadr/Ue4o1pCmARE4aj7ftjZeepPEVKn3kKUWh+2
WkFgvCDjCoSv4PseVM4G14PUPyrVrHqXb+P0Q5jIxPmyTW8dHDkH9GLe9SX5NDhrDj3xfHhL4DSI
MDVusW59CVUXlxOu/y38DM6CoxemLNQbEm9aKItX/ALPimNuQb+uXdcfyyC3bfqbdwZLfXsPn8Pi
77scIpIjr9dFXnQHc/UHJ8zMj37dhU+IWKEumzTR7waXwnueB/2raktyA7tMX8a5wg1654/4bZ3c
EIEDoS1i84c8fC2W5a3pJDmvEXP52UNNc8Ih/+AJm4A3/mbDQcYhPQGCpo+/eXGQAQmAulr5D38N
2CNuhYi1tKJu64fJGHWENqZ6mrHrPZU+LEYpaN+A3S7QDf8oOmhedmUl+Kd+cPQb5BHrcQIEtV+r
hZ/5ukQfshPI3s8Drz6QyGeXvA5hUSODHZ6Q1clveodXFSE+ArLAIYxDQwb+2OR8+NyFfHhEB13/
tHbDcIAlb8kKU2D3AycZ8RhMtruhW04PIauKnTCYXX6NTZgWK15NCW3knUHeWX1amkcCBOhcg0uK
Q9hHdl6jcp3UiGDxPik0/X22rJ7hhdYVAJiuLSa6q9TMvnCwcP1dDcZE7aaq3+rYtJG3a30ymhil
M/6D31OF45YUD6Vl9q0dtf9CiaVPavK7k/QRgxZQp+5yqN9eei4hcoIxGvDrgofArGVrkDbjkrbQ
psKbEkxnX4QA52VEwK8hQ91H6FHS202BmXFBBsaKXAnyfHkZnd/XaVMP4Dh437jbFU1O026DzoLG
2xVCQ92Pcofat3Nqi+KYG+W+loLYVI1r+akIOnMjaNFBslD6Sd+FNFnwAicwYh2CDkodIl0EpsJt
dzPKxdJxkAaZI5DcYBaL9s7BCoFDtelAcaBMYHJnnfckhOsOhPNBGAhWTkbV5QnjDLxxAYgsrCI5
f4Y3ooTqU+P+vpe18O/RNbPBhoH0r2ZT3EB3S8dH/FTG6rXaQ+uEsqCO9SlH8fsZhZLrrlRr0aW9
Gc2bzvkW5zVboc4KkNuGYBHcjiicCgMjsfIFIlXVVtwt28qyKcRnNITo+sLhgImrYqziKox1+FF6
Rzf2b8DF3xHwFdcU2ebibVwsDRIguKDyYBn5ivlSZZPPNHBLty6fSLkO9y2EXDva5G2Ttgjkv73S
Odt+BeoP834j98jbgJyuke21fyw81EXB9wwtIymWNIRNwW5QJhEo7difO71zueev98Z5gYIkcmOQ
FXSISmAlgQCatvW5amTzvMx5GQcgUFAhhSInaPnr+6VEffWu1mr9WIIOzGqhbP0pmmSe9oRBniPR
sUSTGoyDTiyEBN1OdRE0jq43Xp3HaNDBrXa5Otoi46qkrrSFVSfvigNzNjzCNKgzPoz9pQd9fVtb
MQSYb5tXp0pouZdiIWltfZEfZJ4P7aGO6v4SBREYCX9jBzxlm1xFhQcUsvlfZ1PQ+9AGBnO1Wb0n
nDYlAPcSBEZaOkS3oSB61y35cmpQ3TQ2UUYhld1h6EEHT94XF8sYZDRzS943m18rqvlETlFdv6NI
REJeKEoSr1vQfsy9KO4anIq4+08djGlAaqF0WvM1bUKvv0G5FaY3snivGlrMe9zghjO6YMKzlAR8
UwiLXQh+BaYhlf9gLW93jU/FnWNVgAFazBBCWeHjFNXklfANZ8jq8twlUvfevtEdgjpaNjxulod5
7KaA3o65J5NKbu6dwfL1sOIU3wcF8QCMw0/U+X2bzK35GK8ENKQvQyquHWGcoc6LsM1PmW9v8xFD
QWXpmeId2tVrI6CB8RQ8oyLccdxoQKYP9a6rcnED+1f56s/j7RDwKQMjavYt4GPIs7HcXEZWNGcO
ZwEOkqCdD9DqYXAryuDohWy9UqGQ4LT9uVXtCw+6D5JHd9MSwYzglw1sC42XVWVvj6SKcGdCwrgS
wsTcn7a7dhi6b+iyne8Upi9wp3mBAp+mPADAsyfhf20QkjRB8pY1tAFg6NYDJWGJXWqz6VquXebj
hlTES7FCZwtfzgGStjXJAyQIlUdXsVO5cii1i3OzVfymEIV/7iPIC5sadt8E7JG+lpBBWO667xGq
QvzYLPYZibkYovtCJTxaNRrBmioFptU8FCsm2nwswnM0zeFD6Hcw9nh62U0QLKeCRLCi4mo/z+vV
10XV6GME7b3rx5AlYsVHg7ixTdGyecghfdxD43mKGtS+l7D6ROUeDCs+02tie9ammDqqE7j6GgWo
tTuPAfPSlePeFG9KzUdfdH5Wkxo0fMhA7nRwASGF0R3gzTgMHmaILVyihAUcTBuqt4/51uH8Wxa8
1blWJCm7FRJX6A7PZTHIN4/pcA+huP8JYucwQaVre9Jum+FB8oubljDY36xcDttSB19A6NNPXGz6
ERNwfZwQOPPa9Lk6omCSPPrLzB6bbWhwVkKkDfvDWF7GqS5h7EEBlIeh7ZuPDOVj5Gtax+GkvlN0
zMUknC5uqM+INGHp6uVfPYd7H12TDWnAyVyRZ5BG4CjXhcfaSnMgayuOLpjljeVWPkV5PaU9rGKJ
gi0qXURPdxDJR5C86otXoksFfWsp9+C8oyG2SK97rBfXYE7ox3fAcGHawe2VhFjxjwaGIwgNyMmj
VbfrEYwND+dkTkI2jww6CRb1PA7C8VYFnwbP3cxQ1CNJKQsm/rkp7V1vPf8Ad+cT1G9ZQSBY6cZD
3vjX2xIvgMBCO4PR8NNYyLeuk/BLV+8jgA3YtiCVL6IehJWbu4OEYTDGbaa/IN43wOd4VEcZNeeI
ld2pcOF25iMSwQWL2kPXRPtwbVTSQBRyyL3+6jdsiz2KlJ48Ctw3WvslQZ+5SzcoIRp8OBSHeQTL
FYDO5hsNagXtgABFX9mep/WMMxKeyUOpapqyqfX2MNHmmWpEfnYtVKHQApqDhLU5j/uhFpeqQD9T
5ES6gfo9Iqm23Vfi6M/lGd2pB0QoIKHFr9iL1mK6eKGgL1Udapy5yyQRxwNr0b7pOkC9Tb7CUhbV
M8s2U+lXYmWbRhQrysaBM3eb1GfoeZYnKPXvG+ZBEMLw/RBKgAE9Td3w0TsYUmGOIl1cRB60DKiE
93SUDoB9M0BM+lhHTZ4M1DVp0IzrDVxT8M6LwPtG8fyguJ+bKRHg7d5mEg3HBUqgezf3LMvhjwT/
J2OD4r/dMjgv48uUzDT3cOapN8qJ97jAioENx8n1oYM9BzpLwsdsYuDTLZqbYms9vPQg9KH8sDBC
EPgfYnAMlw7sXco1txeBIPHLQtVNUSFrafM/YPctgX+Lk5RPzmvA3tB7ZPEfu6n6aov5Yy1GTmNP
KwziweDamPFiOBh/VBlumwRZdi2sdwHxdop09nZuFngUBakOuHMdoPI9+MKAnFlS60Xw6cruEEUK
F5TodrjbfnAb3JKeyb0R24ER/8zgJo4xa2XDsnyGUaIYE2ReN8cBt4MnxAustzQvP880gJBYkVda
SXbX1W56R9iqPuDrcd9gbBFYII50wDaGEYU8OUlvFEVAaO28RCi40IYAZtmaBW84wAtoEwb2Sils
bASqszRa/ddOcNggeDQmG6zFmKEh6W4SaBQ+Zs8E8YJbcywFPEYN+oHh9OM/GgFrfVkdu8Ylpe2e
BziL4gbSmmpYwM3hBp6hR5gC3Ni3/fpGdBTi6iHNrrI5lHQtRGZPWLJN1obVTZ0jg0D6070dW4x6
EJLdl4a+oMEaniBHoQBrPcyLyL7PhB/MkPJXmUOacBJWQQsozw9vnYNRLYK1K23GOk9Zz3fwpe+Q
BK/GhPnLKWwuRHpnbasKl2P/BI14PC/9KZdGHioz3/JNujE18yzTWfndczEo9yb76QSBILxiWDji
TrsDH1q3R2Zn0O9at6pjBR1aRhruH4lfBofG+Mv9sC3Fl6LxxwRX6DtW/mc6tomFSTCGCOy7AM71
DLmDOvoYfY8lkKFd75YL4S0WatgRMs+J6BAGbY3dZL4rOsAt86z0K/Vr2M/rdS7iikR052u4uftp
gYZfr/oSCCBmWBtyUGwbf4LrFv48b3M3agsdsMyAD0fO6zkdiavSXjoEyHb9f5F3ZruRI0mXfqFh
gYvTnbyNfVUotKWkGyJTSpF07vvy9P8XWY3pquqeLjQwN4NBAXWTKUVGBOk0O3bOZwsfvA5flBmS
9g7itbLV5C+q0omfe3cUd1xna7ubTmw7aU6YdudFoU1Urz05DG/NzzYkI4Sxt+kU14VjTiteU32U
c9DscOo/+oF+zOwi2qqCXX14+ZIXI0f5rtz6vsNTt9CxGa8TrNf4RQ24XzznqZOxzOpIYANIywfc
af1ipk6YZiVwXhhVvp/LpFxWw/DmFpi4J07xvYxDcU5NO8HqEhlIxGlSEh4EhJHuhtHxToplJ9j8
wGeolav5ewTb+lWUgw/lpvhUSF0Y2iYghFKPV92ElbVKbnq4byrciyT5EtsOv5HOTk6NV+SH3MEw
sG5iHWAzDZo8WQTTqLcDNjKyvXgj28QB1U2lSUGVdKtM8ESOIRvpBUlT2+BcmIjT+a7qw1MvpyMZ
DuOFnB0OvfIWuG4My3ryXZfFOxiiEpAXRaZPUE7CowpKa9cPlok7OMy5OvOMxCjxUnWnHBnjpmqq
HT/irE07bqFyOPZL7KfunklW9dVEJaVjIJrTUNMw5YZjXu3cDS+GLJxtFQHqJtNBAQT20YLM3vHk
7cvMPZl9u6op/sA92AS4USlOfn1bT5PZ4QHusf3EwZ9fOulE2z6s2hyjTFVtcdk4FWaODKhICtsf
P0ZV8uhT83ISVY/MVnUoYcVkR989yXmBM2FInm3LO3c+USM1Dfm9rgq5tEbxM/BN54fpWEWEm9MJ
PoM0zp4oQ9607+LsTOqr3TVPtp/0rJtF8OowQcE2KnGAqeY4jiaXq4vw5cm8343GnH8v3VjtvFLo
JXNkc90XWIND5MFVOCXzvdn145I5AnCPSXnIZondcmsJBDpJAi4DD1TEurzzEofwWzUqtv62z/0U
YS2y62+xhUOAFBDZRNuVd3Mbxhhwm+pdADJhF0Wghq3jdqJadsKJFqVLYxMGT/AY/L1HjpRcUrGQ
XncccXlz4I36MNnqK6b8h7WTtasECYqTYHTLZd/dYCkp6aVlMyfjqmut/CTn4L5T870MpX+NyFku
WR1cborW/sgjj4vRjZ3zmFEb1/oWcIQ09f0WzgDK47/7reXtZBmRR3I9QcIIIgzWw9JgRJTqPcEM
a8dTl9bYPsRUTc86tQgRW1x+xObCQzd6xo7GDjdRnV5b4suLkcHURlXtyaJQbzyCtSydi/p1b8/N
HpCucddP4y1rIp4igMurPMkYr9R4hCJD9qsObyI2Kt58yg4dy7kYc2WeLGXOCy8AFGx5IU1xkvgo
QzI5tvn4YNk1N2edKwKmg3WwA/8Rx4Y4Rnn+aHITLUx32ABb8ddYwJ+KVN9NBB+WkSSNNRK+sRZz
Yim1BMVj7mRetxubCoezEGlUrFu/50weVAIQht2yESpALbiYB2A9luRAtvyaSIlvyM/CVaiW5B6W
FBYzX6/b7Asuw9V04+7QUiflBqOsPrdRE9zX8zwfJnDAZ89v02VS6mc3lFfZaH/TCf+71NYxxbdK
SF5thdtQCk7O1acuOsaElFjYsIqz+mXq9KvbFwithE2WVaHwJl+Dpo9WMwOWx9p1sqVtFOmDYxb1
sWoKDO6hjF5c4pq7pB4oacamWLVYScPZUqsqKsWaHe/GNmv9RdhdR2ZN53CI9EFzr33PxiAOlqnC
byhaMrAEn7gDwtw9WZ3NXKwSGQHasj2E+BpXo1XvLcl5uhAuIQqStlSDMdXCQquJx0mWBrhMXWEi
OUrWBlaZz9foZfaLWUXiVgBhFPTGNP8Bx6rl/sG8fuKX6gN5pOfWQ6JKDXtTcL6d/SnVamn0o/Ex
s2lvzfNwuMbD3O/DMk+ihY/h/xWsqPFE3w/LiEv5ZczTfjmisUerpIuaC+dCU/GuRfouR7//wK9H
X4do4PcMhZLEJZCYu3GCeiu6F7dt4ktvjNzGU8KXwIxpiO4CPMjTYm5jyswUNsVTaslmDyVi5riq
zf5tMJX73LEhgfwmsf1zHrpFjpIpBIG7wk4vIT5GLE7p6BNLDm8IboUrvFwKW8XPXTrUe8ZRlHF5
Z8cbOmqxUwBB54UsSpu/a2fgj5KhfyXh/hFlRDTaqf2gLYcGUbFWe2VW9kdKwcfAbUawggCAJNJ0
pnfs7TbmpCj4b0VUozlPsogoKU33FX4J9xJ/bDZnw5HND7KQMYZWFudsyq53PzUF+QZTutx7QSjP
TFnHu67GjO2yEXJfy6HdlHHqXjspONEiFXKhVIpvr4ukszOMoGb+RIoJcoh/U7ryBaVi/5NPh80/
7YgR3NLxzhzrBzkKxpDEsFnFJFxjqQOdnltDjo8oa9EGvBnp6t43AfZWWbsguiRjbj/dhyslx2il
rMD9UZDf79ciNatDAwnr2W59a2Wjyu4IuTmXdDCSZqkCb2AUbTtLp5JUlYKlo+RzePCN8YaJ4pY9
wtCuZu97HpG09cj43HPhQyg3/G5f2IV9Mfvou9+g6C1ialoMjv2bgFGzbERYrRMx3xNbw+xVZj52
WSyJ5NXZ/N5m86qaXsuYiLpZLRy7uGMiWPDzlfUcltWqn5KaZKk3vxAzMVfAv+p1p7thNY6WWgRp
fcDES9eh5npHFxhtGscIHrqSNIDq5PsYtNG01rlXYUPs67P2EL+g1qoHkQQg4jTuXnjs0byJIh1c
h3yIN+1ojG9sDv0JHc5dJn4gLnldZy+sV+JETDxzoXw/vnbkcbY9tKhsWfsV3BGmKHIGDhr4xxhZ
kq4j0fop6sz2QdkMfNY2m0j7ZWab8dH1J0qC0BPWKnR4JruJWgazMz6OU2LtwKX1WzH6NGhYUJkg
7rG3Mzp1erW+PakVjcda3RgXJYaABa4382XsbgCKrplQU/r0Npi1IMIM/Zp88xOdGVVKK+qtV5TO
WQ8avOuUxqspsd+ZvwVHChF9Sqkml1lFQzPFmTySOCFWpXW6npj9nVMdud+UMa/B9wwbHTvTrmlb
tUvKsj6WsxVvMIKbDxEuRnhzPAcXbTmARaNqqbZtPgSPUT/KO+RK3opmKKiqXBwZTVv3fKr496WY
yrMVdO6S6Vo+LrAL29goSpZpgQ9RX9OUs/+M6Qs9IFO38QD9J4YOMXP1oKU+hbPoLk5X3hvhvMpR
887V2Mo9+SHtLwgVFscQ9py5qExSvCvGKqDRStjF/lx8VYNkd+AgGalAkus+U6wDm9ZIg50DuiZc
FE1pby0KhSMe6V3KDtXvCbQIaw2VdFCL0M3jF77f98mu2BGOiMCji7n6gsQrbdsYrKRuXk2ho20k
YhKFJNbceiGQ6RB3mN+ZKyEc4hiz08n1kEhGirXVH4HVyaVX5d1bOznTvZ54PpaV0osWhztw3uKo
crdpFqV0edgwM6f+r6YofmgxfCMXazJ6TsgJ3RbmPbOGTTxw/Wak16zUTT7ZFBg/NX6tPpnA+Se3
sw5xp51yQb9N0N+zhzrnLLRSUn9G8WowkL0UVlUv3Dy3uCpg/JiJU74PPsAKLPm37PlITPjIsyD6
QAOl87Ar5xLaJDAxBpEV9fLswuB/JDiZA4ZoRmEeQdFwa+uWAZPhVli3jLeAmOG7Tx5ILmXRm0fU
Z542vXb1R4BYSZtAtnLrDJbe4dkhkFp01TeEobc4mn8Mo5/yGJf1s2OTPIkrFzc9j9P4lVjp/K2d
wL9xCpnTbqip0+k1GropM8UdQM+yCv24hyQ55ldvyuZlkIPgYYG0WttlOuzI+PXzEqWvhWEcFoJ1
beRxwoE4KLvZhtZYThg3fzU4CbLEZlb1lYmXtajjwkLFCJtx5xlQV+bI8LZGNdrX256zkzKYvLac
R1BSEGdnlP4VRft4n7qh2NnQwF6jNneeq6RN8DrgWmHaY2LmMES/bbqbPm4ktXWn7QHdyawzj4EX
eayhTlZF7GImUiFPgjifENr7GPqlNYDlIiZzMqEQLtvcxuSTz2S2SPYpvZKVJPOvmi9txbDTiqDq
sORjZ6iTdF7bjvWk0PaXsWkR9OI0XTPfzU5Gat+7fT5vbmSFhe3O6o68CujPeBx/9ClI9UXjDR4U
jGCoaZFm/86MreyBIa3/aBtivGeALX/YXpQfjUkyV8vN/qBraGTLMEyJ/RSR9yhY4LbHFP/aoEPf
sJf1fHbiMdngpKm3PErxu5D8unR29oB5LzmN1Fw7TVhmJQbvpcrqCPJgFVNKeqN+rvDr3A/96I4L
sxP6ZaxmZgSGN2Nuint4d858Ju+fL/Mk6G8pC7VvomQbZUN0cDPYbuRJvYN23bsySKBNOpm3y4sp
36Nl9Ms5LjPuiHE4EE+Yr7Ou0TdrpTKImZP5GkCqPXNLON8M6Tx4dQBapRzuozrMVyqgi0vqJlwB
lItW2aivEXPCGDfUTniK+8f3p+OkS5TXdMzvkqKvl3md7B3K2WtOrm430ESd/CmD0Ebz5JxL5Rc7
dL8PrymfhDkdw5CBkWe4h7zKGNqYXtjtdDCarxE5o02TZv7WFQI+Sac4uFpm0vtc5werkN0RTQBP
iHDHVWzZ1UtKbvzs4Zdl/6BNBKNmUA1ZUTa3I92olhVxyE1YhXpnGzG2jqLDtmNWJCqTFgFg7Cbb
XJQhc9lImOmVYxooCCP5cc2To9gwkzThsfQ/y9pC62lCXKvxgLSXMoq849xygZs50wE/AQFEPxyf
+jYc77w8GHZ+580PWCzT9RwHSFK+lT9UFBcPoP3tdRhl5duU9hoERzf2xzEzm2XkW96XHJ3gpW8S
Eq4zTekN/FQl3PlzdWG85H/L43RalXGBagAmbZXkdrJ2SaLtNQTAfRYp+2rFMr5z8gahfGbRNDlf
p71HG4g+0oF58iIuczLUCJHYHSx5nGQjXq1kGDnP5gbVcHSP3TyxuWdKxhTfVsw8wRX+RxX4goCn
FX4gElJD6JsU5VT6GtOEZzQCnXvw2tebFPTNDHBlLYBqtm9zIO0X1I34DX/afEHbcNahHxignn39
MzKE9TDBWdoPQZE+BTqI1owFaO9zY1o4fqkeXfOGoeoqeGuejB76kPH5shRdemhZXf9FjLp/zHm8
MpiZgkvlV66LdyLNdlmrxdqAxnnoMsfZsICVqULj5eZ9mk7DGzKLPDOyStdeAVmES140FyYG4jHr
aMCNYkoek8L4oZuaDQE1z08YRQcAtA3jHLe+hNVofXeBkazpnHFg5EVr8kyMDYxBYE3aCppqk5AZ
RJ7pH4i8UQDaQ1evUpbubOYaIaPU/rAsfdv6srUXHHHogHonslnT1wZddC8pDsgcj8EhAwW2Heoq
47Kl1ad1Ri1gGmU/DEUTPGjfL9YhRoCnPIgfebpS87j00jx+iTxmSjFLi5Jjk6TjsxyieQf1i8GT
keK2tilrV9TIyTdflxNitBFEr72AIrvwUz0gO6BvE9hiLmRAX94o0xHHxpbz97yM5daLmN41bQa4
lZZzScaUxxWzvkfUsHbnuurm7rtp76XZNV+Ya6Yl67fdx5ko5b6fupSY2tSQn479Q5kMEk2DSQy3
arVoBQZ5gLMKXWGSBsxXZHMuSybY2XhHEOCazVaLM67tN50feBvcZNScYWxsc0Y3j00PsyjsG3dn
Cni7ywbip0tTOXlfsyFdnhRz/pzgJqcWbJxNnEoAC6yOvat1V19E0CSHiOwoLTxGwUWihMdHbv3k
wDHOPUv/2rWEOWss3DTlDPpfeMW0vrF2NlE/uNYy9YqfblUE69EN0re0nUJGKFiGn2XK/IM9K/19
nwcakkzT3xEHN3Ei5Zhhkx4kWiR0/jvx+/9jIzy+dcIV/8EI3zTfsz/633//gd/97778zbQcm0cC
zm6p/Jun/nf/u+f/hiue3y3x5Qr715/8w/9uq998qVzLxyBvMcq97Yn9hwPeFr9ZNvZ3TxLodh1l
Wf+NBV7+2sP2z1CFJ3zTxJxvIQuT6ua1/pJ0KSISf5HROLsgmuG0mvAYrXVnBY7emgVGS26jOb33
INxHOLQcL19iS2jpUluNTyNqVd+gU5qqXs3Yvza5Z84ucFi3K1BwuyDGuy0wfvt1v7YtS9wSG4zE
DJ7iB+FCikaw8XBa+H28lzn0Jzdv7kWc21cYevRVDE9pLo38NNqgDZswYCZti0dPlM2ST3DamqVV
rwpMZGd8PhvSoystBjCo0jmoLFuqsutWcw3QGWtevrBvB9Jce8VGISCvQMfgtnUxVxSVfw5Cw7rr
jSbcgkV+z604Ju+ceiuNtQkDZONvCtf55CB1lwMwW1xgHk6XmHR8486LbgymPT6k9jr7/nBIYjP6
9CvZL9PJag651X5Xo+HtTGXWG92V5MWg9J69WP4MemXdtdX4OYNRYMo0UR5o405WipnO/IM+fG8A
LWyz4NtYOUe645OglG2n7pAJaxtHJh5J8FcfovCGTTA6n2labhuBUf4GfunSqVjag/MU+ojFCOLz
2k2wGmUheN7K0t/SyB3XrVKvUpsnXVukl9VqaMC5x91Yrf2wAl/eGf3RukHG7Mo6ZFkxYXgUW5zi
NB1pe5/UJYPIeWyytSCzsBtK8WMCurjKamleZ2KDl6lzcZXBC3gH+YM/F+Rn+GEHEt8C09P7pHM4
UK1BfNR1Z2zTrvIuWRaqI5bl6av2W/BGoAIrutZxPuIwGk51lFxMq4y/RD1gD7jR3KzQgLnYgBFy
47T9LBOQsRyeD2ToDglGqKUVWjwhZ6N2LhTrAUetdw/G2V8Ncn7wouIK8WFrEGi6nzPQmW6fxsAT
WkkNmQT2PU7pahW700fKJuuNZ6TvmdP150bJvWGns7no7SZ5UAqOl8KJdBxNgGGVxMely4F5IlyK
QuTTsU3UBTCU+9CGTWOdlAJJxvAlt6pVzj4JRrRwH7oNi91xWhnpEGKG8FNJYKHnza7SUnDfadnx
ZGfUkaVrMQcZ84kYkN/SMLT9UHseXE/tZA3TltjJ8elBIyCC31dIeCVaXLhulDeF2GuiWKLQFYFa
BfAQGfZpixa+M/IIPn5YMwUzRJy1uw7MSbuM7KQhPJIA0fmGyw/SMvezB+81ybxbR2YW3tLuvZzH
zY0hTLAAI8IxqKJ02Hj4qoBGoj15jB8rqsnETY0C3EY8+7wuk6KN2QD/WIYo0pICJfiV94cTtoY6
hzoY9lDathEAAZucNBLHukV8ijZBZnjNZ2H3UYZRxiM6YEGCxqzJOul3kxXe3/KBO8ZvNfp9WHvT
SgegWxfETaJih7kqxdHUG+hPlJY3QFGRkvShnOLDgvCDmUOsO/4Zz4k2uUOA4yzsmNFeovPssSHI
8HMIKtZ0xBGJDLwqsZXcy0JnejN3IvfWWYvR9C5Kcr59NKFoG/Yj1lUb7ybcYenNzmoK6YC3WRcp
a4/lsE0/qhqU48ZXQNuXduYFeHl7i5LIBwpYjV304OezuWaKwwt2ZbJiHt7zRstIdfspGGt3UTGG
hXtzkMDw3hMZgzgjGfN9IDspSEqM1bkjNIte6816n43UWx6qrBs14O5k86Rb9RS146uX63HV5NX0
5rlDxaQtSq+OZkNZF4ckRvK8fRRKFcCdGu8ttCtqS6cV87tlzp+D7DA2ml3+ArJpVfr5ymg0nF3s
MUfJ760XsjUtl+UO49Bnp7buE2frGwGfKC66mxmQOPEiRRC+THVqrY1oDLptCNYfXI9iDrK2AVUM
R07tlx56P1nnqGofdaZS5wGAeR9sUqUYaBAboaTMwQROzBPGBzfFjrhLBTGO3iSu8ZgqK/pk4A9J
ZogzthV5tYifalCm/TsNQVsfZlxB6Kp93EiI15AhYmjVtDU/RqRWb0GlVgBDYp6HX7mcN1bQYHQb
m/6+baf4Igymm70zjmfP6a4TQJN9EEl99eiYaEqpE43ZVGhr6fgGFKS8lgZEucVtW9ATK9en6wTK
ML3v/aL4kYNh33XJPOyDPlMGnlQv+y6B3V8NxC8mCa1/GdsMpCw2Pu9HSL37LY2xThNZcUnm1E4H
YjZoHe/LS+fqVE7d8BVQU3aYNAuVPmFLp5hVBo5625FRtFYg8tKv2JOYjbURmXdJ38uHorDkNwLf
egsWxlYbQDEyPVm44zkVWGdg5H79VIRVGS4baO8/beUVXz2O7NehsrG9ViLyV9LNsOEi7dCMxyNt
KPlx5xwCR8zO2AXEE47AKjvl5ehBr7YKIRl+G71e+2bkvaoiZE+Gbvxxq8ugsA/SSsRnASriKhPb
ezLBdZ3yGM0PZTZQz2ltue9zd6MSTpyqC5VN4avsDWbtoxUSIJpS3BlkzlaereQuQBRfg8e2sBTa
7b4XIO+wJ6JkuN0Ae5/5Yp1sPOT0Ck/fJAhJ+XPzDKPQuEMHQfUcwwadSYbpjHnLwGZ/Gw3lIFX7
CqB9bf5Cec8Ti1/StjhAmOjAiThO415r3aevWRNy0RVh6NyMlH3grBiUYvL3c/hNTGy6NsCHahs1
HYjJ868KmaBfUXKN6eJKhhJXA7AZWmah6WEMBHEPzK6CwFLSQoWrYUhD8K9GMjiL2KNL34a174ZQ
nw05Lft86K8WHpTwIErWn5ygss1M0OE4eEgTxYNfjGBJgDZO3UNQxW75EuDDHzGv4/UAEWXD+Frn
Cbc8fH4fEzZZmITc53ZoK/8pGDN5hRIzoJoEnPsSD9HOELOz811vXJV2bO94nmUXli5i3SK/siVE
xkhwQmJeGTByT00gPCiHTEmOMVbpalniZRi4IPoaTKqscvwXBeWDY94BmWP2WgcPJjc8IMg4WLcS
kbRJy/7Vs7rqmOk4fNZN1S4TcEBMoEsZPgk3JMRFdQOk2igw2UxeVZ5QKLxk6wih/R0jR4+vtWzh
TgKLE+29jVP94mE+x2YaOc9iaMdqm8bGEBAzTDiWs1bKBEOYzvYGMOfnyepjvmbwIeHan7rucXT0
UO6tyaNDtOfwk8cch2VQD0h6EDKccJfGZrC26D++l1bmHycEpvtZFPeVssYt2Wf80H4J1jOf3RNG
dg+wj3usZhfh2m6fQhkn1iLO4dnjsP7OA0M/hspOP8uu7LdVUlnVZnCMBG9KHbDRQajqMwxzSrDC
ZQVSag47oG88oMoxUoyJ41pba7NxxKZy1E0Dwq9Xb5lRh8HZjYjrNRCV/cUwkq5I8KMuWclVfMA5
+mgrA82tteKMDKYJOIxxYoqFH3FK67/Jkf850/+vHc9fwAEObkezILkBgDat4OC5TX3IwcU8/aEH
/Dep3n/3MsSdfQnaSClszH/O4fczK9IA7Q17VpAyfyYAoZfVVIm/23F6AzT8uYG7fb8W0AmTjpB+
7s+vY/mG3WJXgM7a5d13fXvCy3amIwgnL42Wo5HEP9MerYQZWmZ7f/Nh2rdP668vrxxHgY9VdLd/
fZsxO2UMklXtXtRxucG30T7aXiY3ZGpnLtImvXoVFqOEcOFbMhXIHFQTvek/zVQX4leZAb8mvRUe
uaTun8f7UbEoSDoVsooJfe0XyRhV2Bji9NKAzk0WhZoDZK2oYGjj/80mx399Q3TCpqJlNy12Lbl/
AWLMuFEVO3nK/Qz6CE9EEuNa6YsYrCI5Y59nfJh6zt/QN/71RR1TmqDuPSpTqX5tBPtD/rsmeyh6
FBpeNJxPjnKopVu0w/AQq6n6/p+vzFtL/+evjBezTJ83yG8Swv7zFRP6jg00Mmv3A5SftVvbn2Ni
bDJzbP/mXf3rLYDhnDKExUqIHI57+/M/vCuyVlZZVHEO9oOU1kVYZcCDM7fcbvef35H1bz4/ID50
kZSJNsbjv3xpYQJ4z53ddN8KxOaoo6SACxSFJ9QPp1tBkbKbrY+8yHKgaGguydA54p5w3pIHUfTJ
UhSqv9LCZIAvJph346/6sP5VK/7nf+q/fCaWZXNp+Qg7fCzuDYfwx88kNGBN1YUX75MoMtW+9Lr2
fixGmqX/+nVYZOu6rn9Tkhz/L5+9rNgUEoZdtAeir/CWMnWGMhqk6eHX6/zflvvOTNCKpvhq/wq+
+BMr4/8hOgbLk7lv/s+i4CKOvtd/FAV//4F/QDG83xyTG8PEd8/R7Qm+nX+Igs5vHOTKlmAuXMdl
jPe/oRiIgq5t4vm+iXXSlv4/sRiIgvwEyGFQhzdN8L/jYni/oFD/PCEUYA3Pc8iqCPf2QDHdv5wQ
VS/Thui6sy0DSzzpUMyrboryw4hPc9XTHm/7KnuLkmzEhed5bzFS2wmncUezwf/ENidFDJlUJN90
FMVEr2d5tvycxYmgmiIyBpCTqQ9qKb/Z88Age4A0eAoSIhmLpMVHnPiT3IY48b/5BPG/5kK13yIw
tFQZDkeJVMZ4z1APOHBjGktRAbTE3m8fRtasPHTNUB1FkxcHpDeeHPjF9yFE4XFl2cZtIjnb4li2
jT7q1Hcaal6RPyGJzeaeg8Q4mpoXWrpCs5Mkkoh/kZsFz1TPwM1cwz1Kv+jfYTDhcdEGKOVlpab4
BaK6+Ry404AH0An53U6B1Z/wIskOKn/707/dfsSns+JQN2BcgX6wqM/WMGk1jMqTmWm4w3XhM3ot
FJUQ3qr6apRsuMIrG09XlpvpDc1efs49QQ9i4ntLEC3cjNkfcuAXRjvjAdB9QM8fBwNFIRvqMGfi
YSD1NlV30XgjdVSml5WbQAmMCGFEAqyZp2kvme3hSMPnj2ZCH0ZKjW2CnSpOlEjuXlsWDpRMgOvN
8J7s7M7Fuzk6X1F7i8HLCI800ANR77SR0O0UvtlBLWhNvt2o8+1kAesyfmfbVILzh22BU2uWm0ZZ
zN4KU216x6k/pzZFTdIN/X1Hy/dRJtbwZrW9PKCMhEdkieJKes1+HkhfneH0a5ehjamMjVua2liP
hAdIPAgMCUulpXtg7D7tcLP5jATzcg3whA7cLUR2QA5WLDzV0L3bFonSLZEatTGsLUkKGttr+pSx
MuQR7R7Af2Hjro/ZvFRiIHFZyaddrEwm4eZLSWI6XqjEa89u7TkntyKFYVqGPYEUINLWNbOdLfKB
jxRuJx41y/AZZ4Yd3Vbi9+MpgD2TmXPw7td5cjASId4U0/QjrXe6C+3a5mMqLP+O0WdhLlyVk+CH
7e8Wyxy9G/yDTzeOgZAAC4LDgMztNbOzb9CbGG7Kxl7HU18/GAUZBm/Sa3Ng24lbVu8lSXw4M0W2
wk5nvFSiHrF9FQdz7IwN26SKlTuJS5vgtWWSscl8XJxBLb4FUbzOOrvZFIWqwdKo6CRMb8BfVH0Q
E6/uMlk/VnX55cdNsAwcEL8+LMkSzb6dxXDJEFyUWwo2zNy29tgSmzZrYi+BS2YMWR+LzWYALZmv
KoKQZJXHCa9PM29Hc1It4jgz4JrNmoPpUFmLLCK5ObfZCR+cXHMb9s9oXPnZMFkQBxMcpqNou+7a
SsqsBTvkam8xm0Y0LEJj9N47ElMYgiDGYydtw+gD763JagzPJiVcsPvPP3jzGEVbp+PDwW2dGqwk
8Qb+kfyQay4KJ2zJuAKxN8jntgCoB08ln2iu3aaz2GXggb3hsmjHLZxpsTV7YaKSVyx5qzHa9wOB
5iyELLEI5yB4Vny0y46s6WIogUGD/szqFeE7vEtmiu8w1223Yd3DfMZNYz56up7fPasiI2XHdX9k
KQGBRTZa3ge2F2zYahB/leR7WszFLibGuTWnzcDUfQ2RZxiJ9LOHNXf67q3EULmr2AtF9HRO4t0U
xPRhbKkj8Nso+4ySL8GG+/GOGGX9KmzkxaCeiLkEECEzRh/rVOT9o5la9avBQlcmMHQ8K1vjgm46
ei0+/+Zea7PrgQCK7keIh5dBvL+bQ/fIfHs6tWaSvtZ22ODgGHfdnBiP9KIJJB4veZhYeHGRrGO8
2EaSbb08d+6r/FTG7R5ZZAJyBO4I+FL/zKSq3wCqBD6kR1XtsW8bd2aTm+XR4Wq6DPCIT3TpcNUT
0LgH2O1vge+3b8pIkpcq7oozH3NyzZJZvLfklhISduZItIVs0CWMCN5EbOzTCzucGxKFwBMGMufL
hiQccdA5n1dD0MVr4XfHdJrFMpp7aNhGz4oAo4d+7tO5P85Dkm7SOZsfg7mFz0boPPnmAf1YTyXc
wiwSDLFSdjEyYpnLZSO1/mS3ZrcnisqXlIFQf0zZ1bHpbq+t4ti5b8ExboADTTvbKuWHNUTTVgb/
w96Z7FiOnFn6VYRe9I4JkmbGAY1e9J0nH8Kvj7Eh3CPCOc/G8en7Y2SmlCmoVKVaFLqB2kgLKTw8
7mD87fznfCfk6MOYPa1FkRXgka2RDgmJ+eHi4vZawjjZvh943FdNDXvbcigTTIeHyG8pZNJGWO49
ypWO/jyFtNJG1ToOguzFKLr5CbiAfZkF8Z6VRTT+VEksVesiEtYxNMV3Qu7phkbe9ENFXp1uZ9JG
TyMxB4jmjB5U2tWNexkrL7mxvXZCl+JsJQT6Tu9GzMc4TW4T2YR3Ag8MgYs5CHEqDX76Fa4ukNE0
MoWxncKi/MLe3OJKU8fzY2kzvKF2UZtrto0DjCXtn8bE+t50wAX2cdDSMhFiFHb9NvwBGjbcFQ4+
NFjuuBsBPBJwkoM/sngX9jM2reERO8LwHoxuzKEL0JKa3tRkMeEmqnpypyT7kQn0pE4gSeVRzMoA
2utblNi2c2gSzIIaQYoNvb8bQ+A9XkkcYsaW9+oH4ceSNuWr5Z1rUrXbnI7hFY1Vh6K2rubM+zwl
5XCaQNCi89crE8bs2uuGGcNSNdk06vAlOXR+rM5jkTjXHjvXymg7m0ZvX8PzShg68Aq2H1Q53qJq
8kYBAzzaUFj3Nfwue8WWIdlQEJRtCmUPX8KAzzTdHzxac5ASFc+UJ1Yp2c4iprumgbS5z1w5PqWU
i2yo8FWrNCscpMCM9EGpjEeisttRTlR3mbb3ZWhpzWxIcqIHxcmLNdFu2zd5t236ovpeNElKMoti
0pBx60Czjv/qiHy6Cyyn/N639rjD7DUkq4H2lStyfH2A2MZgYrcHelWiS1R2UHX6qP7qF3QOjVi4
PimDoK02UHeV3cTnHD7HqWBv+TEViIY4/T07WI99S6hn6o34nEGappkaP9RnEJjDZcYaHG/G3KDu
zWk4SLBjfeR9YxNobWlboD5hP+RDfO9MzFE0zPo7V1vkjxK3ugEjxh4zLlg1BpIlQTt+z50ZcllV
33ae0CREq3YzWRRtezpOiVDh5COQBRq5Gy4MnfEm8Qt5l/U2aeeKY700DUn4JCVIH18mDc+QvpHK
8u/Ijba7vNRLv2oYuw9lVRHurCvT2kW1ceZMpGaFvGL0mNecq6tyGot4bQ5dwhjh1/PZdUAag/Ey
HjxzEuYbdTGee+qDFrKUU/m892UmPxmyym5PGMV65iFV78cBH7mrhrA+zXnN7Nd4qf+dhJNlYTji
adTKnoBhplwKkbr5xmyNm9RK1APD5HRKfPxowmzJ6jWxzzS3ZD49VFeW8KHVBquB3MtjllrhIW8x
zRSLDjjo5CxU5dxyIuitqsP84oR2TyEIQKxXAsbiYucGKDfmzPm20R7GwMqEKJ4xWV/Lxm4ufF/R
HSyDRqCmnvovqVHTzTq5hHikYWGqqpxitilDkCbbbmKiBGCK7DqDSCPeDTDqjSBKfhEtXchrct/q
VpRMKLSZ4UFjWM3tVRQ6JR2kWjnrNm8DZwVpPQYDVTfhvA1nk610GlTRi5lGbCKqShOlMKVxCl1G
DKBmxzLN8lv2m05GoW9+Y/eO+8ULTQkZ3BUENhLShN9pF7E+wqrzgKSk7hthlO7IrhefNVEJYvI0
DqYRBl8EEAgWnvARfUd2biWWehhQg/fYTg0FYw1b2e2IqgeBdGm0rRWVVOTRSaLgrjUwCq6nJGj2
nFrvuKA0gD8aGCJPRvvMw/sxxnof2eE9W9zPGunkEBSlcRyTADIORlazihZK0S2uEn/VO1W+yViS
Xs2hodsXr/I+UBkgcDMQ60yme2O5YmAfPfBCzGs6V4qS2ZDfBAJI8WmyU9rEoXGwnRG4YcrAzRV5
qef1DVq1oxe/ob0V/9SjpopoZWXhk8HYseI6SH4s0XfczmkZH7wbhKB6k5P+FzHBUS4jH+xDLqlK
aN2hAHX2AV/T+fBVl/Y5JC62Qh6Guku59YaCxmmVlpE+umlOYmCwerLowbwJYipXyayyMsAwuIl7
8FKOjyVhyJodrWbUrI3vbOLIMUcHjZ9jgwfgbsZ6ej+IvNw6kTkD5ZvlvhKBj5nXt0jSTw0bUd8W
p6Row4egYtUg6YZZhzV16rXZdXjj48UuVwEVnGG+MZQaU78fLQVdJVBWsKbkcRKYRjsPCF+mm4tD
5CwGs8Lr6zUAqNLRYHMjZH+Qhhs8d5bdvbZJgQ87ijIuLIkmsjq2SxnPbPf9l8xM8mjrhJX/nMl8
fCe2EJxbYPbq0ATVioFGvbKYhdalKd0C2wYFfwQ2YcUPThWOBLuEoKFgNMcVDw7zhVbr7EqXS4Ul
qJEOzos0a0+u62pmUI/qL9gh1Qto+atg9bk3tfdI+7k6c8CwsIor7zBm9TtYP4HJYrECjDD3wb3B
YzD7H/ZEmx3Tqendhp3Ae0MPiuYrV2Vvk+c5iyWwpt+2CfqvfLPiNasrDAF5Hu1zZ3Qo6eVRrdjW
HW36i0ic2+NBe6gEK4/6sW1sN9XZCjnzOYXM4TmkROStpIF8Hzu6o+/Hbd0nj8FFYhbOsxFeExSB
/1bf/mNsWuHDUP235bfTe553f/mf73n1v/5yfm+jPP6TGIdMvPz5X9W4BUS72PN8V1hSKrF45H5V
41zUuMVP6qHI81+Oh1r7m0VPqF+o4FbQaQV7j1/de79Z9IT9C2thMtCSrYwJcPFfsuhJ5896vYFA
yL0VN/pCeP6DfF7YXWh1qAfA8xpcm0YwoOWQbkZOifvbigbfcrtAp2iuMHDbrrpWpltS+PV5GiEY
sC+ud1Af1S3o92hjTgBMMozgh2yBYBk6gIJWGaGF6AOKYRO0dGIOAXIYFQHTMeceRZNkNL2QO2n3
ro6o/67N6FDmTX1HXjR9CZug2SYuDIEckMx6oNrz7IeEo4sZaUMwAm3zImpOedwDDID7844NEFkD
l0C8odEbi05bCrXxgKXsU9J7u54U86qsBuA+QyiSa1kXWhCgtLzL3IUGpxJVUD9Cl+Djmp5H+1EX
RvmgpzqeznXd49eD8nOp7NHYBV4Z7KdIfpfJjPnPc0bakgueuGVqpwMwJbhAZeQEGLmIo8+ztM91
0lcbMi7zm5FiLUCpFAcrSBUlQNEEhZe10bkNWx5YfoYQtQWKSQmP5eTEQLG1rSI4UquS/e5ZcSh8
yHTusQZWxsbDWLhOdI1M0ZrNj5Li8xdXTdVLGINgNGVlv7pRSnGrSeXTiYfJtJ8XxYQkXNx86zBq
nETHHLKPSLmbbNF5Vg6gu0oK9cAHGUbujjczVV78uS7zPydKmQ/ZODOYxJnRnB0O2HejilOyK7L3
11QW6W1sZuYmmBN+SlxBu+Dy0tDgQSbqUMzC3kazY23mDBYJWEGqMBybmQrigP3g2F1Otox3YWM3
onpGMx2pU/WxeDy1YgCTnvd2PcMiRd1bZ2aeEwpLvfAud1zq6PM6uld2bq/pRYXnVlYshXnZmnIC
CRpN9wEmT8o+SehJfqR93/ArvneIztZWGdrEHwejAsCLpqPT4EEWzG5mw+TLm2MkjWmX09j6OVUO
v1Ob+yrb9haRK8iexLu3wVDbD67TBu/Ik6m3UoHBf4yWvcXuxxAQ+ZPv7ERNOj+IdbshM9s8NnE7
59SiAPnZdTMPR9ue44dYZuGnqokTjrTfbSc7hqqlSqvAQNI0ugPmNFOo53tZR/bEM8zvgTKm95nI
xRPldZ7alIYlPk1/8PhKkyMmGMpjHHaN8MylmY7uIXQ+bOc3eV94YpOlkmAXtUpluRl7oHq+AhW3
sw3Xk/eUihM4lT0BGzJsoxNRxUDP2TaDDXtldkyHFWwAjP1atYW9TazaW0A+nfmDchialDDHkBDO
5xA5JyzY5htmoE6UPIUt45Tv00Q5frORro6TVapvspizAx4K/TCGqrqMHa7zGZrlPS+Kj7DnVeMz
rW7huxTsutAD02NFM/y+sckRwaXGnOSmvn3Nqjbn3zpHxHTzoed9GoMMIGQyD4v6+LeytaGZu4Mf
GeHVt6sOsBQs1MYurZQqRLpgMcRFH/GcDB9hQA7UqYPpdq7CgQ6j1jhp+i/vsRYqvQobY7kuWZP8
+mtbm3YFtJWc6fyCxcyEU1yCiQkSklWRSb4QK+R6kP7XtEirbVYA7iG/gy26g+oSk+u4EGJUXz0Z
EmAsOmqEoHLWJM8W+aeirX0dQ3Dt1xatnHhpbKWOuSfo+hNxBfsJ2Fi80a4dXCgKHA+TA04uanIT
JGLlBb+VxTWGSSIWoaQF4ppp8x3t1H9yRIcLh87YBxzaX6YCP1E4juyqaTHf0VszYXtRXfXoqN4/
51UGvFfK+FtpR/LUqRkmdt+Ze+SwDAqUiLeKfrq1mMuU+mlDbSiFGrhp1cOGr3qzLZczvQC4h1bM
lcUB0vWWhS32pZiw/14N9LmnpG9vDc69m5wF9J3fYveLVNBvwBe0D4pz/r4Oe8CMLEDHdd+l9Z6Y
iLx3Opk+WtQc/rC4/nMpj9N+23m2f54Jhx1M34wPIKoGkLahcar8SB1gKFLBm43tCFJpyJObUOVD
ugXWO3/Q5dke6MWJH3KaE4/DqL+QhuVmw2kp2RjRwv3Gc9s/Y9siVajU5HyZuZSvEMyxbta+mRMx
opCJcIYen8EsRZ8004cPJHuCR7sauUob5uB/hAPuPqNtoPEg078PIL5eOppgN6M5wzONp/zA6Erh
ql9Q5VQ4GPBXMaTWL/ko3EvWzA4cuHm49I0hsXsTq0LbtoITVpEShTocjr4dx7swQs1HnSaxqyyt
d66RZA/KxWodY8sHgVH9renP7ed3g90eOWXuqXRdpaVaJzgOL6hS9B1OAXxI05MXljH9m92GyQ7P
WLeeeYrtez8vlzPei6oVCl+6ZkNYnGrCsLez5zDnzpS4/BB9WdxGHsdv2k4lrmVqdld157Xfgpmo
nTUX9q4fauM0e3P3I+dOsrCr+isU65DSdKmwTLmhdyIyl76Tx8FpXPh2eBci5lE9CFh0R7hKrBfs
17HrJLVK1F51Z3ewrHOfm8PGN8yOq1IS74mQc9JRyxcfYytML/Qbj5QbRs4eTEhyah2v5tXU9VMw
FMAEeZyAu5jAgo1l+zCoZt7hvHIf28SHNooCepjBB248RtQzZLPbyATn1/YG8fqZDR1yn+NefJ6r
H/+1Y/z/i+0RJj4HV/7TIX0dvRff4/C9if64KLf++if/Op57nmn7EgKBZ/46hP82njO449Ex0UaF
8sXSE/H7dG7+4vqLxYXZXQj/54L99+nc/GWpfSBAgz/Cwobh/CsBGmvxa/xxVW669DYA/fD5LUy8
NH9XTgL/gg7GPEFlJzf3lANxecV8F94gMaKxJH4zvmnD/ICR2PzwGlF8HcAZrB2YcN1WtkO5dXvo
D64y/Fey8eWppzEHamacfVdZ2L38137O/n81a/z2kcIa92/fGDc/sij+B59D/tBvn0MXawY3PsVl
AfPGT2vGXz+HHlc9+jtwZgjP9vgQ/J7k8n7xuCIq37GIei2dp39Lcnm/SHMpMzEdvBb8RPtf+SAu
7o8/fxDxIvMlwd8kJK4N7+98gHGhqpxfr97HzSKBQRvXj10fDq9Rr/s7MQ6PndEYD4XQgPNA41a4
RUEMqIpzc6OGJHuDtdq/E2uPj0Hqd1scGQoWi9+tLMlTJ85i9WV0sM3z4yNC80N1H5I8+ZE4zgcf
aocAJo0kNWszJEQ8qJU/BI+Io8TkyXa+CJbuUPfYpLEZJy8fpOn9VEJULbOeIDnE1FE4w7NIHJO2
Dvx9YeTTYpfq8lqW/ivDJGPlENKImVIQ4RjGsIenAR7EtuNN2wIK6ab6auYi2kYt8WlRaf+hwv64
6TpdX2UujS2Pu3zLUxtuZUPbQBwwgWgG8Bd6wtQBHE72SQN4AZ4yjD48J6+hI7b6o2Pj/ggsPYdl
HaBKSgdRVfaCa2ySjyRGoeRZX8GT8sXGBLM1WeRcBrLxUMtnGknXuInHrwKNu8KPq2QMaak330oL
2qYZVCw3vBCcJRETdaM0PAhk6dR7Jl3UnqPawnQsPDh7PH7Lblj995HwH1KQTA4FLFP/7Ej4P01X
vH+L3rN/WHL01x/w6/Hgu79IS2Ht82iFtHxkpN9VJN/6hS+k5GFkWb/VGf1+Ovi/yJ9Hg7KpsZGu
jcTze87T+cWRvlB4FkhV4iL2/pXTQfJ//9PxgL7F8aSImgrbxnhIbPRPYlJHYJ7yq7E7xkpZNyor
9Tvij7/TUPGK3PSO5dw3LfVGgX+Bd0W9juEM48nRYW2uM9bRcgsRCNaVFLN+bfKezyO6L8J9Yz5Q
DrBh4F4XkpR2ZfNNpQgGtYm49GrIBm7Bi1h+sTCd6hXX2GCj6rHe1XPQHNQ4ym+iNd7m3p9wo7bF
XT06oPTyGT+RHdyXrkNAjprLdZU63ZWQVb8bevD6xHwGtt4mZIWsIue9i4CisDOIW72b4/4S6Y47
SWr1O8CP7gFLwEMGi+1VlBZZrhJP/yONFsVLTQ/qxu6KnKC0gHJpDG33zDkovrjxHCItNOaW/Gp5
I+dQbtKQO552FcUIBIPEnjwdZOFWied4kJccZiDTrHWNC49tUt8iL5C04zyWgQIKCrm08sZ5CU0q
IgJ+3z77UBuA841g62gGD2jTLMmTi15tnBDvHHHyJZ0ZBG9NUcTkIn2EDfbb/XFG2CDkUEQb8u9n
VPub1kmtbeEpbosSOZxKtEJ6q3R5Vczolg7r6l7bRfMcJk59zDoz2NdOHT7XbkdYE9pLlbqL3O9P
CCF2w7XY7Xr/oOP8EqYwhhohyNn1Pjdt3WrggD1VtnYW7Ec0tX3AFnVHdhOVC/RJmNlyk5EXFZYZ
UatRfbNH9p4AVKpHkcGGpS4pZtw2vA2RGcqXS0XS1ul2MZSnW3b73hLvq+onnfLypr7j4SbXESdy
1Uc7p+uCNfy1njalWr+BMIofjai1n2uEfBjRsxmty74mhzgOyRcKpyjqoevhjHMYIAHrhW3pVNV2
CCP33o2s5ImCVFx2acSFCyUrkKdYmDLb5niGLjPVp+tGx3j3qIX1GeoSQYlJeSXnW+36jFudzCii
2BSGTy9FWveuJMuEe2ddG3Ubr4SXm59RbJbzlmiOrzdSGvKhiAKZ7X1MH6+ghe0Oj0UwfQOzrO8r
APmbdqSiHDRHNcDWbWT/HlEUfcRsneMPrJz4Dftey9pFejn7MtP8Mg5Og3xhO0fLwswgQC47K+Bl
Nq4di2exRsJ75RG6ZGVmG0OQbdLSaXsu/TpiblKHBvQkV9uqJbNio+neDONsnAWtCvt6lvF8CzS8
s652UwrIP3Kqw530K+G/9LqojxOWYwunl4n/Y6bGqN5PowW9cEW3CPezum0VeZjldUkheQni1ElG
w9ojGjMBHN1Aggh4U17tFsNYO/XLixUdOx0tGB/cE/wYecboTFNV6mEQsMYRL1/uRr11hyQc9iuD
ht41HLB6YwWkVGTHsAKC8zOZaurL6BJe8+hHGDfwHxlVQPlJbdm7YBnI+ymYb30XKxTCDM/fWTLx
pBYaSqjoPGCDM8iN8Dv32vvjcagMSnXpPPRP+JyIPCfBtU288FZk/YvNzXSdOsUFvmy1xqP93crz
Y9E3KBFhsTcQRPesqOw1do14y2la3IS2KGitd+VDjkh3dMalSU2gVVAl4O1ziYnT51DonPpCD5lE
zpbYKQM21xZEPzBj1qro8/pCRZPLuyqj78SDsz221vyFIsvithcpYcEeQCdF0hP5NNy3CrnjDjiU
uxVZVz64jSxvm2KkDg1U4nZG7WYki8zgKczGa6pBc02a6iFcClz3Xbc5VU5EXswvg407CmNF3vyj
tBJxrVHliISChXMBp9MejS9E4n9kjmSx2VOzFlu6u6nJI9PbFJk1RQ6qe2Qkve+rZt+jngwrdhLk
s5JI3wVR1q7RqzTI6Bhge46Gr2wcyA1yRv8gTQsylGtAZ6l+dB19XYOl0XUtXIeULKwLuAB3mgqM
V6iu3aJHMa+NafEqCTMTvBKPkqJuAXtphcv3e2ZFe6sr/Htjns0fzYIYbcrqXDkuc/DgAAHyCaPC
Tfp0C33u8ogiq8Hgna+AdRr4xQwo+CThMwyPQLyaPXbcRczV7m6eSlDNERvXos0zsAY0+Q2uCw1x
UvMr6TuaD5JgJgQo670g+3XjRam9kBCHa6rKq0M52Qk+vQsDJet39tC4W0+OcpsKsF5k2dotxS+w
1ACtQbMlXbqZcuZa9HCcpr3R04Wc2MJcS1ogNlNWw5Q0A3t6jhNdriYRgMr0ETkdOKVbRDZFLKv5
rGoazbDy1qfRCcQuoslsqy0Zr8mw5fcw/5xVqFuc15lIP0qKqXYmTmD+8YMq7iW73U3Wmx4+Vro4
8ZKZ7RaDmPtZwUoyMQTWwz2LqfhUB/N8tF0V3lZaf62LmjICJrhzkBjz8zjUN6rAaYIR+wawDbeM
qluheKKKjvWvl2Turv+4FtJRf9fG6JmKyzx5FVgMNqqD+LvsBHDyOkL8pRHGbuEqB9aQO2wCyumu
LXLxNJQMQwQf43QziJrNAFig4rGojWnbRJn1HaiMn1ymEr1qm2o1HwzbAaLfLB+fdcnjnO5qc3Cr
NY1sMBxt8vt4GjwrOqou94a7UbI/YE81D8+tI9KHyTULAcfNd3p1pq7Ju5nh6NxHHk9DCeewxRNG
YeJa27r9MIRtODjonJdFnSO8iQNg5bqGUisTFNZAUZoz3PhB2h6HwZ32HQ+I84wRdpdFrFFmiqgZ
yTCkkK8c8DozlYisRDn0A1T2xKg2DlnfVYPhjN+xh/ykmYrZQKpk5448+DSco1VJh/3aGTAMHogL
G4BEgXP12d61bIARGOX7Q2Miyl9cieDNVhB8eNcbP3CjTKe2teUxw5cIYJ8860OaOsjhpQazP7Xi
HttWeK2HaTsLYrdxXNGQXsxdAkjPKu9yn+wptArvTmlHvRRGJTa98Oq1JhO6w+SHGd+c9LaieXwn
Qu8a0XnB+Pa1SKZz7+t3KCb7LqqwdramvK2Sjx7vtG+wgiwtKqOUMTdsLJP2ITJTLPolLxwsNHiu
5uIlGICdFGYXv1u1srd5hnjZuXRXGsWDPXTxbRTkRFcpI6JxJzq4DIVHnku0wGgne27cCtYzoySG
VUCfUK2rtt9CvjZWeICL12Qa241pVx/jEKl100gfY59fHCw+m3cYsZg6Q/XNLeX4UEZ8dcXQdbct
C58QmTNqjbU3q4DAcGfJ8FT09Hl+zyZZvVLgRCTZS11f7n3Zq9uK26bNqa7U+EJhj8U9nJXE+2Q7
6ZvGITVf2ZvRuThVbs2dF0LIm8WV+RZ2sLilFgdBgC76VVr1HRguJYyPPkpbShWdfliDQsFpZJjx
xo1cijtyTItCGPobUFpGMNvPr3YB22Drhum8Vxn7xKzu1I07Rg2wgs7v10FchF9V7oUPptQSiCcH
FpsKBgV8sRtHjjEEYcN7rNNlNouF8267nGo8j8bQOgxsU04xCrXNu2lFJuFfI30YCrD1a8+DsL81
G/Ata8xYOllLJpZ2y2lZ1RRdIHuskrmUXDNIRZxolglvcx36vJz2z3v7PAOG9YIvRdXMrzyb5I+u
dLoDs5u2OWNLifOZajWwEYQCRq8rDtWEonwavdgbt0NnFc+OStKbOUwlnxanewjBbr12NL48xmgY
u7oJwofZSJmZhNkU17mrWZ7MM+9uHfNsm3Fxnxxv6JEOJBkBRQT5EqWUMODtr9XW00wdUVPCYM2H
+mgIkhQUAmKxyXTsvk7B8CmDqF7QCsmydMqK90h6w5a6OLXHoj1+bQT+sVUwdpSJtQXUgdaM+qtV
ZfIVhyw1W0CMMQOFrY3ROWYjcei9XHyd05o1MhGLN0fHyUNsBf571dbjoyXH4pLgDCJOUoBPWc1E
BA8yMUG+Emhmi22VKRcDMTvfABAnh8pA0dkKFtzjVnVpx5OZPrFhLUc9fTW9xrgdzCpnXYXjxl/Z
RZCeDZnUN7JzBxhkdv/dzJsZJ6RuvRcLM9oi1JIMOuMNCPUqts3w1e6GKeBeOcaLS6JpHO58pv22
pPyvasAMPQQYAXDxg6tvwTNvWhkU/hpqJ010LDLbE6de22G76Ee6kYIa4g2FYvZX7VZTeoD0GX1g
7MWISuq9v6mSWa9qO2BVnqUuPlaPKR22TRpi5uB82YlBu9/ppLbYSzvdCWtxk+5Jsc7PBA7samtp
qz2ocDSeilZF99opvI9ytPS1t3hUYmU06gWWMUI99UO+hXmZxHznaz4ka3bGy1azso6xsHxqasYc
2zFwzjxbIa2H91r586M2Y+OO1TKnvWsCfKW8JTM+NXATKgJzG45C25rqFgcdgFSRif6mnmG8zpEQ
rOTaqd3xma9/TDokUI5ilq5L/PyvxQgkkxu6Gx47biyfdtxT/pCHWc3tKy6sTR274zYwegJPeIXr
ZytnObw2CtxkmWGycVpAz1uf0uSI+aKl+CaNZn3GQeDfwbvzH3h9ils8q8ytTtu85fVgbcnbFwVQ
EnwgGBnr6i3Xpcb75ekOH75Bz6sVDuOxkciMGF+TYQMIk9Iq7C58HpOKekMpq/iui+3wUBuCmMog
Qyh4uAhbEOu0EdEBkGp7DW3cpW6m0VjmCqCggGXcJ8uwpg9uQhQpJmOM3bwuJlALeRA3XIzHyVrH
2h/vp2Z4Zf1xpRi0fsRAWMdbrJzlXUcHXnnfp2N06GdbvTuz4fI/TZm+patoPNaAGLfVaLevXS3a
zzEk8LXBK+FdS3PMrzP5qOdpyHgUpT3Fd3lD3Gk9u14ETNgqMBIWlXETlpCudl1lUOoZJhgoYhE9
Nb1jnyZE5AbCFW7AvQ8YCup64w23rG6bO1oMergy9fxA98xIWkm2R9fpvTdSi+O1Yd4ihTcawZHL
lhPurFFkR5bqOS1C9ZRv5o5PJ/6KqXTvaiujB9tEh1vPXj/tzXoQ7z0NA8euNstb04JfOfgu5FfZ
4JnkRloxgkUtZNGVXxMQNJohxwGjhm8uEZ3vYZVBeyTuQ54m7vpl5uWceOdCDBsCxotLr6uDCaNY
olujGlzmomR6DtHGLbQuwye24VcJt/ElQ7zJ+3SBsvPFnoASge/Bh1Efk7nT4CKyxNrIgC0jmR1R
hPvQGLClWrK+8cDB7rMaX3fndeMr1adBepcbOUUMiEycm1WMFxtHEucRsrHO7yu4j5QwcJeO92Mt
JwYMl9KAzGcsAiRkl1u8BAMf5synSqDW4be5WeoiiGyA86/HeWR8CFNwq43X0CKRAVEWQzBNpyEj
aHD0XL/BGSPL6WvlM7eZOLKfRhCXP1Q6eEcTVeNFqTR6Rt3o4BXb5rAfTMM6liwG9g7OquNEXwVk
jKL7JLA3cacWMqG6Li9wHdSUZuF3D1q0RmVQh4DRxU8nboK0s25y20UooM4DP2foYizBcIKT2a/U
4+xbGZwKrqGh75xcXGS7KctAV7T+fO3HybyFiyU3ZIHoQcKzPq1jYMwPLcXp38q5sgHxNvU1A6hW
baBsEZMptcGNU4v4YUYj3VE2m71I3+hv0STHx7JyiyOXT1L/vNbmXewO3sYvquCmzUx16vnCP056
EUKNbDqELm2RUzwWn4CFiztlN+qRjz2jcCJPVtyK42gF+hU8sTznjoXZHnbQIVKCRGAY4TjRotjb
ab1qXXVlKG++DO5Yn+FEyEtEkOQArMl5M3nnPoDxhfRxmmrXx7LBtGWll6or4vvWZcPg+xLaPqg0
WPcoFW1gh5+ejJ6C0chwYFdbqnrFnuFuwABtgNECK3rRlX7z+7mA8tEOe5jUDfWidbrxSDSu/NnD
UK39myKqQKC18TcLQNmid6Rb0UB00QJAkrK7kx0F8cEJdXYOvASbNLXz69Aas680ERZY0hAiffJ2
/JJZeyhTqQ8an8vG0B5BVlO1Ozemsq70937Jw/MPWv39rzvYvxRdfl/GhW7/9//4c9IeR6drEl8m
388KWCp2dn9WvNOgbVt0YueorBIdJrblKUyF3vzrfwuKv+/bIBVcLKF//lvqiMMUJLY6am1b+9K3
9FYuIuN/4m9RwsGZQb4bq+qf/5YB1JZR4Yo4VmMPOdAMv7GXCv+df8rfbRB/vmBsxVmKs0onrY0N
9o9+0zSz5ojNuTpiFcl3GH70DaqGvikWIfWf/3u4AvLD/rA3547N22Kyzscka1n8lX/+ywyejfDY
SvdoQ43iUrDM0HGB/6vu+gHHpHb3HQGDPBjjUzdEOXXyKn/HhIZFU6vO3oShFx/iDtSsHwk+dtnP
ad36Obn7P6f48edEH/fp9E0tGj63Tu8u+Tn3W7qEeDnygNJt7dsYUpbrAfKS8x7PCL0q9b2jEdhP
oZo6XvQmpAULaTSdJwodE/hYUGq5g/Q/ryPecjPJlzuKs9xWvOXeEkSjjrYER/NrUtLcRSMxN5zl
ruMtt56IFrBNU2G6sesG0XKRSImZc1MCRMSliRgF3avLTQrinri1l9vVZEzVGxZcrlyIO1y/cELZ
89VRbfpGsrN6V+5sdvgjtRhfiIrxIgGxU7d65r64HySkbP5IXb1i1XeK7/TMYVGLVBd+atGVNdOG
s0969p2Rj43qS9VLv73zyHs59ymdfmJLVHF46Cl+h9jmJRpYfs/DJ5L98zDaYKN7cmUEQRMfeVgg
1dTvDqh0uZGtoV5qbWf/l7oz260bybL2E7HAMRgEfvTF4Zl1NFrWdENYss15ZnB6+v6orEbZskrq
rKv+CwUUEllpJnnIiB17r/WtK88LWBaElT3IWpvpui39ZnR/xjORhEUBezmq7+nuadux66wvZj9o
L00UcCxUkPcw4SkXPG8YP3SxZa/Yf+1zxGH0vGSv30uwfoS7RON1XYqEuQIsoM006+mZHXXN2ppK
kmMY7V4OZKT4HSNgQI35dKaNo3WuMlKgIxJKt9aYPZhWqV93RGchOmKIsPTk+ainFyyyNOp7Ehgs
BNmpGW0G1v2b6rWrT6AhHX4+LZ3u1tL3N+3a/e5KIa9GByj3HM7GPeGfyY/MQcjJRMs5hp4JoiPU
9X0490wleqBZ6aTcw5BbpOl+/NW984G7pkQNQ6kK89V9MwP09DAdY60wDrk2mofKMHdM2kgJ4PY+
udI7ay9njwVWYaLP4Uv//esmcaBsjTo0yanwKiCnr2O02Arqv6bX/7ZX994dWaYN8gXhpJTOmzsK
RDxGEzEdB3Q3t/MCtLMYTmxpw+tnHz+7P+6IPx8SuysdgBaLzOP3O4qiOgWAPg0HY9YNIBXGlGAh
sr1PLvPHDS2XwYRAjjqaJuQmv1/GK+vKwJ43HDiMY32a+/owtg0h1vPffXLLhVxsu5JpJEPrNxcK
4yzJJxyoh6hVVexXOUF5eCyd8p7NbMg/2VoWq8Lvqz1DWl47ZDD8D/rl328Lt1KfGW6jDtEomTi1
l0ELSAHLWj5Lav70E/jNn0+RywmG5jRv2ZLf/lhQieaQZVSBFKZp3NnleaSyQ9mFd3/3pXCB66D6
8WwOMtJ58xBR0ZpFVPbqkNOTllOzcfLp/ONLvHcry0V0fCYozd7uk3lGtpNFI+9g0Yrp1vUys4+d
dNRRM+ovH1/rd4oSFZOD29EwWRt0a1EtvakyEMG4mR24+J3gu+OwcDS1LXstPQ8TVbebxiZq6uMr
/nF3S42mC4creotjZnlvfrG4zMSRG07diENRz7XfutDhXYNfDDTJJ+/7H9/vciWTn4qCkBfiLSbN
q/tsDrtcHFRp7xlVbhPejI9v5t1LIBwGzbOsFOLNYjQV4KRrUowOUdM1m0lAqEha+Rdv6d+ueH98
SS5vgvRsfh+0IXIRWP76xND7GkEGYeAA7yOvroe5c+XKwCWw7QbMHZwEUh1Va+99+gT/UJAsV+YF
FBTWyJjcN28HEKAu0/JSPwA0ajdFLctjMnlf1DzuYmJsV0le39a6kW8+fqrv3bCNqg5KEr+9Y5m/
3zD7LW97rfQDWgaon1biXQz00Yi5oUF1mzSTsjcRQRz3H192uZvfVizuFs0O7wzSHUSmy9P45c0c
qUSkMzNwJ70a3imooxyoOEoCPJlNfxpfVS1V7wQrexaYlOponD75ON67c0Q7whEGUNQ/FH0m4Zc0
GsXIDiCIhitUciTXTtxTTj2SXmcvYa7N/uPbfueDRCrEroCpCouc9+ZHHgiQwJWTTod68EJtBZsC
z3JM/MFMwumXj6/1x3Lj6uh5Qa+xsrn8582rXApCJchigDxkNe0xhlThEY7jY1YzyHboLj++2rt3
xvEVGSbIfeetm66NKwWV3pwOZdJOzq50+qrcohbst32XfPLyvPPLSdOy+VBRWy2nqd9fHvSeRLh2
Kb8c/Iwmwy9ODlfRl/7Ht/TOgvPbZZYH/Ms76gbMfXGwjgcAROcM/H1QDZ9s3O89tV/vZLnTXy4B
RnvE/BaPh9471xSVtC1Pcbz5+D7eWVnQ79gszkhn2ezefOK0LSWrdk216FU07CZh4Yagz9Iu+qq+
h18xWnzlKgmyT678zu39duU3ryDuOatchh0HQ1nHXrP2cfPJA3znN0Ip4YBBNOhtsmj//gAbNr6O
/EnzkE7o1AaOUeuEQ+rf33o8CeqPihGzqG29+ZlQJNa1MBqgTx2RaVi3rueefeHjn+m9W/n1Im+W
RM9KajuZeutQuL39NM1SO8xW0H6ywb2zKngsPwiZ+XwM1v3fH1g4FFNT5AJGiCQxDEUQrbZR084a
lUTEGwf2f3JXv1zvzQ/kiKqJ9IbrAVmuQC6Rzh4N0Sdf6p+7iaGzZXI/lPQ0Pd78Phonh7Jh1HLo
FnGfucj8CMlhtu7kVQHMzCy+xPBrslUxjs3XaLDtT8rIP387Q19CQ+D6mZAF31aqHJyntLYq+6AW
JWG3aArjALrzJw/zz4WPJhiHMdTscC7/qFYrrwTpypTxIPIrTamtOdqfPMk/v1iuQLnNHoVykO/q
99cjdUSeMw/Dhhg22das820IfhpGGJjyj1/3P1el36/05kWsKg2PnyxAtDv3jG3iKf7kYb1/Ky65
K2yDnMPe7LU2yAZIQqV9YDZ3To18BuH9kNB4+Pv3Qf1CAeEID4PKm7K0nYUec9xzDuTuqX0BputL
qkfJug0tSa466kqsA1hXGhV9cph956Wjtbc0PGBSIu14+1sRxd11zDEOs9OIkVEJRP0itIqXj2/w
3ctQIdFqAF2L6+j3VwJret4SaW0d6M4QIjjulKw+eYbvXmJZjjiksK2/fetIIajnsgntg2wuUDs9
j0Q4f/I2fHaJ5e//stMmIE4Eogj7ACS7uBx7VR6dMLz5+FG9804bpgPzhQaDp//xLthmaAF1Yx2C
RLXtwkfaiP/BbZgYrHR+CT7Pt3lCBeSlvhONfZgXQXGDshj7q775+Dbe+XLoKVGa46jhgG+bvz8r
HXVdiirJPXihcxF6l0TLn6r+k9/8s4u8eXtl2yK1TbgIoJwT3o2vkT76nkAU8fHN/PmbAIG1LRsz
AkjBV9/Arz+8O7aGDGVKbx/m+y72Qol/PtzlUn8mP2nLOV3fRBIo6MeX/XOp5rIME5bVh/a2tdz+
L+9bq6s805fL9kEMEkCUtY9AbMvhYKC7ZX5BECnXH1/yzyfKKyHwIEgbBvIf68Eg8r71qtg5wBXy
zkddVF/NVyn4Igr/+FJ/VhFcCnSHvjisaEO+WVtrQmPjGnDVwa48fa3FCtlhI7bw2ngpRdBvP77c
ew+TR2iI1x6NLd9U4oFH64TOPL9hQADMyvv+8R+/fPu/H0ZNXvR//fFvVrhwmLSG0GfnwMg+29N3
ttcSjf1/cBGaFw7bBDSUt8uo0iPETY2yD2iDDqaoLMuPQ5QPn2yrryvA25txGfosaxCP69Wp8suL
h/a4GjPa94epqopwFTVxemGHKRrbKU93lVb2RzR808Zb/ATD4iywFo9BMhQF/byMmZCjoud28SL0
PWGef/8pUHhSq9OpZOt681nYs6bJMEGAiCrz1GrmM7b1+q9H8LeY2f87IPZtmfPft8zs/4t2X1u3
aOr+e3vlPs7/vZXqr3/4nzZL7x867WgLM6O5FEb/CsxznX8AeZdo2nk98cYtf+d//L7WPxgAvHbd
qAM4c/MB/svvyyK3sLGF4bivf+u//t9v7bb2zV//OlQm2eb3b9EGzo2Vk/HlMgTgTPemnDJdUJyw
PuWuIJpqHbvtxAh/0YQjPqlf7M6CiaNH3t1QO3InNBQoORiBtYsikq+qNr/r5EHuU8iGa1LrLhWC
1Z2N0PApa1KXqatAuDB2af1Sdzro6rZGTjSgMqQ/P95ICBjbUhWvyUNd890rYL6MUeveQHOMhw1s
K/slyMrcxvsj+EC0fDt56jxO7OyMWbmxVoPoDvUcHoDF2asJ9ds2rrxLJKv1vvJC9SBQL39PNaGs
VRRNwa7RArW1Ck5qfoZL6XsY28GTcgJ1RCjBhFGMNIfaMtrjgSMUztSLHVAGtQ7N7NybYnkJjnqA
jpKU+xI//bqelFgNta0zvG3nq0Gk0cZL6PngvBDTLsgKZh1zEFdf+7ksf8R1LM47XbOOtVS3c6t7
EMNbeWW5NdpO0yE30BQlAncZ001aATlDFR9E7TSvpjzpd3KaRh+YW/rQgrQ8WnLsjkVqvjRB3p8H
aRyf4ki02xiaDTCSKiJkuHV9DcqXswqxQz1HxPbdm0EInjNu7VNIEvAzU/gqXI2to/3sJ9Gd55Ps
H0oUnef84NwnJs5VAAQk5Cx4MThBS+ixRIsJRDPbgCP7OdqgA4UA5LTKoDTCWFhSWjLrBawkQo45
k4veEXEgbWabB6UVGFjNBKkxfLhIKv2hD5Eb1yKr957Tl+tKpca5FUXtnsCcGl26x62HJjPksHNW
fU+3C0W+lZw5WnAnm3lYO2jRiErOOrAXsC86dHqPKGXSvTIlunHbzS/jDGWt38hoWIkeIltjMhhy
g5Ysd9dcm9iNNrkT/WCeEwTEyFTOhWH0Ceos4sezQD9VnZ6fhnL2vgMsCb+OvQEEFOLd3TSa2VGi
br1lUUeNNI5efZK9pnzO3+Z1W1t6AbZOsxcncbPou1T1vSU4F1gEQjQVVujSEvNixraxTQYxAjbP
FAxsk7c21r3sawazq16PJKFstZxn5iUGZUBTqKfZicozDZ3vjcpBfnOWlFt0YBjVRui6NimtBty5
anLduxSZH2Na3HONBny8wRY3oIPajeiPvxpy8i4i7q5DRYxZSQfPtUB3kvCCXPrwypoNe90hfoRn
AgYvhADe6Dv4SEADA33yFUnzvktI0osEzur5nqPVe81p7C0IJrkZm/QK7/BLa4xHmQZwRgBfmHqn
bZtyAAhkVXsJVxIriEB2pK1Dgx5TBQCWoLhIaJ9Ubot59dcKZFn1mOOyTht4W1mE39RTgZu4dGtZ
DuImNKNV75Rg8Ni/MR9GsgAAlJW4q3LSNNviIcMLEm3Kumku7BnZIEaYQp11c0/AWB6hUIiK7Mxj
Ep/7pFZB7eBM+FDWwBJbd4itjbAiO990HfLMVQeJ+AbiFd9z+vptWxEBQ7SghC0OsP+t44BEY/KH
HiHzBiFu+vTLNnX1V2Hy64pP5+nNvROvQ8OBeBFmfIh89Dcr/qR10M3TUN8ZTgjWNCcvLLW+aHJ8
Ap2CVgxxsu+4YX1iwOmGAGEscg4JBeZtaKoCpUjoNLCr5ggv3DQHhJSZDnK9JOt/pJYKb6Oc0YFb
D/sFxVNbcz36pmqeJDbWkrjynVO0tIxMiZc1fqnrscStZ+RXo5LNAQZGvSavjGBDo42O9ENycpLT
vt6kTUqnrm8s4eup3iGEwP8WDGmy7kUf7xxvzK/QQ3tPZFgVT1Ov46oVWfFsEmh54YSEBWRhE22j
wch3ZTe4DyC6Avo6VnA1QXS74S/dbTOr+CExrOg49sO8hqAtAWkJZzeoat7R4bdOpqTDH8KLoftp
d8E2RFbxZSJvqV8NM5h+/rUHH6lstE2xh+0ItxLblE12g58IDxWcjHjTtEFz12G7XoeEdd8lDIHW
dVbYP4Xuheu4S9MzEtzb1Vg5yVkFOEP4qjWdO61zzEvUbNoXqx3MPaDekL1F6uUPJPjjnQCJf+e4
ZXEVBXVzxWGoP+pzbuzhBEanoNabvQnwCtnkuusjuXbLpvNr4HPdylXGeG0Ow4DrMk8v6PCSfYH5
J94hhyn4RdS4xnbYfFEmmWa6ORNZWRrmsw3h87ZEa+n5QfY16pKB2KvZQZrcwRh7wmUxnM8kXJzm
pot2lOTjWUGa2ymXhDFIkcUnwHG4ahtXWtvGSNCoh7mMfL3pq5NbDcFlqw3VtXAHZJWE2U17Jwed
6gD73jQN0Z6I/tIrBFXluRjnbh2Rn43w0qpwd7nedbSsIlmNo29wDwQhkkZRXE4myYhgIGoUw0Sj
TufMo7RdIl10S2wT/sRS1S5rVsi5fwvkrN5boRERm61pP+WywvXLWpc1ZHsNDYwjaLJY4DJnN78u
jOp1kWSlsNdqWTmbZQ2VqLYjUizMmYUg0jukQay3IOmLr4hpoh1K4vFYDHhyVpVZTw9F0EsscRMr
ulHWN71bl2coNdSTQxz9uiQAcp1qjUl2xbIxJMse4S67hZEZpBqkyx4CjyjW9q45gwIF1scWpHsV
kdxMpbphnRq1ezvppXPZ4nQI1uOyr8VNZHUrieHR2bU4D45aX5HWsOyTqknmNextdtACfdDzUCUO
WwXvtMU+FXPcyfKeNbTL630ZkLkXRBL2c/O6pc86IORw0paGmRP3WwPOcrOaW34i97VqmJYCAvU7
ySiUFChjKC5SMST4kFwHkyN1h075GHhR7Yt8YZsHmZTI6NV4lmdGtQacO9LZJC2jA523qyh91j0Y
5kOilMmQU0b22mCKzDiuVAiIszQ9d8w2OVgI5c+TMDfvo1LYF2Qfy5sCeW++atqo3ZpR4/2oUd9e
MSJ1XvpM9VdxO8VfNbDdXwIrxsIU6gicSFrQENU12giO144vAagMZD3EEcMfzVL7RqvTc2o62q70
x+HcskM5V2hWomMVVPlFhzU9hrHnNnTj+geaCdXaAzYV+amFUjYPpLFDix7duiE3jp3cPDQaRDjS
hkV/G3qSQMQKr9XGSm3typlL6+CK0f5Cy0dcEebn+LHL1mXkcXlbERQfw+FusoOl4ZZc55icyEzt
ZcLGWyk/88akPRecZzdYnLw9haX+PHqzerHKgplWR54CIHc+tO0wzI6+EiJEfxDCkb6f3BhjTcIT
h2cm4iMOmvRsaKR2RLQw7PNkHI+Jq4nXgD3yq2oRkh6i6Y/GKK/QNIz46UlJHUst25HlFx8BDLYo
4+lSXEeTmaLFFcGa6F8HKGeTd8+h04dPleraje7icffKNNjxf3nWyUXcLGTrTZcX4sxEXhgunuqM
rVyPr7U6qwmKyNC0lw5V4GqYhH0VcxsBGbi+I8DSl5VYMqt/6Kamoa1cMBKsiZa2Jp0F5HCMbYcJ
v/5Qtql97KdWnZNITw6H4arNQDgp/7A7H1wTGiaRQJgjJQX7hmarWOTuR0+3f0L/f57G0tqxgWUc
kIKyOLiNI/nagXSviqQOb6IFocnKQ2EdpDoEtxhOfZnfGQtq064Nte9VVt0PjpPcwz1tfqSvcE7C
JPd9Nz+R/3EHCAIDXpI46IfRD5liuEwAyFL0j8pX4yg2qWSv4LN6RYH2o2f5yiuFDtjbrg5SdOy7
CzwU/TNYsa5KNkbjTI+xxnuqL7jRccCOXC0IUiD19i5EUgnOolzK+hn/GzGJgLBHCKZKRQG+vFrb
CmMyT3GTx/RKSDQ+Uwv+VCwg1Ijzy+jHCx61TyvKRStt5al45af2iCa+4KCHqjoTyIdQA9Squ0BX
0co5lMYLiVULHIEjbwG0qqKPv2XI7fGKVs3RXECuiQTiMfZZcBhwjJ6R0935khsF/5do2LQ4jlym
oo32BZEmm2FBxlbBPHJwstBGaAgKRiTUO8wxDHP1zH3IqQRjcOSTd557xUR+j1VuLUO5T1EdGztU
weAApJYiEcumpZM86XA5CwKlV1XZHpKsffQCdT67+s8FB4M9IjC+db3mXnp1wPZY3bapa4crM+ra
GzNspnw3xPH8PbFmPoNI3uVdQVHNhAeyNS6joW+GndTrdjVF1rjTlUjW8Zjpd1041uScTCzFddM3
LElYgkPbrK4rN4BiylbC+50RgH2LKGi+FZXC9p/qUvmMRk6w3iGlkASVXWVFaZ7D9ieeIQjFuWWH
5rUa4k6s7Y5B085zPe0LknbryjIKXHjpc9DO62KoRrHkjETikoGdvadfRlmkFefwPFa2Xot102ao
hYss2YlY1awiJmeMsdXWufN9Aj2dbJHXdyC2J8CVOGaMddUHp25I5gsKwrPOJKlbVw8yfSrnmykK
fdPuMMkXZvIzwZCdpnkBLrzSr10nqB95vxY//NRdDgRynWVRUT3ofY9jLM7oQvga++zO44t+nJ12
+Cpyz3oM9NS5F1BH/E5vGXFowPnYCaKTyAKMi1FirFSQ5QBdW4qKJDx0OO9XQD3dlcIKeh0nlbiZ
9GB6cqJqXtGiyw/NbAf+nAjbdwtCxPcS0in+l84dHwA1kkdRlIblkyYa7UPbyQ9ZPNUb3JwzRhVv
/GKqoNo5GnkgE2kWW0Ink71Nrik8SyrZKQumTR/j2KCGBIxsQ66yV42lB1cOENCDXatxG2aoElLT
wBYVU/n1Zocr11MAKuzG24dZFrmrMsbpEgfkO/PvAIw8hBzfQ/5/qPtpCVcZw9AvYngpBOQWK4Lr
5y2i8nElRVTvDCP9imepOqZ2q3ZkB1CQYW7bKjfhzI+2/pbIqHYzqwotFmsGWK0pqzYwy10Tw7M2
CJ8hI18g9BYW7LkZeh/Rd8LY2UQB7eX8E32Xd/4UFNbdVMStT/Ku+1KFhbWPwM1CL8iBtnR40zQa
ovvCxP3WFThGDZkmwSopWc2GoQY9mjrrSaXBmWkEwTkuMqCO0bNDYyZJ9UNIUqcRBWdNHhBYlpJw
o8roocslyTguyZqZM09HOnzFmvLhhnP54hgZeLY5sBuB9P4cEkK3EGLdNX2CeROPTsQxCXfpkj6R
nSHWcnkEgXEYmtL4Pqs+oWBoi59RQMaRGIDQSmvCXaAFRrWyAmKWiyJJv5tZmT4WuGqwuqZmcGOj
nCNdTWRXnFW6MzsmWJXJHJ0lR7TWXaLZvd+FMX5BAe/BrLLyjPCthPNfhS910IHMW3G2g8Nbnwqr
aPdtPPjVSCk5Ji7AXdubt7ObGDu+MOtrx3HtqtMIxCh6GKtxTu8j8vSVoYfWqkvSs9J0jmO7nyTP
EyjFYwtbJakjeWMWvUdL3E3uSC+2D3WaZSc3biXUYc05BENyFVoCcMzHZ2HzvaMwJHKJRlT3QFa9
kYAMwGSCAKTvTpumdkNYiXhpwh5Lf+0U0lt5DedfKxtDooULEk2alBSEdRRV2nU2pNOzAHfbEBLl
RJspTmYDKz79Sno6FsAPgMyGb+CnAfv02uHUBYFnKznSIJxKIY+xU9rVquWEqP0HDfn3W+00il/K
Cs4w1tr/+v8onhIW4MfszZtvybe2A8D5K/Lwn//UPxvxcsHYo7WwES/9Rdf8C3cooJZJ+vOE/Rqs
MTiA/9WH1/+x6D48gGXmAjdc/tb/AM2sf9BAetUoWbqkge78HaCZFObbrgxteISomBMpuzBRvJGU
l3o1aoXWtVs9Z4vbacHYBudm5tBSbanDDoUkjWXVEvMjdl5ChBLdUo52a2LO84u28chJz026umbP
yXqwRuskao8sR04YTea7Q1OxUcAwQcRLeq06efm4rLvWAnhyh25HPIc+0FmtiHYJHW3wFY3xc9UM
De5S6ucD6Vm87ErlebUTU5I+zvE4DmsDGG+4kUPCkkhN2re+XgThidQ68WzVtdqEOPV2I0nDV3Nq
zOe1JrVNXs2p76m03FS1Sm96s6pf8GFq36ZizPKvehaI5xxHFbb1MGz8yVxCdXIniKJtaLfh9153
k/sl87de1brZO8u5KZU7t8/HL60OTTeenMY86W6tHqeJIWY1T+Mj4qxxoA7Xq4uYpoO+zguDto0o
YBr7qWlG+jrrNGsGKxPi9OsJYQhWfWPQTmYDqS7zxqiJNTKU91ixF4ff9EIS8AlIRUvpIdcKMqRN
kxCPmPMoO4MNsBsi6Dm2V2jHtrWW5nTeqxlrLe3CM0zALdOFoiwX7ylAX7sr1D14R2byZgeEhmor
Y4nQxybf1kmRPFudSk8zpe5VFjf2d8TT2MWUw8lYAXwqqLHr4lilM0AGqxqwmWdDdYeahDg0WMbs
ng4dvRUiS1p3+qycu0iF3V1d48tf1zjdPWp1u7wxRJjU9Cna8Q5IWXZVVHV0nRpt0myDqfP2Udy1
O0sfw4ckHHHmMLdg4LCOCeaxYICr+V51Vd8chTEYms8ZWTO2SuPwtme/Sb45ba9yCFBpaJ0ZbsXu
6zSMWagsem2V67p+29Z90mwCKaYKylJS9z5FMqGE3eTiZ/cm2d4pweq7RL+Mj4no5CmJgf2Ab2oC
temBelS8sBMTh5Y2grcymhjtJSx0+o/sJla1Ya8CFEqGUb8j716d2tymfG0H+TVNWmflpRFX1SAb
5b7X5/NVkHRWBh2+LlnaW5SVWJ6vWN67s7HXo2ZHwqxDeoIhi0eSLtIzGDWBtjbKRrwwN3DXRgE6
etsoqzvGASdNdlCLRDGnwCdNNtCjFyaGXOVGbNR+qbSwoqhVeFytysy2zNkaNvyxS7bo7tRWL3VF
QgVaJFKmhi68sWdz6WhFifdAHGZ9n+iZfMambp+5AzSzFfZmuUqISfSp/O5VH8vML62BiRnso2+u
Ewv9MrTDUsB4GfCfecwfLmuCL6Y1PAr72PSk1jHH6YNkazWVenDKqH2msSWh37uTzHYN60CyJa5K
Wft0MvEVhkJf+jR6bylIaIROnJGoMDhgElywnxHGTQIqcUYTOIBpT9/EqdXmK3Joh/NpHm1jbVYm
DUpPGkusQiD5zGmckamX6l7a4AyfvW+lrcXfSGzXgr3pRdn3qVZQp7zQOhV84ajM9TZ6aYQoL1y3
cnajrs93cFjZ4TnJ2S+NypNLObnCPhtnAawgVEThanNBmVfYNHP10jvBeAu/8kYldJ7wFQdFM8Nq
dHQC4EEU0GaT+uA3em271FyhuXOg1Xkbx+1fiMIleSxsa3+KJk4DxNWOa5UYqj0jT68XpxBm2BcW
Gye/xaEZfJPk716YgGy4gFs3xzas0ocYlBVoiw7ROe77XLuvCTS9SHtP/0njc25h4lVIL+uuzjhe
uEtIuFl+76zao1CuoX/sUCnDX7VhztIJ03NL26qeEKQdqBQ+s8F2dJJMl5SM88adur0blM6tDGgl
ro0Bh3y+pCHYbdsVmzYpI5LL4qewM/K9RT9z1ZmVwsiqqi9q6G3fbCfS2HDGf7FZzkD5YRrs/SGd
XVDsXmZu1DT332jXW2Ifj1Zx5aWa2ZDQOfUHo+icg5vV80OXuQoISDnIjcFJuoAL2NnxF52QJsZ/
jFPvakwE+kpFMtt6bPeHdIS8Q1TuXLEcDTrYqqByL0uVWU+aBtnLJOdha9WjustC4DRXNBFzFhQz
dKB7OEPxlGT5uAcSPNL4GKr4u1AignYB23+jzbUH4L/PBvc21FT/E8KXma+Jd62fmHDRyuzalpzU
IAmVb2Mq6bDuB8zZwtKF6tHXNHacfqL/48zBlWr6Wd+4cRD2a9m5rFoEton7FqURG3ca7ME96lsz
9zLf9gJYaZ47npmaScNf0f8rcyaDlSEhKQXSOQZppx6hkQxL57wkONe28xm6Ft+hRriGW5wchiYE
NooblQGrsASO1JBQ3SAkv43+A3Sr2AnOYqtRJCy09vcxSjjhRB5GUYSUftdX05r0QxIjupgxsPvD
GePnLrS1nRFn5XoJ3qGF1MbYCAG22PddGtdyQ+oab23ktCi9zNIerIMtnNTyJxvY2WGAyTOsOK4u
ACFNOP06zCar9kM3U/N2BOxAFHckv5dlXUaE7XTGXVRJjfOw3sXOnqBROV7MvD7fAyFmksl6Sh07
wjO9ZshQnuwumbazpyd74l61jdmjb1QRZGY1dgw++CBasgriBBNdhhwNE/9N6hjZ1umDbA0SNH3J
cdj/lHHQPZI5167HeQJGVluln87CjvGsJzCmbCcQF64oQZN6QwEercjgqIIxSsUJGo6mfbWjmDYj
KcYkbUr8VMXarON+vqglyaabnBcGjkUFankTAnIwNn0TjocKHf9FbfQwfbLRCstNiZ7/gWDbNCG0
1Gp/yBraI4MQIIS2rLJDnrf061gRehe/ry4v5zmzJsBDjXc+zJV30jsTrEdnoDTKiR49Ok2DsD7o
o+65MoHrrDo4ik+66XbJekL04fkgx0D4KMIzAeoK2sarTgf9dAhFRoLT5ATjGv5Bcm40eDpW6Bdd
ujqjOKZ5E/iVWSK7K4XZ3lFEgYdNkc+9tPXUPACtiI5Z7khGAShg6YaT3XsREkXMTuI1pJ/jmoL7
BCAquVSuEZGuKJxuXQktmtcGQ1Nx6gF1HxhC0jBSLHb0oGlTULq4dca2qnM9k5hZqMB8pj69b0nn
KBPXA7EZNEKR10CRisuD1Fz3AQO9SvaFEdXXfVKFJV59kyBBFfNHnmg8TPFlYwThOQ3xRvnE7VG/
CK++Nqtc3AQtnblVYIquWS3MFKLTlMl70jv08pF0Kn3bt8kamkyw7ruI1rBGYXrthM5wpgIej48B
bo5WLOPOXUpkHmtkiQN4F+tgwTcMLWR+HzpJ+cNscjO+SbuJ5SIcluoooXNEQ0N12TcKheBmAiES
nmRVtUQ418yZl4yqMN8QHEL8Db4akx50b08AAMFQ3qWBTd5fwB59qcopOCtU32/4BJofuXKMm4EI
0nZtVF52Hc1QmMxa9+7MfsTg33veD2X1+lfy5IYzXKTaI60srfYDyMHXQ5moR9ZfygW77uAn57JN
dnlhT9NqWMDMehFO97SRMhK+2GPuha1XIGRTO8tZBHTiU0vAXfjQ6DS3fmh1VUalrKc25JaMKqZl
KNDsJdX/Ubg97sqyj6xD3Joi2xIL6tAbj9jdVjYeZ/Q30PXi49yJ9MxRIF4PykYPQZcXXORaeaRL
9aBGX9pGwtTLBkWWEOqn8A5nSBT5IhrGxmBuWcb0WsCELSDdrCHuWUuqZOvMA3N6cH2lp30jE8bd
T4mZyZL47sxJDhHSn270ZzIQ5jXS31I+1CMG/BuQSXq783jTKlz/BByiawnUN6cYaXiFItkOnQaV
ZMzcTWjapbYbUT8dLL4nXsxZk/kpEl01+oqkQ2vJBaJgtUpXrhCi3cLSrOdjGkzBdepRE0CaIMMk
ZEeA5XWCjacFuygn3WwDcE5tELuj1fQt0lU5qWQFspB4VUR1XZ9Hi0nusipjyJumUeVMxxKrCI6O
0fbRpRxcJS4FwSrDPmnjbslwKq47N621k0RlCFwmY1C88/6bvTPZjVzJ0vSrNGrdvOBoJBe1IemD
3BWah1BsCEUoxHk0Gknj0/fnyqzKm4mu6s5NoQvoXQJ5NYSLNDvnHwftOWTTbHlBdElZlN+LrB+b
ozcS2bPvybmSP5pNm+9hUZLZ22vEWD8qkYEr+8Tb+QxJk0PROcgTxALqHsmYOa5DEVu2pjAmyRBp
/XAESQ+kGsMJx0Pa25RYejqEXOgQIlSBpU6ubqxxZ3vSOgKiVocJqokCsVSsj3k7EWmrC1Ga+3zs
8RG0rsrKb50LbxzDoFMFPlUUxA9GPhvJlC3ioOkSpsds7Fa178uAuwsk3E9P7UBuP1k9k21qSuxF
U+0MmGf5tlaM2/2waiI/EZsjyhpyD8ZFLFPQn1qz1fBsCOLohicTNX/hkhLyigw4ckWVuVCrs2BE
d6EU5dw850Dn5U9kqXN3n6lJJ63oUermQ0rchynFfFcOYfhWMtyB8+qp9ymnw2uVdGOht6OVBT6J
eqCjsK0pQpGIyC2qeOxxECgKRuNcNNUb+ZjwoIPVZ3d51XMnUtj5w3BWMnVqc7sr6fEsZ8zwCRg+
IVV1uPwlcrOkiFNAwBapGs72RJMRT5SRfm4Fs96V5ZdsRkAMMwFnda5/YX1xsHotFihhZc7yRPed
elTWgOxBZAiObE83V7MzGC40YP2gMpjZpKXg+JytvLFMLbgAkjTQnogzI5t/Sj9QNdN7QMN7J8bG
jzSrcH0s5IiWQs46e8EukvH3CDZiDmuEwbfY9Gqb+A2CJBO+2iwiyt9NI0FaEbZR1+SrFSPhWQ+k
HvsfA0d/sVsHWz5Li5IwAhD78Z2K5fbKIH8xroWfImDA7h7TQmbB96GaqZOt8ZxbBB3Ow1B07qGg
w/qqtLW5/XQsPg5Czsczz+X0xCcfHim0oMto6nyr2y2bvOppiHjPpEnamS6mVwKrp/JAv7l9mh3L
J28uJGlN4bt6ywhCg7UZUd3DwVlmAyHk9ZTNDdBbN6FSiHI2crxD5GT5+oJUIDwHYiN7bK06sKU2
oFku6Vn2EzmmpIhNXpHD2BekGCZQZihA3SEUuy889p8SEv9f4Jb/odb4/0UhscA+DnaIwOw/FhOf
8nd4DsqD/gxeWn/7yr8AmIH/R+ghF4Y3+4fioIBeT/Lb/4Rs/lshg/cHeecXTBEQ+2IT/puO2Lb+
CJEY4LHEeP9lY/hn8Evf+kcdsQgv7mCajfh2roetHnzzTzJ4szFLgl01s6HlbmPM6NO1EcpjlHNS
eTQXmMzKrzIjHJ1HSkBx9rIiXSjTY2Yll4xcVpJ+mB/JEmZx9b3J20P5NN+CVU17a8mnh24hv7xl
KYxLr9lCrgoi93Oi7s78Qk3SuN1yXFjuwQ+8YFmvBQqHMyNdW9x6SmXg+SjxiuSiYcnPo+9LegMR
sT24rJ0MywTfaYgP1mDea7MND51PUxkUfrHAVmQXJJagXBiRsPVmFM9p+TArbzgO2vArQgDb717b
rUzOqaU++MdZcYWSlJT9zFFPvhTeEttGWlMh0VjpYfF6H8J2wTUOJNk4e/paZwoHnMHv9sW2uB2J
+WlxU0wWuCxolMt45PebebKrlGhReKCpikq0lP6xJMjLPLpb2bbYQlyatUNOEvhzggR+dDS4hxHC
weK6S7vyfWhUcS1RRxLh3HWXggTbN7ckqPXUxo3jjyKpRmYZ5qo0oP24U2+1fbm7hJqYQ8GcPnPX
N4zYmPr+Ot0KBFQL2etcW6i7I0XdAtGgtMpRTm4v5I4b832JUIO0qJzKU2plsnqnCRn/Lgn/M5J0
ELI7uOzzd4btpX1iu1ndIg6atyxOu7l+6si/0ZE5mUSmk07Qd7GsA+tT9KieOO857jafEQGIcQih
tv2tPBTFWDhx3o8guKTpbiQipkZ4tgrkTFbfzok9yuGu10ZPT9o4HlEBDQ95GZg3w1pgbC63slno
DPSCXYWn9d2U03pj0iuoYj1oOyZbrzoZ42TvhFv1cfjVBVEEqJI33erD5FLn0XmW3udkFL365IJ8
M7M2PEqvki8rIxU5fSW4srMFhPSaQYCAYNoerW5d79oMZYM7rXNcoSG6BRYk+p25NnZ7JESK9sq9
4nsdfOoCL2HeQMiSpZbgUpNcQH6lZRvtnTaKDYs7BUNdOqYnKhS6o93k4Z5OkPbgmXnzMqIfIcDb
eRaO20QEgTB+hn00zOfZ5jUgZbHQ0bgsCFZnjxGbGSBelAnQGxTyPKQg6OlU6GfoVdKxlVpPzgRy
lvvbHA+mYAYXGpGcRcAyLAOa8zvUuNu9Y89BottyveVZdw70q1DHnXfUogeLO92D29hJyQ7yuGXL
9mI0ozjWPmq5PU0I8KPO2rcvsPT2Kwn9tLV2k/pU+Vi+sDdewYyqo1vxvUszhaqU1STutN0Mb4Pd
yPu2ca33JUyRlw22Hz7ahTLjNq9JRy5Ze6DoOVOI7UWRuVscvaHPFPb7spUT4ipDus+2PWS37lxX
Cdxz83OlLvs2GB3xgxx8ucuhKDL0qHJ+cAI/Peq+IIO26eoPX+KpYi0j7TqaDE/flj6NoyRnl/0n
Anfr5fIgPDmbv31CIC99Eixm/bwNpn+vm/XOZ/+YAUSmZozB2xf+ncYwJ4horTeHLDXjoAgdRvtS
1+mN4/jqpDkjHgiby343iI86BO+rfq1C/EYRCTzd0RFkA0elkzqf1dgBWgAgXPKPK1s8qbC17Fip
Asao9rKHscnad0Gfwm97Vm0fdUAOd2YhZjvuQ9B7FvH12iNq2IqzrQC+6Rkb2Hcuhe7purMD1Ogb
2U/ROOoBAsc2p8hN3fGEKWHok7EeqeZtLUXJr6bsZdfqXN1hXq2BECpekp74iyIOJls+4MKgEaxb
8y6a8Vs8liUZskKQMG6WoTijckqpanHdtxQMhqF6S39Qf/NIfPJ6DdZC52dv6vIeWVDVHLuFSvhZ
biRXp06mgBBHklItQzOjWhoCrQqmb/VQ5TRSkyN5W3lreEOIrEk4zGYoPojaZeEV1GzSMTohByS7
7SmfM++HXRrLbp4z/2wFuXnvtOVyIl1LXNc29oiiUg3CamLZd1W1hrdNq/Vx7laqmcvRGHnJZoSM
NUi+sZtQKxhIzYbCixeAh2+8CvazAOS6xzKRMV7P4qSpXXlfif57N2pHHYaQBA2cCc74YU00NdB/
ZD/NFtH0m3tJdoJxv87Gsf+VpdnyTgbsBXdwvAlJtgGNFaFsH48CSttgj6lRxFntZyqpF40u08ZR
GZOznwfH0AnrlHc1EQx7XS7wjkRu8olqh03EX7xuP21aX+X5XN0bRCAJUPKg6ffFWnHfBmT33YQ5
xwsbhkclSL7My7uB02KN8gbtQj5p9UlvUKNurUrlFc+dS2jy0vjtt7Rwy32rCn0/Nrq8MPVyvG9B
W8NYdiCOhCr7blxRcnlNyOvA5TWL6kbKNdv7edOdwCWJ4XCd0v7wmwUtiUFAthmj7irOoaeXcG/b
IBzCr4sX7mzAxbHopzryQ/iB1jO8c10H/SEUXkhe4yjQRgGfIhgsMwLvbGWc6wLPzVUxy/bJaUkt
Bp+X5XkbDNM95612XrveFGuyeiPYhRAAxBCBp1kuw5mB334AxbNPbphXexR9mESCrI42Qizvtlby
gYQcuhcx4/TqUWP1mQfz9mouJB7W00DH5xbUSbkF7UOYDi5CfseGuBRSvE42/BG0pMM45KEjSq/K
sRffipxqpjodqlciP8U3BrbBPWD5QQU+yLC+DrUK3kIY32gtxHfTrfuDFpAZtuHyOJOllIToBJ+M
0qmucvhrFLZOL3Ft+dJ/hp9T7a6vQ9TkXlW/kQ+4vNgcnX1E7Hd/DnMr3OU0nJqAFPZ6tNc6P4mi
I4cXiGlng10f0tTYF8qhIsIoywIOaZl/wDKhLiwqV8S141dvJJa1SMmUE0AXmMGNo1WORMky598p
ODRZ02U8MhjtzP6ihHXke4tb5oiCtYrUVHlnawqeXJ2OhyWcHy1/7l9HuisOcF+4hfwZPfRWzp55
WA1M7bz9Wf1Y8Ji8Dqu5IooiGb5Y4Bp2lmMVD/YWzutJGV5YQuj1U7Zrif77HspJ/+xx/RWR5lSf
KBQLOdXLJpXquNGRncdoN8bYzGpfxvyZt2hNlSc5tvv6DdZx4UMM5znSNtfnIS3tS7oQ/RmlvoTD
AeOmCYS0cSe64qk2M59WQzd9Kkw0t1B+yIKVu6jEwjBAHTf85+/ea8wnaqmcY1lrrt4uG/cZiegx
mknnaSEwgo98jzot6hvpfZMwtNfU1rq7pRkRUVIvTJhT3lw1FhJzX6/ZnQymPjGEdeM3hXUjGJWx
jpjLPV1nxXW11da+MgojB4/mjo2W1Kb+wR8WP5nTzt5jISxvaEMar7PhUoKMatxrjk2VTd/GjWEx
GllnXrzZu4ANU5c7ia1bQ5wxGE4vKhtFkDirSw0YZx03mCbP0l/sMnEUU+LeGtoa3NMIQgpycPQ+
l+MW3ixa53eZP126RjKtHQ6xdTsF4zx8l0TzPQcUxyPu88mzBhUQL/R+efccdpYbkVuXv/ECm3tH
Y/8isYFGcN6Z9tHf1uxbX3kjJyqWPVDBPkB+auSfoZhhKvIF0XRSMW9etdjk8M5tgBqx60/SPPbN
ZO8d6aBBRRfstJyamlo6JXFbRbSRDUO8mQ1/pSnLCO5XksR0TBSeHSMkNN4Nw5WPLeg9fgxm9qRv
2uaWZnn11vmw6glyvfabCvx4QFc9xZKKGx1pahxvAynqN1mtbGg5qdcNJTG5CcI/DLWXeLkLBBUa
KfC/Na8Ljr4WA9Nx7S2XSZNH+ZjOdvia+opFZ/bTsIkqn0c1bojc605GjaMp6VuNZEEQHyql4WaH
iaDgc6iXZY1LOyueOyBOfQ9Zr5EZlp37KUe46UM/NKPep+aEhoFky2xKaoL489vJuYDLdd25NE+C
p3PpAUVxV+kH3hloJkR/mCbzjVmD0/885dS1qKY9ryQtv3IseQ8C2wGgcBqe21lPj6uuZMU0tb3i
6fGpK8lRd3L8lkCMuQlyzZG0ib+o0f7L0I//rtouixASEgD+Y3jk/D6279N79f738MjXV/27totk
OxGQuoiLmeQUPG1/7bJ1/6CJ0sMMgNONMrnwb+Iui8Ja3H8mYTV8K/La/ibusqw/8FbjDOT/ocbS
olfzH0zV/5nJ+mIm/FNCALwmAVBk7TsEKVLt/I9mQ4GvtvencNoxLB1ZD28pi/hEKEJSG+2x6XQ/
d9XngGj6/yBvJPXpH3/yV/6lZ4Fzsqra1kV09idQJss9SkZIF9mJNBx/p64PlAyMNJJ2Dtp/ZSPc
5wLFJgjgUhjbwyrJMriq53y7KSzZf6J/w25MgO8Kw1mxpXaBRiFKgm2HUENfIImM+w3AWQd3bj3w
kiiTPkPHS0kfHp3usFEDdzKySewzdssN7RFHKAp4TLJivF0QQCQ0pfwq2Y4TVQVoNxxgVmD2yB/a
B900mE3QhgjDNnlvVzNy17F8cFaL3tp1hf2wOsO6qzOruvElFj701eVy4wTlxRLDz0v1Kg9oDZp7
7XW7qi+v2e3kt6rno8DQYm1xupqa27sq+OJFFxVVIsP8yxGG+zz5kv44qayM8PxwvMZe5NEbgUnN
RpneRL2tUfZOXok/mAqKYrHCB7hsdFdbTkZ/3R2sxVb3uhvcJIX3/E59mEP44kjvDf5FyGRnptlp
MeT0ma52uEYwSZhgs3IKP6Z+AaDSizCoowjNZ3hNyf8kiEQkae/kD5J2eBK2XF21Ma0y5Rg1lb6I
/um9sBHznRGWttc2Ewx0lSduqH5xb03ywPOdTXrbHTYGPxauNK+LLxMIst67NVuQMGxMICAwgz9B
sTUtSFuftofOVev1XAbTHiy/jUsKSfZlMW3nFvv489Ai/IqHXhpZ4jte92IzJSX2hNwv8qE2WVGD
Oezu6JNBM5e7VTPwHKgJYrQdmtiVfYg6rlPuUZgmBVSY67eXprZNpD6pn9F8h4JjWqO+DvQt/90y
IPNord+e4XvmDmVEu5u9KbzLxSKt2KQIwovViInHs4zpSsn5Uh7Zdljos9nsqkgi9zy4uOH7pMt6
78XTM06PrdSYi8QM+ZSiFAgiMcoSG4/f66u0kT5KwM7rv2FhmX5gKOBBogXoe2Z2+e908vtffDLF
g6za8NavPBTDg651uytclX93W1xWUaGKbG+XLXHfdLnPd1i8+SmbnePSpKYa6Trq/R9L70rSkksw
vBS0ARH/THh6kjuW3tnFau9LWetHu9uchxZ4CIO8ZU/Y85hFGmqV5/XX0FBHglt+6e/n1Ap/yKDL
X9lh6mDnBmP3DaSgspKAeNeXebI0BlAcoDuFVu8d+Yp8Xi5aHbqGRvE+FOVAOLvPxW1ZIyXaoi5H
agKtwfptIPt4zKe+eZm9Mr1HPON/bxVLLvourBCY6h3zKUsR2EVQVZTxKVRyj50YSEMkOAGr1JDh
J0vxeaPLdxQ4aIG3tuRzrw0rEatvU5yNxIMoCDs4WPmM/i/PkFrPU2AeNVDTfMirfHwAjxnYOjKz
Pm8s1VbEIMwpUvkNbhtEbXT99Fo2sVUF1UupL+0nlM6UZkymcvfLRLNhJlTrNUdWNDAHyyh9zUlo
X2gVhnzQzwaFAkxfeWc0dX5nT76nsEd4fkU9qLXcFyBpL/xJvQjXWCMiEfSCFhIxPmbsLYnbuwtm
Ma+5x0FW7raepQ9kYx2+O5LbhMMMQdlCfsgPDnP+okHfIuaRvtV6MSoAI4yHOSvZ00FXehwjzUqT
nblMzHcrv6nRTyeVCQByfkNqByya8tp4ToG6MIpuM4VBYnmpTVycMZVamItRudj90SS25A055+zF
mfK8fmdaRkslgzZLvD22ujO8oH8O9OpR+50SwrhLl9b9vjRb/zFkG5QWDniO9IIeSbRCBOZvcV8j
Z4iyYNTZlUWxmh8RQVbdMIGa+R2O2CXfEZPinLqZRuCDrJ0pPGlDASFrZfF2jV1TYCKCqnpf0nFN
Y52ldDm3xDjvZSt7oA2JxcV1hrJOEE2AcVJ/RI8oD844J0NXrYgPOtorEUeaWKvTDjmi0J7kP7E8
L48QGKnrUfYNXxJsp7CcezQrQfqNJ2n84c+G9c2oRv9FlWNzQrJbnbfS5CCGWK2PItfcoFWr9GuD
kEjFNDcsN+5UBe2uqTipN+Q/Y6TB7AekZa7/0bVCPK6VTZgDsFgTkQpR9bxy/vipkXTdj4IKnrho
S3xf1LffBNRL7/mHojPIuua1ZSOj6yPoCvqauHaQ4GTYSNrt3NitGRs+ekKfV2/n8Ju/b1N5gy4w
RQpoXmgNxq+fNHfWNy7NsMtOLWl38ZTiBsXv4fnmMYWTgWGA1Hs3M80OqcRU6etOaHqCAjHnryaa
Iv7QQV3giVxpeSOZlX/bmub6O/4z8cTx29+BnolDZq76reN+vhZ2RqNMUNv1W6OwE0aW3NAIZaYA
1ycoEMzVVtYQInmoNl5Dwxx/LIoWaciF+SZdU/vO9KX3m60KS1VabM8eL9KvEP0CS48pCmCt+mC7
haYNpZtSxLSkpXzQlJ31sTdI34vD0MCTxB/Nvi9wOD0itKatBvK/vh7m2X8jeCn/3Cqsexg1BvhX
q64CPrgy31AaTOtKbhJK1BlFbgYXoq1evHO7FPfCsvKVY6tvrDUi3GCjEm3qjckELan8W4xdxI+5
8+auVyjwPHgeZ3ShvZSXUBAleQk0KLM0YGPsML3p5u51bkYUUSN7Fe6xjq4hqfM9gwGtkWoyIOt1
7opHsTn5ghIFORPtWmBgfb7SYQnEfLCalMR2+q2cEidA8GuwJ+fc5iLwotW3UNGnAGPHATHCNRqY
NxrLhmecS+7PoMKcdKSUs8t2oS0L4D6bISFy2Zc/A2GUYEDKn9UO91DwYDoig2qZHVYuUiRSmeSr
Knk7HQWgvCzOyEMzN8ramQEpCBGlUEZ3VrQNvS6oUYjFsdqWQah2ufRNrj3yhGUbBYBVNOpOq/U5
VmnacU7X2fdibOcNoNRdEZog8aF+rpnpxNAZmEMO63VNt5s+AY4aP+kaUxiugYqrqBrhvXuvmn44
w0ULVKvC+JERCidiR+ryfV0cToHQboBxLCL+HlvMn+4xI0MZD6K1Lc9LtWDSx7HuyCuwdHr3eARY
d6uy1Nk37ZjOg4nYL9jXMHisjltNf68C6buahO1/NKk9xiuGviCs6mQc+jB2JkugL3TzV9pFArSP
GxPbiP6LSBYJnG2S+Gmn+CYuQhIA+ckyfmkr699MjzoZejQW1wB4Jv6Bgtqg2bsF7V8IH1jNcSHF
a5/Zt4rSZo4HL08aBFoRRAPW7rU9ZqG3lpEuA/e+7A0D5KYlXUCO9c6nHJwrdyYFI/WwJ/kq2PYB
bB0ljtYrT6LzuRSy3I1zcZGrd354hwR/pPcXvy/fsfYfNksX3c6cwvzR0FbzDSSVz4+X4oVWQI6r
2nEoZkIFpl8p95ZPkigIMyk2b9UJ+g5pRZbu1WfINPjLzecWyUYg8wawKkWX3LDdfDqBnEd8jnn+
5Pa644qFL/62SAe/rn3xqxHisiqSvRcCXCyll8/CQOvab0PzuGwcKlHfpr1KjAZ3epSSN8VQOU2r
fVSus8JGVas+UTTJjj8QY8AewE2L1RWawXO1k3ONtUN90zDNNwn2itlEfliPu8wSxWOP4umh01u2
23wHkXzjbwHZg+Q2LYSFxB316kBNA/gy8iphnKo6nbnvddEsPMQiJD8D6SAmPs0kyEVZD0k2UsOe
dNZQg/VsIgeHh/uTieFqPlrf7Z4tFEt7qtUqsVNVbyJfX/MZsuACIGWA268AtpQ2NpAMvyuf5BM6
rlOmotZoGBEtYVIMmS1292Iqp35aCHv4sJusOwKErf2VKnhHWzbjDl5gLN9Lt8vMPWusd4tcEweo
Y7Q1VZQZjcYU3DEehmhP0OS3xNwm85K6HA6uBaHoouC9R/9Y4jNseAyjsdgYsJXBmiPd0byzfeiv
cx2M07zXo2s++S2o4mLUvyHIVh95XIBtf7T8VERzY5TZ0ROZdRLY5m46uA+cBNMS4qZD6nKC9eGB
S3nzr6bSG++kg4A+QlsICOR6rHnz2kMOo9e4WoLM62OjKz+Ej2U+cvyCduZw9O4FDcJWgLh8Gbqr
xra3mzWvnvMNicHE8rXDN3FopUs6QWdMCOMyO1pscSt5AW4LIw2oSphoU68h2NH5hcnYzZLQJH+q
Ltp3FgtUNAkFHtRYzou5r5yxOLSD1d7DfjZ3jR7RVFtMjcCIekz5Mdqtr7vWKnaGZhcBYWW4WEtx
64Q0jrVdfVRcbGSXLLtMVstdK0bzxWwb1KXk+YRJM8pX4kQQEhW2eJiJ7dxB+WBRb9dbPzfwcNme
EkdqdsMrFGzgvEtvZ1iuDaIm4Q+KM75d4O6xCIiFokD1Jg+68LThMHfjLg1xLXN4/6aX9TAEpvzs
dV7dZfM8RdOMxxOHTXDycxsBM1EPHwEXaOzzAamxprR1cikapiMwzb0d37Ey7qhTQqC7OugbuZJl
/9SMk3m0hzQgzhqB09NFR3CuiWCK5tDojwSIzM+9P1Q/UkXTeozujhgz5bfyh1OxBjEAFLO9b9PA
3A40bi4BJ6m9UoDtZhA0IIQfhjWN19rKmSxnquMsSiwtk2mAZtNlT/XlRd0VhPdE8dPzZgUD1Xve
AgRPPN1FKV1YXcqayaSAWYY7sw8IBcWAFXBQBYuzVAkzkjyRpsGxM/GrvU0CSjxZFUbqZF0NHooZ
qaRHuA1rwr5DZYkZuJNuFfe+wj5DXp34MVHe9JsSBTtNXJvGwSSQQXgVzuEaHikBlVhVwWK5g51a
/A4yp04KkJyzXORyQ88pHjfTzBlMlVVic21cCiPpey3ugQW646Qc58GdTNiLLDA5EjFfLQn4cabj
vpeEZBSNT89AURBlF5c1/cBwarZ5rca+P9bTfBHzBTn4bGes0y/kx8F0+K9Vh/33xUep7PhP8dHf
43v9D+Do15f8FRz1/8BLFdAUgY4kENQS/Akc5TxGs0WUJObWr2KHvyrHLPsP6ixIpXRJDyVw1iMu
WHZqyv/1X/DRAqgCjlqX/hl8s+KfAUftL2frn+FR1GnCs2DNQWLB+sQFxPwTSBkquPKqsuhiTCeA
yov8EKNBTX8cv9B1W4JfkTdgn4WzdUfcS9NV14xVHaNe7PHRG9OruzBJolnMy+/E32MxMxlmr+rU
wjEbBlWAMQtAa09QTHBLT7oIrmYhluJ69Ibul7t56kzgdjielCmAFxSC5xmZQkrDt0tMRbWbOAkJ
M0CtSQoWGxx9vnX2QUCg12Dfp4MwCZxyXFCzXghKhPhre15A157RGpTVDnMB+ojNTM+bHEZFUqAp
XodtsaFJ7OBJ5sZyS+4eAWvzBeITrZmdZisQClQylwEuHhWebKvabmS7oBGnJpjEqZkCmflkM0Ga
u2VMR+MkdG4/mi1L1L6qwqImmxK+LKoyC4h2oZKpRWafr+lt7ku17bx8g7ImW5NgGEkY1nILK+XL
a1u4k2QUJUQA22WFrY2NZEVBxRhhxnQp9p/DAuMPy12QuVPo8brTpemRh0mUXSyI62d5WErN6EX6
GnE6dpHvmbbqiWiIiRtpoS6dDMYFSXFFYkV/pS2Fk0jLih/gkhzz3WTmvK0uGlj+Mu4Tq8R81Gmq
b1jlwzt7mSF6i7Ac152UZvdsOw7qPDRba3oQ2Vid+nE1MzawcX0x+8q/B6UTvzjWKENX2PAxE6uV
j4agahTYSynqHRSr/TqoQr0yGLiEx9WuDJBmNShwXd+nybRR7aObNwPt2sEA8dwzoS8XgXau47TJ
WNy+Dk7v6xBVl/O0vJys3uWMxV3KcTtfTl5uFg7hIb9gx1VoLzcE5+VMUZzXmbLEb/frEE83jwkJ
jIbDXaZbeOXORqmT4ev4V5ebwL3cCcPX9dAI06niZcPTjUfxcoUsX9eJ/rpa9Nc1o76uHHW5fYav
i4hFjsL3YKNg2v26qoava8vsR/VJvyuXGTdSm8bF1yXX0GwzQ6lx96Vf16CJE+C+udyN9tc1CeTG
O7h8XZ9wHFylmc2tOtSi+sBKzlULiIXYKvXUmIAggokg5s4DenKdqXkMwyJIJNsHoUlz3WB3ixgP
y5cechYv4LprsaL7dIhjGD2bNrCB8tGFaXJoj6Y0y5cW0x+GRk1jYeFu11koa1ZmLv5htdMhLqrF
RxcatpN1jxm4exkXJwlnqEvLm/EMhPhMSvQWTfuY5eVuqqWeD2UKZkFeHk/KJXz7m6mCghs8aM2F
H0CqY4Tvpeh/4lvdru3ZmsMYhqFRJ8Omc+jFc2mFZFknjDCLHL2Kaj8rsx5Z++YS/LEpq+Inxpn8
Ad+J+FnVC2ooBvMhv1qIttluCzpMdWzxyihMjj3Bb0ytK2sfwYROcCUI5NpuUS5plH6GUb5MGvtF
NDiTx4SysivgyMtt5RP6ojnmo1TmoPHEwJJdZQzDO00T51YG5Y49IlnBLCJAcYfFWRFC43n8a6P/
6fWhNlWvSGBs1v5O2vN0sPq+2v//y/0S1KSfdP/7X//l/aMpSE+W01j8mv6OxqSv5z8lP7+9f+T6
/X/cje8fv2X+v/nSv4rD7T8w1dDEYnGPcpT/PQOK/PdCc16I0UsC+L+pw8UfX+MAoeWXrGSaO/79
jkcdThQv6nBc9I5HwcI/RYASmcG3+nsO1DIFQgky7YRP7OpFiP7nS76wyCjaqk3uL8G2bmKOIL8Y
sfJbnlvzJfcm6zXASU0gECKF6wLQzzoRxDpdBUtB2pdrY8MDAAeKWrT74RVV+LS1U4gBrstscc02
oPKXLOtSTZFpF7ygzoa+6G07WQ3HhO2pHwZW/Wff6zykAGq+7VvzBQhmNdhal6fC65unbGvbD+X5
zu1oNuXR5lyEhdnyqxGL611TrTWKXd8jsVTWU9PHQ07pK87KCUmOlhxumKjPgWmhJAOL0vehShEu
l4WoOy7q4aFdRbM9zKFEhSPyrXnszYA9oCzG+RGTUcNS5S6QMSHoGJeTa+fzlZ3h54ocmtQ/iHJX
iDSGFtrPaTgortXahuFpTm3fhyl07fFe66r/cNFqFocsXKv5xbCy8KPbtvXnZhEvebTHcCCM1ufC
yMrFEHtyE0DxDfSgzS0Vfe1y2gxv/pxSf+rYfLE41+C0T5jPGvL20uDedtkDlhJ/G9OcceqNvDcP
XR2In+TOuPOVIwigiZAHD1iCcmFuUb72RB/PY7fHSo+UkxsEZJBz5cmVXfGmajf7UIMx/lpN6d80
fqH9nQyGieBrGtFjBNjL2YfhOiBoIVQRRU1z4FNxYYq9Gi+SHGaSK4p+O3pzRXaTNWXXDt6B6gdF
reIBEYvBsW22JpJtLhySBYmT2mC4oj7V7Hmmk1EZqpoRl47IE2A8ZEAuiSCHsl2gr/v/xd6Z7TiO
bFf0i9gggwwOr6Jm5aCcK/OFyKEqOM/z13uR3bB9L2DAfjfQaKCBripVSgrG2WfvtWN1Y+XJd5fx
aaGGGVoGrl72pJGKn+DaEk5jnUs4n783Mrrtx9ps4OOyxuJTX3xWDda1PyrN3DeLSM6STAJj9RGW
6OGs5HqfBxwBoEJnf9Vrx5iatS0e3OigEyAMt23mRRe7zR5LM8aBl9fhjZSTfHAc6b3XdRrdKjQ6
e5dOc3ioWsdluhNsPhMCk7+4AnUd9kYJ5dWO1Kh8xxKkeTuMO8mKQEesCtO4PDe5qR0cd2aNNqWq
uRmCPtoSKXgE5AedoTCsClRGKzYMvc94bPv32nIgQZWoGD6wSxkSkSfTsXeBNZhHPcjmT8l2KHzD
cEyjNd22IKNQpGNW71ydhpNO1w1iW0cSiXuoHuUnQ7iAJQH4hb+aIRor1GLVYqVnszHeVJPSwIUn
A3wu3JEUJliJLSqf+7NxTxzLcFio1fY7NmownFzuQHAcgqyz3iwT3OCdtJqwpm00gqAx0hsqtxbY
+smHEGLK/TCNk76NR97oDdR3jPobU6h8vANgoLpbeKzgSI0q1rOnyOP/egxdQrLoOljw31o+XcQv
nTQZ94HSII5HA+qAT6gPm3c5Q1En/ts+63EqT7hUVPWUNMXk7nAAevHvoZ/Kmx4UJV9snvPEdWcj
fa15oQJgR5z8TocW9IQZBHW5WfRGnP7SIR5r6DM6SONq3NXzzgj6LeH/P7VHxwNEr0HtgrhMmhOf
TOTRMmIVZ3i19YCam9/luZQ/tjbmgqCZ49FLbsn6y/TSGgpLyAoSTYZrP86HiENiFC85YJsXcihI
Y3piWPs0sVDj9LJSfujCOHMkQrw/L00Z24CuGbavIcWHGw5IrIxd3FWFz18x2xLDCOhhDM0l8z0m
WMjjvB7e+z53b3v25m+FExNFG+QwscoSGLlrE3MESsO44xxS2nZsvOFoG+1w23uVd8XOx7zoxsQb
Ys0eH+QIQtsiI/CY9TkeuQGPBr6LXBWngI0LlvJ0NE5GNUWXtsV1JrW6eoYVbL5lrEn3NM+xOMs9
2lWjAaE04xGZ7UZNB4Kq+hQ7hRjjnYo0BSzJnbuDPnXeDU1Umg/xj3AOICTYB1Ze3mtt0X2yPxs/
cIdYr01oJCcbmtter/vgkadl5B4qaATPhRGPXxWi1A8Oj+F5qLNhT6D2yeNYIrhdOR75gr54ilmG
4NbHYEJMEuX3wBCvjgB1zW3GFvfQw4GLfGm1velLbpnh3k37ud40qf2uIAtWWAjz5pLYk/vHw0ex
yQkigvb09GPcttmH42Q4OArG9YHlMNXtaZ+6JA3S4phlfbGra/w1EqQ9DqACxtF+MvgLY2xBm8LP
etMFsRn6IldGeUNGFs8dHJbipSJ+6eCpyBbLSk/fWWl1/SVJQlx8JJctuZkgO3xIfIsPfTeZt3GV
ePd5TV8KarX7zaO5viHB3LzjwEUZHcaxPBMyUpcMrzevZeKgkuZYP2YR3Qzoir13z2tpPwCs6q/A
i1CKO/D2j8Lhfh3JidB5YDv7xol/265I8XrPhD6CLGrvePfydygcM/bsFjR03VKwKSwImkX5g01k
voasYe64uYxkOPKMzSAiReVpEeXnVMYRUuvqXYJXnO+bAxPJIC3xoJfLhJR13vRgdNpcPsGM1s7C
KuoPYeR8wJTVgS4Iiipzt2D/+oHta9N+2RX1hI1b9g8j0FjzJMM8+VUMSql7UA1sCPTYyr+KoWm/
A5JSCBVjgRrQNMHEzgcFON73qneePAvcFOdL6pxLF4vVBm8A/55Cqbk+vxuHmQ4RoUewjuDfCsLO
myRo5YMVQ1eUQ8PJzJtrvGLsyQlEszmH0ow3F1KRYh1cwgU5TPPQ/pGFxyyR9Py3bobdHzm0/Ql8
cnkz2LVzlsxMD8RM+xl/A93FW5n28UsK3fUQVllzicJAP+h2ACC3BiC7YV5LWUXBnyTX1vCwQSKH
M+YkPa+wB7DxtvBAvWMdZ2TDy8mcPysvj61dNZrTZzRpwXfbjA6Wk6aHaKxci6SLGBeZ2qCh4MIb
zzgv+OW5X1FgyP7UaXJauNz5kYtpuCVGI0gLRC5UJogymBv4PdVBeHHx4ZHl4Ptm5sOeaTsykDtI
gbUEW97zorWVjz6Sf+K3khcrCIJPs6O7qQ/qruaCpwUXVZB+2JQGKwuHl7RTnJmTHwN1f2tdVX3P
elFNG9L98i4KJYAsD3HsMSymcTEw5M+FB5J9U9cF6xA36iMqJ6Jm6Z9W5o4kXXHl1J+2de1485HL
TgFOTA/UC+SF5dwZOCYb4YHRzDwD5HXApWk7FTHgHnOcqg+XwO9WuZo339MZJy2KOcbus20LuXPC
uClo7U6SezMStUXiIzMSH3MEPn4D1MxtWxsMkg26+4uaW+/ZgzPm+kwCuAunUD+SliSJNzqj9Uv3
ZB8+JWPnXSsL69COA8bFAqfx+FicMRg/eDITjZvkOUwLLNBR1rpH7Oxa64OWYiZW/MyOekRRiGxb
q9lIo3YeojnWHHxfg3iyeepAEVHdK9Cu6MmchHuliIZ7W4hb4CHFx9fvdQ/IK1cSTZ+42fcUSta9
sp9624vu434m0kR1wnQvzYo0vBqJcYMy4ElkFlTYRLjsdvjStR9OvHjP89nei8mNf7OyKbdcheQL
ck5h7Al02I96N9gAajFC+F5oRv7C+ErYPGKGCe3CeU+cfr5meq19FXDMn/SJZqmLaNpssSg7f4gI
R+UNjQNFQFZSZj8mStTrPIzTMYXTdXFYgkVbywn1mNaVPs73Nur8BKSNU+hYVZlNbXisvdhqSvtd
2pTNQW9le8kgluLij3QcXrI0d8bUwT3JRZqe9SSjSdQijPk2kwDfFWFcTvy/TuWgiEbjPjGK8qYt
EuKwmoogS+WKeCmB9ZORdb9GvWU3p4poS2a044WI6iMo9GWYsuH1hygaUV1y8ljKeogQe3YSKjQY
3omIrM7hxdYxfBUJDBCrZrXIpxBFqvH+FI51bGyzPo3kmXaV26Z7SwvHg0stwCHArvk7wNJ1j2mV
82/ytHhTj0yH9GAcioxaApbGFmrX2NuU7xXFlSRdeKristkbk5YfjQaocKWc7ntI2vLB0abARZnj
asR+snhmaaL2NmutI0kO9cF1pmHnGz5GOUdz0/FCpxmcyYCCRIakCCh0oK+i9KCTjaprbrBN8KSm
cmU7RMM300N7MuiwIGtEL8euz4f2J6lQnHbxkLqnNA7dj7hi60iW327PAx8QX9Om+lJj+OCymMRn
j8KMz9mtfuZS424F3X95nDKNlWFO5cVU19itIHMwAql9H4ZMtTDG9FuM8PkudKTpVzlxQ0ioYk+A
z35oM31y/YpIxsWukvZGL0M0W62s4q0Luu9ezlL5VGDYN9QPP/Oxf7AtdelhbZnzYGHoSRCxZTpj
6sD31BiDt+HtxOgAnGlBDsbhbai1eeLHU5e+4h7CcqRsD1p4hgju5dULmJrxMyqT8WrPguiMboMe
mmbbOdqChEoRgAA76NCrON5Ydb3bQr9Pyqa+T5BDD0HTHjvDrLkBdnDudTJy0KzgFAFalr+aqei/
yrm5pYyuujRpnC2ZIUz+UWaqL/w5+pfiuuHjZCn2dLO4t1z05kuPnWbRbrunLOTPNt1KYvkV3b4i
F1TxEQVcm82ZuCtor3huHe7mCNy0JXSp1r6zzpTn1hD9Ll94Xu1kNl8godQ+9aB9yYX7FSgJzsht
9f1guTzdFj6YuZDC3Byy54YWBgBi/QoT4zZyTfk0VrtshY0VHb31lVaBIKPNJcc7KxzKGgajgmnD
1MY0rJnlBx4CI9uGGkQzJ8W/SrfA6I5wVfKcyaQVJHQWElotNGo9koWPFs9R/jGqGnmiW2rsNg4g
HHXN4lJ/DaK+4PqdZFcWmOJDhJp9L+LU+CFcUuByAfCDaM77cOqYbgDcpQwSZGSi1wQsjsTTSNfT
E8vGPD/CWXR3pWKRvnMXHlwflpDhUIBOI00ozAsLOQ6LkLCPi0DyqaQGO2uFzFn9aGOcW+Fzbd5q
T8ZCpGsH2HQ8X8qnMHXaT7GQ67QGhh3oyo96pdqRos536cK60wd0FuY6AHjso+RztVDxmhWQp0jh
NCxaF3CeaARwLEqhAOqZK1zPXYw1r2RSge6VPDVNDDrpcmVUN4R699FQx/wgWg9cH6k+0H3xQvEr
F56fS8DqTR8zIH/hCvxLWgdUTh7VZxQcgID09uHAERj0zxrc1ux5WBLj6Nk9dSpEg5tLsfIF5wU1
SA5t8CdUiUNrOu9eVmXermJ8O5iIc9BQ5ghmIeVI8y1DZ/1Bihem4TCwtk4UyHJGM+25dAP3RrPn
xucKSax7QSPylYOSyJEPMbFa4InGglFM4859Q5nBccTziJs0qMU8Scs76ZV0yNWKEBtFoObNWIFn
NBZQY7wyGysqQiBDhFSS4sPCibNJCMNJbnwIBmzQBfxHuxwoysG6PNzGKyFy+JsWmWK1g6Zcthhl
mhyiZLnSJc0G0wUU92XJExGK5joMXQ0sgJ615rFhEospTVmIlb3T69s6ka3jWwvS0gyq5apMzpVn
DvHQ5wQ5UJIPAIWZr1TMKANP7ocZH8wNz+nEPlds7D8JIcHY6UJFVAJ7DDccHlGTg10GCFU2ngev
XNR9o3yzM8P9NcOSHvH0h9q1cMG04YPBFuUPONP27kRKdB+lXX3iJp7u+7lk0xlMXcN4R7VY5Zdx
W+IeC131YVWQwnI4hSQ3cxf0Yr4gRlt8pVsZufLbXhGkEKmSi22lSc4pL9xfcaNRCGbYoHnihWGa
Sd08As4rSFYuiNNco4RtCEz8bARbgaAKT5F8xfmd3xjx4nZpVnRqRtFIuev/RqqKTOtxHqzc1Xhl
sHaZAQaod6yRTolgfGfjShoPj1Pz2q0UVxtTKH9rZ7GDiqSdMcRCjoAEif3vs0tD45msMZ4mq3Vt
7gkLLJZgPfYe1rjxp2CDiW6xomUnZZCQzXoSNGdvoc/GK4iWjydRwORvQq210GojjM6HLBf2GUHE
ifa5a+ZENPT0hwiCuMXCxKI0TRbHBV7/2r6PVjyuR61GNeg9KdEpwFU/rCzdRHNwFmLtN7Dm8VE5
tyuCl+qDil1pr7xn0HdM8yN4H7K3RvwVTAOL1Q6GgLjhnADUhH+q5AOaEH8+uWNV5wfler15GVZK
cBSPznfNvuwltQUcvCSiAgSQApIeuWxnIihqoz0yC8AfTroa7yJGILjE4CkdsB41WilLUvcuHiMs
7Q7nJwf2yjbOVs5xkrOX28qVf5z+zUIOu0rf9lFf3sWkeAdE2mR8t4OYxhWn6t75JsFVrnW9Oyiw
Y91NqS/45UFzTG+rmaCZA9zt4X5cic00SmIK57HEuTKuZOfY7K3z7BWz2ECwBfA08Ji0NprtDQfL
Jh+giQYXYk9K/4ZQJ0tdpkhN+exzK/x1aZHGOxFG8wN+oKQ8EH3IceElXrOtdL7zVBwArR5GLYDI
2sbzrtJjNs0DqyvcgbrXWhtOVbPfYJ/fa5jDu5tpZWJrlMHMfrqysqNaR0xqHJtzYAaDedfMlPuw
dQe0HYVY7AHoLfxtFxKcfShWLrc+KMSiqeAFKw0c1W1D0CHYp5nxp08097F2HQPlMcbzb2lFO25p
LAffIsOUokQtLWvQqhybamO3lfagGDXcVxHNUCEpN2OAiSFdu4PRa3vGeiv6Y7Hp/Ei5kMldHAEG
TEcXfg4X14pUqQMokJTMkZBx2O/BPzivJT6nC4hV9RpnITdp/K7xNa3SX6VmBjuIvE5yinmI7IKl
LUlVbR9suzHIP1noaD9FVE7PMZ1ZGpwOrOCA2cp2uqQ8CuvN6KYAyAkvuUdMBGjZSe99c5mrv/TY
zV5m6NXktQkzYZzTwrNmsGyCabX8jdqAxirTXjiIYWr9NrRq2KNamPsRQeGCpGP5sSm7a6NDAMe8
WZjGZnaG+WjywX1sq6F8pJSFb0CcGNE2FEo81RUcZsR9t31OCMSNl7Dqyv2MvqL28+D0oZ/B50KW
KeHH7gOLxMvR5eNLJKnozQUbFw7xHWJDAj90BsF5Aw7Os4/NKE3WM2HrQmBLhHFqp/AJKA/R89GY
PoGN7EwNZg/FQJiZqzkdvlnIYBz3KvGLO9koebbFof1EOxOiRZHgZotqWz3XwnCfuYuSm9C9kIy2
zipK49pWVW+2oxd/AE5wFzVrdADfbfTst2ig/vg4TlKgbyNiP64FwsBiNDdWxkHPjbK2s/83X/3+
3+xnLcMV7Cr/53Dq7Sfwrs+GSP6/OLD++XX/LGf1v2in93TMCbC2/mU5K/7C+0Q01ZAu6VC8Q/+1
nRV/6RhRsWOaS+e3ZZNp/ceBZci/cGzRPWCbFACbhmv9XxxYhi7/vXzAXloPHMM0TZfUmeX823ZW
MNSMrdDGHaBA0R9tdiTgHBu75QC0/qjlxop91/HM7UjhHsrV6vk1Vvuv5mjRznViPt85Z/evbLI8
7w6jA65gI2/Et1nRQonf20TgsjAf16sROV1NyaAF0vJB1lH0plkyUsgc1lA8VCJPm21EupAIj5Xj
PKlzOxBbKx2oI4jD0nPpILMTUjA9FnhIRQIz9d9+fi7P5BrBCalr3irjD6QDaxePLLv9Kuk8ukWw
a4sk1MRdBxiKbUQ4WJJvo1El99QkDDf66gGXix0cKv9wZrkj3W0tAWLdBauDnIe3njwSnPjFST0Z
B/QiHjCVIwjIDAGq0RiFOEXmsbbiG6s3GRny1dNOV4yqt6iXVuxXKsbO7mqZva9XS/wkKJvygbtG
8X3DRp8NA1sXu2rMG003Jw6wxu3pS3fVkJzrsWRuxD6Px21ZuZebCehAsxkXk79ojQTfpm6x+cON
tW2XXAB1YuIeUaq4MejAfRiXbEFDyEDW7cL/AfzXbbl+yx0P46bdFJ3tbjwrjd743Yjv9qq+Uobo
FieZlkQe5jX+gJHcekwmLnG3y3I2IBzYWd4GiZjgBG4cbdwPhc3NBNIs04bVspo7K4ckja8PgAqO
Nfnht9qdh+7QlSqgxLgeJ8+Xa9zDHYS85uNoDH7kBk1+4+rIS5veS8mnFn1pHIl8EiShVS/xTjpb
5fJCIoQECKa8Dp4tfrmjGN223RpmIYqdmilW2LIbIb3SAIML9lOS9CmdODTzwW/yhIECUtq0Oqpy
xJoXain7WFIy5ZKXycKCpJKq65+iCWiy5VNHgFpfkzd9jcVtK43C24S13p1UuiyGgRJDw9M1IjEM
uEjacaybX6VndOMxNDpU/xCBjNCaJ3jHYOEVZ3NoqdiKyjq5wU5COixyrixu7JemYd/vt0GlnXCK
hWd3GEgxM8SWSAKx8YjXv/mYvckGYZPAExI8YtkBu+IpqHs8eUXKTP8c1Yq1s6EnPE86vZyeaEaY
f7IQYHIv9XoA3VeExn3dKaJgY5GIYSfyueyPs66yW4/bfXsc0ZmqrR732TtSSHXvxY5ebWvoWeU2
gM5f+Jo0redqCgHc6iKzub1ortmCO8olcO48lNtSTdxsSGIq49KZnAmbRmXWbV0iGm9R7iZ2oXEW
fUCmFuPOmVir2IbCcGGUjDHbAvMF8Gs9eNXmNDjMTk9yeyzyH0q7uk1ah9FeBdb4xio58ysemc7B
qOrsndU235sSDMs9UV6AclZWXHI97Z8byLtc82icovnLG+E1WeaVgOdYb2ARx8euL2D4RwaNubHe
i+zIOGa9GFnSXJppUB8yEaG3m9s2hbw7Rg7pDpNgzcEDdrdH5Qu/xlJDy0fBI0+6lHny8UirZ7oX
zBP2bAviKJ1qQNnZRwPIcuz0p5RhfTbrGbo30aD5lSh6/l31Re/t+9Qc1SHkiUP+K6GoyEkHpqVe
DXdhVWinwBIkwXpVpMNTOUQB4xwJCGsb4t1uCK5mFSkKEZTn3i7T7jBOpsFoN+tlvE1M7uL+zDVX
96VeNW99PDn3WL4L34MT8GGowMlfXCZJHGkjX5SNR+5xG2iFlFuHx6D7nWmTCVd1Ng+yHvh4hm9z
pOlfbZcaO1cUMWGypN57XciFtSFkxhGemSRe2DfgAKW83bYayXfUMz2OfdgvZ3x0HuuOscNjCriO
2jGrCh6zSSNgPDEUbVACHeQ0aVAcn0IuedC7ALBtpwu86a4jLe1izSL+tKHM9EcV6V1ya5nB7LuK
I8en9jfboUDpAHCRvK9BlKhnciB5uu3VaMBNMyOv2BqSBcXGkzkyMiHp4cXDZDtzXhkRPg9+8tFu
Li37IR0rTTBR5BnmQ6hp5daeFpO8oPHtMaoEKETOBqKYpA7okQuxGItT5BLX50cR2buc0wx2nhON
l6SNdMp+rVkjiwy2YRyLMvJ77gfNUWhRHezbSnpHCvNoLaB6/A2vZPGg9W0EzrWK5m/unGm9YYUk
mMPQagBUs+bM/L6LZ0oXrCQ5NnKpxI3olJtwDszC2tA/xw+BLpONzvwUX5uEDp0dNUHmJ/fbJQma
5+XzRFbrlvKiAYNPMuKZsBKOVq/DUgb+RWV3IxwiaHhh/zpMpEaSCePkXteATcTQwAmAu13T3ybe
PD33M5Wz2yEmYIVJkdDccbQ797czWNMRKdag3S9kOCzopE83xYwPhBJyNYNsJ5e8MfCXBPcWSYfp
aHVx6V0n1yakoQ1OeEv+0nu3F9NMLLRLtfpoHBw1sIaIt6wum2Ax3JgccluKGTDhRMj3SL5f8WLQ
iRarjlhdO5iPcPAoMbtv7WLrIaYbsOvH6kPOGtcP9IjkpI9gzThjlvAJHiFYzZSqDl2stlNNkUg/
MrNpVe6cjcrRxaFfHEfZ4j0CTkqMylAYkqrFm9StNiUWlsJ3Kklo1Anms1bNQb3RF2+TtdqcwsXx
ZC/eJ7sI5+OY6R3QBpb/m7AcAGqki2MqVtRpbHAItoc2VMNFW81VOvzpXb5aroBzO3f94sMifaZ+
rMEO38NmetZWu5ZYrVvO4uKKFj9Xtlq7bGeZWmvOIkJJ5iz6EzRV+4vdMdYEI0+Fdu6xihmLZwyv
uvtgiTnbsJoynlNSzx/SwOV/Z8ZV/wejJOYz5SxGNLsNMaWFq0FNCsqi2KOV2Q5rHRa2wkrGL0VN
ys9g5VH/WhBJjw52YRQ/lTT1+gGiFIY4EWN5PFurUS7yDNxeSnkIu9bipTNRjaFlrRa7YLXbaVzn
SIquNrw8N/unajXngawmQ7ha9orVvmdi5OubMinOEj2a1aw3TA/Ya0lim3N4S4Q1OmIvwA4YjnV7
QOZjk7jaBR0rxDq4KBessqAuXaO5Dk9Q2N1zHmvRMfAG8163LJoxsnYodgSQO1K7JZ22eor1MeEO
8lMvLkaZO+EOF7igwxtBjoPXfdW0HPMjwX0X0yQ9JvnntBokOWi9Z1h+FK/2FQ0FyqrzeyqMqtdu
JEUcr1ZLM5lSoLCFk/pppYw38LDGq81d7a5ppTp4aa+QWde5Uq4zpr6Mm+NUlpVvJpTe8YCkOMOx
mUwhfphvbdB8CvQmyn36lPlViaT8g3OpejPW+RYRmFlXBri6fS2achDUVMcP61zs2m7IhkeXT8Pf
gzOkQPGLTRKM9XWybq2M9uBl3DaYu0fu5J8G/T1+x0weL8O5JkxOfvjuzOwskpnf9XWWT9a5Pkvz
Lr6L1nnfW2d/bdUBxKoJoAhkDmfeohXoq24QLRJC41TmeOkWYaFZNYZokRtA1qM8CGjxqPZJ+VhP
MNH57M/HuSdAu6FU1+i2+dx1V6Cplk9zVHnR08bci0XsiFA9rFX/oAULib12Y3lqYqLfb1lVhmzI
BEC4TVbW3AhnUzduS7PqrtYwoobE5QZrX4SuH45nPfOKnQl01e+b/iOhh7Xadw3ZdpQVp/Y2Zigl
bFuvfRy0YD4olmi/SkSJE1p0nfgwYZPiGGmeBv03s6Jop9shFlFSB9o7iZlOO6PYQ4LpzMx5Gcwe
LzoOCwpJs7oHn5G6DjovD9o7ZS3DWeE0CW11HsWk0TQG6b5AiOQtlPM7cMjhQ/Aq7G2MR87wXX7e
5daCF3iwzHr8qCCJst83Euue9mz9mQsuJ2w891zWuzo8B2Yx/s6Catrbk5OeaOeYo2PvFdYtQ4Mb
nNncii+aPM1tajDObLlkkH0LZ49sz5zgxEKRhVghcssSPmk6Kq8qMm0e71gLqsZM4h1fZqNC5036
L76+9k2TpEA3QuqgIq4duTrSRJeW2z5M94MOxBa8vMzuhc5laBdQLm2cGy8M7D0TsW5uMYrFTFWM
N7bPkEslAt7SD9nyAPPntmN+RYa1FvoFYQkGJc+eXuoArDy+fZOVRASB7aevannqw854z8acqEQo
62NScszPggDpRhI6PdRJi0ErhyqVSVdhaWEbmPtY/zBE4QhtPiytCu6Vg03MNuoQgyE1GvQnlAtl
MqYhZa7bAvx+IcglNl5gE1ZVub1DLUUY7wZF/LTHfid8PEjjvVtSV+CrNqI4Hjr4E/LvS7i4iTcI
nQTmc+x9VF9QSQPsAa1Wd88Ty198LyAqSzTpq9OjNpdsNmt2/ZLm9ynqmsc6GAwEr85Z3ApR8x23
6Nx7T3htfXTafDEQhu1P2c79PTAoVouZ0Mk9yEKxlxG4OD+tdqDLj/fhD9lfHNc4PrjZR/YNIB77
gY0l2D6aVG+xIF3oJyQfnkpqM3H/APa27O+G3cE1odOceHkOSClkSqIB5dDEKTfe3jbfcIX/8HGD
/pAhblMo9pP2lNI0FMxu08jl5x1zQwZTdWdlWnnOZMML6ovy6vIY3kdtrT64U2QsXaLJfrKST11I
ucOrsCyccnNLgWG+g6knTwl9hU9B2eqH2iUEz8G5LYrGPBgRNQTsko1joNfWySyT45y7MBjsLom3
JZTkfQyg8ak2jAmLk6t/4fzML4Q2h09Cm4RIg4QMuddO+nhMk8JWOw7J4XsmIEUBQGJUAF+ke26T
iksXRQdx6vdghz9lYrvTbrYreTN1Zn0sRu70CandQxyXwxFLNeN+XybXwTWnO9i9koK/IZ1uBnhd
HjJ2O/+e4gY7RMINErtH5j7T3GDfTKKkY63JLWbilJRumehbwU3+d6qN9aEmF7M8TH5VHkQuYHyy
u21sDtHWjovYL4mdBYes8NQRntGhSt3kkLfhCOezRPxI7LJ94bpbIVBMTemP68wBNGFbweT+45qh
R6QfeyDR//ndwAf+mBdwzzYI9Q2w6MV+kus0ukaS4xLl5iCL9DQIVR7C1LDvu8Si/4qwukZrVpFz
2dEy1vUdyWDltBJzL/Np51jVr6HWMbNPuIx16cjH1LPaI2DD8SHF40KZeJiB4cXhV6Wm/outZbll
G1jfkSM2dqj+Yo/PzsDzPoBRxAHPjUZew2pxHjlRdGYfQwBo6o7m6NyRnB987MvWZZLC2EvhzWS9
TQjLmJ2YkXsikI3Sdj0P473t6ZEPNCq74aCKd3xl3DfWN0uQq64qH3gp22dD0epCeSUFRf34bNtj
sx+agt1h5XXyHse1C+EltqfbgbbmHScu0GszT/dTq6rzPKtSXEYjLtsdahpcjbB517BtPUu7anHW
V3PzMlO+5QuVmFBVY/2AB0bnXZ0BYtq8/3Wu2p2DR0Od8QykO30Ih20vpSwP1pw4X2OefkKSifyx
MNAL2jn7jVkqOHA+FI9ELtkyRYF2l5rYC6wA33bMgxWzRI51IyyLA8V1vR+nIwa71LkrZZAZ8Od6
MK0ee5SFui+jC0iy/OTotftbb82rFnDtbvD+cSELpqttTTZW4ZbcFvbOzSKcxBBQDuEYtyd7pAIF
7utsv9oik+8yQe9vQp4kqosuTtWC1WXeIOjPxRYGjpy+5ig1XwBa6X+GutOYBzx5xSZ6iG05t3el
RkT9NuzJjvJ7gQqd0+9KGqLZsYwbj1y9J9jAcXZNGimOQG+qXc0ifHrQExqWugkGodsawYb6Y+rr
R3w84hToDlu7JKaEAHzP0D3oZoYfWhJjDdP/Z17+r9YKgm8Tier/ea1w7fL48+u/x73++SX/ZLrt
v1A+LJM8HohHe90b/AO8NP9yXe61JL2p87GBX/7nRsEUf7FrcMh5udKQ9pIE+2ehILy/pCXIhwMg
c2zb1sX/ZaGA1fDf0l66I20S5cIjKc4/1r/1ai9mYht/X37our451kbSgVq2mT1cM7iSzGkuQ6VP
25QrPG5Gbvsyy9WpHt34QtKaDhsp3Vc3n+SPRzMsjFpH25N8w6Q3xONFS/IQkjms3poznwkPY7Ia
50+7s7AeRYB+GeTsMbto4GYJG5P/dgrKCGsvggnd1D7Feq90Ev6w/oPAKLNz0pTVQWSpsTDViHBU
ZefQOuxGu4hujZdURppLBDRMz+Zs5TB9p/k+N5zsmwpjBGHXJvsUifDInzfcE5jU9sLSmNhKfHCv
QgeuVmsgxiyiuKikQfIB1Jy478yfGqBssNSPFpuQbjI+V4V6s7JmOGl5YW4d20AczrOHMkpQGKaw
PccGbUhD7Y73nea6h4KUBj6jpgBFlSCPXUP2wkctsfNLoYYOhmYjiQXnAjGgjcULiB5O9JGLeWyq
uyaEjSKCvjhomXOlhKV/aT1d/a4oGP4V2YP1AO4Z+IfuekwwlemPdVHuMjuInvo4EydPTK8x17hr
iAL2BHBDnnjmdZc2C6KbPnTz1wHAJo8LEMJjoyKAoYnP8yT+JOwa3YWhy7RbRYbBfZGR64lajOzO
KcEpWrgsOS07v+n+g73zWJJc2a7srzzjHNegHICbNTmIQGiRWtUElpmVBS0d+uu5kLyPrPusm2LA
Wc/4jLeqMkPAj++z99pO/eowGq01e6o+nTn4NSWTN/uuHF8iGHZpJI5dZ6abuDKMu55BcxPDnrpN
3EG+2s5YnQEM2SeLaejQdXP206ZlCtcFnLnFHCSuE8mnKxq3p/CZSvFJALbGvxUyz430cQGFG465
bgfXAZP63l3QVa3hGUhnmnmpJ/craE6G+Wol/Ms64IQHxa76mAml/DkoXFrGkq7agNIIQ9bPVTGv
eBPyWwq9Uwj4M1Vw2jw9mYCxMRpxSwntknuymqdrBtnfD/VeZzii8CFkUFiThRp8akBYMBG4lJcc
1lLJ+rpSez0KLL8rQK9kmvOrwzd4bSGSbGqzllusBeM6Qkw/tEQ3rw7sa8J4tS+xQG3j2PW2amrc
R5lq/bbKcg7SSKtXjgL8tBZQ13C2h8YmaSBw13D9t3NBCcw4dYj9E+q/05X6xp7jbhWiIl5yp5z2
JuCwXZbowMFnBGSmuNwqMPp4c3UJvMD2ReKtReusFof0bgY6U+X1qklA/vUTthqz/BDRtKNgKz6F
AntY1enpXTUCf6OOo9mlikUNF8Ut1xlnZwZxcfJM3XtLgWXTvkqX150R18O9U1RvtpN/FECaxKzO
QAU+E0hTt3OQevtKa+xtAz+Nh8/yN+aNZ60HYwB/wDyo7HvPiGnBzZrWrxHlHkIJfgGsC4VFMeou
XNWfAE+vkI3GjdOaxdroHIhQTtW9ROWA0wV0A3czR79xF4J0ORXGibak9sgYb2+6tnK/Wnp8tuDJ
rEvTWXyZdNfYBCSvHizX5FUduanaEx20ihOc3WY5b/kcFxvPADnO1bgaX8I88A6Wm0R0xSi15UZU
HkdWs4sfQ+36MpkOaSkwSxhKORQEhDPdkcF864Wz2IYuBQV0YOAMBJgLfop3e0oJ9AlSULAwo3aX
ypq5JHDLFQ199s7s2HSv4Hl8VImxQC/ScmJdxXU+x6qLVbwMXjDwzGusDnjC5dAf9XosjhjpvD17
tuID303LzcrU1zDS9Hu+5AwxcYRVmhy8wwQHO/SJFgCXrCY7GbpVxw5wO8iAKzMrEKMo9qxt0lOW
PuLK+jnK/Mka6npTTfGOpki0vFTtM7t0fQ4M8doX2tLvfZ24gAdBso7IwK2bfoIQOHtO8krGd0YK
8BJcyG27LcsECE6TSRY2y9XMaiIY/LLj+99OYg33NN61hdBvlZttUr3LVlEoKQwPehht7rlLoIPC
/SR1ZtmnZAagY0vvoZh73L0lZzfzlN0+4JGN/bwbfqaele6HkiqsgB1oVMR0JjnwhBIWqPNy74uV
bm/bcph3FrzNnSV4gguU6/WIVW/T5XP/hU/vLurdp4S7Duo7fwGG62p6rRIeG6swyBOx7x3oiQqv
6VpvueNnQYOBVc2so4LpB2svca87pAf429eZ1wNzD99aWnvHLH60LPcKI2xTajhEAaDkG9VqdD3D
eUXqVNG50fTkyMbQPrgJK42A3/xF5NJ6U1Yy+HHt0Q0h4n3RBtVDmGnNjrZu7rtG3w8h9/GiemUL
Fp5qZ2pv3HyqTiUFF1+5tLHDkETkGKSaMkvzYquEI313VvJeOURucHdtHL177UzAkUl+6oZkvhp5
eKEs3eSYzQpk1KLFIUDrHnuqhIcquAp0dEzxg6XOZF1YHrJDMqPWWNmJRZ452XFzxjhcJ4imeL+g
387tocFnAAGzgqvMrZL/6gt7sRRb9DNexQxv8oMVDvW5Ym8xWnDo6H5Cd8MAPwTCPAnsgcWuH+LW
4RY/tO8zx9BXwuKDG7ueYWmOuJBMYGE53vAWPOITxMmkS0vzseLl5nrI4vpu6vXWnyrRXDQGd1/Q
CySQKib9mUdP4tdVMO5UXSjAZNOw083C8GkEoSMKA/Ia0JXzoAGCQXqe5hxgChcx34rUY8VKlRYZ
78bTREeXrac9s6MF6FoyooR69ZVV4/hY5ajEGv64bWdnnN6Wlcs7zy6fR7e/LWlT3RRFdG3jZsv2
hiiU1b3C13pq5hzZu0itO0PIclvIYtpy7MlLAX8z3kx6Rhkv5LpVyVgRivQziewduRpKMUhpxu5+
aOmtGJD8Q3+28zDnm8VCNkQbzAAUlgl9M4Ze79EFblkK3qd69MmB9jw0/U8l7N3iMb/imaeByLDl
2sGyjmo2G5y7TGFBhFnAcf3EmacLzSV0wcBs8a3Jrq+BiLYZzU4Ry056o2Vkd1cEO9rlqxqlSlNJ
5Se4aB95/HrnaVa4ANteszeM8ESaDaZOO7oCnY5PeAM1P+4Ha89dV79jipseyiSbt3Y/iFvDYzWS
Jz/tkAE2H+0ObiYUyjrrLg5hq6MWsR1WQiCwKVP5C5jlGNA8hLnBGPeW1utrkn/vMKwrwj1Zdh68
iSOahjUC/yWZfEXjTDlH4qyGAGq6ZtdHekDNfUWc8FgHySnXxvqtw3e6ABQ83+xRYFfppLHLblts
jLVX3cjAwPGSlO9eRkuRoPhlM3D6sJpyDjVy1lrV7WvtNO/sqYUfm5gup7zeAZVNjoFuaC8CVt9r
kQ/aJmaJ/1TYjZ87VdjxdsSsyXjpvnBw5hsmSucOIGG4HpNCF+xFG6jYdZrt27rec7Vw9nglHF7U
PDyTukZP9Dik2Hj7FJF1L1XU1mec0M1bGZeGn4qajDaWZo0Hz5JRHVISPkHd8NmJ0cmnPFiz0dW2
jsvmdUa32lV9FzxRR1XfsWzz/Jp61XurqawrSXooiUY23JdmVrw0YUMoADPIYreZ7tF+9FVPddLP
Mjeg4sVO8UvCUN+NgL3XXs0ETfmffaZ8gHT4rBX5OyZOUv390kZqDJ55ghAbP4QhUx7m2Dp+BmDB
kZFVINW7ILwama7vIATqVwMvu4/d2FrRCaUOAW21e0hP4Y/Cngkjmq7pkwXIf9p1J69ELMTzZBjo
CO0Aotrq1BuboPA+BaX8UAImPQ4UIXPkGXHPS28664qbAJxL/EpKLYdrEd2pxN7OjYgY2BRu7ihA
qFbjcHWhVKydoS6utiKOkKNvbeYg+BqKAabeXEXOtqCGcFuNlPVRo+69GWNjnULaD++H2VGbsTXq
U6gSh/nTEfupFeIHV9Z6M4OO/KpaHGCSC+Ahmrzyxgnj+NobUbwn7MxAbhf1sbSkzqlhyy2UBs9Y
m/Ftqg3FhlCHvvFYAh5jzQClSnLzas7NDUBqc1kTKXbVbX70Zlbtq8qUh9aFLSuGJv3FL1pvAlm5
J2KGNmmqlsAdauYvEcyfLcT9FfVmGJQh8/hGgzLHv4KgD4SYibEITkEUXvs0ZXI05MUEleRD5O0p
phPxC3uByR/m7K30wNyyKHYvVUf6VMyUW+n5tC5NNZyWSz4JoeILv+uOILo8la2cKHqMpF+R4XuO
IlOjwAFDlx/xnUNnxriHWkajQtcY+M/KFAXTLJ5CBviAu1z/HOrCWWm1/gDNNtjawdYbgp2R1ukx
yPu7ZHB8Nxx4uEyM5Lq+xaMzXbG319s2JNAGy+gmsdUHH8+RKE4OcBol3RdTgw+7JQ04SMfeNbNh
FRiQFo3X4oOaBXQ5NHArMfe/zZF+DXl+buiIxhxYezHlYZBp+0ozN9zzgj2qVeandtzc9VUWY5hW
9b5Xct5oIsn3nBTJ0ehxz9d97t1082Tv4EujU4rw0rsWxCWm0fAYjx0bB3JCRBTTBBwMrEZFYlKa
L5A916PtIZBmC3OKOidsylq6ZvDdR+U59XAndGE/nHMehTjKtLF/UCIp3oD78uWxIiP4bIJi1lZB
5BIE1yN6oNaURN7ljaHdj7bI2/zQ2D1Ld4i3eCl548mWp8U1aRPjBydgg4CH0j1HDT94ktY0AcQG
iA4ysq+dNQfPJmaoTd1zb1m1MdmJVV6M04FYvLEjsdvuWL47900xpseJJd1BwMalHMO2d11vNp9O
k2DLcaIufitL2X6OeU7kuqr4MvY8PHlp5CmojfJAWt7bwyKbVr0DdDIuVevzF9iv3KWH576L8wfc
1vY1dU2UTPrO55WjNzcW7+mdmZv8MOxFn0Nz+KqyxNxwE4qPkd5Tqmzwf2Ekl2vbsnp0A1EDmys0
44bT1tjkNqEKpg9Ip5N2Jk8POgHrwdZlsFhJo9Zo9VngdSaGVMZ0ckhXvZLuA9WX2gbTJ7tjlkwX
IG0bs5kBmYQ0QJNGj/eYbVLi42T+ZFs+gt56x9l5maeYbs8h/pmmdnJw6+aS9421pgCkrlbW+KK4
/LC0wbhlTBeC+j9KkpBHAg3R3f8K7mr3VV7f8y/1f/7SbPwvf/2fVNH82THk05Lzl/+x+bY433Vf
zXT/pbqs/XuLzfJf/nf/n3/7bymaluk4CIr/b0Xz8T2Ps79d3392v6uaf/6xf/dJW4JrhGfiWpOe
baEb/qlqOn8gT5rgqCxESglk6d9VTcP6w5Y65mrdko5regJz85+ypgfESpj8KczNxFYl7uq/vwC3
/0ag/J/U+GBvNqFoWhQ84sXSTfzYvyOsGowEnTOyquTsvzV4Tq5Srf6R2zS6NGyOtTY92mqc950C
bvTbK/Xnj/I30MS3kBVa9c//5FjLX/47JHOxjTsCPdXy8OHxi/71Hx81Q08G+sQ3RqYR5F/AAtoC
HmxGRRIajWc1882jyaWP8NHqMTFsQ/8EPxMC+yVHS7+erbgAAYK69oIHCcBocSL2B1ZFxNaxbig5
jxslL1asGCiaqS/3AbbeifUips6mcu/IKor0UuUe3iTHebQi4Lcu58EVJAZcgXkEw2OXjCZgvdUl
pEE+JiuB4CHaebu4fVomGGVdXZxsj4zqxKcqCCF39ESYZ9NT2qMLMR85tZQ3FBQyX9PZdOHoLnax
pk1PSUxtSO1CEIGVAlUqc7oddx5xkkROdss29jDTbrRolJrGsgosQLq3XdJWrqA3zm+0uENWZZ1p
0V7Lamtnu1awC2NYfCgeWB5LJosf6FIJcVezMu/hqlImoHjScgBrvGrKmvZTn6hzi0ayH9I6yu8Q
cHv8CJP+VthKYQcWWjGtAfPwR3mmDq+gOqIU9++QPxSWeoF0JSBAoMdKsz15hX2S7EH3YdKofd94
rHZq7YfT6fKid/bosP6Dg5R1RMlXaZqwJ3ISa2z3cz6O167iotg1aXrqvREoFrTSnYmhqFsntVee
C8a/A3pwvrf6aHgMqd7ZES0GX9V081bBDdrMHW+3MlL9HTg5RUtFpQJcnvm4SzWaSfGunmVKLjnF
g3KxtBQQiisKFroIo66mvL1BYpHeAE/SbdB2xnmCfFStSaq5a1AxQYVSx/0ma/IZuyfgF3aEMKw0
EwcrXjDfaTv1AtHbe3HTVL9UScVnOhQnz6hRtZfPeRvG2bpm0XGxpkY+9hgKKQjtWp/No9pYpL59
VIaKxpGadS/voHp00VLpt2RV++CFShqsCIlhQCuR9MX5OJ8NoEkqHn4kXmcZ2woADHB2kFjU8Sn2
+JvIGES6teeZIhdrMOGB5nE8X73CtT4KO2jvwV/irnOTNttNBZe4wQrcL2hjzYM7KPnUtspEFIs6
7Qf5rPEcd7n9aCEBGv5YjrV7tSOs9huak8rGD3oRAB3SNC5JZA2JEGAaDFdjWsMratNw+KimEV21
Z345J43RGD88T014nsW0lvDxMbLNTvKhxia7HaBK+pipskcVmwLGRn1QRSz2bPJ+zS2RVFbNA8YU
CyAZtUY/41El+ykU8YV0RHTAAYLQEVRzwctp9ajEWOp1EVd8qUejfXIGU34mgRUctNKZfU1kMI/U
ABciVLnYp3qd1D7dYeoy4zDZTCSlX6wgY87rBoM78Czeg7kvtqB44l8mPRpAIoaC0Gnvcf+QxnsO
7/6WLuBuF0QBL+HoqaeAmvZd1tNU1Y5h/holon4mY249uaAND5EaloaqiSopkS4eyK5Lh12lFC3i
aUFJ9hpmtdF8EvkuwlNkNSFjVJJ59pPJvZBSHv7kazODCkum6FcQWFAF7EmHkGtgN533eJVmzGRx
MgGfIoc9RWxDpZih9CQdnNl1SNQlXFFn4GDG12Tjj0kfv/NJG6dVQUcKDyQYWrqvkYHeYLbhuhCh
j0IIqWi092HX5uyOa1ee22rKj7NFrm5b26kRMnSaHsgqz/ghNCFvKVXoD5RCBy/Kwk3pJxqODBht
A0XB6IZ8bXoI9O+EFBfYEqrrCWDK8NwlReseqKSIA7/GXnsHxmyBh2FP3wSETN6LZKyuLQqnecR+
IDe9Nr1Ng1aYPoCUYFf0mfZQdFb1hfzdIx6X0WZwTSpB9K7jTo1Y37IAmPLilQ8/GjtqJFMsWWio
DCCE8IN0oiYGW+OdQTtk0U0Otq1JQNpDZbyNVU9rQBulxjaP9IJqrK5u37QC7X3j4i58AeKgv9Yx
pli9ns3PuGtNEv6z9GU7N1vMkepmGB35U4GIvqIzywSBFCQbC5IZg3c2B+VuCkf2cPxnMU2hNeii
sHKtR+RuB2ytzZd+VdptvZ+Shh8gT+d00STngcueQeQaQzIUwRW1kBWbnM7meQGnJ852ZTrBIobV
0OVrslrzuPW+287Yf3jaCuS9Ag4tymeOHrrB4UFTGFSOFKalS3VayoS+5S1j15FQrGanGZi7pWwt
JvMvV3jL2iNuf7glWbSgbuigKm5rqmKxzfB14LriovHiACE2GUWMxK4FpwaQCSsT9kjkqM4UCgw8
TefolMua8ti0Y3GETyOhrtixccXKpUxOM6g28AeYBKQq+kFfvuiIgXNLlXyoS+8nQDY+t90ECY5w
olS/GpymN/N3ix2KP8HU7247udTcMdbbPgSj9k5Ly53VOuNtNBjyHst2+Gy09OWVC/04ICZDpVZk
YkVYmvWipWNPRWF0o9yleM9cOviypY2vX3r5ou+KPpOOIkw9i/kYOjNoTwt/0cWbozOeiQ2eFg7k
rsZKqJfU/7lm9NiPEMsI0jcuNu06vZrfjYHYKq42/ixgP2xJ7kdCXvSftvopCjA3Lb2DfZndd0sT
IYhqpAQJKnNpKWSA/cQWKXxYVjfY2fVVvtgJ7aTi3+MPOts+yN0jUj3th6ljrvOqglRYWYMix1t4
t2RbuNI4iryBn35XKbIqKk9YX+FeS5urZcmHijmIQehXjnftimGJWkZvaWh0zISyRjyq5I6Gnh/o
YEY5soSZ2ngmVdd8QQMGvW97cfvZeQuQP/+G8/cNnH60Pv2cfsP7a4h5gPy/of4ZoDnFfSsPhsOy
p1+SDTPTWvqNvLYnqChTO3drbOEwsd1QcB5WCyq7XaDZrPLpkYGDB8yPUcVZcRMlp657nh1vklp3
PoEYuHc2tr5nY17i/nUfp0e8ANVSTsv0tWkWiHcdUtO6Mb7Z3vkk5W2tqvma6k2/bxYIeLLgwHXT
TEAegwgfUc719fhNDk89trwH6u5tLpDEF3jzeIBX66XELl7hm2++5DeFHFMuRHJrgZNjhSATxcRu
2mAaE/jlOty0c6fJSG2msCzP0YI6b7+p5+E3AZ33BRo6FGVoi5gyeIgh5Qp1buqFnl58k9SbUIOq
TolMP2/sEFbQTQh3vPCTbwp7RVjEWSXfdPaUgVhsxQJt77/57cRVQn2T9KbZHyXkBW9L8QZDB7W6
x653M4+xRx+ZgB34V8Zkp8eKVQYl0dyKHmFMmi/QnpwXvtRJfzRspLV8Ic/P3xD6fuHRT1XQU3vr
UE1GMGGoBxxroP99pLGGkRXT4Im8i/YOHToeyfPMbrFydcaozWAW4PBNbg79ttUdltS8J7I5RlDZ
XzL4bc8NHKn4TEIavL5oh/CQlU23RdnQvnQjCY7pN45f51Q5TOPAo7hceP3WsKD74xSKP+92daF8
CZ/hDBP8QHcpVxCVmafZpr5KiqA954jlbKO/SwL41Td0XhNNHR17vFYUQke+G1FJBaBdQZjCNi4e
W92sSSj85/cx4x8NLtwypW44LsVPwjNsm+vo73dBUjEkmWKbvDykoEPZhh9FXDzURvVqyfzBFAUH
q4s+x5D5Q7HH+Tf5gIaK8Kv8v9wHl0qEv9wG+ecdXfcwI+B60fV/qExIA2Xm6aBhowsUjehzVZx5
8bPTf/5bft9o//GfkeZy49T5d8Q31Pm3ZoZJzZhFZxusQtguIjPGwLWrWZq3tyOWkuu0r3IoyxJ7
csHxZGLPITq7MvpseDXGScCIKrqzU+Xtfcoy+7K8ZGvMTOZVG9hLmiYXhRibbQEcNHHbW/zrZbD9
/iX+f6vyfwUWdwyC4xxGv73ni+rzp5qzyEr//E+PX9l7Eb4X779LMsZ//Mk/ZRnjj++cubQd/j5T
X8SJP2UZ9w8Tx5iNYGMQYf+2lP29QET+wcRAtwd7EpOKEY9M+Z+yDPF1Rh4pJURyz0Jp/p/JMnL5
sv3+MXWEsHC6gNBghW7Z5tK//NvHNE69eNkwh4wg7b1DimmfU+1FZx8YfKnlw1fi0YupOVLSlISq
jlir4J451p6TwtpKcIf6BuFTB/7Cve8OVGi7NXDuHNrFIhQB9b26QehcLAyuB06hctt6gfjZmEG5
nbMxAX0LEONDUeejLgnRGR3CXOy8cueMntuqUJe6bLjowdYgJNh0undyxxnc3TDQaMttl/49spYk
fMKB/pHOhr5GdPmT0sOGR5x3YqTsX3GM9mts6iYmNXrHZs44wHeNg3Re8wgg/trYzYFLcfJU5K4N
fLh2hnllZqNsVhpB82JdyDC/SdGHS+qiQM/A/pLi0gVeXOxGtLSnotH7N0nwCSeyG7eHSibBo97G
yNumnrLsiEmbXKe0AcnXaSMwnBZ24U3LCfDcFGDZN2kT00aG+rHqofcak9HvuQ4On6We5z80C1Y3
KFqlbtp01FioFoTr6JkUz4E+WOfWsrTHKHX1V60sUNEwlfeHqe4HSmzDYtNYIQVSU8YLHjrj8oNn
1rZK+dm7CEmi9DCjd2Z5ht+CYMPbXHyQuiBRE+mMSExLJj+kJ0n3WFwoUz0xbsxcMnynLmTEoEzC
jBuX1dKg5sQ7k/kLXqDRHOwo8PxeDUdiLSjNHeFNytOi+25ETh6SsDcW7zKjNqsJCjO6eXgPozo5
DtRTXPhAdUmwog5WQ7Pv7U2YuSwjGun3o6KcVcfgJ+fG2btaHj9XuKn9edTqk6Exf2qam69z0EA3
rvRCcIXlhO43WDcRnpkNZpVw73S5fuIdDQ6mpuptPqf6j3qe52Nkh8Et7mtAeQkf1AZ/3UeLi2ar
W6PCDIRfEXfBYw1Ne5BNuQ6SLrrFaUyFFjvdpwqW3zbsPPs9plHvFBMyWFMGV24d+mIst1Evul69
sbqfVjBuMS3U/bOSPUmoomvx8BOriB/ycdgDW7ytTEyd2PScCq/RzNiBD2jVjey7yVZ1e6xAVbVm
tktBeOMSfOR74F4I/jj3MhVOseeGkRwz2pVfFbVFMBeTMvXBwVh0AudUQ67YKeZgu5qlFrnGBQBu
S1yJmdLYzGhPYbcn4wNeFNAqeenYz0Xi2VeRwyk3mprL8pSz1gvcIf6l91m1bQC5tYgPgfrQs5zp
o6NOj2o6g5GZNC5vP/sPwqvCmW4jm5A+Fwt2Zgn77ZU5e+FtBa+I2zPa1f3oeVSUDhMiLAp2/1bF
SXWNY3s4TmDGr4CtuJARqYIqTIU627vOuJdm7e5BsZOXCCrRP3oSEkSXu8PegfD5IbM4f5xas2z2
gN7tDz7f8a/I6S0LzqLBGomcQPRuBJmNckalJE61yHXZ2dUFRoucGDDReqvepmVS74awhqaQiyDa
VV1a3LAnsx773Ayp0xPmA+2UFtaeGuoeL4pzG8X45X3TqWn4bNqQVZPehTfzkGC9bEJnx3qlPbdR
lX8mfIR5VwPLfEapa8/4sSwGprneexa3cAMNBgh5PhPNachJs3UJ9JMTQHXgohqehNEnZ8NLSUt6
QuDnajTDeISxCkqIbLy24fvrXt20ze+8JtTvbVBb0NENx4qOTMO4G7Nct9YdbQSfw1zC18npk3QJ
uNdrlrpr3CnHpCZ2xLWspNVHjn2zIUqZ7uJ8qNUmjb3oaIGV2g+yuOpJQ0TB0ITmVxYE7ki2xn70
jJy+wHZYC764G+g88Q5/fcwOfy4eFJiJVatilJZY3oD1CC/AKbzP1JLxZQiDdGtQ4Y303van0MlN
nGVC/0jnOr30PZ7dpAholsiFe+J2z3tohhRdyDpFESZOzLOoOBUTcRUE9m7YuHn+QeSg3GSG1uwt
u3BetKjeOl73Qr9RteOrT48lfZFRbUa+lqT9T1oivhJVuRtHaRNBQYNUeYlyTjyCRTm4f9EJ+0Au
+sbUbKBygaPdUQ/t7im7LA6hFhz1sGGRXDqjTmWONr1O1SKLBtTN3lEgZZF9w5axaWzT517xSDXm
uM0FF5syql4zfTIPWdUCWWzij0XKyo5ch0nTVbJLfZof0PWQ4cZtSwn6vdHbyWXstQqBpWqvjWme
8Ln/6MZqj3pQrQrSjitkg26dT6PBrck8G3Y7k0Wkl4l9ZUOCgwLBkhyr2yUn06KrkmXoPFEHLZaa
xQjELs1jdr4jH36khbZL1oEgEO+zrMZ7bngtUHoUwwqZPnvPpyw/Ouwg3ixsGXKN0BdfsA72uyIy
aspALK2+r9us2c314IFotj3mBKCoIHbDNN+a6Ck+hEYL3IBmfeXETOINR7xIN3bVRgwzWogDdeji
fq1VinMgNlUJTdaE375m2+N8FqXqblynHWgKioDaF1i83IFDTJIKWmeWeSlLGs8mtgI8qqbk0VI6
Fu5Aki5eG8EwPuN7+in5uL/NwvEZey6ABbttqvBn80Cs72OH+3PZitz63jTxS8Hjxrtq3iFxzm94
3KHUsI09JgTshxXU1BquC+EXSzbDxfVS8aHMNPgR8g+v6OUYN560iLrnmrttrKp5Kt2eelr6tzI0
n6PT0LNSJUH4DBKv2uUERn9ZtCq8Qu+stqZLIdVqcR3F+4wFzH4oJOCens0EzuCCwlsBF+2WM2DY
dVnaXz1BubfJQPYcz256xHs1HmvWI75V1/qhykXLgeSKM4J0aa49M/YOUcNrJZAVP81a6HsvbJVv
iRn+dE79jJ8bYofdfDe36dPkpPOqhZTkCoKcldX4plrwF0BwPOwnHZC5btMNzZdlD8xzJR/FdHQ2
JpecFQ9in4x37tuO5jvmdKdZtXUsy8E+4NgU+zgPynfB8ww4JCOFUHkDZKnQt1Ubl5wwQNqSxvPu
HMqLz2FACi5nb3Mp0CqhPAaExLKCVBHQD5Z75jXsu5NpTr8Mg5gPe4RAp/OAaZ/8oMKzLSYqLxi1
rjIt7W2Bf/EEGzjaaTPgZTVwqsjG6B/boGmfJrvLsDyPNKQZ41UPI8REidGdVrOETcYIznAAPZ4G
xDMmu5JbAhZjtLas8Y0/1J8J+84f8H5Gqin0ZGtHYQFPmLgXrzduQdvp4ABXVexuSaXaGxHq2r6I
7ejoBq57V/Wc5QELTrhuQXpjUoKx+FKCO90wvHOuFymhAy014R6k4pZvKGol8ltz5h6S3xWhKb4A
0tEM1wbFjTWaxlV04CC7JhNfJHblxelIL7PBAhBOSuEkdId8RFIX8Ztm5O2Fx2Z2qNExfVW7n2HX
y71bkHwP7aS7trbhvdl2C0+B2hTEZw565iIrqS74dHDINVjpKS8MlYI5Xk08PbAbhfNYbKEydXvZ
4KDThDvdQ15Rs5/SFQiaL/ALTRZHa6RSDLNqcTPm0WvpuMGtHlTp26B79d5yq5gWY2tHFjhFvUrq
rRsvBgt2af4UGbjT3YSTrgKQXTE3gRfh4dxJJ8ZulIoXnasML7OX39QdDzzmx/IVE7KADJulR6Az
fIAbZZ89A7f6ag477KH0AUR3ockCKO+cbmNW8/gZTFm6dmLOvYAoqk+srCc5zzk+ujh7SxeSc9uH
L94CaAQLtGyKqZFpwsMcpjvWrNXBIHjAVqy/5UQdUXcZeX1ddGohGfm6DmCIa1a78qrhM46H7jGV
VX5MmsW6gvB9sIRhHN2xyzamIj465mmwHyJvLXUImHjZcH1kP4delz9Dr7IOCRW0HiMsJQpD1nxO
WgTWsIeqtbLjLN2aQ6mR0KH+hp00ntWZRpXKHuwbTXjs36K0uaW6rVgDbK8+dD4wIMWM/pCYeI2p
oSA+bCjGCZoh9i0M4UsudTKs5CMegoDuRHrrsvfUkDO/Cqv9vJijTy5j5qEXjeEngWaDumrrJ2gp
w33az261qgvLeCvcUvsBjg3WdKxXezZP8KBjmdEyPo85l57WM24bL2/BlCtfedSRrHsp061XTeju
EiIXQF5U2HWleL+EK9PXqRgHPlkDREsWL+ytOra90KJrjpRSUPbaOeW6jykNYeDvW3mmeoq/v2rJ
5BazL2OEbnfQj6nT6JvczXGrjXvslI8eKvSaFFN8C2iKDUpWTHvlueF2spv60Ftle2B9DxFbL6GW
90azkXQ9P2tIYPRKlsEn9k6Oz6krEKAbIXe8PVhr8969WHNWnR1oEG+uF3TMRkIcSp2RtrOIfsEu
xSVkoADre0nbeEMth8Z6pSh4xNdxLndUCIlVNJR1zKhfetugSbxPHYCWjcgrqNrKAveHdDTHXWlw
/5//lb0zWW4cW7fzqzg8RwWw0Wxg4AlJsKdEUkqlMicIKZWJdqPZ6PH0/lhhHx+fuI5778ThgWtQ
UVl1dCSRxG7Wv9a3ao5IIfGu4KnDtffeTIDc5yTCbSTs6cMrE8XekZc4a/sZIJtTLrfYMIZj7i7T
zWhbJgDumEN1QLENodQthwWl4h6oQH9gwoZhosf6vWZ/Y4lv4eXNjgq9fGS+0QkTwFxXU/fdQdOj
0rC6dSRncHJWg/5tkp15NUpvlKt2cNqL51ZeOPYzLS05ObYf2C6anWzFnzQvYaIkSQRuYE5t4h+W
iafcToEBYNXQZtsnmxr792WSizjqSIitMc/qvXdzTq6LLK4Ayz2iZEX19MCKPdFn+DCxklbaVEk5
KiCUor3msqufOVwDqbBjkkA6g423athE7zReAKSgzKI41J7yd7m16Jes5gwLfipXeyUCZ4P5yz+L
2GJYUJTtN880AP88iqFhqMdvToZNItIRnYZgG7LDWHpi5bbjclQcz44NSd/3YbGH14BT6K0HDLWt
l8x+U2JKj8EAixecP3tRNC5PwOtrPM61GZ+h9VmXsgUMg8eNCrCMsiazHrBfgHgCflURuv0YAHjW
AK9s80N5WCYRD5bpu5NjgiHnFVD1LTvHbEKqBPqTsbRWaIN5JuSGnL6dGWde2MfrH/Sw1m8DTJ8H
LoqLgd+1qxky1rPtOz4I7Vwefe0y6eoHRk2GUE9MUDliZV2bNxgP0uHdkqQIXDNLngGdiZ1urUWu
cDV7PxaLTAbIAeILtV8QmHQ5dRJlBDfQO00osXpfs9aLeWv9j3pEAUkyY7cgWm3NmTs4vwcTLyYV
g7DXXuSzuiI351AMH9oDyDO1tzpsFdooCN0UJs7bvIW3Vy6wfwygOptpyTgugcj2UmwijSIwZdUR
9bGIvfzWHG/paXpJoU5cUsflhxWg7dzJAXH+f1f//d+cd/+PWO0c75Go/T9b7bCXfOj/8m9URsJt
e3zl/5B1nb+gzwjGCCR+A8iG/6sXWv5FooQCNPhHtv8ojfyH2842/3IeQi/mPDThh6nuH7KuIHlM
kSRfibL7QJn+p0LE/1oYaQXCtRxpPsLIUlg2P8I/i7od7CJP9+6wA3gevBBxnJ9Lnr+am0WqP+mQ
yU+jGTT1+p9eqH9jssKY7l/lZIs6TIwnvkuJJhrfw0/4z9+5bz2Y0+4w7Dynj7aptt36A6spZ4R0
sBy16mtSOutUj/17gV1pCaEhor76kloJQk+j6e3MorbEutV28SNqItKCswXy3bHmuFv72uaO1ML1
WeeKSf5+FFBG101vQRmwxo4noK78+ZMs28ruKA9im4Lhrxw1fcyVCN6UCcM5hGo33CD8g87JO9SU
FJk65VgUwdAYLNG/lw6Ec3Lgw8ZX6uSkNEIikc8Y7cl/lZ+YzNZJZw+bBW7Wpo0qoF+YxVs9Zjeu
3/I7lqJmZwNoPWtVwzhPuDAQ9Yy96JsxFGlGntWA4eCLiVLf+TeHhHxHFcI2wqZ06MSUkdVJrn7S
y+0w4Tvm0AIbyirf0hQde6zZj62R0adPQU8aCHLKsGpYch/D0wrwRmA7z2U94setQNtj6N6QZuYL
deNuy9ojgvQweND3nXE1FR+4zLAsBQ5mJY48SQHty9Y7qjK3MF0HVl+qtZDTdrBm2nXrLgX/o4pD
aNSOz5AVmjPz4u4AV03Dq297ona92lSahDiXeQZUcUvb5JjKkKSevWknpJnOjfuDMFtr66S2e3Bw
cK6MQTShpfueqEsLT46A43rBrUiknZ69HI11G9WxwmaTe7uA7NxGYyPZLaPG+04XGFWSVlxAZTKc
r9oa4n3vcO6Vhmc8saKSJuKwcp+Xos03pUO6PSZslK38KaIo6YEWzdaun6h4g9jgBBvm4lh8Rttp
P6hsAMtZLzbvewoQ6UfcO/6Foh/rE7Cj+uJ8iqyOtOLapODGnm06P5uQK4oNxJL0KRNBA/SafIbp
GEdl1/WRBtPqu8JEwmudaZRVE8zOAtpjTJc1ACRugKZZeR6LvlddFUVyZGEjF1sT+NByg3HcJSmS
L48pvl2ci1ZZu8kieoz1MPFf1KOVD86VY24ar1xESMcHJo0FyNjF1DbJs7aZh5uAtbF14mSOj3Fc
cxRB/pU/2s7nUhsJ5ueNtMEsNtKI7jMdFYfHOKPkYAvpZOGBOuQWLsVVYvrxHjuM81ppzSUTCBlR
JtfvM2pPZ2e08RLVxbOtquGN+kasAwwSxpfcmwQRFsPRY+i7SKlHIP/W76oh2u/ZynrLbQjku05Z
zh+OZ1GwdWwx65VNwRWolmV2jbuPggN+pcEO1JJbBxEpMKXT9kAJkE3hz2svUloe08Y46drErshf
VAbFqbz3KCIk8Mj4b4vF4Bwwf3lx/tmq5Ix6uqtNw9n2s7BXahDFfkgC+9lzQCQ0Tn8GrkyqARXj
HHRQSRbr4ZnlmkSFpNHts7p5Kin/uNJ4+YUzC9hCpdU66op4b2ayvpQw47ci5jeSs0LWp7b1mkRG
t5twhQJKm0TYURP/uXh62M7K8J7MOQMAgFtmPEdtPv1RKgLElI4iPQUwURM+wL6I1kuJ93ilZ9f6
lIjJRzp1ilOAfD3hSmXM01odjXqgpb3fTUXzHgeMaiZWVRqK59J478io4rLmsOJZ7rc8mSn5K4f+
FjDm5mSXMstBtRmOlGf/rqm5INlUOQ5OBZhI4AzkZYAwSv0rylxA90A4qphbe5eoq2ESF1u7dk9k
oBqjOySAHKncWDTF5HPORSbGrNQZqn9qR2zgYVI1FSzobn72NTi5uauEtcK9S3eDG1GzaQzxp4+d
eGOUrr+3/UdVoCvNdYECQbBGiG9+USUnl/eRPCAmS+yQ5gH889MQOZRnxNG+L4RaV4oyoSIhPiS8
5Nh77h92p/SprIJ6V2hA01zfFrc9ZHY+reuIAttQL4vJOK+NrXJjzI3+So0ZTBjcTfMsvZKMjKA9
kc5JbWQTAvwQX6ZkuKdznMO9xBFSSBsADgzjHfeICTQfD8zOxbUy7OuaoUQ4DIP/hMdPvUneJ5iX
lt5zo6JhmVnrtZ2a6HMm3uG80CfCMtstZUIXZIeh90HG1zCsOB1wYkVMDnEfLzjKF3ud9eZnjS9z
66p22RXCouosDTaTLt8N6n3UI4osJmy8uU0OacBpj5zfM3WkzNlnONOk3euI7eqhUmfOk2zlCNXU
02JVDGMDM7S8RTbTS0IzetPWyrgWHeSHyRgf3mCme76zNVudbizoSxvRxHQ0xAdifpRH+o6mU4Wd
ydXDysY1za+QXILB/Grk9GtmfWc8KzkqmGI+pAvwNOKWYm/gPV+lcWRshChIDhcTDkPt7vyBw3IU
C7o3EuKu1PuQJHfjt9jGR9p0Ix+AaGR5ju2O6hWHQi1lLMmdmnacqlm6NcYoTLmjbLu5F+dkoqGc
6ilrZRoy/Zpi6sKifuguRevbK3JxYlVNE/GnthGruCUYXkvUFt6hMeQsaK9bq6QaZFq+RQUDT6H+
5oDwwhYUUl9IsNG11tbfRjcxXulj1PsuIALPUQPIswcIswJks2MF8iE51HHo59oLTagd9I843h5P
u0OPQ3BlEsHjq4TzDCkdvhMU7bXQw+TsQJqkIWUW8Y4SZ7ibtsZA13J7OHFcaH882LkgTtAAtj0z
l6uX1kGY4U73w6qMxh+BpANcdot5MoMi/0OhA2IbW87BGoLxO9Qlj/n8VKFrumYFF3rqgUJJM/pj
Jku/91wa0HB7C6K+mRntjMF3UcZTK7nGRsDOmceDeUSZmHaTyOyPgLHieTDF9IyqlY+rBzyR4uuH
2BgHCvPeAD7lGIuelGdguSfTH6xXwnzR76LFII2c7asdY600Z2GyokPWme6RXjEoo8uUBWFsGynD
qamlCy2eB0bDCBQ7RWrlzXb8YOXg0aO4dp6CdSIK6rXByA3rAuhHxZtQAoTyfeNVSC/bp0k7n7Ip
W3alOQ/vDmnyEyJgCbyK4wNwlBKcRNsjQXammQehm9jLa57N8+8+8xSPKSO6uwYKdg+AkHAfTuHY
crTt8bELuc3Anb75c2U+RUlZHhMcU7tZUInB5sewYsXngGYep4Eoq8wC8oAxvQ6jcvYDbNcbHVod
p0kPbFBb+ZfC8q1TV/ry3ShGUo1xU73bTnSAfuOC+4qfIGh6ZElicFwNNeawC3MIsKgNjP5Y8Swo
0Ut6pgSL9j2pNWIXHhqy+em0lg03i1WP6ljgA/H4MOXwv56iQCYAUMtmJSjjQ7WcMZlAPT/g3s7B
+pfWN9sbBmrFdYefOBoB6S0G8NkrWwT7Gxz1YWYBw16rWqIzBe4HBv4lQBa7JBPhkTCHHpetZRF8
ZCBs6MChRzMFf7QTA1nYBjDGF4cW8BuAHdI1PAMof/00lzvljvpQN0P7g4d2uRtBy2nTncpdrvkm
vmGKMGMIE7qqiqn4tONrNWnxNLbmMH1UtpiaG8mCpngxvDGWmw6RJOImwgWPjvY4G0md6ilaO2Iw
2WV7IjD4GAZj59ZVdlfOGL9OtZX+WVDcwZx7cRVCaY13PTLSrZ6F9aOvAue1n0YqSmctCDWCM16o
rMEsFysj+ZpGLzsanmN/NI6AlkxVUMrbUXvT3eSA+lvbDEjjsULooWCyuc/aYq1Y8DVzYGstVjW3
a2Ky/RQwrXRr97gflfmRA/7+5nqmp199XJndE6W6jh0uGTbG0GpxuMeKAjfmsxn8UTfGLBiomFo8
ZttzeqgtPoSbngFnxrm91WGnZg/mXs7TC2DatzYV++GJyubAW+V2Uz/FWia4WQxGbo1RS6AAtSTD
Xw11fGiq3v5RLGOyK62gfqsD0X8IrkRgrermrl3KLg3QPpiSNnXr+6dujpmb8jlcUfdrfmQyGX/G
ZZAdHrUcb3BQjXerrlw/9ILZ+QEYaToO3Thvh4BUtFhs7xZjvAL0Ek/R3smKkJqw/MCJOjnjdR33
DdVZ+56X8GOQ8UBQzPCuTlLrLUO5ndVV8jmlfvvYecJ6eP6yewlq9xLAcfh7MgbiBXIT/iC/QeOU
xRydKk0niOPK6BLTTtnHyZcxqOnGmCailKjRitWasrxV6w3BH5gQ0Fh7lW4d4cWbYRTJm/aD/vuY
8eQURtl9z4oYCvfk2ZcSwNYxBbhEXzBFJE5irgVwk3vDcfaKyZaGAqTz3/S7I2jHo9iXbe69whDs
jktMgwbIjpHyZ0D4LcSLJ4CW2bVatB3OGohvqKy6O0+RM6JkEegHfpjcBgSAjV1T9QyIaKyvPXfS
z2YWzi3BE7Kd4ciuWr/SzwNa7oGRBvX2U1ptJh+s7DpVdh9OFRVHjCTENu+7hThGgUdm6k06FOFl
zlC4KDSsBFN+VAyYr8F7iiT3M2L+snNjzmlei06KBxkkC2exJ3pMlnBpo+7SE5J66TjlMcqGF7ld
qNE72o4DTqnlIz+0rPeyrvqfaUqlVLR06cdMuMldZQFXaqtENEd6BzE+APH5nbKrbODgEDum1yH0
xwf8cOaORYXKlrx+doGDHb0VvtseXbzGb3CmuaAmnuImOJQbxgmgZhPbukoSk8dIAqYyBqJHgKEF
lZ6q/AOqGK9xapbi1ec8+WQq9rzVXEb2lx/n3LB6rfTJjFss8RQOxHuDDxqSaTEYkBe7vCcul3cU
khtO/b2b6gaAaDBZLzkF3q9Si/YjM2DRwu3tGakCvy/fCf5EH2NnUsIZxKwvJxr9ID2x+r0tmh6N
c0ZzCWMvD9/8Nsv96CPuRu5Xbp/an4NXem+VUAuyrqw+iDTWiO2m/F55iDQuNXnnmJNaimFnzviB
KAvNS7/YpoN07oHB6m152t3zSrbP2oJsD0O4++hVP5ysgTlDK/wobKu02MNOhaEF/fzMNMRaVXFa
v2tpUluRK+PuFrmLO9+MMFetO5b4al1WtFtUmPqmp8CIE3dveDipXFrr5geb13oj61VRbUH3xJ/B
dPwt7Lw5BJU2eauIyRUFINhFvufcITdxRCSslSldVPzyMWcCJ+JCLZLWUUjAgz7P5pD8EEFqvcqs
5AOUWgs/g9FW9xnk/4QQFJdvjmr+tDnpfUzpc/mx6Gj+U3EGhfNjsAyheG8S1VQbF4z0zpvSzzxG
2LKocAHu+0Ep1rzp2JrXY9dB3Eoy83EYe2P8Xh1hCbyY0Sh2cZ8apzjrkPpj8Cd9ULgbwyOf39dw
93v/3qWt80wiTZ3poiG0YjtQMGFC5djQy/IEMMY7wAPj40Avo3tclO5hJCT2Y5tSWKCILgWyYI5C
nyt9octpog7pksZzskH0oCrx0QCb8PH5rP+uhc2JnPP1dMV6ieleBm5QW6+wuzslGdd5SawdezPz
ushgBtxZRNB7wx13hRE4GDxt/exSTvvQhH7QcU5hrapHy97kRpk9c7LDxWayXl0SIjqoXa2bxCuI
M0RvMi6emBoXB/1t6Ta05BZvQHMKbxWM2rtxNCioOE3yiNbV9NF4Ktt95yQg3hnvbLB+0GcQzTyX
RRSsuoK0x7bDx0Dst6/0ydFoiWunF9H3Jqb4t9V1+yN71AJnVY8FCxgcC7gzuDc77ZtLw3dbV+DQ
roll2hfz76ZhnLHy1DPdopgb2ItI5/YEuLg+pXSn48zFWFeONAZtBF3v78yGu2fEtbYLXbvlSOM/
Co+bwZjH1eLUWRg786+AycumE1QkE640vwzmxIeBgf+Lx8q08mRPeqOpF+aTi59v46yPt9o1l2cs
CekuERK7ipUp/zLlXX1bjAnCAA2H/CfDLvceOC2GzYU81m6dfQNOwCo4VW2D3uhRw4B4Za14qEmX
uaZ48+g2ZxhtDpy5cN7aVE/3XQVnDnod1z0LuIwwvvndQADh0VkNp5EYp1knE/1TxXSTkcCON/vG
oXs0XhuP7msc8s1P89GHbTyasVuVpSzG7Z7rOoMx1TwPxKi2OvdRFZntziv+6MJr8NWZvt9xaxds
p5vy7ybu+VHK7dgJz3hF1cja8+do1+eNtth4QGNZRdC+ed5ivfkjECWGlPTdoFyRyBm8LA1lUTJa
csa0fs1bDuPb1G0n3E/M78utAXGmOtEWLZBk6wqnnUL86FdJHhvfQcG3Rx9UMtozh2iyWkk23LFW
UVleSS99SeQCRbIIMGSusBq544aS3P5PJtWyW3qK0HOxeHf/73Z0SQKlCbMMn+nW/btYPWuSAPJK
4QmYaljA760P9Q/XagqyK/eD+nvv2NnnYJi0tgf+aDqHqdWULS1I/a+ps5TvjR2NOyMrm+eJ8BS8
ULdpb8Pf9e+CAem1HhHi7MHBAJF3P1wrJfPuUzALmDL4aVR2siWDS1DFlvax9YV6y9pHKrDEmrvt
vURg07YKhJTuwKuwMNmvJyBBraSqFefAS9cNdD5G8/KKfOke/UbIqz3TpQsDH5hY3C9GC2qMzntU
A89dx6VgpG9qRgfGNBnOxpCj3qMhUzVDR9T0nvoeGwQS6nzplCPDPrmltez7Dbz24DXH3nKONbm6
3NM5EG05XSLBTrDHXFtjYiOm80n8pq3AHk2YK6aKwNIK1dm9YYuwMc2McxFsoJeBAu5slNrNUPll
TliVZnu2EXEtnKC72bNYviOcjzcD4w6xWAsjHTH4XdfW9jcbN/EzKScHHqcxmtsKRBnMOZd6s76Y
uZePVLt2dZ5gDfKKU2dYw1UbgmopRZOKc2p8YO68BQV/T3wMvXPKKWvdSWN4nxk1Iv9zuN4m7pTt
zCSdnnG6Y/SWTh7g6eaFuFWZXgySnuJRTJoQvUwdy3qhS4fcY6pM9ZKljOKhTXGBDrzFZTtt3TWh
Zy5Sk7LdJ11Z7Z0ctnkXo10+z4ZbZhBL0ubHMvnpk7dkDXf5xvcuJm1IyDhlm5X7tGusb14SiBPe
DyLsCp9Gsmrpf2FEQ+buSO1V9CvN1fJRBzw8IYYj7p6D2YzRZlgg93izzTVu0UPxnU/bMKzLImUn
QPWcnukUiH6NRvdY4HiI8MkW36W0xcG2uuUC7U0eGfDDh2pUe2JtZwNqA/OrdWhP2AQVO99YG8Y3
z0jrGzwLeZzwC52dsRsOi530f9rewYrAx5YKBD9oJL6DafrtZZHa6KLfcIcosnXndeUexpQ8uqzb
m0FWxYtDwvZoiBJLYz73X2VG38h68UDz1IVZ7jNHTpzRYtV8WDXY6zDuZXXnioT6TUjiWz7Y/o2I
ZEFgUMqXRWj+plmH2nho3mOw7lzxoplxRypbAzC9OYY9r+ELQeHuFzuQ8lcP5uurAXmIcnelRRpW
bXLFON3eCe+5TA9YW+gO6R2oC2bXXZUti1Nt8UVWBFeA8Lm8elOJmmDOqv+5IKs9NuRBXPwerGYk
uZWs4nIs7mTociiSQSbA80fVcptyRmxYrRibmKl3Y7hVHgrTSu6tcGsqjid3Db2Tq4ZT6VBr+ORL
MkbPapi9I18Wg8RpjM/JIrjLH9+TaMhDK62mD67M/lMvl+U6T+qrsVz6vnqMEUnlr5nUzxcPY+pL
OtrjTleSaEcSvMxpK4DyFw/nDtLloWtNYrf2OBHJxIH4ShqVc4UneXjmuqNYkecag3U7bgeur0xo
ehQOAxvioePY/lMmlXeNTBN2sGNP+u5woOcmULgkVfyeXW6YpvqYDq4NyieI2x9xPukz09Vflc5F
vqq71n1OYiEvo1c5twk542cpfYe+cSuKO667jG+Snk/TaMZ7VlWSC2npE61HU8AHJ/7UkDWB35kN
6UqragGbIrvjksrdcVYwZEV86g1ZfrdjtiwAoxxZEhTO3BIjOC6mLQRWrPqNeWp3ULy+2KC7aj9R
ubIxpWmHPnHmamfarsNuGk8MrbpO/fTsiPBOtPRh4c3+H4LYoKuNHJs+2/0Pk7wltUd9AfUfpDAp
zcjlICsz5lb20nODEZRLnmD1IeWohpwl0xzk3tr9qF2Hdtuk6ChqM4h3O2gktHigY1w6alkEoc6G
XrWuTV5cyki2kEjG11ROzlc1ztNnyrH1tZnge62o3Xqs/9EjaUfZc7Va6Dj/2dDmiKNeculBIuVo
sijueHjkWIyH3pfMYfLOZqPJu+RCfaX5WdiwxcKxjggD6JmNay4D7xA92tT5pSC5sgfDD65hVM8u
7luwA+ApdOvSBVXHAqxvFhXz94YaJeY2SbAVombPL5tHq7BnUoRQRcKINp1Ml0ufRqze3Sjyowy8
9hhPLblcN5/lr8DMaNTwTCZ++GUrdiuR1hHW+2CG36jSRK8Q2vAqZQm7GEAsL6P7zevt5hzQjBat
YTtR0NJCvKLJzLG+FYNmjiLK/DQNcqpWXWQYB0R2haNdt49/MfLQ4SpNxTdmtnZBsFpAL1Gl635h
kiufaiaoNzYvzi4F2+UqIh7UHjpTWfkG1Mj0jt4M9QpY62v8uF0pH+BNHwdTt3aYD4YjbaGbiUKx
C+3e4it3cBt3yH1bugN0snbw+ERbFxfBOkAcPi3KtI44iKcnQszDGh4QIjnVk0RsSOMDfrd4sgYw
adl4cwyUUQgY3K7b994o9XGOSrLiRmmEXW61m3Fuht9W7WaXnuPEExg41q8FZqCUZnmGSi4wCfJP
kAfJTFl9a76bpH9h7Cb5hZyXCKvOxECJ2Y0AMFSF96Svl5sehvJcQSxjjG4ZoSMidSgsaf4q6kGG
ce3rs6JH8hlmXKbXdTqmm74Yl19tbCd7otDyoJdq3HNeRyau+tj9/7HP/xCGi/AmaUzH/Pf9QR95
8lF+/Uvw839+7T+Cn6ZDeJN/i0XIxPfzT8FPFwiawFYtLf+faFy29ZfjSSEe9C6LONPDboR3uUv+
238V/l/8B9+Dt2+bDm1u7n+GxuXJf0ViWbbNt2cc6hFADRzzXzLYcBpq7doeCkHmqmLHRXgk4+Pi
2A0i6X602OBv1mzSTUKRDAvdUk5rk6pascUP0THmkaCNKHUkxsw6hTODFsb6W7+UmxJhbs14290k
XlMcsDLSAwV05MDSRHoh62K2HyT8R7+m77JPzurRyC1T8x4Vlr0t4Ys8CxvHcdHQ7pKVPT8FcSNm
ul4/hWY+7o2y1r9j8NMsBHkfwTZliFkElv9kdn16jn2KaGfu8Rz8e0J9OFVDp1Np2HaZf8psK1gD
jsc1ZOHbSzI7+MoY9EFjbWZza1ERv6O8xnyRS5o+5zVGHt4ZuVF4yOXKwbxKDXsqNia35K0g5A9N
peD6yY6pPwrf4gclRZLtlN/gd4oHOkbWiTOIleX2/o3TX7zxmrq6Dr6D7Zn6rCcnN8/OwmE+MC9L
hSMld4r9QqfcMMgT+YJbYpCmcZ3+0WR7MXjnNuxa3Ra7+m7xYn0Y/WwCum14Bd2KhsIx709jt0HN
8F47V3pAR4qBVirLSW/Uh540VTurGnF/E5WMAFZ+RW4lARsBYxLdi7sMQdAPsurzZdY6+hlkk3vI
Fr++4sgEWb8Iw3ulW6g56mxuKZo0TObbiDprs7MxrvucLleknvODpyYJeJI8Hs2xw7fBdhEFagDF
lGsuXPVtEhim5FJficb41dpdtO5zV7B/eqJd9eUov4/cXE8wA+j1ixOUDC4a8DvprfiiYYEhJ5/K
PbMzYAsVxVo7s3LLn4MrPHjxQNYL0G+fuq5+YGmRP4JgkTupyvyucme4ItqgV6b0MdcIaecybeQ5
K3pqjSymcGxv56iaYiaRhAx0Yxv7gDbPHXMpcZNc6VP0cwa53BP5RLvc+ldW1IO5Yu0vJueBncnx
d9F0Addr0RUtMFYm3zqwKtjbgjE5YEeaX6Y0BiY9ttZVWNQ/hwx4hw+OE+Mxyj2HWsQ22w350v0c
IYycoxJ9g2ms/dqaPgKkP1bjs21k+mdBx7KmeWZBgRkmw22eAPKDGI1GZeiNY8kWnTc3wtwe0UMi
bs40pOXTDgYn36YkGXgdPE+9OZVBOLM1eCsaBsZJ2HLydFYlZvPTwvVjbbeDOsqM7jcjhWLDcmGh
zcHgfaIOAoV5cQBpIY6dB3pcrpMFXG2FGXJ+CXDLHZ28ox/bAZyJWVzEz2Y3J+SjrUxsB8YKYTpJ
joW2JY2TivKGDe5RW8k3ReFjPlNeInT/K067Puwo+yI5h3Rg+c60l3KUza6DjsA1nLsBJq76DJEp
WQ91N9EvK0He+5RLas7uRXoWGVEf3C/emRrN6UQeM+EIK7ozDmNqgVShfro12y5nHtoO12L+VkcO
5yK3tqNXSyvxaYmFuf3YBOuc0wVnzXrapA7afkoacCdTi2drHlX+FMXFePN7a7rNrjuSmmDcua6x
5WxYUkOsyHujMfVeVkNyZm6K5T53hyNX9eZqeYG6ppRdvTXMGd9MyEC/R7sG8LdMldhHi2+8SCwK
zwM3pTcsNgZQ+HrMTt2Ytau0kxk5nICP9ANaVub4dyprrN/cCpqagY/wLcWswYeCYcsKPXQJoXd6
28wJrJ3I8gS7RjLS+RLT4+VoDosGYuOLI9E/qR8h1Gnjbz7gSLPPsaIcYFYe3oug80ML9WATW5l1
yHQfvJeGltumFf29CXR05Y/RAelDvqejpXakhJMt7Q/Nk/Da/mnwSJ/Pshu2jiXUTwb9wc8AJ+aV
xEu6E5OR4pHOBZ92rwsfFFJvjRNSHHROR5PVKIUHqcgTCnOL/lgPTrMZe18fgDqra93QI5rl6S+h
J59ql/ZIxOnh7++25MZ+1vZC08fcy3vcMC5WEGP9RMavQL+G3zQSjgQu7WnXadL3THUFSV4PELwk
vpfQwaCdcdxS3/xA75HRO9cS8NTyoCMgnMfUAmieSFSGvZsxOXrU3zn2u571kQGKcbHoVlaxDzeG
uOtkaL1nqQ6RQsu1ylSzJ67DPBWI3doin082VHcME6GP2MUxt7mmovR0QBcywGJrkfTTNu+y4pD0
CIZr8gBQAEipUJWpf5oPpXnoGcGt/dGeIFCa7viiH0kEAF1LKJoRqyhJkbttaBfGWlwFewyGc6g4
RBOAmALS+3eJ3W1V4BG6mi37Wd3bOVWsov5sfGhsjJxIS/GZf0UuQtiYaueSIG5tiKbUG6st5xM3
/V1nL8vewx2zKxl2Qz+JvrAG8n8LjQ1o/H5UgMmxqO0pWFx1yPlQKKNDQMMfDGIDRdPN+6OTVeaL
Mw8tSjKuq+dElnO3AnnaczdKiKB65WRtFRcVeqRN488Uae9Ihli/8Xw0Z+nX9L4h6bPN9NWX6mgz
9EUNi4ps1odOqA82k/Ia5dZDTJ0X2PkqeuENULym4pHFz7X/wRgTFbltkicGyBn+n5lpdDtZmAmX
6lpQjXlusfASyTSHcEjiGuaxMQz1dhRZSxy9I7XF3Dr4owybrKlhBNuRKxm1LrZ+2Jz8MQ0tvwQQ
7ZEVPpROadwlZOqU1j9n2JfTY1DKldgrdsTeqjvni7S8FARpSC2rIklWLAPr5MD4f4FQT5XQ+MzF
Tx+BGBS3CP/0b8WKMwP7gjVHDTcpX9tLv9lKZWHGcReTKzlyUmnFdqLZHkd2Lu29imiMtzPueEaV
mqH9aMNriITuiXML8HxjfQdz+GwABCnJi/AN28N/p+5MluRGzi39Kv0CkAEOOIZNLyICMWVGZjBn
cgPLJJmYJ8fgAJ7+fqDU16oodcm0udYtM2lTKgYDQDj+4ZzvqHqqwSKi/fBNwuF6Sotth7huqzo9
/dDpNH3qRvzoyAz85hXju9uM7B+kE9f3bPBchvwDHE9i+9jt2frWs4nObBtzBHgk1K6OWMh4HfH1
GpUco4/BPtut/yQWXTJT0DkkCmPNKKk6MtRZIWJDjneykNU+QRV8gwdR3xPuhoOt1sYjQrz+oKVF
Bqmo3IubzdEPH9fpnt9ojGd5sbkNQ/mUYh26pKBOrmaZECOxjP3eyEpr6wJcfYzBYd3ClECnmYkl
20mnL8hSHYP4PBveavbr1yAvr/2wshG3r9FE1zJVkAJ1DRCUI2pTd5kEGA7RzSgiO4xbg2U/2vl0
q32Yd0xCJ0wxeNBDcI4Ggcmp9kLmmck+68GwUF1pA5RD7dx4qCoRW0/OsZxc6xHgYRLSfwMGMUR0
lBCyDvmsrRfSNomtEZ19zN1Rn9Iiqq+eLmZrM7hMGYm2MNI3mSqCGHXePJi23e9I6I7vHTI2WUst
zgsvOtTWLukdOwhpInS0n59Tq/SPXtRj842b6pP5uH9xSVJ/HvOqJPAArExreuK45I48Be3s7FdC
xKkaG2vn5FHAqwZ11YZqgMBPs5puO7P/Is1uT50Kp81bstAv1KsR1btWEyExzsbXakQaiqVKPpOr
CMLfV2qX1jQtjet120aYE8ssRi6QyQl9mZyUGSlMEWgHJRYqHgzoHWVPcIEJWOOJFAu5w5UQ8Q0m
bwNOKjr/taFCOP/k5PitT6OJ/KOfgqgedDdmmhwnTUqOYcsckUDA1DmAXCNkVq8AS+O5DcT05LNv
eZv9sbkXyRLf+LNov0apzkIg9v5AuoKID8nA6n+yg2VvSoNBnJczzFKBca0Y9CD09lMGjg53wNwS
HSO3BhEZb47L7omiphq3keirA1MKhzjN/MYHq/cdfTqmcGOq7w3AmEdyrl9gCJIj3TeSQN/AehPD
4N30lmTs1Ab1DhoLP9pcImAv8px0EFsxlW395aQSz/tGpR4fJOotlo/6vR7ldeiHR4cKhaAktii4
ceadXJIZtUl1G6X5cpuOoBzx2AE+Ny0VkBvErs3dF5MCa7BiFn6IHgIm+7q45+VeUhSGaCTqV4h2
hdg1qc/uTiXueItPej4lLdUu0ZXC/UJa7HjfIXkw9gQsRJc5ycVPOZjpjwal4a5xDC/UfSIeaqb2
wQZoBEoM1zbDeh7dG6cfjKPEw7/rSDFiM+oP6RIi55t+jh2Tr4RQgGqQqHlUyb5uaov9GNM7uauR
wFZLeom09AnvKVXvbQa5LGzaR1znkOHvF4KZ9lVSoR2hf73CmInYpGKrfOCHHpymYNIngvrYS5hU
2KRwdZ+EelAKllpPT0nJ0g6sjA9/w28rIvt8iCO38BGy+/FXyV38Kr/FWonzFqYoJ6C2C7mQYm/S
y8Ps10lyb6+VPBNFziZ/re+tX5W+meEdH9b6Xxt+fxusPQHW/4AcYfqEoUDNuwH25993mUaTj3rg
qVwbDPWr13CpzDiM1hbE/tWNDGtjUq4tCvJ6upVobVy0gklRuhr4QDIHbWgPrRHGCbvA4FfL4/9q
fyxPwYcmV2HCPOQyGsQFG85syLnhOQ9ukOP5iaXlvTcVnoKAFQrp1mN/dYhHPsw+HDcOMfotdumP
jXJAShvNgyHSlOgzLphtNPVDOVjOtk6plIkUmkhcohTGSF217Hxp0qA39u4G7kizTfCMsqznPmyT
2LRW477cDrhirqxevZeWe8Caem0Z87V5ZDxNH5lnKr8kec+kgCbTqVbK8a/O0/3VhQZrQ9pYdn5o
1yYVRRWIYMuNb1s6WKSTCT9dmtpybW/5S66NLi0vY2r3pVjbYHdtiP21NZZG7APibr/CNc4/3LWB
HtZWmrzg6lu1ttf+r057WZvuZG2/g7URn3/15MXanpdroz6uLXu/Nu/T2sb3vzp6tTb31drmL2vD
n3FIlxG+zR41K76wX5OBfB0SoDf3jnIdHIh+CHZ/faI6qwHtj7wzyxFwQC3XZfzmQAH9jXfWwain
SVhjbHrfOVd5eupF5IdyNoJQCOp0EdjyajrsU5maY8yW6SAPo/Csr52fJKSe1V78Yx4HfS4LZ74x
fKu7+kzz3igM6hebhfTAHjMczGDB5m/rB1X28KeJLsy5p5kN1MCb86PZ03SCGQbDs3Njw2MxHld1
2M/8rexAjFRW0VK9q2VAe1P2LvvLZT3IWA1xpmW/zrfl11nn/Dr3kvUIDNbD8K8vmAXz7s8X7Ncb
iGIaJ6HwPPkbLjEg5Hh2ptk/sBF5XN7st/bdeGsf9F33BUVWdW8Ud3/9ic56C/50i2zMJE4Akc4J
OCq93z5xFf6WLrC3w+j60UdRdyneaieb7xBnLQI4fN3cqLntSWiL8+TDkksfNgRyfy6WJM0Ta3a0
rzKyqBk7UFETo4NPfitqLBGHRUbGa4cV/An8Hq86t6o1Cg9nFfr2+ayOU1u3t3ap8jO2qelEJcP5
xDhl43r+wwB47jBSfjJsKLN94Vjtfu4gfvi1XL65OkNMraPiNLbSPxC8ZzyXqQaL2lc5AkhUr6IY
rOVmpCB+TFiZv6MXgThe6AlNx5SqFwdpOudXKYrXXxf1f4zk+P+gkxdoIvVfQEX0fzfzXtKlVu/l
nwb1//2v/X1OH9h/cwiClNL/RzTG3+mMgfgbtKTVyCoCMnopcf7bxisc/g3XN/mPDdvTk38Y01t/
A/ToSih//OYd7z+jM0rx5zG9D0WGH4ApTZfVqW8RnfHn8g+vioHDNBqPHIrJhYVoQJ5cZz0U+TWJ
1d3SRzgUXY8lPJhWBJrNhq72YEU4SyxplYi2qZoWx3uEPXJhqE6Orxq/jQtwdT+7GMyh0DUOxm4u
7c9uUvm9pA1vKBYCtLuADJ0NIVvfvC597xjV7mfTkW+c+zmG1JiNFx3lNu3Qsi7TRxsQ5zYM04fA
o4kzoZXuAzx7RDJ6LcHLty7ur5WLXkbAmUUmIpiy4PLqVzMrytJPESzRyVzK4lUFA0gsCD931Evh
NCerTF/sF0c/dp19sVH3AMIILcTIkEJsC7DH9OmiIdrOjUkTBAeC1nnkdUnAJyhzte0x2N0C5r+Z
RH5T+V1E0Ta8l1Wa7eoJIajVSzv0WOIh0OiXjTkVbw2qoSvtFjDmtC13kRlxWrhmtyNMEpxBYY71
Rz7g4KKFvfXG/MarAtSuKOcm2233hSZfL3PS5WYgVYrXLquULE2YX3sPiYOJt0Gpmm/RZh5tDOHI
YKR68ZOrK/KnaaBWlC6gBD+4OrX+QngjqtPplVdWfMwNS12yIkjPZqI+gW0Ty+TsC3NhOFge0XZv
mGQywR3JrwQBMzg48ehRxsF4VLHU3wvHR4De2mhsi/e4Tb67o0MkSzZsnFgAQJ+8a9YuX7jXKBlE
Xe4bob3bojWyfe1NPlsErYnmNe9j2yPjGcSjX9on5aPlSeF0nQyAiWT/peOurxMSPRbEUSM5Z9tU
JhYaXhTiJduWOEkCwFU0NNrj/6ZRkhvYNAE+5vG3BiDWVpFKPA7m2ZyHr+2cv7LgLg99wwe7OPoy
+4HuH+uzYzyAdzxNpdWGvlcRxec7zIXYo7Tsijdj2ctzUfUIZadpD7drDRAWxS4b4VooNzommUfs
6OI1WyM19NmrpgTfil5hYV50W6BTRShiPIvavp26uQv9kahAMScYgmP14ZSrpsKun0fafMge+qvH
4vfn3LCQWGLnJ1U5dZi48Vp/eESGzqUPJvQXMEW3ANfxUUwITKyBnDXHuKZjn99iyLhjY1dh/U1/
VGxDDl0xHKwBKlZtmp/tmH8x6HpvWobgW08T8V3zbGYdG3O7V+1G+nZ2xIaNt7uud80wHbLG2xe1
+yNv29dSJg/TSJykO/Cq6XgA97NKrItqBf2LEiS5pXRH/Dkuvt3SGk6WdzstNNm+KsJOM46O2VIj
bbinKuA5U2wwtlIFb2yhGOwN23ZOUIxXeN6wwjrIGnR8gJNmfCDbpxx04GFdy2rOD97CjU+MS+Xb
u7oZiKWTzjkpPiX5CrROIY5o895AtLkhIVPs8cxgoOJAY+eGSD27kuR2GiyTIalnX1D9WRvZeA8p
uBlc7eqjXKLkNnXHed87rF427PjSc2smHJU+u72fNO0gYVU48DSWOIu3TaNfZkuG3mhsRXyxE4Pt
4ehtOpaFNfOkylyh9Z69GblyhlxeFuqBh9Yi8IZOCBRlaJjDgyOnEpup+cCKZQWApI9lUxNuiIht
ai0ktIi3+prqBVfFfjQ9aOCsJvZG73w2kNT5rv27XQbsP1juQHvTLD/0aagfliE/xUTMrJG9Z/jg
b3gcHL11kjF5RmbYoitbbPPABjH7bLtyXd4Kq3vRqMDe/HlAcUnmgnidpcfmrRzE/DUtagZuDP+J
fEgl0aClP4ZA5eHBDAs675zIjhz97MZG/vPZ8FM7zsYAa8cp5VAf6Q9Q/XF/rH0n+SI71g3rH20r
mEle6Xcef1V0RVtYsEmyRVVSXE3FBIFpti2QHcYBodhlvzKTRFFmbITtgnjZxhQSZagFZmhLU0eE
7li6/qb3x+iaSbkciRKmZA+MGhMsSh0k43SnWftkV/WNbBOftYi1XLVZ9RCAKh8frM9gy0ZdTes8
M8FN27h48LVr3Dr4QxBn5WBTKfLfKb8gQVSeC3cy7oNDqqxyOKC3dJ41AqXDiHD+DsEVQUPe+BaM
WNrJPe6Km8QErcDruoC1pd6rQMvrgkWjv/WC3hk3/Tw3IXw2/42JGDwHRG7HSbR4A2YrT9/GKiLV
idVugXgMf8OwOPl9Uyn/1OXa/sZm2t/ZZp0i7ZWMw2JbMr7CV+o8m15KTyiawDw2ORDFIqh/OHmG
Cllg4+vymriczHSYvSu2rNGwvNduDHe8cMua2ehXmTuv2CexyFg1zNW8+pzGQEHHHaA+F31hc+1Q
eSbMkH9wwYtH3VpRTzaT1YWZMR5RdQehCxiHh7sd0U+JOOyMNn8OtMc+FNpPX40Jy2kr3TlJkUHs
s6PqA+Jvrw9T56HJJdUcFZojeft4fda8Z6S+nKA0dE8CsGpoKskzjyfSvVoiLsjXPU/CIca5aBYM
qGCoXm1sU9sJP8m3tnPIUyj4dbGlYejNC3p4BPm/nYs0HzFAmCOZAtEDuT8MU4FPKh5Ue7mSvGxZ
9+7IUqcjnWjTqDrH+kpplMwzlrVi/IEM76MF3nfw0xhMmZral8bvsEp6JO3RU26Y4TPpDbL47X+2
doeM/70G1ApSrv/f/z+l4rkoVP6qun/92fX/a/MTCHvxxwrf/vu/94/y3vwbmEEKeNOjoURYQ7H+
9wrfh6ROM+9S91u2yf/SZ/6Dvy5WNDvKxcD0iI1D6Mc/+j9CHOtv0jEtwczH8+kOGDD8B7F46/j2
j60ueh6aeZeRAnM0ugX+cn8c73oOENACWsZBJUO+bxmbbcaYVHNg4Jx31Xz6w+W5/v0P/mMU3j81
83yeY1mMmT2uCHT53/qJTBB4HpgBVsW8iw+xyLOf2P/aL6PFNnGasaCVEQICxjGB2eExHnFDs9Uf
XnAnFVukfTZC44iJ5L/5e/25z/HornyWR2QymBL5Ez3Xn6/DajihwYdnxv7vGweG3lkMDjcwSxkC
OWd0GzWp4rbaR2kx8ZO8SEDw/2bYvo4VfrsXyK7wD5nCBZn0O7oIl4gbTdngHxrMsgeM19HZR0L8
9Ndf9V/ccYevKtFxBYQiru3rn+44FxntZeYf7FoeZa5ffVBDR52yCGp1p//Nhf0X30ki9LK541I4
PEh//jQllGVOmR8cAl5p+8mfig1TSPFvPuV36BN3L+AXQSgBrmAckb89VYKlKNviiPlhAku4ZW20
qYrhYSzT7//xxWMQ5VpewPeBvPXbB0lj4Yquj2+UYsgqjexTp0Bzc7u62ln+b+ZQ/+JOEcJgE7Zg
O5Ie/LcPmwanBhPteIfaJtEcZReMhRE1abnAT5oy9/jX302s9+K354+3JqNehxOBc+q3e5UiYlmU
FxN5bZDEo8Y6uNVeZD4U5DWd6jLJdw3+xT0tBkuxOlsD28voA/NctdEV9m7cmOpgV+W4s3M3sohS
BPDl2n6xo2Raruyxy2bnJxUoIjLNkKOyBuk3qllIaaqJs9k2/YJpWWYuscWZ+0WVpfry19/R+he/
80AGrggEHsp/fh51lQot59Q7xFUiTpk0/NM8SnPrjfLZmKs9+OKOhN7407MT6iWRiydQ1v6/udT/
6nkNOLkRsXhoI1aZ5R9/g4jWnApqdXAoEFydaBXvKtMN0FHg9/vrL/zPnxSYvHhs4ds+o5zf7ymK
EBqmLPAPXpSW22mAmk1t/I1MBRH+9SfxZP7zA7tGq5L0imfZ9v7+z/8Q5dGWlo0IpvMODkLpkPVv
upIjpyuWhenBNXgQRNs/YS5gMDH0uI9732y3aMkbMgVqwgaCriGR0YONit1Guo/Qs+W7HFv/iBO4
L7Z2O6Di6nrnFktWfZMnENsrRfb7prHIvd8X5FhCQLDQAZbecAIG6h+bxHEx08JjMNqu3SnVitCm
W8QIP5gFHRvb2Oige9EitmHBNhBQeF9Ja4IslHQuMotJYJDx0/vILLN3KB/lyQE6EppFsBznQLJt
GVvvlLc9WiJ7ce614IsvHYgfI4JGIQN0Hj6M3ouVzax7ejssoqbEZZuqLQgT0JjT0DwhGmhYVFbN
ux+bPtOJtgKEPLfsLOqVmV/RRhI6XRxTs88eDbNp730TjSckDDhruZqYRU3abt+aaYwuAIuilyRY
0sPIYvM71H2k8pFpf82N7LUqRMCAjAzIm6wnCJqk5TuvTHZYK5kFGeWxGi0bA/0YiwdQe2he7MT1
b0yHkc1CNheu49Y9dK3KD3ydZuuPmBOIicQBudRDcR7rFBkJp9R8G9DyAL/K8VADaInY8g3o0w9F
q8eflExcE4xZt6w1GiSigwVxKCIhVtpigLzgdK9IdMYXRpPkUpZU4XihlRm8ULYhrcE83YNYKp3T
MIBH0S1wNEUHf9uObhnWrRmhP4uB6m3bhVc/9l1cs5uscOphl49+ehRxoPaVz/0W3cjlo6sm4BJk
6y7m3nIIjVYaOo2UX5NGzDfM652vAMHQp7LaS+5H+Ol0yyOBTthoTMLVODxQkihnRiuTlzp40Z3s
ixfbhm43srP83krAnRsvkjzxAeioRyb4OcwuJoYhiuDoXHZqi17E+1xiLOobk1VOvDN7O8oOiIGy
hfSxYb4VedmeF7d3azZreuYnRJBdAnPhIFBRiQ3nQfnBSHcMNnENmShwgPUq8gXRHuTDESnudHEX
Az9b5sTBocb1rVBXM8nzq+guH6b4iHdzZF5QWfx9E60w4LCpdVP2a27CmMZIl1uh1X4YrfYMtkfd
xH1VPtqVxrWTzvsJdtITi7ApTNOm33f83Y7aqON90PbB0Zdmyf2dyl3sTjwfBT57xqbF4KKHxAs/
2r53Y8/tT8AwbZgO6IxV0rbfgihwLQpUuz0xg8Q9Y2Ro8IiyTDfWgkvbAGe3a5ka0AP7Oaavii3n
Or5N6GT5rjIG3ZaW76aKs7ussjRZFgqtl81WhiWnJqkmIy+54BY/Rujgj1lqFKGeiWVGXgDjKEvU
9xGOwBcRdKh+tVECbmUU0AK73RNoyFiQaNxppECcFsu5iQTqh8ljJamGjBlrc45l6sM0oPvbloum
Uehin/CW6BkOEJ5JZcX3Rj6LG4RdwTs+UftZLLIPYWrYEoWHGqjKVXQUSOWPCYu9cJLYTKVvxOc0
J4zGbSiOcXwmN3Ezvvm+wtpbm9htJaABPQzDUbHWu/QFcLxt4+hlVwNoJxFFZcgJDbyBzoCoA2pz
sAGdfwd6mGFc5i2PhJp0l4aZwseUcuKaUHIYLqEzbZHpXrux1qCzyXhpsH1thnwJnt3Wga+pZmNX
zR4EsCB7YyUPo7orp21QRR1BQNeoKB/QUBf4ukr3pNHvbaI828VMbQ/F4Bv72nb1T2JmexxFzKzZ
huPNegMWYV+corvoKAGW02TxdtLmvBXObN0Wvc3s2PWTYq8KD/9NUet97QTsQ62ehgIYIMsKNT7A
vKrSvXLQJhc9lqWsQpfnMkHSnnyiSFoOQ4uiAhfwi3ZBH1mWK0ONHvjC2OZLk6KmyjDOepaBVZIT
/BBF1btVQ6ACpTjZCrB3jHoJH8G06TyUXunihJPQ+IIGbd+1jHQeKjMqQxQTYJx85+LUyHcD34Bw
ZLvTXuuh/RYFEcGNMxHIKD2vGN39fQY0WW/cSbtvlYdF3SrieQ+GhFGVb8KH2CLMI7egnqvmmbps
+iKq1D4WjD4OiuX71uKwucNDy6qlNYLHhO/7lZH3qHb5VCiuhlu6E8d5Cz4OVXjt7cDARSZraiSu
oVtzRTYdG/srgjU0STGH1+uYqO5DIN4yt60XqOEU41n2927FKLbvls8ZEOImTlf6icfuYynqE38c
8mZ/6hD8klBkyaAlVaN44OzfoSKw7vgRtoclA90m2Lp8FSbhJmAL8dIOTLGseeW6sfffpylQMYt1
LahjdUMe8HSP5OtlFCT3xoHxbBca+Cwv+asLBmXfQSvJGZpaKMQiV/Pk5h3BhZ7TPgoX50Xatce6
yYwNWRLmse/gIUxzh1KtHYbTQKIxp/xQAYkkee8wtgIbS12QngOjPIwUMliUg8Xt3JfiOjRFuquQ
bn6tfacLWwdNErA+0ts5LaYuqD95IeHrxJV6XFxzfIbpDbAVGZ3+qYpFOszcq3KXoYzdLEtgUjPK
eW+wOiMVui5POu0+GWvX50lH1iPeknavzPmaqjE/zwvijjqwcb1ZljG+jHkef8olV2HCvblHImue
PNlGe6MK1MMiC1LYyuiHCtrhzqqMeF+kgMNcP4MwSXh5fpywIhx0BhBwiNos7EvzS7uwSOjshPWY
P077JZIOTlwnrs4ZQvKtPwk8LTbibshqy76e0vzGIYe22PRIYfUWtIMG0wTBVkyiuIkqkfdYcLgi
gZsVh6gKrJOT1NhFEvcmd4a3WU31Zaqnu4nF/A+CRgYyd+0GpXcxbekN7wabYPEg6rp3u0MLXprt
eCrlfMhr4wXWLdjMYQFhB/euOtcRstKkIWYhHtzyeWKFcRd4ZL+avASPUxOfq7lUz06TkMqU+GLX
BqP60VZ64c1NUYC7sU63OOD0rhGczTmzzTuvqeIv1kiyACABlyARYeQboojqHYOM8Ypr9bWZCaiq
jeE2EWNB5I0OybmB5tvnDVnb0w5tqk/UR72w7O8hv0FK6LBVXwQCcj4zTb9Q2Eu0j1m0mxf2nchq
fQFlsnrpMiPds/wJx9z8XrnpcdBWfwIXgbUeYzxwDw9+H6QW3n1oL/tUAmI0KiaTkDZr6e1nFwHD
pmkM/xzUaIiFnYIEKZ7wdJS7loiEHS3Urmrj5kApn4c+Q/TQTbLokICPONh8/kaV8nvfyujNQ0ix
aRA/mxqjwZItR3A4z3OPSLobwVQZw4ufifGajKQQjOpr0Bu8oxPju5/WL8LOL+g1H8nWgTRaWvdA
M37G+U+l/fEAa2xgMxo/9e7AIrhtUE56t6m0LoYg7bbwhu62UMat4gkCGRfgm9E2jubJy/Yx1E3e
UvDfmvHAsrR8XewfjOKKvY+efmvprNwWLbPwAVkON7BLn5C8dpxi1bNa/Be3zfhv+5430beplreJ
VXx1hOxvOqhE26FQUBbK5DkRATqi8gl71FeER9gNSPSSXXVnuyyRTAEoFVExEk9QFhtC0VhCYLTa
OZL5RdIKOMK63Wu3eMj4VZ1wH38wdji5et4Zfis3kOagToyo87IkOrqWGO+JCJT3rP66n4T6BQzN
5AmSTXkOUrkmG+vlUOroI7fZNZIj6Tz1LaC8tcnnJ0s21/dksZp92ZEVF5VyrwKzOM95wbYx0mz+
k8ltQ8dmEZUwngfXWmU73wLuEVTVRTgYjLtqolZpooDmXgN9jGkROp3mdPUGNQxfOMPUwVGAac4n
7gd+NfebvrXeaAORgItq19bp1hXq21gu+66nzq9cqs8yF0CeIs78Jqagt4MHNM8XO4te+7m6K2Hx
bKqJ+05ilQlHoFCnJFkaXvrVs9k701YhqARr3bxlFutwgJ8NYVAfnuG8uoWJQ0Lxzp6bjpum8pdG
2AP5M2P5MjEM3eAfKI4KSNPRIUggBP49b5q2y97TcSDjy0nYADEQYXO7Gsq91kBtoKltPfWtwh18
QLDBNzUh8pXZeC+tFnl7aYPbs4vh0yOR/j6tJ6o71y5QOJj13mBhzirEvFT0LHs2Lv5ZVxHFEQxv
KdRV9TQYsvHbt4S0B+Tf0XBgxPLYYpKAUM3ufozvIEn3911rQDTj7AidIHIvNZIjiv6Jvjm1VHu3
CCjcKp3yvenSHPuVemUXt4QIAs29SAkDidFls+N1pydhkKrgVcDStQIHEgMr+D7xpc6e8oqdO3FL
hTU0R4Fb8MD71rxr2gTeLd6cM9aRakYQjdpJXMy5xU7BeviSE5fw0lm1++JP8mc0WYTQon08JIVt
vkKc7o8VFsnHphnVh+bZvvbKdy8Qawnys23j0PTJeJhKEoo0dBzSgLoydBjjECScYIhpUxVDWoMA
Tt3Xec/myjAf4t7em6T7kDfGjI+gLTaVmyFphlNXFuYGgOTXuaVUBCeXf4/ipArT1pq3iaIU6lf6
UADLiVl1Rq2UmcBF20oignbdc6P6+euAgYWGyQ0Lfr57fA7DKXIyO9QZ3BxVxhNCWZlRLebN2fOS
cQcK+UvCIIodI3d8mYPgKEZp7SdmKWzV9XCoRZdekIOqU0ZYN6u9aR/wQ6eXgr4GK3aEyaioK6Vd
XgI9UOBW6GJkbmlwJFFyapZRgbUS7qEsennD58zhQOgYYjQxHoHe++fIDzCoIfvY2SnVPA3Yo+6E
/S2vYCy6U/9jCmz9ZqGMqLyluLRTEr0W6fKDdlw9BAQHgyJTBoQWY+j2Vq7GG8PsnoWQr3xsd65U
cEpY0oVdQjncOfO8VREjNwECteNGqeQOSwyzoUqRMlgOJrOg0rCYOqbuFucNj09dN3uZ1FGMn0E4
r0MMPoJHsHkdM17TEUiFjV8NsOIT4gC3c+ZWX5hVVM+NoYOtChLWenliP6QEiV7xndhhMtMaQp5K
1TUXwQci0OCBeZy7bQgRZR/fsJ6MFnbagQcXoxm827yr1C2ctjx0gwmS1YQYvGkjN2wxlhywuFTb
psM8ZXtWep4TIDfkLtV4ECxY9Vm1fNOdYx7jJZ7fkhofVpFligmH+wHYIKM4COYtCwLWl6Xd3Bd2
VCMjn9NbaAHZ1g/s7MTj9wX5V2NtVBW3xym2k9t4rKD513V6I0ZSpDdGzkT1piBECbPwYI9fZrav
P8ZMt+KMamM+jBr289Z2F+/NqkBq4Ybw8GyoIUk/AYwqb2s3c4ZzMe5nQv/wTqA1wi2HHWTqHawP
ikQ3Vw4hqC86vaVfnkwRQ4kZC96Oc+7s2Jo84pXmzAxU/r2MCAwBuznt/GmKQ7NitZ13jXyO8uom
7wl6Ky11LjxwInXOu4PfarFcKlUCAMYxybfwlg5UFSyKDdyF+oUPUs9lUdVv+Xp2WnV5V1d9vs+q
xruVSWDtoR6TlJb5ffW1qRv73MtShKjQ6nnn1G10tGQ0Put2Xh7zaGyf0tx2LibxTqE2HMKkKoP0
ICNjyt4VTXG0mgCFGOSLgWitaHHZpePg9kqT9y8LaaxXCza1bexpI0w9WKUbJzGybdETQNF6MbP0
uUWBn5MthHRkGIwG8lFXwI/QzTv8SMFWX3v5k8f5czeU/vCTMF6j3EQ0k4eBS+3f8v5O8n0q1EMk
O06v/AFhcXkIxoQoOOaXG9bv8UXL4erEEGaY5IzbLhrdDbzROwbuhDSQ2dWN0epjs5w9SDtAHHmD
7ZCglzXTdDsga8dlAc18ytdcPqIqLxK0EEK67sVr0yzBz20bNAiN++7SSh2D0Rdb7Nl9qMn+YlfW
Dw+0lBG//xL7OQkC4dQ2/K365A0xLNWNxD9vWLl5YPTxY+kgalfTuGzqRb8Mc4J/h5U8k1qwbX5k
XjuBjNlGG4kdHKVakYJtq/oKkV2St2fbTx8w6QwhtLRz5JiTseVpIY6SqXDIVGe4eF0mPqbaS6Md
5kXEUbY5exgnzVEyCm36G8dTw8HzJNaaWJn+D1gkwQHgfvPK+KP5gkyvf4i137/5qPLvufL0xYzu
9taovHtqOb0lh8Dfl/z6duYofvZIIo/BYk33comXaAOqOvpgBkuFz7y8ualsvDobhzPP3Iyd53l7
wM5GHuq4xQOQ10Hff+aOaQEZsKLFJNJxYu1YygrtXmc3wTPv0oHMK7tgmiXngTY4ryO1nNAhNUD3
S5OVqt/DZq698tLLPHvGMhWFVuK3t13sakSE68YlSo1vM5G9E1SqsEhq/vRBdw9SN86hbCzznrGI
xx/dEfQUd0z0pOdNDNGpZQNQIq0o7sn8C8tEmBs2PUSIqGoHSWa8j4pi13f4frWdhXRA0bZRzeew
qOeqn4JnUsr+i73z2pEcubb2qwi6Z4MuGCRwdJPJ9JXl/Q2RXYbeez79+Vg9krpqpG4IOPgBAf/N
CDOtrsyiiYi991rfyth2fcIqwDDVqSu16THNhoepJnjUbGJ9DdDURQKDsbxofERPYbj3c3pCDHR2
fhIq93WP+dZBmTa33SEtB1O4L7wB/nRgkvtB1VX6ItraeI7XdWcqNF6CythxgiWENaxSC+dRw664
yGsbWYfIyYddVnYTLcy6J/8YU3s7LZiqKOd5bYz5WlUQYy/oaAQ38OPEgUNfvtMjC618GBQ3yLvS
fCEbSyOiLq2ZUtPwsLzF1OrNJVIOU2MBM6xb1S9KhGI+RWRFtYJC0TOrvWLoKgEz6ohT1sYYXvq0
NdVeWo/8XtMaNBSuxLIVCPux8pErYRcJaiEf1z9RvMYrFisOvXBkHRcWGbE1dBaLO3ucF0uIXLSQ
Y8Mz3k0rhvjUQw3fRMwQ2N7olzwALJKP2N/lGROp/AiOX14z+JQ7SzeMO1WQyOFaQgnwpyhmj1Mi
qZ2nbrTzmbibZjuAfagaU1MNaadZNO1aQQIq3gA4p66imdobmCTjDuifSkJ4VLzHMgPu2Th1ekFA
BhTCinyKaVE6ZvxaKkLdeQOUO5XJyE2I8sZ3Y9w07Du59TxKU17AeUy+J3Ly6Jj6/kU75CbYHAN9
Z9366SkSzrQvUpN/z3qHNkSiUDCBgqtIbQO6fOMAXi7IWzC1Uw31aNtXTZcusFVYl7GKUw0jUu1f
KpM5Ex2UtU463L1aO817nun5PUMk7yH10/xJ4d1fKTVXPuJyQpngJLkds3B68MY8eCSpck5oI+nw
Sa8U60QX2HxOkG4CApiQEMwIQ7PmCD8ZCBkzHpF9oZgmW0oerVJ4lO/6ZGPloW+D5M/EPQoyMV2O
WOjvFZEGO2NQx2PV985TBF5oqcqaqM/RDvcWbWZyv3C+4WmqvNNEk4UXIE/KJztrvD0aK4tD9USu
bcwBcNHUaR2s/U7csnllb13W5pegctUNwwYF27KogDqHHIK0WHkOaffAxURGQe9GBXWn+ckGu1h0
jo4D7hTLPiaovEgvGZfhYx58+l0iTDiUZHpa3GBUIDoOS7zNxRE0IU29jo560yc7sx/t3RyDsw/N
vHglnpbBYE5USLnEn5KQzWaHyS3MClV1scLmRxYMu3DJ7rYudZRH+YYyedCXnV5SRROoEaWrjAxI
ztnwbl5AAfRXNKz7S1X1yhsB7+5NlG1yzMgcJUrEs94dU9hHjyDzM9+UCvJLrTPeBYTQt1iPe9ST
Xd5i3/Tsx6iq0BUmhqws1w5notnYm6YHccuwtjyqjhswIL2tBXgXQAuC6CLTq9VrpWrMe1+m6Wvm
V/eaQ1c0qzmRdCPgdlDcvoZ7TpTx5dT24yklggfLLb3TlvMUSRqS1jvCw4a2nnC6Ol1TBnCR26Lj
gKFYxaTuowDiixsQMci8YfDC83FoBPxepq6sEX5mrw0UWocgYv9yY/oV634qeXTSrEsTvIFsNuRu
MogubIAqXWkS2MIjoZ+rraRhJxuigYUl/VNL2krs+lX9iJqxiNyUTLhdl1b5dcCNstemXZt3NQPC
caWmpXzlaIQEEQnu+BKB36O5khQy2hYo3zhIAVgb1zzNUb0hXmDuDEI+sZbSyaxnuL4WVGSO/Aff
M3oCSOedzbH6jT8pdO0VqOx7X47fq4o8XybHyKYprXlPOCPxGzBM0HQL1i1bLn3sgTkO4UnJlLxW
fu/RsmwE+Z8jUhFNOxMETnfsBSYWBoMwtsAFpT7oCxzgDDwM/uBWa7quXSBE1bJV4c+p9a0mcyz3
AYiMda1FLx4CwJ00Q6EvE78BciEBCiLR9MqXCuMVu66psf0zuhkP4FCSpdo31uNUMnVgiEHxllZe
Gm+rJDZeo6RRD2NlZhS406htxi7NNtjHrGUSkZtkJQyBeCSzXe+3DMokw7RLy6GdyQyyZTepvfpl
igqNI56uVA/A6FNSVThNkOD9bnSacxCK6ewj1FaX/WSgHeXXrmd6c3UcR7SHzGqp8cd4bVqE2ChM
+zbUNnngUjUX76XdGcHCSaLwMrDFRcLcd6P7pY+3M4XMpNfKsEWRGHRr5vbBOqvNE9iP8VohYOZF
sWjtaPAIRl3LX1thRHeGDBJ1O/UIOudghUeCSICc+bl2nhS5cu0r+u+EGH+WvDiqiQqKjVs3hWnO
8omfFAtBrEoChkt7rukZnlIxX0oL8FnSFCH7NkdVvKhKdKd2HVvprwUT5r+SSyBBYQo6O9s0+4u+
Z4YY2aEz2JvR8psLxyqqbVfVTBFUxvZGP6gkjgRsrbkada/9xJZStS1uiC7G58KdjQtopzY51cuk
gHeQZAyYssEy1j3HeObNunZJGrRBWya10Iyzo07byjLzfW9GgAprMHFEQyx6QW/QQKmVLNs+JtMC
9D2i2YRoYNjR+iYdYnwRqINca45haysMHWovMIlQHIh+1C7L0HqJMoLeYAjgwldY8KOcxDiwF7NU
arCN31w6/asnkMRDmGGOaZBdQ3dQfhGxpTxKXD6T0zoaSuoG9dLEIpgv22jcZRqSpX5Em2EQ/MGM
qB0PYd2OaydZcQqYNQa97nqh70AJDLrMXrSptYoc0IgqvNFlPiiHQW2pd5OYA7ARRdsswtv467s/
C0m/qK0cRzDQMm3+iT5nVs799OiF7CVF51TORq1Q3S8yp5uSJT6m4ADR5FobOsvFJEFo1FgHe01V
2zcmXu2uQm+97Wm4CY2obb3u4YIj5v6NQOnPsj2+nAnlTdcxw4uvIkGfHp6lWYTsEu/KGjoYvnNG
HET1m4+ZQyr/dBEcDLHzK8DSrn25jwUDY7P2CmfD+HOM2b6lsu37qnWHIbG+6xTwrJFxscw0L3PJ
O7KuQw6hg0tjnATJRncuUMbHyGZ4WQqRpReN0RKMFXsTVMNQvS2auL7/zY37em1Yr1VNCPWDj0fv
54tUtEzKiYYEzx7AIxaFSc/EUqo0B8nKgSlNGXLvxBe5GubkhswJJamuLoMuCfajORJTVIXjq8Ce
/sMn+//MYPnfKtLWQJHx2Px7C+b2VI2n7PSzQPuPv/NDoC3lNwGwDJWcQNqJKpAbju6i+dtfJT5L
VGzz7QZ8qBGK+g+BNkmqNipJ1AqU6QbVO693/QcpUX6zZhEoilQe6flP/gN9tpBfXxHU0mTbIUlG
5Gn/+XEDgRvocYzzPerAFSAKJw45nbKUPPMoevStpn2iqCF00iJTaeGUHt6ZgbgcNS67bdXpDk73
qrmhxAJM3cnIuc/p7j/qfSbPp0k170IBJbdnsr7DhBl9z0PFOG8rmHAZ/9xaKQxHNAUEh8MrbEz8
3xOTmLpsm3MmJ/qtSZoxGSHUg+9YTPQjHfrkVqcD59qoBffZHDBSlwYjoDl0pAksvEkFFYA1R5Kk
czhJpdjePaD96BhF6RrLCkua4gDNTktnRb8W5U5E1ImFaxPILD0nA4TijsabR4yiKHnnAICcO6GR
bcKaLBdziBPXYFK5MuwBtHJTyUU3EF/SarbjoqVAhEqHawwtsIemWeCzCrB0zIksFFe4NvXOXHeS
rJauUZtjPue3RJIkl1I3a5oQhELLOeIlIfJu1wFNXJiJyuy3FedeWyXnFrTVDXhf50mrTICBStZx
RNVNoqHK+CKZU2TEnJvZVMW4SOaMGTLFOHrRhVvnCeI0PahGeEQyQUuAd7AyVZ1mafGeZRBN3Kyp
gGkNadw/qc3g3zed3z8SZF7fOl7rvbFgT/RM7anocBlpVBmjqstwZ6ktOZOhEahPKWs/RQlpBQVG
NDk8R2PZm+vYM8PLDI/TWWinw8FR0JVURW/TNJ0mO3RztHzuWCXENfKMMLCgDCYhsQC6eWZ3bfqu
jYPYeh3g0YWKcmtb1XmGld1EEzGI8iZhlOiaJWSXOpTv4xDRoQ8IC1E4sxxRcUCImPODUDbTAp8z
hYguCO9zFcIQY6xr3YqKQ9T1+rsyhGJBkK7OmtuWLUNFf0ThokevQWA/iznKiMRB9HyD9HC8G8Jt
+wztFyNWTYPdMWchSVmII2f56BpxgeaGUz3uB1b2i5TdKFfiuyHIgHz3c8gSAg9ACHPw0qgTweSH
hDFVcywT4UIrfQ5qypUaRaUxxzf1c5ATjcyRQbo17EuyXp4Co7LsVUwz9lHOMVB+kcS7LO775xRF
+6n3umERMBJ06UnZB0ScmHwdRJ2WuAoHrSTagMApB2rJKTLK8h7IQAAsvDWeijmiampp9CxGw5uD
aMIQWRSnb+JPjDnaqmZzX2Cx8A9GkHdIXKriQgwk7FE/Fw+eI6g7gpQxll7qNK3VtKCRjgQTrPAY
LT1aJZy7U5LcY1YHsKhi2DZDkPN91ZRQqE7X+nsrDeW+zallobHlR082eDfJSboIJxvJWNZqqyZo
qn3dyUoDZhIJJrxFYR3jwGd45SVkrsJS1t5saoK3FoETTnM5VG6flpPGxLNL5mZiUTIrw+257C21
vwsrJgIbJD9qsswEmceuQ1veTZn8lAvPiMSBIXGJASvrxFHPJI1ipoprdCusg7lsVAE8J7PtZRah
9G4M2YXrSSr2eWNr5bSoWIqfkHBz4kW7yEgxFhXas5HcZDofCU1t5qZYe/YV2WBnhNLOUXZz0CMx
qe3VoHTZa41Qf1h6dIOezUow4MU6GTwNuY2QkAWRIYPMMPHhJddb+TRmoF0xoxr2HQprcR6XWv9I
k2zK9hQJhsWAPB93So8vl0BaOt3L1gmV734+6ECw8Z0+toFI7ZUD4u9SLVr7aNA9ZdHuPbLmCM1N
MP022bBudeKjaPCoaHQJqlCerGAg2xcBNr3SUasHtKEW041tGOq40wxVKc+hxiIDHIbGGFa+rhHU
USt9VG3GjPhAfGciv8Hniqalp4mgELGAEkytZmZ5CzonoGcq9OamCFTlIKspXbdp0VQr2Qb+uIjK
dLxR/RmDg96+fWJoS4YG3AqyGvq2N4FD1iNx262ClEStBVZjOL0RCdEIXPERxtp+jBJrp2kN/VyQ
wMM7Tbfsoa3yekPa0UhrwxQ9vXLwRtdhLL2HtndqjIrmezkq1UmEzrU5DPS2JkHzZ4GwyFq3zIP2
LQOLZ4BWtNRNDp/P5ofK12d+ulMtX3qLEG7xxtc6ee3F9mRf+nNu0GI0sYIvYln1a7T3/ALkyzWb
OMGICcVjnMF2LL53SmQMBwzZ/r0KqgzPU2ISIsdRv1/0FhZuKsZ2YcxtnqUVBuoqCHpxVGImB4vG
1Cjvae6JnaIkvPcVL8JjgSnzdmwsjsapJEsp1TIewDww83EzeV5He8XX7tq6DY5xKugKxAocpVVm
ZdGjkCh56ULZ6d4y61mZMYUefJXAqfd5kpQPthWhtJ7D5YqlJ4E3keVu4JMmLdA4A4vVPilGouHZ
VGu+IAKEhJYup15smdF0nikdb0zjackDw+n2wBqqnVStwZsNyWKXZIyEFx7MNNbejATfnh9NzgvK
+CeHv39Vd4aHQjh2+o0UQnliWjsc9NFW74h1Y9Mj8x1PTubc+9Og3KmFk1yZxuBDUB/IUCcqPT0i
wvagTXhcWRbd5iLyTI2mVBQ0911njo07hUb+rMR5sXN0jZBP8i+MGxEizFqwKirfs7IZUZ9aaoVK
wCHjG1mMzVHBaZvkxChgKjagFEkmpDcDISIKc7CekY75uSG16ian2fgmA8J/HrTewxFbjb28jowo
8NeypzlcddGEvDfO40sn0Ca6sx70oqXpi/7gNakBMSMKroB9hZjebbJGKrjsWjQl37lX2BXINClQ
nDfsAl3D/g6k6xpCPePG2MjByfmlxgsSF1l+pch5HgALSb0vIoKAllNryrMumCy4yCDIfHRhQDDO
pK/Tw4tbGhSuF4jmQi1jPr2nZ0d/Jw68R88akO46SJ4XIPKbC58ovvuW/t1V089Q7CLkvkdQDi+1
JJ2O00BzY4EPr75uSZS67m0P/XeDJW5tVZrNG++H6S4MgOJGDmLPpckOx5MhRrlVolZbazkak6XR
xUgmJ7XhRKsBlayjKrogMBrXEWoB/TTRlLtXYL2BRLZq9RygF1eE5FiS4lU4aovCLMKtNvj2KQ4T
44UymK+FQLm5d7Sh5/qiDnAZOfgvwEaTrZW0zn1ISbeBmKaw+DX6ORHT0TEZBbMnRSTTJkLhsWWn
LUhynZ3+iH3meWMe1c6ZR5vnMJgN7c5Jx2PshuS2PvcgYnNIIrXxnhRO+ua1kbGHD+R/nxodiYRf
T86ZPhjnAXKcHbnxbPMfldD/Lxpvx+Ltb389vabEIod1U4UvzacCkFwKeoH/vmg8O8V1cHrt396K
f/H3/igczW8aLl1Sd8mhtrHp/bNw1L9RNKqWSnMHf+1HSfmHs1fTvmH5on1lSCx2nxD79jd8n3O1
h5GEcgDK6n9SORqfrW5YegHo4ulVZ9SYrWrO3EP7qcHEYNNj8JnBvewRAKb1xuntBEhy9Uzrr2co
qXLAhE8TMQT3bJIcKPTuA8I+zkAOPhp99NQWFW/ONG6GoGtB2DWXdO/lkt9iLgYYw5YFUsFKJI+N
XYPjc+LHnnmDg7CT5onO2N4qlqQVLXFBXPx0Ny5/uBJ/NhLPjaEf/3X3+re/fvxyGBU1ujAoQFAq
fvnl0EEFzTSiEh/IMAZsT/HynlXFpWr9rlH39ZPMufwn3doBXjkDwWZA5k+X0VcqTXYAnV10aozD
M4Q8CspuNISF7/76lzK+1vqWSRrC3ITAm8P/6F/a0USKAQ7s0Q9mVvcivRKCbJrNAkfEGuigvW4m
OFtd7KqlVbiya+sl3vNuIaHosLn38GjbYmOG8on/122WpUeYmxP2y+rRV/pDbsmTHrimKCxXWPl3
WMzjsjACvAZZeTaaPhwkEfYMKNU9Saj1zsABt2TiNKyY8fYuoQ0nq5ueyjJ8NkqZLpJYFb/ri853
7p93Fic2bUdHqILmikA+/0Gk+ul6ewJN3Ggwz85tm3AEGrjpUC4BRzLR9DZO/lik1klhTqMDlRzm
M4rZpa+JErz9+mZ8QV/NX0RqGJcNWkP4pWGXfr7xqMMIu/IFCgkyHbBJlOOyU+Sj7dfEH2jJS9Ki
ZI9Gtr3kULXTbS7Gq86L5MYoGKSkjn5ltNUNVDWX4ndj+vI0Rf5zOmrrKRHXv/my86zg56smLYsj
Px52a+5jsYR8/rJZxGg/pjBbqSrTWkFVLdX+1uzUG6jtx6IJbxH37Ug83k64xMJSvae6Jy/bNBbB
QNQAMGAYHIz4YMlMiAcDy7rtoU3+pnH/J/8/39MhAAkfFq+SYKX7/D2FXxIoGErFRap2U2DrW/cA
ZhZlP5DS2HIarjX2TZrapsVhOa6m5w7sJRr8Vct58NcX7Sva9st3+Tp/UdHRJRDnPUIoOKUiG44d
baF6Bs0TfYMv6zcf97EmfblHHCx5mhDx0VlXvzxQklxee0qk4xrNhGLYR7JjN5XbprQBRvOGabq+
thGTENanQMKFGHZJaOXOVINnORoGXTCvXvmwyBkWZI9eS/5T7azTqL5FYhQf9ADBWstJY+2J8Mqh
pncbcA6KMZ3ZDd6VCKXOotCykoOmDlsq1xAetQdc9dFSySCsm2Y5U7b8tTcm5GfCRNhi0B1XuaAe
FmgTFnrlG5TK0+Wvb8TnJZZT1NxHxQRssVdpkrnO54eCmNKkzhtuxIQ7ajL9dVScAw1Axnb89Qd9
gAA+3wICZww2RdvkgwzxZdsQk0Urx+OdNiJJURq/YfQFN4wQaImznxzxOniIhv7GLBFVteM1CYlP
Hvp/5Frec4ULKxM10+yZnzOPaPXbpqkwoySbX39P88+P5ufvycni501HJbbe1wuEpsgNz0atX9ex
pDkTpY8eG/RCMo90g6IL6RcEiNKG7FgNxbi0C5L2ZvIV0ajKOXWcQs1eGlsDjfCRoS42IsjjW5HZ
3sYvLRMPKWp3amxQYmVzjoWvW5hFyyS6oSOl6AWieocPxpaEqJlEmIVXmvpC6RndMhrGZAshdZOZ
+cPQRCdYOzrvUT8+j6K9R8JiuYyzuvcUweZy8HyUL23pH+jWTuuY+NtfX7M/P0ScdoTJqYdt2mAH
+XzJ4sbhuGGAwPOFd96g9BYYZ0KD+WOhr3/9UR9jqS+P0XzmQO2FkkNjfvf5s4ZILdvayB230ydj
37bTwxQWxqGoqOWDHk5DUtIBy8Zj7b/7El1Rzrh8gem6WvRNXrnM8i1uiqguyUX7zZebP/vLd6Px
8cHCwAzLbPvzd0uiTkuFjd40SjFvUFoK5TCVd7+5Al9PKtIC4OKwiEk+Q9Pn8cfPDyhkPEi5VuKv
Ipqk9iCH7QgyxiVBbzOBGnTHur3u/aI4JaW4i/rxSqDrjlRmxNJEs1lOM6ejCjM66cOlXYngLCEM
BmmiNH9zoPhX39SCYQJkB4Qaga+fv2kTGR5R1WhAbStnVQnTNaA8JtNkZfgq9nwrkGtUQQdbb36z
4H8VF8C44RQDJUQKdmXxdbHp7LSZcvzXblrIe6+XLDHVMoU/bmT6NT044ubL33yk9q8+E6cP1lTC
cVngvtwXJ4WaSPQVY47S22A8I8QwLIZ9gQTRxQt5lqftSxB3d2VgnqLQOukT0HVP+U4F5S8DJc/P
7SF7j6Sx0yD+h9Htr58b80/nFFvnMI1GnUWY8fLH9//pdDcopZareqO4NQaikA6iJ7y1F/G60Ea1
kCRPycHkIeoH/T0Swb4llqpGK79uLO+pKidyCi3zGgPtexQE63TAh9LlZIPH4WVvxZsiIC5HkIXF
oP/FYr+lx+iDNFecXc4fTxie9/Q7ABoPtUsYYLmORf02puptO5pPGgkMNRCQrkLw4nv9qpsdvL++
An8KPpO2blG2SA65vDt0kj4/j1kYNlQbgXTphs98sasJJyd0BwXL3ZAsaRJWK3LDj6h4sOkiJ01g
X9MrSupV49fXTdVfk4PDZoAaZhnGkCb1ig1eMjSj0yRLizGKU0MUNaozv26ahTOyeJc90do95nmZ
Agv1zd4NPe9ki5wUXt++6QyGVXp41HyyzBNybJiWdRFd714lSntqp1dEY4Xb6uV51YZuxxcF/sIs
azgbougsJu+ePp84dU3jEhzi40DpN02D4UgBCk4NshqcGBxbhvrWzAxCewmIyBVVQ0kCjrxJATdq
8bAOgGYYA3RN/mivi+Klr/yLPHmUE5PA5u03t4Ir/WmltBGPUKRLSjvVML+uDK2FA1QyJHAhL5bT
VhBHk29LY0Ga64+b/n/dZvkvQqN9sI/ZAH+64u6pOf3lR8zh+Sml++KeXqvTX4gp/Mv5yT9Vf9me
urck/NROoUkiP37KHx0VA+wZExsNwsXc//gnK03q335U38zTTZsCgtfm76w09RsbHoxkQdEsPorm
v0/iQa/Nt1hlQMq9VmmR/Aej+K8HDJjKDPtRHqFToQ3wFcfEDJpWnJdA7i0izuLDBoHgWqt1HPPm
b85/2tfzn6UKBAeazQdqBqvll8OMD6w9LwSUYJHljKK76xEHHWfAdZaL9eSUTymFd9M/OATAyOnC
TxknB8ZjMoMVw+EwJAW2e/13ap158/j5hfn4Vgjl6HXx9ag4Py9dXhGixkxLb1UEI7DyckdoY7Ps
dbnW/Go10eyRSrq0Kmttx9nC8Tt3JCdv4eEUJnrD1Iurnx6nyx+f/HMTCJ3Qn7+RrRuEhxsW90TM
wZk/H0PSQKJ8h3ewQosdkBdmwicV5jXcJe+CQEB1UQgFs0LStcBxrGkf5lkKpFS0cFQ6c0dW97OC
2YbgIS05GK3tHUwz3OGeXhdDW7FR989yeElYCFnZFlaeHWFThXG/GBgKjJlY6DgGHEtZGTUmWcAo
NckiZT65ZSCWmS6OKs0cp4jWjBpdyDNHJ27XiPr2lnLd6xBVSeXGO8VUvFsKe1yBb3VnAx9JEHvf
8jZtmZ/Vlr4N04zj0uOYKjsSPpZT913JDpYkkcXsjf0sI9DNbezcd2330LXIkCpUY8tikDuz4ejR
7uwRF3mXb4yqcdOaVL7Gv5rMPeOc88QWy0mdliTTIT739iJo3Bg9s+NBMBD9TdplewSU64EEHitm
wtmmzbqMbCAEPWZ0kil1y1kqEJ9bszp2xJ7Qzx4k+g+Tz0QoX+Td2kAoUIsHjgb7KEUvhWheSwQj
L8gEYbf2gTtFiFmJXloisODy8DEO0cRlf51X4or7uYgUY9s2DCimvnOlINMPB6ZWfg/khU77iiwo
VIr2sicPTFUdjjy8mZ29omiCq3wT9/lWqc7xRq8tJzh1kUe9+50otue6fsmqjrkBIzvfuaiBFjgz
PyHb4pJfprZch+BKfI9YONURBXoS7xkZt3IcS+6cbOMLpYj6a504vIYgj3ahN55zyeQ8f/GNkv5U
UXDR0q6IZp5O8sYJI7jSJz8/OTjroaiK+aXxSNeCVrpDKX0jtVa/w7HR7Woq9CeMK8Rfg2Lf9P2s
w0Z2498zkcqWpHt5ME6zqVygXUXT4Yk2vbGJb18z9pBuU02o+LN+xtMybx9OCJmTLbU+Es6h7Pxj
0BXhmdEaFwLh6VU1Mchs9LT8UZL8X29/x/CFkWz+3vzP/JNf/kEM/Z9P//ZftEkyVp7Lr38/Zbh4
DZky/Lwj/vFXfmyHtkR/xu6FSFj9+xjhhzLNJqiXXQ1qtGrinvkUDqB/ExQboBClipKcHfEfyjRN
frNpqDKWcLRZOyv+owEDp9Wvqy/TDQYf1tyERxyn6Z9X37CzSrjYpGUXSc5UDNsFettqwDsQyIr8
HEl7qi00b+XA/E5XEJa9M83KkjUVWXmIo0hDGARD0O0MeP8LMBa8PHoj24VNuVRtUFbSXdFCvNxO
To6G36DNWBIeU+0zZywfp1AknEnzZEfud7BNianZtmnXrDpG3Nuy9LOLkINGg6uq6RwXEF9LAcZ7
hflrNIEy6WZVZTvdTsxDSCvZwU2BZcVrDeWIuoFIJjWmLqKXOyhvvP9VStyp5nwPncpeMqa3j7mI
wj26KNDaaTzlZ5xRrAeCUXWIPGowJ+cUEl1BBY2lBqRBCE4XZdE9LLunflLDY1iFtxj4JoRsaYec
yKpOljUFB1Mvg2vEX9aNRXLRUQ0jHcw/XijUvwxaWUF2xIkptL7VXaNUCW78bFo5XLqV5kfBUikr
7IdZ0F9XmQ6Ry7GPdj4kB91vyGGs41fdL1h9rTy89mwRoZkukhUSgPEZx6F1Fgg2hMWkKpgt4fV0
6LmZxuxjyN4oP1SDWWndFsEc6yvsg9L4CMm4aCxASaIhIygGCBoLdme0LP6kXlqEEl07HUiKnQ2B
Ecd35JcXsTGvS8hj61Mug77c9XhsDpbPzHmhMr26yO00px2MzYAJfBXhoOxp2QI7H4H6LRRpsv+B
cnEua0h1kM4badrrDLbiviY/aOkVSarT0LUB05GNF4ZrOmKUwf3sWHJq/TzslOhZ6Vp97dV9tski
BV0TpGX4Q75j3xVNLVYCOhHG77S7aDAicSvx3owLc7AZa+t91RFsMYcMpKGhP7Sit+7zQqtAWfaV
djWTKC8snfmEKyov37ZCJtvUMUER9TA/Hhp8099LEUZX2B+NlaEEPnztcBz9s55fqVu3iZavBN1Y
IICWFV4HsrW3RE6r80Y8rFOR4tvx4rlsKeRs4Esa6uEbvQqZ5vXdWirBPWRNNCDx2J23DdcYDkL0
NMiyvYQ8z6HDBG9lV9lFM2jnxkyaBnwzXcVlYhwjlPxrS6nyJQzy8uiQk5ZuEiEa3upxCDZ9BUqK
U5CCd7LAPwA2wiFzFTfiIFxTUfs3AvOeGtyqZ1FJcC45tQPazx7MOmkHJZEiqXmWj0O+z6bahqGn
c2qL6lphDNV52YFA0spb670WYoRSQ3mFo6u+By4QNMshSOSxdrTqERQ3eCStQuq9kDZIQ1F47UAk
tV63Oyg1VrhSwRmMzyZZkMZNbZe9W3Osfk2cHlrPUistqzizefYBmWhlG2oPis/sZ0csg9CQFnak
FcN+g6ZjWJ7nfAAAiE4cjZBbkWMR6FuJagYFbGgsVa0b7wIqHFe0DUIPfTDTfQA3fROqhC8tp0a0
0TpsWaYXLNG476VokwdSE/tN61QE3rHYE1/n9Gea0dTn6L2yu6QiPGZJGpwkqzIZ1FcpGTPVg5cc
Kz2H4R8o3rprIs4QUDaMi1wbxu9Z7WlPSUWlLhGREivEidXjKLK2o6a47UNdq/H1k2U9oEYq81e/
a3KOhJb3Fimw7WJJ0V/1Q7fKdJUfrHkhZILEmMxhA3dA1LchDk97aUpyo5YNIsrheiQ4q6Ojh/pj
TWE9cRpHqevOwLp+FaL7sbaePtCaTFumGMcslYW+S1ujTVdCD3uOgrE/3UatqeO2ClBLoGGZXVi4
H3Fk6SLzu6VdO/FxELnC9uIb6wJ3ETkXLT1XvfDyzejkxMg7xMpARLtIcNSfVXblI1UdBjraJrHF
AE54X/u62LdWNBHyPbvJxmFIjz7BGXcCNP9Z82E7myhZntsPM1oV80os6n5AgCvb0jj4ELgm7P2z
gy39cLPFH842MKvji2qWDAa7eHS+B6UCsqmIkLMtYCJOxEPBI3E2loRUjztuROeBWczEtBDkyTWu
8FrHLYZV6+BZRhC6Vtv6DjsYmD4SxdUKbVfQM8qjl7XrC/SoR/hh/dYQFm9BraSHHNL8tvdAJi+I
oR2WUc4ySVRecy2HFhRjUqmnspmuTVyaBqw9r70h/9QEzabUCvbKqJIce7MOd50+xdap8kc1ceNi
sB4qBHHOEgBFRApMM3XBqi2tyUIto+LRVPOoWapjP775mqPeCa3pb4j7a2I378bmhqAh51DyDi8G
RTevtbo0H5DNpgcWbHNfzy58EVW+2/fjcXISmD2tRVFhi/hswterN7ywH2yI1zTJkWe1xqwZ0ycg
X+dhkNbKMuVW+osSKsq4risMrRszMQmdzisOxPCs0vHK8NXgTgQIavnpqn2ItdTyNwi/jLv/Ze9M
luM2tq77RHAAiX74F1Atiz0lUpogVCKJvk30T/8tiLYvScni77knN27YllCFAjJPnrP32skIuWrD
XKatDjVe/Gbd5HV7qXDKCrB/Cve+ytx8pxWJUa6w6TNXMRWtx4usBGiArIh6jbSMJjV9mUp+aIji
SX4pkUa1a6eX2RfwfOplkyjthEexs7AaAiihhnDHylftjJCZHAtLJ2bFL8Ng1r0wNOWtnA3lm8OZ
nCi4TpJ404UhCw35rgYcJlGT6oic8JJvXR+CCPndzqrUgei+qJNPMotU3c/DIXRWMF4Me1dOLZan
psNsR2Z1DdUqUiMWbGvWFOklbT6c26NazR5MDRCDoalVjxpd3ZRDW18eZIQszjOG+jv5VNmuQjL9
vTP6OYb0FjiK1wrFlB4708y5j8xqOiVq+AUvd3M08bHdYw6bC8zKOH97rfzkDHQHV5mMyeHAaWGe
5Y0k6Dfvk86P8uJRNciqNYegeZghwOwb2N68WJ3VXYxp5TL/UvN2FZQp/n+wlQncQk4/G9SI9VUS
zzOvfNDSBM9Q2ZHQUdfIS7u06Wj9037ZhKZYpPOkna3SVEvCtUK+0RnJOOGnbrSipw6QZO4F/ZCV
67Ir0SLHc8GjhzCgBtbWVDCDRYcMmtQHDKuajvk3EBw4+64LPvd1w6ldj5ptYwGvrOqMhJ+c5OZ5
irYUpLtUTVFf08wtNjiD4OiqMF2RqTK915folSEvjLUqbZbAOE/lPYI6aC0hCaLs+6wnKU/lIXT0
YNeGWXUsMQLcET6EvLSlr6Brxoh40srAmDRqfQqbnObEHEX693GJ3iC5C2rO/AXJz1MfI41ULDXc
yUD0aLRJVMSjPjnmyu1Ki5D5gMnCKoW2sJ2mSNCpaBv1QTPYje6juoRWMo+6eaX3lrOfY+R4IDhQ
je7CtoKxPLh0jlloi/RUhSZyjpkFwmfsSHaK5URK71mlW+2gsupeyx6wH8HR35RuPHwO2nFxGWZi
2MqEKhPIzhk2sUhZ1S05HTtF5s4IDqeA0YOaebhz0gy5jFnzoXU7zU+IPJoHQaOciNc+VZ4aAMdU
ncLi7x6d5poVSBVep+oV53+YF2inBxdgnBYqPgFt7lWaFM0tk2sTgpwFoGY1QFf4asU2UERZgXz0
KdCmL44zVt+70ObtsNuidglk0SkMY+Ad31yrk3cmjvIjggtxlY+a/OToDrA/EtHQKOqhNbHPhpPp
9bHibkm9Gnc8PQMjjkjtHg0EpfGunGP3jMEKpmO1BDKIcmtwXFZcvej9RLbKSqgi2mUQkUmalXb4
gMzMInhkQFycdRk/YFvqLXCkQtG+uY7sDpo1gI0ReZmtJmcpwfo2pB7IZwGGWIUcsaImJIfBneRx
CtCCrWrs6gqmt0B1t1Fh5E8sEsm3hM7EeeaoCcnqY12suWdq6cFYHr2+1SDHj3ERBL4WlJ8llJUz
XlZMJPGgQETQyWxFtL1y9BTAvdlBVgCe6Ec2fDs/tl3IbpqV6JEXzlP4KQHN/Bi6Fa92E1npaYQX
f2wqUjTIrMfuw6S+0U7kUVf+qBLzFitARaqJc+NgEDFRivGsAQK5quc0Wbt6lF3qyVxclbYFSrgn
19tzJdFmq6pM9gMjc9pySv3NzVR7RYax+RVqwnwasxoVRkVO8PnkFsmpEiWC6TELb7tcw44Y5Opt
PISc/2z2kIu+qoJhK7RCouS2RZt6vFgoXvEgQEaNm+ZM8Fqsx3xoHbi6Oyw3k1cUt5M+I8yP+N7X
SP0crzQqvffx4ttnU1hktMhG6NIy0klnhg6JjMfK5ghogIweLb2iWCxJFq1NUsugjc4h9qYCLnDr
dlfW0mvK+AHuXLPPblkv6mOo8zWojFBE9CmIu3Zgw53I4LgTg3Kw+EEDjl9f7ITVdnSN8JZG56dX
7Y9fdHTf99jRUqr0ERjHoApZLL5vOwqVaWJtzeW8rZ1KZ++3EbeNpaWcNZOOv59spuLx91f8qdPu
LmJCRnEQXRByLimLrzvIjs5PqRM8sMV/klxXw9xeGJGl+XOh2YcYuc4WSFb0gdDv/ZR2+ZpYl5kB
0uEXmv5uRi9ikgMDOwWlGoXZkbqmvWLcyGBYTaI7ECEdLrjJovs31C8zr/9acR8IfnGJLwK+f27F
XXWPTL6fmmZ60457+WN/tuNI5AQDsjTeTFZ+5Lt/G0VNMnn0ZcaPxhxJyPJv/tL7Wn/gEkKVIjRm
Jo4waJL9OZ7S8JAyyKJHqNMlN3X3X42nlgf1zXCGld+hXciWZCzj5XfPlFm5k9pVXU0NY34JIMdg
EaCmD0HuZwv6KK27cYPn/VgV+vdXd+r/5619d+l3aiUBoiVNVVmvMZlSWkUyXUWQXqs0OBHW5Xww
QRfLN3n9TRfViUaUhW4ibjXEjxyTVxqCJOgTxIHFhJAjNQ5hvaSB0RzyR0ekpOFWD2qYJFt+6XoN
zw9HlN3bXlph+Oqt7mGBExEqGn5O8vRqau1zMxmhcTOMaNXgvl78s0Q5xNBBkzNNh0D2+3uFQvyn
j49CyXFMlL5L1tCP9OFXH180ubQt0CQkCbZM/nU9kauSJh5bq7HUVbOJZpq4NRIWxyu3S+JbIyCh
YKxV5Ebs0WpXP6QznYvEUSERkZ6gG1vaAKfQBr4U5QRKUxqRBcF/K/IhWRUOqGw4ZlvIFqj/nKne
h7VQ7xTYQg1eqgb7YuZPfQjC7ZpseC+J4nVvRjcGHK1wGk6S6X46gIHvcn8MSIYO4/TajtKbKpuQ
yj1CKOlWmMe+Ek42b+3JmnzqZvu8bFxKcg2jpOt03V5EVrGV0oJd4PBlRmhGRqPpW5GJ8M5K1etC
yeggulxZr/vsiLNy+pbkLR4Kl3HriIXwTCTMroy6YDtGXNH4htbFl1Njo2fPhnqn2im7nM1xzFQC
92AoQ3B0HHYOw03k1dAHxm7OZXFoZel81VVhe2ERl5e4kBcA8tJ/ps/2lRYFOY9DJE6VOfdPVdeq
h147G0Q0XAzqHEYYWCTIcj0tNwyk50MB7n6lWjNulUIDpm1Xj3GcPMZhCdGeg7gnRD1sDEu7VmSF
B2mKAFZmX/CRHmoDrFuPWN7mpzHl1Ow0vK8eOTQc4vMg8dkO63MOYGtCWe9gmhcf5GuLpUv/+nWi
1KCNYul4FSgH7feicxe+Sl21k7busoywCXjQJRzLuo1SaGOMbpE36Xd4AcfjHHXK1ygAYEvtU9NO
ihlPkjP1aRQ4S5eW3dB1ztNYONOtnqrZFrOe9CwX+FGkl+k9pvGOw2WgPv94p/7b1D7Y1JbQOOqZ
f97UbuM0jd+ET//5R/7c0Jw/XFKzmDkx2Ud2v6j4/pwvOX8s/hU0yqj7fvzzv8QWDp4X/gHSDJav
ZRv8ezsjsw4pjWBShYT3ZRP8F2qLd2gQVOIGgyUTwR5aceS65jJ8erVMBhjVCX0QYmfQ3jzMzUBW
cQkGNxBwc0eyHSPUYCQ6yhJBRjh+iocUWrtW0CtTiVHWXKmvctE735NIaj5kL/umAIa2L5WqPc/t
MfpgW3pb0/38eZdl/9XnNZXJamNn0nYukSykUi5dPyQpyEADX61U5J+1q55z2Aw+EIugVHrzBv98
6Xf7b2UZedVU+rSD1hhzEG+TC9qVzmZmvE3SklL69NMUSFUMsMB+XY498FmrdnPftV32kcpsdtOM
mqFcJvqlCy6U+d0lIVos2hV3z9LHhUcbAkjrJg/GKQ2wplB3co5vqj5ZN1n8CRayma/aWmGBqzKn
f0hjZZp9yAL1VRnlOOewqyI0U0PGKTZpPNkYgwon7hfwanlOYzE+b4p5+BJ1Q+sTqFEeYy0T6ymf
STSoWsCx3wliUfGKhltGDgrSZOjJ4aCpn4yhHPd2j+Ys0zMaXWMYbxK7+540hEUxOxTdAz5ElQMr
GdIsbzZt/RpbbmSS6ieST6YVXHbTcF2DyqDq9odMeTBk4Z61WZLjLnbvJbihrelWHEQM1Z8iSxyT
OTzPc3x+FYd+34EHvTK7BdwEN7537G9tDtO+HxDvCTc56H3A+byfLjmVmhtZp+26w2uAbkJvD1W/
JEN3AViiLL4oaf1txoZY4bC8ow96COYpgLZW+T0mBaGAxUzqAyc4Ew+0Wm+ogkYfjQF0h1n0GA4d
Yy0G2hnFSMYWfZtyzRfDJBlX7d5sLPXrEML1s0KspCu6tBNBMvE1shP9wFsDyqM7CyaXIskR/YYp
3x2Tx/56zGGSj8AeV5XVbVAQVjs1Uu44HdHbb2hRNy6/CTDR6NLtsAn0pB4d3Wgpc5jzSscKmP1Z
6hZoZrA3jMrxHFFG67qk8YUS1YRvUC3KQn2+U8b6UKd040C7en2U72e90f0sijNEgDzNowmHFl8Z
qgiHI6qeQngaQmKyx7iNt2qfnwy7uGvTFu4zcN26dlZu5NxxAPSlhWBHZNxLcwA4zGxzB8t28NJa
J17ZZoqYCWchxVX+ABG7611CEvk14UEHW8v8XBQy9Rp9cuhUVFBGMnj9SgALI8gSKpqaKs52km2d
DTewzdQzJTR41YZx8MeMAUdZtZzdyyq9ZTBC6r1tb8fBuE1Lc/RJaaGFPSFaSrvkwiI4YwWaUxBi
3rVem6hIJBWxVYZmawoFvJEV3nRiBASbu2ehme7r3LmJHaxK9TTetWPMICz22ja66PH97uAQ+gPT
mVF+nrP60q4Z/9hqdxNFlfMJLkm8QUu+LtQOQywtVytszpuUPN68uGMgtxaju6mj/DvRJOt2RumN
6bz3aoHKSOrGhTtZ0VYjMitO6ut4cA+45i5HOzwkBHqc51atiFUwTfYmJO0N/BwRHSfaACb3vVBv
R0m/nirwRpEq7pMY+w84rPF7TwXIFLtB84P0zv0WZbSJVL7WfpylyU/lGhOT1I4pBmENG+AR2OOi
DrMB48ZdU8XM9kkhhlCCsLfJU/PaCUSwyvp0Pl8k/LuMSd9BZ11E8ISTnCLHY/UbziZ16O4aoL+b
uTUU2nOKylFdk/TW7JgYpcJWjwAq1D1BKc1NHeTd1dDp1S4uBXkygAx3WVJGXj/TtWqZtxytOris
punQCH1am1Z6NxVJe0hBkfAIGp+7aUYuUdlAjqcQM7/g2IH7orkQtdN5qhNEPrjhFP8N5XySUs4v
gaX70F7iNBVwnUR5xWtb7VFtldIEqasc7GBmvaPNls8OBDMyKGhnWhDgBuwrilY+22GxU9u43ZIb
KDyFbJiddOMvugJK3oiDaxugjqdFgYLyaxygyUY9fOxE2+c0PS/m5iMPG8XGqzr0xy7GqUiYmq1r
HF/td70fTTEiTUmltivd8rqMc2uXk3fWxZF59qoG+sVxVXurGvz5Su9KC3xyRcToXd/1YBN3RuAC
zZH9CppR6RWpdbIEE5LRNBjRLitvRSDMBw0g/W3R/fIR6BWg0F8sxK69VBOvqgXyyIekkLO2Y7Ui
jIMxh8IhlOBbJ7NtX2lwyAHvSW/buWp3QKLri2BZSUhYUc/UJKjP6BlxkJDlg4WK/prTmQsst1lM
DVpRXJgwcneppsZ+0mfhDhJtsRPjKNe4eVkEC/XQ1Kqzs6vwubCIj1Y4EHl5k1/zORR0Ntm339/y
X/22r7/uuy5bYmQZJ1RT2zEcCm5guOhw7RyC7wi68n5/qbctxD/vrL1In/gflFPLv391Z7VBCfI2
HbVd3NnP8OJrWLPGV+Yphd+Y1cPvL4aC+OeH9kVo9XK1pb346mpKHOQ98H6xM+MecKup3+t51O2T
IXzU4qb2aittr7oI+JvTCsJvlBEBSor2hqiT9txNul3CL+lLXsMMbtQmkV17IOed2d/IaTuGOQB5
ZlBBWCSmL6ayuKJHyCiZwEcvGzX+NgIgoJ4ox3EpSuqlPCHo7INX5m2X9MdNpeJnxmHjhOWbLo/z
q69JliH8T/aRnVWboICWPPNcFymlm6VcIaNhgNaRu/fBT/mrF/XNZd/V1KItWdzKQd8phrnIVMxH
O9XYmRsYMISTKKQzjReBIpsrhhvl2h6YNf/+B/7lR2BRAhcAHMxBbPf2m2eqNsoqj7WdHmfEdbIl
xqY8x9jP3Lcl+zOrrEvTUak3desrq/6f2kkkjeFT+YvF6hePs/v6+u/enIVUU2pFSFBT1n3VZTxe
tEWgH/La4sFWwg+aActJ4X+9gJffGf094dCqJjBhv/u20YDkpi0ddWfqMjlqA0rnWAL4//1N/cVq
wP3831XefSepq3oPupY4NVRHq4EvuJJMOtscU/u/v9LyVdD/m5xWf1oMKrcr5tkCKhsA9Rgc7T6z
SCIhpe331/nlY/L6Qu/WAc4fXUsnzWA3qeyneAAvI2xj6yIpR67X6bdpSHomQBvK43oplEXVVh+4
W39xZDbAGNIQdVSBTeG9Yz2IxqEm7QCZNPFGcHSb/g6BiLZHXaTvKn38VFYu2OY+JA6iRxAOm6z2
7JrQG+TM3xQGmszsFVZMqgvAm2F+bzV6dqXF4nPSgKD+/T3Tf37YmKKigQNesnxi1KhvFhWmfGmQ
zw0fDRtyMZmwxSPidcqZwClLmc9H1xrXVaciFENqGA6IDDmEKhviiijfzQIoWM5y2vQF5MIiWCel
htWOM41UtIl+ZP1cVUO4V+ucEk43zjS7B1SY2xzPJmeJeYnbdTUDM26roF712RMGOW01DXUOVaE3
jlLKmx9f+b9G1QeNKmTITDgWKME/96rOvxVx1TWvpy//+2Mv/SrXYJaiq8iNDRpDr0mdLvYgBM/Q
6kxDsLYsnay/OlbmH8z2bIFph1ILjxB711/+IP2PRb1MsjpaaMaABFr/i44V/t83qydx4hhu6aSy
3DB/Qa3ybvU0a1lUipq6uzJLlV2bMj4PY7rQLWIg0ixEiMx3vEudBGESC6BHaub4KWdwf1to8X1o
wi6pYtd5tIi1OwjAiV9kb1xrcDB5fp3LoAaFLugJU8qVKsNcGdarqAk+g68Aip4q+1nW1QaBarjL
UnmjFCm2CWAunMGRHXtg9K4SB1IEwUNopVdyIXDPabEdlcDyef3d2a9MwCEutRmGbbJK5mGqzpvE
YALaw9jazSpBxHGV2jsSIw2TwG53vM26PHqIq+opBXVp+2Gr1w1H8eRrLJJTGtnzWkbZeWwYRO6y
ikwltKyxzDcDBlmf0yPUamN6HkD+YhUKz9DrMsUvqcyJwERbRj13w9QfAWpKyEKHAWJgyO41sTl6
tAU19GgNVEcjlj7KRlR6M9aH9WDq+8rBrYMYlBMgPS0/wQhIbi2G0IjzjWeYKG/wY+fVDQ6uZo+K
K/D0CKOl5/b5lyEXl45Uv+YaiBlI6sSSwUwICWJi8t0lTYzZxs6u+8xStuAA4RNXRqBeM8B2qpUR
DhF5ooXWq1RLrgNZY2YiQnVvMGhOdbpftDd3AYU9AVOJMhEoUKs2+qZa2ePTDL+LADyEaEMaMFZ3
bFCCxLwVm34KBlwew1E1ouHMVAsmIml0Rj40qimBTyUVbkQWSsjMoYD82Hf6zZxrILhqSx7pRS7t
EEHCbA/4XiPT0M/HYKsXheAcbLcw50pCnPqQlhHaCBX0Hpq0rUw10PnkeridR2DWtJXBvEgT1QRQ
KYRrp/SMSkvS23iSGsdnMtIh1A9Mo8yRwYVrkS5dkx5JalnxOard+Qq/C7EWan4BJC1BzaAZV51R
IOpwgrD4Mmn4QLPanjdQjErfLucGnBapi5c9YMPHsCV9Ki6S6yYrBcIEGFBlmCfaOaeC9CJ3YxtL
adOqSwZTPsfHHLXPWUSe2mXh5MrW7iPjuxP0ylZTsvYqILF2RShm+D0AaTDBlKk7CAaIgnqnF8T+
dOo1VofMBx56MrKAM9tIzhxZmTWtpJzak8dpBe9/m+WA9rRaO6gDdD67U/ozJ6zhpo9NvR4ixCS4
BWMwZ2iXpmPVmg9oO9jitOQ+ozJYGSk29TJ0mQI6EWjDSrvL3ZYUsG7cNQajNNRHW1iQj6EKEoKm
yvdaT2CXFIaG87k96DYpYlpyJMiFJMrgPsDN65DMUPbDKdYsqg/3AnIEWp+uMzfj3D3mEbJvel9P
JTng52lXGb5mq82GVpSzI3/jm8mg6xAtRihJsNLj5LrDAY2XvM5LMe2lNEkkryD05nnqbPtefmcp
xvlm6o+9kbkbpFaWRyvP8XMtjsHlKF/mKA+3NCW1C0RS5+jFJ48GniAGRZl8WE/lRmc/9uqOkVxv
Iie3qq7zCxAS9HEPqUGgdkv0B+/dpqxkez6jtycDdZq2tgHGIx/FbRMG4zlGhHgvckGCgDZZ6IY1
6yIcbe06NYHRoSVe624f75XWybxwUEE84gbGmEc1jjFEyYwnsnz6teg0cmt65JNpapUbg6BHDHRo
FnWGC2sRmyGg1ZSO3zASQZ11YvoyYqSQK2ucxL09dSRj9Q3ObLiv7ee6NbCDFHGSPKMQVbdSz1kA
9KiPPg1aYw6eMDNkL6lqkVNvMWgFKbruKaBWIzJ6pK1N7ZPshhIms81VH+uB57pH10RjVw8Dnjp6
gP3gPtRFKncV0SQK3dZj0RWncHZvKwVT5GDthLutRB96DV27Fj+H0V53ebCvR2gVWQ14CfNmT0pe
G0OiGp1rVWVbKZdkDfZSHPNixBdenfT5Om971Nn8GU2rHnISwa+lqu4ri8VhIJEDDJJafqoAG3rw
CKqTWykBoe3yCtArvken3/emw2ZlkgrU6dGdzBhr1wovewrvhOhGPdyRoJauLIsX0yWTDRpUKb0J
cPU6ahRkhzUd1II+8qwT/JLTcZw6y9jWpe7bBnpPD65/6QdaUZ47SeU+xL12qbT0QlEE9RDRquIW
BvAmNTLH13Qb/XLhspe2vXlF9vKNPQ3RAbAwySyBs6fHPvqdoV/AcL3pTftWLuFLCwl1pyx95TY3
16BIs42wZrmTte6PiHydjKEDwo3HzA7lKky1W1PQkEDETYPQsDaGdO6UudeehtZ+YE9xbrs5/G9C
+uI0/6DwtGFEMsX8Xd25LellvfxlC1ru7z/xUnKCgKeeNDlL0QKgwFz0YS8jUlv/w8IxJqCf/DXu
/Kvk1Ex8dnjyXI2y09atRd/1l+bH+IMmpwvEFXDMAiF0/k3J+bY5YBvLB2NKS1uC2lDT3xOlhI2w
hwVjWJOGVaL4iGZYGq3wNA2upJIn4+HVnflFM+Ltwf2v63FBExUU9+PdiS0LdeKBMnUA0iRJPjDC
537GDD8NiD9+fyWaoG+K6R/Xom/CQBkbjGn/ZO2GAi10wOzDGrUgo9/cNKvlwKrtEyGq8zQI+/MO
Auc2E23hh3XjPlpZ2V+RQJzCIzVQFtcKaGD8COhV004SY5EC4Lk38FbQ1XBwDVhWqB06VcjTNMxm
4EnNxumSjA6geeLpR3s16OWTgh8QlXLKZuyQF7bRbTqzZ63RqFdxJmQIzXwOsE3YxlNrRSWjriFZ
fCpk+1J6Rk84kAh/LJgRlkE2X7k1WjXmpFO4rVl62Nzb/jqxZuWsVl2139UGoYCYQYjrXXV2ENxz
dsZvJxh3c2wPWUSwKk82/rdQsbcVozECnLJEqTFMD8xLpIEnaAXOunnOmQ0cbGnt7ZDnQcPotlbs
4lhM1h2cPw7RKXCcA0Tr+SzGXXNFBU4XUZBmFKjkWcbVg5IT/sbZ/ToxZgxyBGwDTWlWsSuiVV3R
39RdpTlO9Dc9tet6L1ARtGeam0W+YrGNxKmZrjUSJQ/KJB9i1EyQV4yUqXBM9jW07dXY23S0kmRD
tpwXRWR96BoZ0qbirhGUkNoeimuNDUEK5Waqe2JP8KVYGvYzDoEG6hh3L2rKkxRprBc0TbJCuf1c
JLHLNDbh/yBktVXM3zIjyLjP7ILwI0magMHFhZUjqnJUhp+k93Vlw6tThN+IMzvPizDF2B6ehoBH
XZPsD0ahbJlNXZdp4zvLHU11uu6BEd22eAc8dRSPZofDNbX3dZkAbtHyrVoxoUMKXBHVol8HeooX
L9ceEyvfoJCpsay0W1Sfz6qw0nWKzQGTxDORThfIwp5Tl9q1DQ9hlWpEwS5Niqi+DfFC0UZHo9+f
RUG6ben9RlkTr1EA8tyhgkOlHeB+PSa6Qec4IX3ssm4xySjlQ0FarjfojBL0ITtT3fHJ6gjwSkeg
DWnOj9eMyOnd0KX4agd33REHvJqdAjcLHGYc/s6FmKLwQg/GE5ED92MoLMxbA1xhPYXqHih3gR4e
CXhUvVmHIgAZP/CEDREqDQoYDCE5Xmm5tRrxkOIHioIAyXPA5bIhPgWmsQWv2WLjYByLu25FCi9m
JJVLW4NQ9mDier+RFEr8sNdRPrleUA40e7JMrhjDcbCqxXzXKoxzAmnfDSrftLDzY08dszIoWpA7
lS/Nv/+6Oh9urhqgFva2f27q/L/i8Vv+rXiBwMTfyxMYmL3MYMLIt5vun3/Tn30e/Q9YHmwwbGlU
/OQ8/bXp0ucRAPygpBK+Ypv2KwyMxn5sm/Q90YQatsrw+O9NFwmuicTNhTdlkrbF3/tvNt33cBbM
+JyB+GRQg1ya2Pxtb/qWUtYS4/TYbKMBKHdi5qeicggbsVmZoqChVJ6zZ7q9FcCv9FRqkjliqRDj
SdjWFJf6qnMK6QcjCPVgoI1Q8tq+usm/2KfftaPt5SMCDABHgZ6PJCeUxW8+ImITKoc0bLZODvSR
QEuxpteL9zBySbOov8FGv7Bk58sQM3bKwfqD7fsfPgAcPsGtoi/3rh8OjaJyBoOYyYCzGMEYY+8t
1m1CToJ1VFcYbui2ILlk2BXV0Fg0Psfv78G7WuXHLYCJqmoGMmHVeV+rSCMm0SzP6m3TARCnVLsj
H+Eirj/ST75TX73cayhvXGaxLMCLfXuvrTmQ7TSV9bYoMWK32Cs2dls9lHXublx8O95kkeRN+0Vf
9QNZ5HagciYdxbWJWu2YY5rD+a0H32RiDutmFOqNnrKhLe/F1jXHZt8VtBWa3EjXSsVylqaGjYag
AvLSwTpghkvV14mrWgGIGwXcyKm2vkBS3auNZNeK6+AQFux2KAro3JhzdD4Fn+bBWII/wNZqjrkx
xmG8GGX6rOlzupZ9diqU3PExnl/MjvuEBudGn+373/9CSzv0f8Om5cbxSqjYBDUUfoxql1/w1VDR
ngs1C+MaOBCHq3U8Tl8SPEKO0bReIETscfZ1V3bdu5vfX/c92ZcLG6ZONY80FVIey8jbC5PwYlcS
dcfWoTG5dhB57W1nbncUlsKnxiV9xZ57j3IAP+LEC11gPfNsp+AHJWWUyORw02FEhpjNO6UTwUqq
EJK2sh6mbZagR19El8R+K4V42Wv+cRz4Xq27fHYLRSa0K8DjTJ7fleAqVJx+IidxS/xU4deKaZ6F
P6qmnvT6oSvXqd1m25a8gAtKj31PUtIijOwylF1Bbu1fFiBj3JTm0SIwcoUNTF+5Cl/anvg2VkZy
IyKs77+/5z//1uCsYXGhGBVIOxcsyuvfuhWxojY9H3tQmsXWzaIAXzJ9udGNVZEr3VGfkSgk/tVI
c3nKuPIyFFAtU1NJ+np75Y6GOdK2JtsGvawwZrqIweJWfjBofDvLernKQpekGOfLseC8vUqRVbmu
1Fm2jSa72Nr4VA9NEJ0+uInGu0PRjy8De0wwTYF35Yh3vz4pDrYNiS9DtZg9B3bQQAOSFE9hocuV
vZS0rjKwt/Rtuy60mQG9mT1roTFfkzELTKyL2HcomjSjx7bO/HodzaG6yyQPeZoMxLmrSuzpBR0J
S5k2ANEuBJCOPeZ8cLwkPq56bWnr6UO7Ju5BrMm33aoj65upEb8b166yLmP+MxmZ2pHTHSbFLlN5
PfjzRu04+Mk4K8KGpQc6jsrux8G1ErG7IeO9WEVuZWyEkJ9HiPI0QJE7BW1yool7MhP9Oq/m4BBU
UI0NyuNGdJT1HdQt1S12yuiqi6fb3WRl/EwLkFxHArwx4FLyp73LA6fxfBehpLFbZSer5xk00vAT
MuJ502fuHZB7nsA25XPrsCZcjHhRL9a6aB+w7rnesKzexBTK+2qk/jaUxvHHsRAetCxmKm5ifNPU
iWVZ2OjjKGdlODo+gU3CC62s9jhjfS0aQZp2lwMARddARsjMRjwDELOz5JmcdkjDYUu3FOTMCtzN
DaDVJytl9yQQ5RgOA3pIh4V76Cq5ppGp+ck4tyh3CJZSK+kbQeN6bqQ7WCzoDXYG6c6sZcU2NeMT
wuJihTGWHCDJDpxNLQppIz+aWXWbaO5dLfOc1xBCWBo40ZbiR2dj6Q0v0/lpCtncWPGskoXSXVJg
bAO7OBH+gmCWtjE0FgCV7kgbggSmyiPYm54rPdq6zp4LtxHojfuzuu3P5jx95hTmblH9ST80+KJy
yE2O2ucE/ArPKXrHxwF0kQYlxzFILBwtODKKDs9IUPGcY2pU1lNJfYVnu/KmPn3mLMwTyy872eGz
qZX8K7U2P/cpRpiCRBBIP7nEuxI+l4suvIBMs4Jo7/hKVB5HmxMe0TJEqM75iaiU7LKjg+NZveLc
okvczEl0gl5Q7qIJ/oIV2He0i/mOlKdHK+FU/eOHoTK4kFbTrsnMhE6/PLvTwGOjVnhT6SW3qyqK
T05AzWiG+rXuZO62nbKTo/Z09nnCNdRBqx8PbjPzuQOymuzRKNYgChg9OXeVSyET1Wr68grkPGGa
pl+TfiF9c8E1oKqdz4uRH6uLl2pD4e8r84rgmIgniJDBgpELrwueY3TEYJCOg4rcizSa2KscHtqy
jU8/PjgflyoG7cQmAfa8RWyA9Qb6wD09Bugvrcp6XSEJzeyoOi9dtyanj9/OJvdmPdf2XrPgq5rw
Z1dxC148Gfsjgxyk5mmQbMaWkyCe+2d4EyxYNi2Cme/BowtAePmBaTNfi6x+KCveK2tMnhl8umg8
k9OP5aKz0+d2pI52elaCIgm5gOTo2i4n/Moik7PRWo7zAzeRwwD10Ew9RZVMDCASNDSIjEhKJ/Wx
xDk+C1W6tubqwRTl8cfuBFCQOHV8xhtCGoIDuXPPkxoEVyIpN3BjU5BIcMobhr0bxls+6+ljkbGY
6IInt6DoWiHO/CQl77Gh8Pf2rLXMDrghhBQ1dnZqqa+W5Wz6P+bOpLltZdvS/6XmuIG+GdQbkCBI
URTVWLJlTxDuhB5IAIkuf3194DnnPVv2s+rW4EUNbsQ9YVukyETmzr3X+hYA0k1auufLpjQ4bC+p
7J9pQHEwDu7ZbNBrtqVzz32HCC+DR8X18y+LltGUsWh1lLin/7pNMGXFRJ9ZYFE4dtzGO19+w2kp
XtZHos2c+/Uo8FzzXgre2OU7EGZwzgicQGMbozqeTn6SMxWs12XDpGwTm1DhG+zzem4bJ8alL4VI
SjSELJVOZzFedjrfZjNx0Fc3i8OOSicLKHQw3fb+InezxvOb82QiHVX8K9/W1tl0fJTrt8PgOdvi
NzqppNZDJ+c5nIWaj5edOJvXQsxNynDC2M0TTJm1KB8PFNCJDf/C5Z34c9SvHQu/5wsYskFEWTOo
SCsqdPSBXoS+Izh+enYE1jA/fj1XLDh/AKwonteEPaOLd0taLHsrXkdsCx/kusJmxd+EaH4PTlhE
o+KrmhoWXRew8aD6YpmuvRR/5KuxAgqK9dsFfPCc1TzhXsquzy2o3rcJP7AduRVc9t9y3R3XDLo9
03lrowUN8Ka8l7v1jMMvh2QgZVU7Aw+Qp4qT6/KuzRUdkQujCC/l8JCROzhMXXGjxeXypANgOHgV
TzesCWsDzIVpH2ulltWX3E9fGKs+xnpOjpPT0UIa+ajX0wZCDAej5BEANAZTx3OL0IUBsUGbYG5s
CfoYKs8AE61uI29ceRBul50nQEZ04db6nMRzRiwQB0TDgbfI9swu2V5ndiqv7ImeUe9ULpOrlKmJ
oYKoGCZ/1zQBbHIGYSgTpoVhdurgdBAqAeS49hbBVmTRaJBeKf2M0Bqi07gbZC9N2zzHXS2jmZvV
Vy0o1DurJBFSr7GjJ0K+y4E97bnnZKEZG8Yzs2C8MNUCjMCzsjAdjDi0LKUfGHFFjuKaRJrKWhqI
Ea6Ik3p3xlBBM1WLCd4Es0axtA3cTI6FIqVOblV3tozUjjx7pq0cJF8GrZwRFRDRhZDJIuRG9VGB
P/BadTxOomazX695oBoKxrJo5jne+wiLe3oINLAA0OsAI9Cq3E5NScvTXpMxSa0jgC6xqVFw2KUV
veB64RMbze57rijYGE0JOFV1edBjXDGozK5k0D6DpoGSNwi1GS13uhmtZtwUvtXvGY/mgLztmJcn
TaWW/DBck/xsVQ+bzDCGCKzPkd75p6RMpu+F7NIDzLWY6LQ4xbnofkUAzYRh+TrMFM+akbJpgZnZ
Nj7ZhVoLupPVAF2lqDM6szqdN7sh8jg2MxcarUVuF01kq5/03Qgwk+L5TsPMhdCQMlHHSrLQu/QT
vtMkvcHecJ0BTWcRTk+GPh1BGvgbPwMXHwTad+Gy+LzJLDAkGCbBZNpnR7Lr5q1hXUll3ydFbsLF
0E+dRuRsnfAY6PnQh11maIc2S/Wwnyue2vXmo4gc3OiKbSkbshdjboIoTamfjJidpqnT5cmSdrt+
w2o7lZxAdu3GLxOUuC1p7uX7uh3sa1vpzxdbrmb0z3VMi6Mq2u4r41YQmxqoe+V6ZP81FMEp+aLR
VFAx6dzhCIjTCDC97OO2VpzWLnCbsDnohiN3GlqL/SA6/tV6o8d5xHZg8Zj6gkKm1o17C3gJ2WEZ
SpiKddusS5QL896epi/BOPj7oh7vU58VEwcATwihZdPkKFjf59ryNug+7HvX4FrIab0JKLMHI/1S
OM2zzjx+Ozr6fa/mHFu0xwpN+/l4GStlujcgiU/u6nI6icX4xAWyjXRG9de9bnZPg1Z8ZHZ9TvDt
tuYSHKeOTY0EqOIGRYgGCYlDvw8k1fW6nSoUGggPOPFGX4pocvxHWs5fxFKdKDDmO0UOKFWgdSM6
6hrNCE4GbiHujbBspDnhFybiNzBhtZtMvySMScYTnXtGJ5De6Z0hPmY6n31NmbxbO/OlzQqDSaMd
Bs1vKLD4TIHp8Dnbnv++seoOtFc2PVZk4yEiYbmZa/MqS3CaEMMMuYN9LQZCtivadD5rmkUashus
m/TqtR5HQe3dSwwmCIG46Ixiz7h/0zZdcygTYx/r5CoZAZMJLX1JOO27jnOor51zYvE+Lye6nLmE
reVOu67VhGVyjm18ZAk1AZdrc5dbi7bTeMMbez0zayRVCJu4taiZBpEHqiYcku65qTh6xmmYbhPB
I4Xgly+7luSHDkt8XOhMbgK9nG8LVxYP7TBmdNqNnZYw/Jm9lOqOG/3ucsohCq5P2ciIBcuNHyZ+
YJwSwcuUJmt4Ti31qQIo9a3L5gDECT+A/F4sXc2QbAeN1RQs4ObLqeendNWLrnT9SxWP9ank1Lus
fu6bO0mU9JHL6gtNCH6r0n3w52zvBuZ9TdceNBEnVy6072ujyrEVBMEkGG+clm9kKdYzcB3KDA1m
5J4aik0hEfddUFccZoHYovrNt6aenhc0dli8rALcseluC0cetQGA1SjE9WIqtbOR1WyWEq5dDnEF
Q5x5W3YjkT02k0NAx0aI8zCIWO0ccUSZbsfavr+cvZC8elZS/Pjni7/zu/YCPUYTHaUHEfY1eXvM
YYAn+VLstZpLJwEG+caR8rkVNAVzvVKR0gxmbAPfslSlilKzGthqxHuH4M5WPOp+BgCHiEqiw7Mv
g6drO9Djj+ha7nRzVlu0adoBWxzQLYCD0CvHO7fSQJb6kgJYJk+XRubljsQ8/Fsmq/TFnQlYcaR7
bxSKoABNGifTXeajK+bqNGsGBd24FqVQYLeSoSn3pQKfkXSovcD7/3UJGwA9PCDpyrW4u677Frpc
slaB6Tof5M4bOokfXxWGMf/7LXImAriM0KUSPIT48+eOTV5mCJEuUKeeK4fvTfGxZ157cE2KLrxi
77PLxksfnxEtj5sxUTT++Wv9TVPMDxhmuDaQ93Wa8PNbAHEB/NMshn3u9ajhTJUe+o46KXVbsq+0
vCOGCwHhWGbWG+2qC5r3596rzfUdQwPKVxst7auX5skGnFAE5AATVr5x2NTDHKDjQzaBEbSVgHuI
zWgX6wq3npPfNWM1vguEuV+s2Xj+88ewduBevRe+AdJ7rFU0ix73549hMAfC35up2NvrJrA2DGzJ
I+31zIE7x77PEnbXP7/k+uu9ekn6oyA4GE/oxl+O6h9az1YN66OjKYWQ0fJ3Zbv4uzbh/xll8zj3
0MDxnE9hPXUlnuqxOvz51X/zNDMn4A0gfb+Msn7+hSs+VEsy5ty3PsVYQUNnW3OheGOF/+ZjpctM
3AqQ5t+MqThNTVTUDoE8RmZvB4U3psvnTwziz31QflwkgdB//r2M3/1iUKVZuOBu6O6bP/9ibU0+
2Iyqd59keU9mLQ3zDKHEFVsCrZzJf0w5PjeQWOjtMVqv5nLZj7MhAOq1A3z67Jv6N2Oh1o7pOkdE
KbO6d35ZXETxdVmgC56xIv9EpsLy/a/it8ip8cBQn9/4CH4dO8Fi9ZCpg0kI1kHkzx/BYHqaG6O+
2/uZd+7gv4S15tS7Bn0ykS0cwMbofkaD8iT06gqq2BMp4hpKvulmMItv0p/QLzuZesMa8jp7jo/B
AYHmIFhi5RnuZSTy44IHTrck6M/2VTDSpykpnt2WrWbQV7a8aV4NTXtKaZJ9QH0pIsStPSddRUsX
0YDRzTSmqONwO5kmZJwaTYVrnScDD6LM869uf3AkBmVlU4JIj9xI6x7T+8uQpGJTJUMO1ibZpR6d
Gg98yhYCZYjdjds2yEGodSXR35XMsRKvd2tdhwgZE9Sgxwj8xrWVtY7tLgcbmb/d1Z+/stdAHj6b
dZLskEmEZAvD4KthaYCwnUw7XewTwvNwC7bJ1pMJftCpoi/mtQDzUiujdVDZGzmO+uXXpLW6tcu2
oSD0aNXGnHQKZPhR6IO2c9CC7Ma1blbg4qK+ShTB3RX5Vj6dUCJY39rPLtaenzc0D7UUsU+rkQEV
5qvTjF4G+3xHsUlR2m/ywNdCemoT2ofueTCx1qRudSKSqNsZuUdeUplFHRrON7bVXxc/ZJCA5QXT
DCeS/eqTxK9riZEw0r1YuqM58cGsqpesHt03Xsj8dadZk239AKMw3g7v9U7DFCRuiX4X+xj8Xp5T
9xhLsfJ4Zf1SKvQ9nkdXKlu7yy3gnE2NX5KwjmDZYtiEMSvSLyZX+Ayw5MmruO8VXAEvIhz017RO
uLzT3z7h9KdxWtKG02LuLn9eeL/70hjgMQB1iARGzvZqNFVzczXJ+Rb7tK+MEIprBshyFtuqp+qE
t9DurGn4tt6XLuKZoU1flsp/Y8d6pSFcVz+yiDU9B2bLr2qG0oQpKwxD7HW7+W6B1d/yMdBBLhFD
Tctbr2b+OsHyVn93wNzXwqLrvyo8LETlPpJGdOwUVFEhmiVcx5Kqxx0TGIlDA5eCGts9RwQw1ttK
Nc/N3BQ3bkVxb+vJF+EbC8xjEptGLt6QeEFw22Ay4TD0401uTW9EDf96jvKOIXVRELvs6K+FBJ0z
exUQX7H3tAV3Wi+IuCroQAw69yda2SjI9PKNoeVvCn5ejRWBNRxnHFbzn4+RktJhaloT8GpOYxM5
s81FfAY60tgzuA5JPzWpK260w1VPe+o6sGhUrj1D+u3arjIbPcxqWggxg6JQFqQPsAAM8m8SI2qp
ZoXFFTNF1Rhajnw2FfXWpSdSG1ycTMbPkfTW3Sxz6Neu4xfbHDKw8AjZqgbepK1wNyZkaG/xGz6V
iK42hsZQTxiuv1EMHaLUW4v5eAr2zjqhROh5f0GSXWYbTQlHhJnb1/Um7GaSl5t1JhTxJ0sDWS1E
P0X4Nuv/l20D0hUCHmbC0ONelZrCJ5yws9k2kkWmd9iaaQpwfYlMh5QIGssNZyCXXPSNX2ib0812
+KLrCQ/HNJjlrna76egt9Igue31lToxGlwwqi90DBpfS/HgZbWKGCdD8VN2xYtx9TnO+hD/vHb8W
sGhjqS5QM2Fu1V9nC3aJzQiWgI197XEYDzPu9spbHwk7Ha+TLqi2mI6qj7Yfe5gqxuKNM9P+df8F
Zeg5FpoXtEbGawlF4M9FMCG83+slU7TG7OY7o6Df75d0wq02sN/XwqnI30yLqwESCoANTshZo4+d
rf/PKeo2HHSvChPFMuXsYqLkMQByF/uTbgzHYmmeoYNn28v8gdaGodHni+d8l8YpMkmxTgMcmuw5
Tcm9Xq09vnlt5yqR3XftZL/XSycUenDqRjPbOK5yomXVvGCNeuF/DD1KTf+Ojrnc1z4Cm8Jj3Pjn
L+k3lQVgbIzjpE5y3XLc9VP8oeoamdXV+ZQ2+5YhxWVAUJEcEVoGEyGR8Rgqid0jKQAe64W+UTCF
t3H2nuGBuLqMYZSOqFZ0gbXltL4v1/2tdR/tHEEwRKuPNRP9MFmYRXiQ5Pd/fve/7nvYoqgoeO51
rqmvr4iD1ESPCrbZA8XeGzHzxXWrKBbakZduVBlXb+x6q0Tvp2uZx5qiPuVSZlPJcDD9/HlBWImX
ruAmSGtbbBYhV6Myx/FlFtNfvt6BodDI/oKSA9HIsI4BRwngx8KBvevartg5iFk2SDXe2jxeH5SX
N4ctxOJ5W1VD65//8GW6i5/nWlEX+yxtEXB3vAdySJgCMC4r10/lzx//b15ufcRRKlkGl4lfjh0g
EdBwmmI/OeuqRcO6aBRUds/a4e74VgV54YP+WEF67HHsKCg6EbKRS/lqrabdyLSxy9J9mqbOKcgw
QKd254WzHUSMmoJ0MxVUJNmqi4aA6hwysOwHw9Dqs93Y3ofJroK7fBzgKQ23PfiiXetKd2NPI943
ntGQ7kp/XfqixnazuBhi6+xUWzkK6hGLYaZkHYGBpxk/dvgWNe2eIIb8Kh8gKjZ534ZaY5Jf7PuC
CBW2ua3WEElvJw5RmBioruZ4iuhItrsuaW2iTxPriJZDY6JS3PakogJy9qw9hCc+QwTlIHm0PIzz
Irklp82MFIyrsKx9PxxS/iA1tS/GqrYzpna4XyjUoqqExuil3NTilUtVUNHREexoq2fMqcO6qKwj
AlUHHVgR5CFBeXVUCzs7YhYd8SbZdUGXLLbAkrc+lDjegybihP7uOyHt2yTNzJD8t/7ax/xO+0cZ
n6A/WHvyXpw3HjTr1wfNpwgD4Ma9EBkeLpSf1nKw+iW0klMeBYV/uNx7rBLVSN3rTLappfCS6rei
bWvikyd7a6kFpphYv8CmsEN8EC7zi4G63uswHWZl+rU0c4v48tbFZoFtFx6KvVs0qEM+GyTa+a6O
GCLY27UrEfmW0h6XZrJPwfrj80beytR8dDzUJtPsoiRxBms3dBXYmrz332g4vT68kP3xQPEEU8ew
0eivljo7J4GCbeFHaaf2HQYBWkRvPL2vN8/LS3goDNfUSOMX9wq3MIdGQOIjGMgF+Re0X8du5Joh
FGIQHNJ8Ntpbt6LXRQEvyt6Jr4gO+7ptvNqhEs13czftvKhtvHbH8KvbCqW3jN3wD/gWIz2N4Jar
ptNxP0scgn/esYzXtT3o4bVANing6afScfl5VS1A0ce8arxocIXGXD7v+bYtFRIBwQvGTnAlAunv
2e0eaTsU+9J2x6c/v4eLAu6nbWx9D7TIgVr6iH5XgfiPuzSPTeeZneZGuVto4bi0/aGyrY6LuN6r
TTdmAbHLev951lV85oO0z82M6rSWpv9OKzwVpqOHT3ey82iAnPWs9yYfZdtT3aUiqmAsPUwg8eHo
efw6MvVObWu7J09M7XszQZVAxp+R7adA3lleIiA2aeUbxddKLPj5mKSAhTOArwx0lMXZ/PPvuJAg
bLccodHAU3WaLOKRdZEY2Nab8Xj5JQKQQ3f6lHinPuUPGDxiFCXTKywNtCOKEiy06EXgPI2TQ5Ck
Ph7rXOO51nvYauaLQItx0EYgN4MPxTBLrPvCrKyd6LLxqFQK4KzF1G07Cqrw7I1MtSGWOcQSO8oF
u+xKhcKnWWfstRZVwlRht+IKoQlGRdf255l/GQl3RGKRJg+L5mh4R6byblHivepyi01oODoT/ihl
E9KdtOl4Y2aefNaatwjwUB5+/ThpwqOp9GgF48v7+eMUQRBnintTRP4PvZNB67ZePp6yZHpXgf2D
y2UbgOCIGMrcBTMLHS/CKoV/KIB1bQg0wcTFfBkcHY9ZXo/pNY5nMnYwwTBeDtQ1P8U9jSANmAjb
9YFG0oDFJnX3hT5+VdhSr7nl6VtdItlzZG9HrdnWiPrMbqu5zXuSG4ZonLXHioZ0WChSRf780Ni/
7FbQsrht0jZyfB5g49WCyjO5uLRTnIiIiuHWx6PwyZwnhmC8cWxxA/ThofHlXk6zFllaBblQtem1
kUsf0ilRC3kaD7jQmuopS1Z5R8ZjV8DoI4LAybXInAQL0yVRo0McF+oda2SRTb41Mj8ne8M3dks3
7OclNdAS2O+m0Xq2NQOjeuC9i9PsG3edAapoN1xXUvMOCaKNG8jN/p2kntylJRFdxMtxHa9TEVbT
LPcuvYG9zcgvYjDJQierEBBBae3+/NH9bu0wubBperPv/FIULnOWMqNk7cDzeMFt4N+tz0qHp2o7
GVgU//xq3i8nF2h3x0KhRicXa+lrMXM10KvSB8kOi5wqzJlDPyMsS68FqImtrqo5siB0nFNXptem
37HhdZRfxsSHPo8tFbw/xVumiR/GID5NiXsTK6ePDFQ+s3tckrwJ24XnesyRvPJ3t4KaMNQC1mWX
c3yYE08zZftLg/P53mwQ8xkthGyjafoDVjGDyeFcn/Jed3dFYgHaQBL/NI1l98DAn/wPMx3vRZYB
yjbRaRS2QYvLVe2O6KnxBjFXcMVE9l7ijzkExcLOoYIBfGTtnTrcFTeTzrbci6KI+vXtMDEt10J8
fHIW1lY/csxo6ehXW8f08qhp5Zp0peVnU2/IZoJY+8mKPdzzJA+BTU8bLQq6irYzAfERgTFsRp7h
7lJ6QVSgPBDqjQftN6uFRUIv5gKp4ZT8eafpXbcsqgRVrI9RkT2Ez68DvrtVjQ3lwuGB+PN6+fX1
mCqiSKfE4qLuvL6lu0WNMlgRGV1WFQWI4GlANhdcoTnyD6ly2jeeBuPXwpJr2wWWxoWXYV6wvqMf
Lkk+8rbWTBI7Qsdk7bIFZegac33KKgZRtdLTa5JDsl3Su5Foho7AX7YLFwLFrql4+L2pZhQwefF2
5uYMEpaDSh/5qvXGhinjGXIvWn6VzG26h6pnu3bq9XB3YoJaVFbCdWg+E1BkwHXH0JuZLDrXKD+j
XyRZ0UUVmjdADRJ6k49gzvor5fo35ZgWEVOGF1K/QCVPzkvhlZ9JcyZLQZdztPixuqavZe6goNBY
abpHwMfsVBo7/+VoFQWlVocn9BlFmUXcKYJ7A5EvGhGepiDglExZgtcNSJXrSdpy37jraQqFZ5sI
6pIi45wZqgGK/PqsLib7R1cNy5dasb8VI+tctSzxouvgOkzU7IC/BTljon2fZQU03Jozs+x4Q8LD
bEnHRYWBljIFWKAK/vWnJesdFpkWQZfkNg8VZAgHc2q3M9KCzbKeunlq9ld2Vng8LGwXmTFRD8hZ
8SHO/VUqdf/GaBngDyX/GcjEP/QeT2id8ldIXQAXEQcwfRrE32i+5b5L+u6cGaiIahk3nAv8mppj
5OdRU8CGRqPfDUvj7vEo4eMlQHFHyqS/L5X75C7e1wq97rYobfOKp3M84amxduxgrGJnATfSlpQs
GWX05XEnZEnhhgBeq2mcAqSD5du04vNPA0tyaefruDxd/2O+z/WFvjaMQrIEWe9/XFKPgQKGn+Xn
n/5jV0NhXe6H793y8L0nc+wfSNX6N/9v//BvxMEblk4DnsDKLPhhm1lf5O9/fP5cff/f/+uxWzld
n3/0b/7XP/vbwGn+i0wTd918LhqDFcf1FzUhMP7FbYjuAo+Lu7LluXn+A+qy/+U4rsvuwa3MhznL
H/0D6gLvZQbsY5x9AOZ1ct7/+Qzu/ir++fj+Ww8VBc2rim+1kOJNpER2mY8Hr7kJoi40DUL7AK3P
XrZDQTqbNvmHaiTVCeXsMxeLZDOSMUoiA8Jg1cjvs2l+oPnwDD5Of4hbCg6nnb7JJfPQ0FbDTs7u
EGqaoTEnbOt3xI3016tmh9Qo0uPBe5Ci1eb3XIzoAiC9P9Sr+D1JxBl5KFfCbEnxNDjP5KC1kTss
D42tf68E9L2FvkGZEKpX4zBBtKh9sxPrDA7G3BCD2X7ijE3ob0LnwoboUnABg9o0yfgp68sDu/+J
XYHEYzkhEK3c5C4hGSPEi6LtdCAEGwOE0An1v3UtMfkfhSbI/61jWk3Cs6u1Tbq8j4PkUc+KzxOd
1wLvAwQ9uTDSpC7a5fMM/YC9fJsOC05O0x4esICsmCv7JNg3YDA7Q6TipQHTEGhEbxkUTOCRFqjC
uWMML8YQnPslcXdGZ3n36419G4gUn2hf7Bc0xPS72vrGyxvsOXMff7HYCg8uzalj2psipJqE2zwF
3lWB3u+IqdD9It3lUzcHKcom1a56pn5rBnhwCL8RXwY30G5ipDVXAGDIXZdTHqrSsW9UQfSSUzXf
c0NOew1o2G2n5/S/EmrhITfMjaE3/rZg/r8rUuSzU9B2xxbm0IPfq2/EfNGvpkt2O5VD8Ww1y7Pt
ixTh4ALAIMjxzvT6yW6LAc4ioX5q0Qp8/eVLVvvFwWuCT4FEEuyO/HU6w0saTYZHmnWlH8knYwGQ
bXfQRZdeZ175mLnuoyf7/OiTd0Bbe84e+xgrSOExs+i5gtArTsoHIO/+1iD6jitwYO2mLO23UthP
noW+x0s052bI2w+s1+D7rNdg9rW6Oiuz6cJKEto9iv6RgEuUG/PObWZkhqp/nysmQqM+Bvu+tlad
q/2xrGf9kMv+wXDEvCukJzaEtvVRNTTyvZ4QQOS4QHOW4BFN6V1taaxZnnfw7jaMt7GyGJiMOF7n
uU9ipnhm2+0rxoBXdZxRniISFne2O4ud4WhamMIWuiXCudwBrpqu4LOKyGUN3iayH4+gkjPuCDR2
yjRlOwv6vYK2uSqayLwsO+uaMiF/6HPb35vCBB/g9O+NpJ/fVUGVHCcXAKohE7LZbBcRMtnbRTZW
78scwgFfFRhsZxkJaswlutlBiz92jVjDFM32hLMwOaplgs4aj6hENobTmeEQd98b0cEpQVaMo0UF
Z5dJwD08qiAUADF2M/zwrezdI65V61bvYgZ2MXAtN5hA8xtlSjfcH271XHF31Fz1lUTAQyZVu3En
rzn4ei6LjVDGfVxI1PYaqeVLOjcRTh0UxX3sbUc3ScNCTj6SPOFnBzNdCZpVWdX4VHU3DCZt+LD0
gfs0JIN3aP0l/oA+hdNUp5Z2Rh3wn+2lV8gHluvWc7InjBDtKWla19oQGG4+lCSIntEaK0QmZf7B
rc0PetrJqHGXTdJDGxf9fCfkaH4fhTGuUrMp1LKe8ofbGZ3+uVFHwiAZFfbiS+YM0/fR6qtbT1jT
EcD8dJArqwvAqrPVvLKIDJV88O1SnDHiXSMVMUPP3cgEbxKaTwDFi9WsCafX84ideGNkVg7sjvRh
MabetV1W+d2kYnGKDZnfpuSBbht9OA1uNu4rW7YfYOETR88Q7wysZdimC2Js0qFRxPYLH2eu8qcx
4G2U06Ie4lTdzw5B1KaPKa9ZpuxK5MM955CGtCbGcaA7yZcORe7BKLXHZG71nbJqjDZmLW+bwnfo
k6osxHoJ7MzMTkBo0OQmdnPv5DoX8YyIpc7wNDzHHvCxmZoYWxPcQA33/xX9kyGUWuuEceZDHemK
DgmmXCFAhHnEFcri0bPYhTPnOypu+H9uCTgxCO4BtH3NTB9dRI4f0Q6grs26oHId82klkqvdOMRs
LzFt36aO36MS4FRc3wP9AmuXAPvfNjIwP/gjT3MJg3eHGAaWXJHidDTHdXhRWMn0RcP1CLyeFsaj
KfwXhwDYahrYfXFkwdbfEZV2O9LsgghTWBqN/nR6MKeUzodfaBtHyx88lGI3nu7m7wUynl1r4pcP
VPq+qt29o01l6HIm1KBjg4/MjhGDBOJbM7Og3L58HNvCY1a4oOor9bMa1U0VtAtZ5W7+hIMOAZSm
Bdtu/aZJkI0ji0h5sunZemRQf6tNhWq2+TR6ZsyHCtd/VxJCuvModTfMMrMj3sI7BkPdja8njPQY
x2eGC+U8HsltrEcz9EEQbTpV12i2PevQj0X3yBVZhgqM596VsjpYc/NZ19iF0J+SIxvvXOl8WWrz
MNnOt2qo4UVIo2ao6nz7n61kfyxk/2P/vVkLxf5Sz/5nfftXRfuf//n/TblL129tCP73CJPz5+Tz
Cix5Ve/+/e/+rnedf5nwi+kWUz1jcnfp2P5d71qXSnhV3UHj8LhX/le961LUYoWHGosWAfENzZ5/
6l3nXwTgUgfTlFuZ66b3b9W7rxrzVNOoBGwwHD4dEWyOr/t7BcdxY/UqufKTpDwLu2vGq7wf+zM5
GTWnE9I9YUyEfZrGEEL9JiqELsrOwb23s+XwRJ9Wi0pradlFciKGZG80KLMzPcKYSYC0nSUfJfk1
M9rAxLlzaz2/lsA9wWnRNF15nxSCLPzYL28WXEabriWFO56bTQfa7IC6hshko4cXujiPXZemm2GY
qluYesyPpmWIH8UE/gccxtKqbe+plnzYmh+MrwTL+Nb1IFvUiiYkMK54nNED4KIDIGU3H/ErtVnY
rkhTRxn1EzYF/yNqoyNAKIyCJvJzT8OjIevtYrmhAES9baVXh/hGuJhWsDos8OvLClEdButBzPKU
iu5djP2X/pguuSg4RwR10GipVXD/QkyyMBTQzMgXAjSqaxK8x+u4a05eJviIsgWOa59wKydvJB+6
ZUdcdrNpV+xrOjrTsR4nO9K4TiPfA1PWLDlFc2CQcJLpwceYlt51fuHHzggXzhmOinNqL/EpKwcH
O2qLgbY6ETLjhg4OqX2rz+Xn2Xa8mxwK5mbu/X3uoK1pVV1uKxNzqpa/SxjfwvsIqPuHVYaw4HWZ
Cnu8HztinSbT6hDNDeU7v43HTWsVH4YiPc4Gf2YCxziYVkOWkF3hbY3vBybiLi7IXS7jl8qa8TQ2
DIcTLG2bPPWajx7JTvuxCIComhzZKp9v3KbKdmbpYrPofcWZEpTGLWRhqGnmCMqSO81SkRg1qS6a
tAIBUrxmBU5XeKFC6LtXtEuaLWHA/PtC3uV1vC0y58s0PVERjnstjQkTmRSo+bwwde4gyWOsEnVL
0EgTNZaZ7FQFF70f5Z2fmkMYSGGd8oV7Q2YVZ7uW+zX4LtTGRN9hiCRrKF9b0uaizgCY4bXewLE5
WlrBZBoukE5mev0iCUbnqKVLahnEU7o4dfLHoszhcQwELGE42TCLT0JNQZBchnvNdEZ6Y/38NGTK
uTJHL2oGizmqAKkwe21yqJokfUdXj0C9EVwW53/S22U0zxCbqe3KmwBScGyMny5MzQUZxZbWKKQT
SeeF1go/lEyTR6tqoMy0dsr1zx7CvEqXd3oJ1BfrshR7eqbJ7Ux3eFret77W7VXu1ncTwM0tAtgb
UGTw7SY+B/9jodnbpFzOWDGXrRxmAF5Td9KU/rDM6eOU4LbiW8t1WmwN6c9F/U7HzMo+ElgHxxPl
duGyuJOc/xnjEpZ/d15G/UTmxbhR43LTtMvV3OtPy1AwWA84LyvTfMARcNXq2qYrhf6E+ZD0+WV0
sI2wGqM6reHA+pOxb/Fh1o7x2Y617Fove7VlXlelt6Ioj8pWVxUBLAHCto2UrftxZC6qs4NlOxtK
yLvAraOkHFo87BkD1+3C9bZGk9xhN+5V4PCoB4bdR35QgF/FbJBPEfT9OQ+xxrvV1kisbmH4mFbj
ufZyf6s7rUMfj/JWhWYwO8HBIGMqP9ZUAOIDXRni2UynEJIhklXIQ5MAYj6ZpZ5QJvaZ3W0G6Y/D
ziprfLNdmyFx0RONuZSfpksSBkRvJ/iIHcVicRylbzt7rSREnTf4PKR1axEYf+Mns3MPDNmIysAi
EYbe6ENPnE/BlJ/g6j1m+7LcEeBE/z/mzo2cQXDnZoAyhX6AbHvTeSrVdkNVDpimckXgkocs+lmV
GFUImK8Nzoklz4Pt3BmtgYhWmg+FbPlc6vbeixeFfC6fdnq/iK0060OPtJm8Nvkkx5OrmI0nsX6D
dFTc2Dg2oWBr8Xb5P+ydx27k2JauX6VwBj1qCvQGF6cH4SPkQt5MiJCj2/SeT38/ymRJ6SqrVUBn
Ax2oSaUkBoNB7r3Wv34DlYzQOXy70R/GE4WEsgmGCN0sTjMiwEZlltyEtyCx7aIP23sl0Yg6LTSE
aL26deW8PcLdQJ2aZXEXWHcil5xNr9Kvm1avzpBntwdaiuwG47ql5acnuqOchintWSfsreJCdfFj
y8SHspDnda5b+5XZmSuRupDcAm2DJcVpGtURGnxFO5C4I+fykN2LMpXG78ibhH2Gdtxvt9xkF4OS
BSjYWh/vDEKzWpEO+yG92aRr6ZYVW+5noZL3T06qEEiOqivTpuWLofWzufX/VX/PkOlfg51jFccQ
5sfV3+Gj51P+9V/Dna9/+AXuxKB0LNWUMc3pmSL8Uv7ZDk6wgJpk0YKgvfzkDe4097DPYWoIhx03
Q3yl35d/I6cTEhbiHZzJwGO/gjd/BnfCGv4G7gQ6HfkYps30ydIBVt8PZejfKtvg7l0VTqF7KzWP
EPxCwekK0M7Af+giITbcz122NjSzPtOV3iYfsFXCgcRo+L15GMbrpDJxCMiIzMMIOiBZd2q0VZcv
YyIML5zSwr+lbeXjWJIMuA9GQvdjwfuqsSXRQ2dVplhuLOXezrMDWSKvsYddODUMD4dr262885Lc
XkjBWLJP61ohmF6p8327tshu1IkGSELbmSsyIUN5Yp/KUNVmjSYf4bzWTBzmIFA/y6a4z0WetVOQ
pzhn+fO8AzlEbEydqQwHhl+S2dfq1JfA7IyHBxGvLFhGx7kaqCvXsHESMAZt1UPqXak6BGZMyTtv
GovePGl9zTm3U9imrRK1hxn+LdOwj5uJhiHUXIMPOBG1Q8yCb9L36mqGs5/d1qdu2mXWJC/TU8WR
iD1sYX5iq6GibDhQWYEAnJK2OSHx2OwZWwFoHeRBFbZL124adACtwADbSXDnnpWK22UzTwIlIEYh
xIzWU/oSmKtxJOVkgObfHxeebSYnii6z6ED+cYtVhA2suybnTxnWtVyZ4cZtIJbN0pBCYV7XpjHQ
7vriGt+H3Dix46JSAVds6NzCZ+YyVZEm9RNtKJt64Zpls7Qq2X+QU4Ivp3EWO8ukqJVLA653wWjN
80a+3pPjdPu1RPgnYWrqQVr0GWWxLOHTRDaoZSLH8GV3y7jYnLCzVLhnd7FzqBUtiZV5cEIVTXch
o2tO4d1BgTfkdlnqSfmgxY21SlXJD5ZBwxxuJlI5n0WAWvDHQowbegvEaRbDKj9D590fYG/DwLkL
jFlQVuKswthhVmvkSDigcRjMaulGtoBuoBt7czmwN5Tkzhx0ZTh3k0BZNHlqbEzQTFLNcYBNFPnY
I5YvSsvyrNexb/AVszyWPMVFctt6hKDCGJnookDjT96PhRNxzL8vSVcVB3R7BAKElNM92NtBkRNZ
MFFCPTjnbq33UzpICI0qCBLkhyBc917UZlge1bO4VkwEWF699po2OnZIMLip+G5dqmuXNEcPpy5Q
P3I0YBJLbTujkcJnJ7YuuyCIT/KerNMW4xBiaIfLOERsR44kjoO2lZ3FNdIwy69DrnvYL03iUW8s
B/RVSEN9mFX9Y1rXGYm2vRrPbaJBVvQM4cJkkhhdZ1JrnrVpTyiH4kfWbdZXzPXk2NTXrWiID+y6
moEDoJIpqTVZJHm9kPMiXw6O1U6LzqALUTSAtC6Up3rhiZVwpI0cVyYrTExrYMj1tSuX4FOlJ7ae
o+WbkgzCTY6d5bGn5e4Olimue/+3Lf76tjiyoH68Lc6+uLrijfEtMjL+8cvWaDG5I8gTwcVryDS7
7cvWaMl7bIlA6TCOLRh7DvDH29Yo7/ETHgSTKaGCjpLDvSEj8t7op46nKcRV3FwJlfobW6PzFZNu
5Ahi4U5iD8E9+Fx+MwgsJJQCiaKjigueass8sgpjmZnOeeiyXMmhMhc9HXHDACTAiDobzBur8Ja1
c+u3NbNCibgaf7iManOJVGah4KYVHqANwd7IgK4gqGSbQyT1l7mqLaMxzWUwluFQMMWZpr47B73e
V4qpWdsLs+VvkTmKsFjpuVhHpnZiFsaRYWrLNtdPdFeBaD0ZdbOd5y/6zEFskZ/ZUnY2dCi12W51
n6yQWJ6I6m4QZ70H5SEelkZnLiy9PbQye1178YGS6UeJ3l1mGmTcKtnyeM3JJiW9BO9zzN+ois8H
3A8YQOjnpemRGBoex66Ohsd36K4JiyZNrSFCWZxUnrXSshKDGaO5rQrnXLaL61DnknmyjqGSucaE
fY4i+F6qNOr/+EBnBXp3572Od/9I6nibBklV/vtfX8voXr5ECzNBjZuJu4Yb6X1500OUK31Z0tFx
5zP4Lc9kea/Nj42+P7YK1AD4ik+jwZpLeFI0fDM/P4Gv6XOQvzB8RCUB8AcCiALz4wmAQ1EWqDjb
4lAyZFlwYNfFopPpCpveMJgUqse6G5nL2h22YT5cNkmgHRgMstaxibDUmjz2WlUsBrMwsRLSgoWl
uPHcTYeDThSrOo9oK2xPWsvMeGLEjfAuRTxbJi09ECNP3AtaMW/R7uEcZLLluMbKdbT9vENn6lNU
zetSve9bl+TabjipyVgbSvgrPHtXWq7uM+s9tEMi2HI/36R55r2ER/4tnsRhcF+QRvpUfY0Kf4CO
f/hbvyFVwsK0AR0IXAYWJFkljOCnrImD3cMu8t8vld89wMuqabPKsfpppoLiECb1uDa+rprqHjo9
mYWReC2I0jQNr4umZu3BvGMNg8A6BkuMnIvXRVMb6RiWDcmTlVNDTfi3+gn7OQXyT461hF0ECzaO
2uNq+o7cpYsqjZSowvCrteIF5YjDikHEnjPFlQi3Ks1Jhn1LSuxlrRXlRq4Ma0Od69eTxiSTvs0G
rN0TuzfiGcnFxaVBtAJeBHZ/mYVENkwhdOKpVyCUFpOgzZ1TkobLEyuS9Q5GbmzLE80a0iAncd2D
pJs1ijsnTJKJTDmyzu7Ia5KydZOm+mGpGtqGfNR217h9cpf5EQTlQg+zZRon4Cxo7Em+F01JNiRq
FPOWYg0RsZY6Xb/s5UoGdhCiyXGcJ957SqWhh7OapKZ8E9pmcEJJTxAqK3lO0VnHZzUqcHhsNcgY
fqnmjdpHMXkKSi9Nu0aNGviTwCMLtc99Ex2VL9/k2LlgvEvccjB1AOhPuyRo0gm+gM19aEjdxglj
faPUnndqjA4CuR2oZ6oR1ldAUMaWris+tWJWFanSnRUbybBs5C6Zu5JpuQcN28YMPgn8Ss/sZiq7
i71oaHUYpau1f494j+9REqXvMMkyG9i7UTvsZ5KpPbUg6KB03kCOZUx/43pZfjOokU6we8+W6Jch
dLtYD70LSxd0gzXGaVs/c+jGwhBSBy44gzHBdrtZRiIAvQqpWC+gVkqXOf0mnrWtJV/Y2E1hzG3m
fTQPJCFvbdNX70IEN0t8/XKIwFXkMYz0yi0TPsLe0yyJrXmcuc4+kUvVAdFX+NnlWpGsrDAPIK7F
uVNMMN2rbnHLloqZodflo4cF+rmB3WpLNkblKhO7Iq/dwpH2kJk8tAqG8kLMKkdnzo8Vn3NsOLXI
51UfJt3UGLVGTMgxlT1sMaMihwxfOH0eNomkLSD6WY9Q71x95oscxiFlaTbMIaQwXpWcOMSPxyiy
20EX/rWsEulmxkGXHMeYBTYTnpqeMItWxO3KSCxi3rmwXT0N9Djg+jU4VE013qgjc7b3Tw0mGQVX
3/Su41Jzn4Iws/pNIVT3MXLNamWHea3cZ6KRY2IBTaVZarGLfwvvVeF0VWh+uqXFUw5qB4LPxBXC
XvttW97Xpt8B+JEXNZODmP8v1VI6UKQgjZj+Uuzo6TCE28pvTLr5zjXIN+7ji7zy9Ice2uVN5+EY
izOia2WzJIgxhJMhnYYyaPhUV5J2nflgarRP4KjYKTGnnalJLoBE06iCmOp49aJ3Ru9cf+jtR6cp
THUWlQ6osCUMXLW6yjqRayzNG0ZRODPEdXeGfqm8cwqjvApDXz7Su4G4uLqsyOfyO1TIyCabE0nS
y6u2MIxJYbTp/jAoOVRthsjzjjwops+N2yCXdqpgIqX+qHFKBNcCmB0KTthkV31cRvuJEhn+HHFN
qU1ChkpgIV4HpcDVhonBXdmSHd4yAPENQOgmtMy5WabNvUOGTE5zV1s4IPVDdSgi0Z+azKztEQzP
3Lkw+g6HSMlYKpmQ11DBWrxq+RpvMEMdHsixgBWlVnJ/SDskHdaW7x060OrBudHcnbZxFpw1jQQg
KhpTWcstTgU6LKDTwG6bY9z9zYoRWQLjNa2T67EZnTcDE4IS9/1z0PoEs2fMKRZh1Ip+dJkLcOqQ
gbkH3Q5vk6BNj0NRGNCJRhtPp+vWUFmGhxpqhY0rhp8qyyhKNWsCZ4nvvo4yHxIBcSc3GfOnG0vx
VLgbCBwxiO6sYsIaXl3w7eA5JBP6d6zFLe6JAoLFRjK6FmNju9ScZWrDRHcDCTxVLjX6X5dk5Tv4
BuZ5pdfchLlcY6pLjRfeKqmOx2rets6EeLRU4PKgVzjam4PqQ8bClXCClH0IYPrI2WUZElN4qtop
lnlVr7HoUKjmMwyOZXXfD3u5ndGeKsPcCkY3XjPr4dWpotX0dSH3pYYmLisOvSFg+tQmTo8boYeL
apFj69r5nv/kS0U6y0o5OPfUogRjECBDSMuJxwtzN/SnJP1Zc7dXmMx4BM6tdHgmTIDSvNvoTc4E
Q+tdsanbxhymRiNighDTKj2ChYSIH5KSh1Ge223bLEdZJcEgWzaYH6wV5q9MVWqhT7tYMbpFrmnh
gVYokjFV00qj49B8zHaOi7rDytOnWMOpumwGslqyDDA/ToyJnOtkLeVmHN5ZeZTMZaHttx3m36TR
EUo2STnDkyy1cIkRdrupMPkiqLyvDAA1tCzQDlvyyj2mzRseGyO9isFaQuzXypVl2suqhNg76RVx
I+zCAUEfO44IsfjETxyx8TUkEzwuRY4ItHQNecKyk7AOGdKyUE41uztRFeYRGCYPD4LdgI06qM5F
Iux9VOQdoyTXngIRVaeJWzdPOpvPEoaFttEcc2cRqzkbiA8lGJlYObUqywutM7SVHRkWj66A1VgR
6/XIXMXF/B9MbVvjr7yIsNVntkus50Zxq3hu9kFNfa3AvdKYvTIXDcLugLFFdYBaGrPZxo0OhcFC
Pg/bJMesE1fsfqrbigSZxFTcaIooTMErtncI0QryaD0EoINqqItNx612YNtVuD84gb5f+7VNZnFW
l9cO99msNBL7HhGSmjBg1fNjPRb2KWQnC+pdhQREz0jVUDtJfXC4YWZuqSQneegwPsZoT5/HEZNs
2aiyCzmhC2hrvv7Uyf3rGNxmnPKi2UHk5MkTxQqtoyRyzHvImjSIhUNcHebW2djlGfhz5NV5rpbl
fecp2dYEPD5MipAhZBuF3lFpkMCqpZaPeFkOcBISmUbULDTt25jMrn6aQiC/MPVxpgXE4z26fu7T
Y0qMXOvMIjw05imctFmlsIECPd00em/NrSZHpIdBA/Nb2fVuLDnycyJ2G1ytTF+6jZDjBpOwCmlu
ndBc+nZmHdO7aRuna6MnzrfY4oHU3zlDjb/ckPUl5VnAEJGIRrsi97YlajcsWyOcaV5gY1pOC3li
e4W9sHqjvSSuj146T+IdylpKjawE14MN4bbVBBPdpJiqueYt+araA8XzcNxiIFicBIXG1CwFOsfE
YxCsVGraVYJsa78INlYo1emyrgpA2owhj8eUrTPFQii+clRmmX415rxhk1TKUb+AiNgww0dsgCuS
CvEt8KwhnmILUlYzYN0ChiNCP21aq7npTN2+LW7aKijCGdpuOZ0Gg3APA3gnEDiIK1tzhzjDNFWD
audhwKtOcOBUTqPG4vqXdq3DZYrDmsThWFzqup+fkrBbYmREP3Qa9rozaxSSJCVVtvYD5njHSlfL
j4GS2wKkoCT/gn0XB0ZLrXE6iOzCOOsZG/pIQygJJm1R+gkkMkwbZopEC7NlUNGAo8IbW1lCTdMZ
cScZQHST2CDWbBWjDrDM3AnfgudNOye1liaeMqdCqFk+G5yWsF3IA/pTGEuOMUtAxi8cQ+p3gS3J
D7Yt6nqVYtVLVFRRVAjxuhBOVl7nGO+IMMzmoqwY4evCe1K9NDitBrQYvZMpwYIac8BM0g7mg5UW
JzUypVlhIcEkHsA2Fz1VWzjDHVidOz7guS2PM2vTLN2d0+bqqZxQYsypeh1pWsSEds67zOwi6msh
PUF1GKjR6mLtDHxwZt95upDwgJ8XlsZjorMvEzLX1co8D+V0pzl5pqK3x4/bbRjn8H/dNpUFU/gk
S1t1Ak8Y3h53lYrlUe5vXRHpay2yveNIjjFJxTXCQrPYqJhpF9pIC7U4pHeBRoNzgomdXWatZZez
3HHFUyoC9ZQweCBtIUMsEW4O3T1EhGbVeF0VBc6JlYb5velqmUcOHBXgpPegTHoJWRT1ACvTzYLI
mBiyl+18IRX7EUpTCnxlwF2pUpynXmc2vITICR4BHiedI8nnKLZfGmvPsjHIUOk51SXwurthmFvc
98KhaB6gUJyyc2feRFMDZ9920wRprhzhK4c/xFKWynra5LBYcSDs5l6BotdU/Qibp9Aa1jr2xBNI
rvWclKZmUvdljbaw0je6psrX1AFoCyMnQSqPvToPjUgnmEUOLnzlXExDywtmXRjVEPZroKZYE+jI
XMZQE1giwYklD2KuZA6Rggb+W/tyrFJOGZE7V033jjrVWco8k/O0rso5hEzvVi3i6q7HNAp38ADT
aq9Xo1uvTK0Tb1BK+EN6HG7aVBLLQSKwofeq7hwO/rb3K+WGAZl/YgQFz6U6+mW4ptFt7LxpV3om
vH3TzCKuuxlAtBWw4zsrMJZpJKtXeTHgC5YGKQbggRRrC18mhXyCQQWwf+WFVLNRIN8ZLDGrgLIU
8gP67sM2EaNxH9TaGodUale86auZpw1inWL+GkzkOEjPIa3YC0o4c2uanX6m43+4htAubdMSDmmL
8g6GcEjyeC5lsCdZedU14nl7bnWNf86j5974JvaYUxs/I5ZHL2B1qRsHBlACzSzBh2Ojub65Zexm
EpNr2zDoNbyiDw1Jq1d+4GtHAT6+Nva3YXhciNzrZ4aMjtWXa2vtxh5RFG4dVme9KoKLWtTN1pE8
455nV9kqmEI/5qVfLgondOOJqfaQSqVWV67UKqWqV6JwTa5GCDkVvRg8BLCMuGK9CupahTVmx+Fa
jNkrdRLHjPXIN48cCWFEZmYzV+jdviT4sJHFQSaulDDLrLyUXD2h1VcFW53Pu+ViMVpZQktjhuWq
wj6vfLyWyXLO8B7JyPVd5BH20b6mdocpeWOjcqoF8IS0nZwrscK4Rm9w8tTVJ4tmkF05jzBT6Wqp
Ouj1zgLF1ot5E0V2cio6vb002ZT5Loc8tRd1k1YPkd710/+kOReZm2hipfUGFY0oum4GKxd589D7
xvHAllLPiEPBIvwZaP1bQOJ5GvPfT1HE/0UEVKYi1B+2oqr6OMwwGJW8w56/kV7Ndg/F7iVMD1Zq
8cdq1zyK4A9S9v744UTmu2/xOpzRoK1iawNNyTDwYhtdYt8NZxBqGZb2TFt4L9NiODO6WxJsC+o5
Dm6+4IyqvCcjH+d4fJzxkH9LpvWNmPQF2Fe5qQkIgz/lfMVboF1qQ88ka8NtL5AJHjrnygJNMWZI
5K1DQRvHDgu5PNUuINITTQ8jv8yDRRBfuV01C8DtbPxE5Ci+paKfRT4UHmJBpIVlF8uGosIt47Vv
3/Ud6E2GVKsOrur2llJoLoHhoXQ50zKJqrg/xtwZ3fsG3nrRTcXKNc8b9ch78BN4CcZBDy6ftIdp
UU9d8wmwCj8AFY98uO3m2girGJtt5YjlcUZS7lT4/TIeS0ETqKdD0Ex7w+NTLBAdeWNlfNT5txRl
VPjtHclG0NPlkzgf/Bmlnj0xtD6blxYy2eS+Esem3bDCEHRD44S+m9VTUBMXQP2WulVCiJ1iWGta
sZB7dSXp8SaSTTHFDBIfX5TPWXZc1iQ95F4xgwEPxiFvBcL7LgvZFEm/NWo9mSa5fiMz++ZrmpOa
MIeHBw7SEl0dLXoUdAWak9AsZiR7HGpBta0wBwUcuY8sc9ulnCuWGQbecCqj6P4ilTBci525By9k
EgJbY05J92ECAxF+EWw9Eobgu5YE2tjBUV5C5+j+QkhPnwZW/SeG/fJQyKzHlsJo0gJP/4hlR41c
dkFKymw3xBdFhae/rpfbrjFWrKRzYiTzmbDMTRUlS5EdG3G3NBR9v4qRZ/Sy1qDkQtLkolo1A8Ew
XF4EdbsoyLeZ1K621ZqUsbdxpukGwQghRZQW7OfJvlzryyJL9pWeWaE9Z+OaZMFwYgh/ZROyUCjO
UcVXmPXBk14Yp0Z0I3GZXVZxSL4LL4wgfPhT6tZZ3o4EjhJPT2umdkjrCmmF2cu2MIpFo+nbHucz
U/cOOzR5ThcvY786DzMk0YrJ3H2jK7cmCCTkvU1uDkdyCu4kpV4+sSwgCIe7MuqTRdYwy0J5l4sl
/twTI7bv4qpfCUGKRlt6PEsMo6J6OBiwarZtd9dnxiJFF0fsezth0MQmo/QblosrVfWOwuRcLYrD
wtVXpdKeJ93tEBrdPiTaFMqjYt3kroa6CSaKhBbZzxSICNwirakvFNNZgfQ+yDgFT5q4P/ZghU+o
9AyYulq9n7dMBczh9t3q+p3R4tc2o8+rM7x5TbZtVWZEPTKr3k08hlS2o6JNUGKk0aOHQIqshKVb
KLc5fdbQFBvFKk5zNzoa6ubYI9khJEcxCPSJEpX5osotiKx4QYVltsbY+xhbdtau6rS0HQjsVbQN
/QavleQv7m5GRF/d3dg6gWHiA2vwEUYLgI/nXdKkMR1B4JdbhYUmE4IifO7BSKddPQhoswaQmg8i
w7qYeeZKilmkcqXeqdaiA1jJfeBASwLFx0pvGDXl3LOeCmspgDCFdYNqCnz0mzMW1qUmum0Q1mcZ
ndageTPmsQ+egYwF6Q/22tUsRQU2cQOmOoVZpSCvNktjoz7JwBtjypl0AA5YcTNmJP9m7anfNNvW
rvcz0/WAI5JDv0HzTRz5bW4NCvE9zTmi/uNG6MOkNrKnhISRuaFl520lPTm+JqZ2YD6ZkjgrzfAa
x/tl0ZRiYShPGYiQD6HLSTgDL18XaHIIuJxWvnHZxsoSzwuUqcVd60skJUI4jts5lHlPbqdyg9dl
ZFwlGT1ygAOm28Hbrw4JzNuWFMjYWquolpyVpCTRxK/rK4bpFzlexiA110OUX3hBd1yryTBrxqZF
qlZamBNpLq9IMDgz/HYlewM6+fDelbMz4RONqmozGhVmRwaUIXvrJfIatuu21fHoFPZZrKj0K7E5
q2Vn7ig4G3nGwvPlBV/9gawwE8Z3zOyCK2DoFdjgHFXm1ABLTg8qd5iX6BAqh5xqK5goxE4NZyOJ
IArIxKr3nSxaQ6K/KriES7wwA2YTWIcm8dKOhrk/9vTwep8inyaiMre1rM/yIrzJ0WxOnDLEtwvi
8hgBDaBiWtVVGFsnKYxoqs58lhQMY5ys2dIww9jTG7JJnxCurV3JudJBTV0pfWDivcjqgbzu1D3A
v5e/aNJtlUcrFS/HMIW11JqnkRfu6yqyroG89HwwkHQxd3elakb4BDYh7cz1yoSd6TpUWxRW3Soe
EwORbJFvVcUXmp9ce6Vx0BXapahspiXmtTHk5x3J3HPu6nXuWk+Dqu27tW/O2xLFmlC8/b5DsVgj
uJ7BtxNk9wwHkceuZabHZOcUS6uQd3pJX4dF6Gmq9TvSQmAo1tU1mCqs+8QEinH6baFXF81gbxor
A/mVgd+jdaQal6aF0Ksi9UD1w3OlNDFxrvflrsMzfXAIcxEzAixWUtvNOlneIuueRYZ7GUMhtgsS
YXTn1KylQy+6GWjvU9hqjusflU1wgh6atCvjklHo0xCo2F33065zzrpeu1Jz/G2rYQ1r+9SV7prI
fsI06rZjgge5bIFM+z7U1VkQW6TDG8ap6zxiOopec65LR4V9lClHhnac1KeQy7aFFMOyQwWsofpV
sQm3LwhPGyP7pimRhdBDJ03GZDJ8jALEOyRDReW15Zy3gMlBp0808cSscKaoN7V3Znnx0rSLia2f
SGAXXtmeprXK7SIdhvJppwbj5OhAdsXE6jHpZo8KYJ/hhIYkZR4hyAEOZH84Vtp7x8DC1tKuqxps
pue5jtRr29nGXYst+onsoQZgrbzKCQGa1nAGveCuJbYprp+6MIXu6Nx1miYWTlPeIR5cBYW3igLl
oWlDeKuOT2uXOuTbM7o0nHbGwBcBYWqvQxDWidQ46Hq9+BLvT2/eqb3+IBUqE0kJD1Um+IsWIrhR
JOe+l1uzIVTOnUi6Sfv+Ko2GZ+H04FZoT7HhIqSTmQQQI660wk7mlknT1bTJPfFnS3uwVsyOxmFj
MZVtyinPZ2CmYxRQyNm8xQwnDttdhXForRRrs3WVaV1BXjGtu7hpNohIHu2+PncSphR5qK7CEH1B
WlKaOG4czV0LSerorRI24O8MwTIFXHzQER1pT5EMKqIsvcrc6NjaKGlxCIWR1VdHImNA2K2WNrQT
sioxCCr03mdgZEgz5v3BjGEpjo26U81FJPWT//QHOl2rpkzLDGcbqaOE3q7PAzm+LkavtTj1I+4G
91TzlQ3XJiDsqG8IDoXrklpWNbUSRLwy8hwsos2zf6od/QRd5bUZ/q61xxfW9/jTZzrUefqN/8cv
/dIbZ+77B/o1rxDYKQockw8kweeTenYq+dkxxA5Dk/oBLxFV28N4n0ZztHoVaeK9/rtt7ZFyO5Jf
4MePr5c3endxfvTxf/7JvvVP+fY4Pzvzx2cC5frh3//CwVxTNRrmz31+dY/4InPk+L++PlwGS9lD
rok/J7/y8np/h37/y/uVj/grv/Nrl0GBOGmr+ggCfO5CaHuw554TUV4+KP3Y+/vB2DNMCFcqeOjz
C0IU7/cb3Q9vF+JrEtjffiKUPdzFiCqhxXx+AQi9vxAqEIuijnKT/6ErwAaSVKMTkUfOx3s+23OP
/Ss3wVdHeLcawFMzVGAj4+2x//DZLWfk/mLDP0YmjK8X3fZvdBNozpjX/ivXYPcQB0iIcRYI7is+
5Z8rorE32tLC/iRBY3x99f3zY3Q8YGz/U9//V2f+54qIzumzq4Bi7OFSZ5DrIb885hzw3c3PDeCY
43aBudzzi7b391oFRmrkZ28Ak4dAx+iCq/Dy+nANHHXP5vHnAr0+I7/dNYDsD6o8JhB96kHQwJlV
2KpYgX3vQbDMPctGI0d0z8tV+v12hJfrAPTyqeug2nt4lWFWRkba8+vjgmBZe5RhRD0ahAyMr99u
UURqpn32ImgKXhkQ69GD/OAiwMJWifn6XXcG5tLKZ1cGRd+zFFlXIV5/9yKYewpbBxvHb7sysG29
PKYvXn1fCti/0TEo8p7O6q/wernfv9oizD1dplzWlden5ffbJkdu/mfXBA0VgM3ahzD+e2uCvacS
wYdO6vUa/XZ7BGIr9WvXnb9bKSvOHvE7OEyyGX7vIvA4jLkljDdfXr9dC0lTN+a0fWp3YJe0ye80
HCyCPpRKxh6PgC07yKKeX7/dLTAOnj/76VVzD8Ny+nD7rX/+eBFGdIFdmCfl5Q757W4BGlrzsxiK
ouzJdJ+Yon7smS2bpdAajQRelpvfqE/idG0NBc5nv3/F2mMBHD0Svvrozh7TurGJfn34+fHv1Sho
0CReTuq/vxVy9z8XRdjsfm8BRERGwURDbf++9cALePTZC8EiCDSEGI8R4PPrm7uBhwC//LeG6m8s
A7/w0HwBXKd+IB6e8djgsXxn1/yXv/CGWX57gFcQbgQcR3jlwy+O7iYvh37pwcf//68P3fkzPvbu
h2942fP7vP756wf89q0/vNfbp3r7x1XwWOyKe79//kH/epov/tCwkXxYStti9/BY+h8QomeE4M8T
+ve/Ppzuu63wp8cvy138/rAvTfdnDzsJ/F3x/rAvYM5nD7vaFf0u2b0/MEQnm+Ln00cO4t095jTf
vdIvPddn32Kzi+P6j//Yxdn/+2N/V/qMi97O+/mWBKdjCf/su+zvioSBRvTxIr00TJ8+Nvep+OrA
z03IZw98sItKf/fQPj5mb1fg+ZKM0tu3f/iu/9CXcu9n9/jh7sHvv/8MvbQPnz3944eA03870fHM
CUz6J77Mbf1Q3/uPRdF/OLipjbL9z571tk7C3d3bcZ7P+qWG/uyBT3fhDlr/7gOg/VqhfvbYZwFZ
DB8WLOhEY0322QOf7+JA/HG0e6jfjjVekdeS8rMHv6gqCKbfWcRfK5fPHv/qsaz+mDwmmKt+OPuX
oeJnj364YzFnwao+5hS8tp2fPfqyDjk6sP3Lgcar/mUc+Oljpx+eyvG45hii/Nnjsit/8Ww5Cu7T
O77ddTka25ZvB3/5HAArY1/26fcr6uTH2xPyD+WZc/nZtzkMhrT4WA5waBnk+B/YYbGGz36cdPFj
L51fWuK/z+V+u/Djd/H8QeBfv/3bf387+QsP409+ksNdMl6nt9N8PfXRIe8fWOT+yoDvk+c+exR+
8O2Z6//AE/dDRv7rgOQf2A+n7FgPAUqAj2X2lwHMZ5+uqe/vqioov3mH16n/P/D9Pu8zOKPwQT58
Da/v8A/UUhu2gh8eH/T4sxfp/JFV1Pu6xv8T4fjs8X/VOeazT8I/pi356Yl8r9/8QuT4tgt9Y6p8
788+ttjjb9yLx13xX/8fAAD//w==</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microsoft.com/office/2014/relationships/chartEx" Target="../charts/chartEx2.xml"/><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chart" Target="../charts/chart4.xml"/><Relationship Id="rId2" Type="http://schemas.openxmlformats.org/officeDocument/2006/relationships/hyperlink" Target="#actual!A1"/><Relationship Id="rId1" Type="http://schemas.openxmlformats.org/officeDocument/2006/relationships/image" Target="../media/image1.png"/><Relationship Id="rId6" Type="http://schemas.openxmlformats.org/officeDocument/2006/relationships/image" Target="../media/image4.png"/><Relationship Id="rId11" Type="http://schemas.microsoft.com/office/2014/relationships/chartEx" Target="../charts/chartEx1.xml"/><Relationship Id="rId5" Type="http://schemas.openxmlformats.org/officeDocument/2006/relationships/hyperlink" Target="#kpi!A1"/><Relationship Id="rId10" Type="http://schemas.openxmlformats.org/officeDocument/2006/relationships/chart" Target="../charts/chart3.xml"/><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14/relationships/chartEx" Target="../charts/chartEx4.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3.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NULL"/><Relationship Id="rId1" Type="http://schemas.openxmlformats.org/officeDocument/2006/relationships/customXml" Target="../ink/ink1.xml"/><Relationship Id="rId4" Type="http://schemas.openxmlformats.org/officeDocument/2006/relationships/customXml" Target="../ink/ink3.xml"/></Relationships>
</file>

<file path=xl/drawings/_rels/drawing4.xml.rels><?xml version="1.0" encoding="UTF-8" standalone="yes"?>
<Relationships xmlns="http://schemas.openxmlformats.org/package/2006/relationships"><Relationship Id="rId3" Type="http://schemas.openxmlformats.org/officeDocument/2006/relationships/image" Target="../media/image7.svg"/><Relationship Id="rId7" Type="http://schemas.openxmlformats.org/officeDocument/2006/relationships/image" Target="../media/image5.svg"/><Relationship Id="rId2"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30480</xdr:rowOff>
    </xdr:from>
    <xdr:to>
      <xdr:col>17</xdr:col>
      <xdr:colOff>502920</xdr:colOff>
      <xdr:row>4</xdr:row>
      <xdr:rowOff>167640</xdr:rowOff>
    </xdr:to>
    <xdr:sp macro="" textlink="">
      <xdr:nvSpPr>
        <xdr:cNvPr id="2" name="Rectangle 1">
          <a:extLst>
            <a:ext uri="{FF2B5EF4-FFF2-40B4-BE49-F238E27FC236}">
              <a16:creationId xmlns:a16="http://schemas.microsoft.com/office/drawing/2014/main" id="{F2049E8C-2C91-4F34-2BAD-4616F93111E2}"/>
            </a:ext>
          </a:extLst>
        </xdr:cNvPr>
        <xdr:cNvSpPr/>
      </xdr:nvSpPr>
      <xdr:spPr>
        <a:xfrm>
          <a:off x="0" y="30480"/>
          <a:ext cx="10866120" cy="877389"/>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3200" b="1" kern="1200">
            <a:solidFill>
              <a:schemeClr val="dk1"/>
            </a:solidFill>
            <a:latin typeface="+mn-lt"/>
            <a:ea typeface="+mn-ea"/>
            <a:cs typeface="+mn-cs"/>
          </a:endParaRPr>
        </a:p>
      </xdr:txBody>
    </xdr:sp>
    <xdr:clientData/>
  </xdr:twoCellAnchor>
  <xdr:twoCellAnchor editAs="oneCell">
    <xdr:from>
      <xdr:col>0</xdr:col>
      <xdr:colOff>53340</xdr:colOff>
      <xdr:row>1</xdr:row>
      <xdr:rowOff>1</xdr:rowOff>
    </xdr:from>
    <xdr:to>
      <xdr:col>3</xdr:col>
      <xdr:colOff>510540</xdr:colOff>
      <xdr:row>4</xdr:row>
      <xdr:rowOff>53341</xdr:rowOff>
    </xdr:to>
    <xdr:pic>
      <xdr:nvPicPr>
        <xdr:cNvPr id="3" name="Picture 2">
          <a:extLst>
            <a:ext uri="{FF2B5EF4-FFF2-40B4-BE49-F238E27FC236}">
              <a16:creationId xmlns:a16="http://schemas.microsoft.com/office/drawing/2014/main" id="{4B29C1B7-B071-4B60-A691-C51DC363C7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340" y="182881"/>
          <a:ext cx="2286000" cy="601980"/>
        </a:xfrm>
        <a:prstGeom prst="rect">
          <a:avLst/>
        </a:prstGeom>
      </xdr:spPr>
    </xdr:pic>
    <xdr:clientData/>
  </xdr:twoCellAnchor>
  <xdr:twoCellAnchor>
    <xdr:from>
      <xdr:col>4</xdr:col>
      <xdr:colOff>129540</xdr:colOff>
      <xdr:row>0</xdr:row>
      <xdr:rowOff>175260</xdr:rowOff>
    </xdr:from>
    <xdr:to>
      <xdr:col>17</xdr:col>
      <xdr:colOff>289560</xdr:colOff>
      <xdr:row>4</xdr:row>
      <xdr:rowOff>30480</xdr:rowOff>
    </xdr:to>
    <xdr:sp macro="" textlink="">
      <xdr:nvSpPr>
        <xdr:cNvPr id="4" name="Rectangle 3">
          <a:extLst>
            <a:ext uri="{FF2B5EF4-FFF2-40B4-BE49-F238E27FC236}">
              <a16:creationId xmlns:a16="http://schemas.microsoft.com/office/drawing/2014/main" id="{7E379466-9B60-18B4-8134-A86F55AE6088}"/>
            </a:ext>
          </a:extLst>
        </xdr:cNvPr>
        <xdr:cNvSpPr/>
      </xdr:nvSpPr>
      <xdr:spPr>
        <a:xfrm>
          <a:off x="2567940" y="175260"/>
          <a:ext cx="8084820" cy="58674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b="1" kern="1200">
              <a:solidFill>
                <a:schemeClr val="bg1"/>
              </a:solidFill>
              <a:latin typeface="Aparajita" panose="02020603050405020304" pitchFamily="18" charset="0"/>
              <a:cs typeface="Aparajita" panose="02020603050405020304" pitchFamily="18" charset="0"/>
            </a:rPr>
            <a:t>SALES</a:t>
          </a:r>
          <a:r>
            <a:rPr lang="en-IN" sz="3600" b="1" kern="1200" baseline="0">
              <a:solidFill>
                <a:schemeClr val="bg1"/>
              </a:solidFill>
              <a:latin typeface="Aparajita" panose="02020603050405020304" pitchFamily="18" charset="0"/>
              <a:cs typeface="Aparajita" panose="02020603050405020304" pitchFamily="18" charset="0"/>
            </a:rPr>
            <a:t> DASHBOARD (2024-2025)</a:t>
          </a:r>
          <a:endParaRPr lang="en-IN" sz="3600" b="1" kern="1200">
            <a:solidFill>
              <a:schemeClr val="bg1"/>
            </a:solidFill>
            <a:latin typeface="Aparajita" panose="02020603050405020304" pitchFamily="18" charset="0"/>
            <a:cs typeface="Aparajita" panose="02020603050405020304" pitchFamily="18" charset="0"/>
          </a:endParaRPr>
        </a:p>
      </xdr:txBody>
    </xdr:sp>
    <xdr:clientData/>
  </xdr:twoCellAnchor>
  <xdr:twoCellAnchor>
    <xdr:from>
      <xdr:col>0</xdr:col>
      <xdr:colOff>38100</xdr:colOff>
      <xdr:row>11</xdr:row>
      <xdr:rowOff>175260</xdr:rowOff>
    </xdr:from>
    <xdr:to>
      <xdr:col>1</xdr:col>
      <xdr:colOff>358140</xdr:colOff>
      <xdr:row>27</xdr:row>
      <xdr:rowOff>76200</xdr:rowOff>
    </xdr:to>
    <xdr:sp macro="" textlink="">
      <xdr:nvSpPr>
        <xdr:cNvPr id="5" name="Rectangle 4">
          <a:extLst>
            <a:ext uri="{FF2B5EF4-FFF2-40B4-BE49-F238E27FC236}">
              <a16:creationId xmlns:a16="http://schemas.microsoft.com/office/drawing/2014/main" id="{45748DAD-A10B-75E1-BF8D-217885715FE8}"/>
            </a:ext>
          </a:extLst>
        </xdr:cNvPr>
        <xdr:cNvSpPr/>
      </xdr:nvSpPr>
      <xdr:spPr>
        <a:xfrm>
          <a:off x="38100" y="2186940"/>
          <a:ext cx="929640" cy="28270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68580</xdr:colOff>
      <xdr:row>19</xdr:row>
      <xdr:rowOff>129540</xdr:rowOff>
    </xdr:from>
    <xdr:to>
      <xdr:col>1</xdr:col>
      <xdr:colOff>327660</xdr:colOff>
      <xdr:row>24</xdr:row>
      <xdr:rowOff>83820</xdr:rowOff>
    </xdr:to>
    <xdr:pic>
      <xdr:nvPicPr>
        <xdr:cNvPr id="7" name="Graphic 6" descr="Database with solid fill">
          <a:hlinkClick xmlns:r="http://schemas.openxmlformats.org/officeDocument/2006/relationships" r:id="rId2"/>
          <a:extLst>
            <a:ext uri="{FF2B5EF4-FFF2-40B4-BE49-F238E27FC236}">
              <a16:creationId xmlns:a16="http://schemas.microsoft.com/office/drawing/2014/main" id="{B696B419-DEE0-4E57-8FBD-E28FD62F2CE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580" y="3604260"/>
          <a:ext cx="868680" cy="868680"/>
        </a:xfrm>
        <a:prstGeom prst="rect">
          <a:avLst/>
        </a:prstGeom>
      </xdr:spPr>
    </xdr:pic>
    <xdr:clientData/>
  </xdr:twoCellAnchor>
  <xdr:twoCellAnchor editAs="oneCell">
    <xdr:from>
      <xdr:col>0</xdr:col>
      <xdr:colOff>45720</xdr:colOff>
      <xdr:row>13</xdr:row>
      <xdr:rowOff>38100</xdr:rowOff>
    </xdr:from>
    <xdr:to>
      <xdr:col>1</xdr:col>
      <xdr:colOff>365760</xdr:colOff>
      <xdr:row>18</xdr:row>
      <xdr:rowOff>53340</xdr:rowOff>
    </xdr:to>
    <xdr:pic>
      <xdr:nvPicPr>
        <xdr:cNvPr id="8" name="Graphic 7" descr="Document with solid fill">
          <a:hlinkClick xmlns:r="http://schemas.openxmlformats.org/officeDocument/2006/relationships" r:id="rId5"/>
          <a:extLst>
            <a:ext uri="{FF2B5EF4-FFF2-40B4-BE49-F238E27FC236}">
              <a16:creationId xmlns:a16="http://schemas.microsoft.com/office/drawing/2014/main" id="{FC61EB48-BEA5-45FA-BE23-A6DA4D8E1BE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5720" y="2415540"/>
          <a:ext cx="929640" cy="929640"/>
        </a:xfrm>
        <a:prstGeom prst="rect">
          <a:avLst/>
        </a:prstGeom>
      </xdr:spPr>
    </xdr:pic>
    <xdr:clientData/>
  </xdr:twoCellAnchor>
  <xdr:twoCellAnchor>
    <xdr:from>
      <xdr:col>1</xdr:col>
      <xdr:colOff>426720</xdr:colOff>
      <xdr:row>5</xdr:row>
      <xdr:rowOff>53340</xdr:rowOff>
    </xdr:from>
    <xdr:to>
      <xdr:col>7</xdr:col>
      <xdr:colOff>15240</xdr:colOff>
      <xdr:row>11</xdr:row>
      <xdr:rowOff>22860</xdr:rowOff>
    </xdr:to>
    <xdr:sp macro="" textlink="">
      <xdr:nvSpPr>
        <xdr:cNvPr id="9" name="Rectangle 8">
          <a:extLst>
            <a:ext uri="{FF2B5EF4-FFF2-40B4-BE49-F238E27FC236}">
              <a16:creationId xmlns:a16="http://schemas.microsoft.com/office/drawing/2014/main" id="{02EDAAF1-60FC-B684-EB00-75B53EA7B305}"/>
            </a:ext>
          </a:extLst>
        </xdr:cNvPr>
        <xdr:cNvSpPr/>
      </xdr:nvSpPr>
      <xdr:spPr>
        <a:xfrm>
          <a:off x="1036320" y="967740"/>
          <a:ext cx="3246120" cy="106680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200" b="1" kern="1200"/>
            <a:t>Total</a:t>
          </a:r>
          <a:r>
            <a:rPr lang="en-IN" sz="3200" b="1" kern="1200" baseline="0"/>
            <a:t> Sales</a:t>
          </a:r>
          <a:endParaRPr lang="en-IN" sz="3200" b="1" kern="1200"/>
        </a:p>
      </xdr:txBody>
    </xdr:sp>
    <xdr:clientData/>
  </xdr:twoCellAnchor>
  <xdr:twoCellAnchor>
    <xdr:from>
      <xdr:col>7</xdr:col>
      <xdr:colOff>60960</xdr:colOff>
      <xdr:row>5</xdr:row>
      <xdr:rowOff>53340</xdr:rowOff>
    </xdr:from>
    <xdr:to>
      <xdr:col>12</xdr:col>
      <xdr:colOff>259080</xdr:colOff>
      <xdr:row>11</xdr:row>
      <xdr:rowOff>22860</xdr:rowOff>
    </xdr:to>
    <xdr:sp macro="" textlink="">
      <xdr:nvSpPr>
        <xdr:cNvPr id="14" name="Rectangle 13">
          <a:extLst>
            <a:ext uri="{FF2B5EF4-FFF2-40B4-BE49-F238E27FC236}">
              <a16:creationId xmlns:a16="http://schemas.microsoft.com/office/drawing/2014/main" id="{2F8CE3AD-40B3-3656-A91A-82D299CD6830}"/>
            </a:ext>
          </a:extLst>
        </xdr:cNvPr>
        <xdr:cNvSpPr/>
      </xdr:nvSpPr>
      <xdr:spPr>
        <a:xfrm>
          <a:off x="4328160" y="967740"/>
          <a:ext cx="3246120" cy="106680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800" b="1" kern="1200">
              <a:solidFill>
                <a:schemeClr val="dk1"/>
              </a:solidFill>
              <a:latin typeface="+mn-lt"/>
              <a:ea typeface="+mn-ea"/>
              <a:cs typeface="+mn-cs"/>
            </a:rPr>
            <a:t>Total</a:t>
          </a:r>
          <a:r>
            <a:rPr lang="en-IN" sz="2800" b="1" kern="1200" baseline="0">
              <a:solidFill>
                <a:schemeClr val="dk1"/>
              </a:solidFill>
              <a:latin typeface="+mn-lt"/>
              <a:ea typeface="+mn-ea"/>
              <a:cs typeface="+mn-cs"/>
            </a:rPr>
            <a:t> Purchase</a:t>
          </a:r>
          <a:endParaRPr lang="en-IN" sz="2800" b="1" kern="1200">
            <a:solidFill>
              <a:schemeClr val="dk1"/>
            </a:solidFill>
            <a:latin typeface="+mn-lt"/>
            <a:ea typeface="+mn-ea"/>
            <a:cs typeface="+mn-cs"/>
          </a:endParaRPr>
        </a:p>
      </xdr:txBody>
    </xdr:sp>
    <xdr:clientData/>
  </xdr:twoCellAnchor>
  <xdr:twoCellAnchor>
    <xdr:from>
      <xdr:col>12</xdr:col>
      <xdr:colOff>297180</xdr:colOff>
      <xdr:row>5</xdr:row>
      <xdr:rowOff>53340</xdr:rowOff>
    </xdr:from>
    <xdr:to>
      <xdr:col>17</xdr:col>
      <xdr:colOff>495300</xdr:colOff>
      <xdr:row>11</xdr:row>
      <xdr:rowOff>22860</xdr:rowOff>
    </xdr:to>
    <xdr:sp macro="" textlink="">
      <xdr:nvSpPr>
        <xdr:cNvPr id="15" name="Rectangle 14">
          <a:extLst>
            <a:ext uri="{FF2B5EF4-FFF2-40B4-BE49-F238E27FC236}">
              <a16:creationId xmlns:a16="http://schemas.microsoft.com/office/drawing/2014/main" id="{E5E5A80B-0FF0-543A-49BD-4C7A9A502982}"/>
            </a:ext>
          </a:extLst>
        </xdr:cNvPr>
        <xdr:cNvSpPr/>
      </xdr:nvSpPr>
      <xdr:spPr>
        <a:xfrm>
          <a:off x="7612380" y="967740"/>
          <a:ext cx="3246120" cy="106680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3200" b="1" kern="1200">
              <a:solidFill>
                <a:schemeClr val="dk1"/>
              </a:solidFill>
              <a:latin typeface="+mn-lt"/>
              <a:ea typeface="+mn-ea"/>
              <a:cs typeface="+mn-cs"/>
            </a:rPr>
            <a:t>Total</a:t>
          </a:r>
          <a:r>
            <a:rPr lang="en-IN" sz="3200" b="1" kern="1200" baseline="0">
              <a:solidFill>
                <a:schemeClr val="dk1"/>
              </a:solidFill>
              <a:latin typeface="+mn-lt"/>
              <a:ea typeface="+mn-ea"/>
              <a:cs typeface="+mn-cs"/>
            </a:rPr>
            <a:t> Profit</a:t>
          </a:r>
          <a:endParaRPr lang="en-IN" sz="3200" b="1" kern="1200">
            <a:solidFill>
              <a:schemeClr val="dk1"/>
            </a:solidFill>
            <a:latin typeface="+mn-lt"/>
            <a:ea typeface="+mn-ea"/>
            <a:cs typeface="+mn-cs"/>
          </a:endParaRPr>
        </a:p>
      </xdr:txBody>
    </xdr:sp>
    <xdr:clientData/>
  </xdr:twoCellAnchor>
  <xdr:twoCellAnchor>
    <xdr:from>
      <xdr:col>1</xdr:col>
      <xdr:colOff>487680</xdr:colOff>
      <xdr:row>8</xdr:row>
      <xdr:rowOff>160020</xdr:rowOff>
    </xdr:from>
    <xdr:to>
      <xdr:col>4</xdr:col>
      <xdr:colOff>502920</xdr:colOff>
      <xdr:row>10</xdr:row>
      <xdr:rowOff>162757</xdr:rowOff>
    </xdr:to>
    <xdr:sp macro="" textlink="kpi!$B$8">
      <xdr:nvSpPr>
        <xdr:cNvPr id="16" name="TextBox 15">
          <a:extLst>
            <a:ext uri="{FF2B5EF4-FFF2-40B4-BE49-F238E27FC236}">
              <a16:creationId xmlns:a16="http://schemas.microsoft.com/office/drawing/2014/main" id="{DAD8870C-79F2-4390-B902-1D5E863A66C9}"/>
            </a:ext>
          </a:extLst>
        </xdr:cNvPr>
        <xdr:cNvSpPr txBox="1"/>
      </xdr:nvSpPr>
      <xdr:spPr>
        <a:xfrm>
          <a:off x="1097280" y="1623060"/>
          <a:ext cx="1844040" cy="368497"/>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28AE38-2081-443A-814A-6E07F8C5A589}" type="TxLink">
            <a:rPr lang="en-US" sz="3200" b="1" i="0" u="none" strike="noStrike" kern="1200">
              <a:solidFill>
                <a:schemeClr val="bg1"/>
              </a:solidFill>
              <a:latin typeface="Calibri"/>
              <a:ea typeface="Calibri"/>
              <a:cs typeface="Calibri"/>
            </a:rPr>
            <a:pPr algn="ctr"/>
            <a:t>39668589</a:t>
          </a:fld>
          <a:endParaRPr lang="en-IN" sz="3200" b="1" kern="1200">
            <a:solidFill>
              <a:schemeClr val="bg1"/>
            </a:solidFill>
          </a:endParaRPr>
        </a:p>
      </xdr:txBody>
    </xdr:sp>
    <xdr:clientData/>
  </xdr:twoCellAnchor>
  <xdr:twoCellAnchor>
    <xdr:from>
      <xdr:col>4</xdr:col>
      <xdr:colOff>281940</xdr:colOff>
      <xdr:row>4</xdr:row>
      <xdr:rowOff>99061</xdr:rowOff>
    </xdr:from>
    <xdr:to>
      <xdr:col>7</xdr:col>
      <xdr:colOff>396240</xdr:colOff>
      <xdr:row>11</xdr:row>
      <xdr:rowOff>137161</xdr:rowOff>
    </xdr:to>
    <xdr:graphicFrame macro="">
      <xdr:nvGraphicFramePr>
        <xdr:cNvPr id="17" name="Chart 16">
          <a:extLst>
            <a:ext uri="{FF2B5EF4-FFF2-40B4-BE49-F238E27FC236}">
              <a16:creationId xmlns:a16="http://schemas.microsoft.com/office/drawing/2014/main" id="{55F47B77-6F6E-4420-A35F-E705ACBE3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22861</xdr:colOff>
      <xdr:row>5</xdr:row>
      <xdr:rowOff>60960</xdr:rowOff>
    </xdr:from>
    <xdr:to>
      <xdr:col>1</xdr:col>
      <xdr:colOff>388620</xdr:colOff>
      <xdr:row>11</xdr:row>
      <xdr:rowOff>137160</xdr:rowOff>
    </xdr:to>
    <mc:AlternateContent xmlns:mc="http://schemas.openxmlformats.org/markup-compatibility/2006" xmlns:a14="http://schemas.microsoft.com/office/drawing/2010/main">
      <mc:Choice Requires="a14">
        <xdr:graphicFrame macro="">
          <xdr:nvGraphicFramePr>
            <xdr:cNvPr id="19" name="Category 1">
              <a:extLst>
                <a:ext uri="{FF2B5EF4-FFF2-40B4-BE49-F238E27FC236}">
                  <a16:creationId xmlns:a16="http://schemas.microsoft.com/office/drawing/2014/main" id="{1EBA72AA-1A31-4E1C-BF3A-49C996D04B9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2861" y="975360"/>
              <a:ext cx="975359"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136497</xdr:colOff>
      <xdr:row>8</xdr:row>
      <xdr:rowOff>160020</xdr:rowOff>
    </xdr:from>
    <xdr:to>
      <xdr:col>10</xdr:col>
      <xdr:colOff>151737</xdr:colOff>
      <xdr:row>10</xdr:row>
      <xdr:rowOff>162757</xdr:rowOff>
    </xdr:to>
    <xdr:sp macro="" textlink="kpi!$E$8">
      <xdr:nvSpPr>
        <xdr:cNvPr id="20" name="TextBox 19">
          <a:extLst>
            <a:ext uri="{FF2B5EF4-FFF2-40B4-BE49-F238E27FC236}">
              <a16:creationId xmlns:a16="http://schemas.microsoft.com/office/drawing/2014/main" id="{F9391042-E1D8-D1F0-77B8-89CB5D88F917}"/>
            </a:ext>
          </a:extLst>
        </xdr:cNvPr>
        <xdr:cNvSpPr txBox="1"/>
      </xdr:nvSpPr>
      <xdr:spPr>
        <a:xfrm>
          <a:off x="4403697" y="1644263"/>
          <a:ext cx="1844040" cy="373798"/>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A57AA2-5CAA-4E1A-8047-203255D64E95}" type="TxLink">
            <a:rPr lang="en-US" sz="3200" b="1" i="0" u="none" strike="noStrike" kern="1200">
              <a:solidFill>
                <a:schemeClr val="bg1"/>
              </a:solidFill>
              <a:latin typeface="Calibri"/>
              <a:ea typeface="Calibri"/>
              <a:cs typeface="Calibri"/>
            </a:rPr>
            <a:pPr marL="0" indent="0" algn="ctr"/>
            <a:t>25060122</a:t>
          </a:fld>
          <a:endParaRPr lang="en-IN" sz="3200" b="1" i="0" u="none" strike="noStrike" kern="1200">
            <a:solidFill>
              <a:schemeClr val="bg1"/>
            </a:solidFill>
            <a:latin typeface="Calibri"/>
            <a:ea typeface="Calibri"/>
            <a:cs typeface="Calibri"/>
          </a:endParaRPr>
        </a:p>
      </xdr:txBody>
    </xdr:sp>
    <xdr:clientData/>
  </xdr:twoCellAnchor>
  <xdr:twoCellAnchor>
    <xdr:from>
      <xdr:col>12</xdr:col>
      <xdr:colOff>341905</xdr:colOff>
      <xdr:row>8</xdr:row>
      <xdr:rowOff>160020</xdr:rowOff>
    </xdr:from>
    <xdr:to>
      <xdr:col>15</xdr:col>
      <xdr:colOff>357145</xdr:colOff>
      <xdr:row>10</xdr:row>
      <xdr:rowOff>162757</xdr:rowOff>
    </xdr:to>
    <xdr:sp macro="" textlink="kpi!$I$8">
      <xdr:nvSpPr>
        <xdr:cNvPr id="21" name="TextBox 20">
          <a:extLst>
            <a:ext uri="{FF2B5EF4-FFF2-40B4-BE49-F238E27FC236}">
              <a16:creationId xmlns:a16="http://schemas.microsoft.com/office/drawing/2014/main" id="{74E159DD-491E-8E30-9BBA-F90869B14FEA}"/>
            </a:ext>
          </a:extLst>
        </xdr:cNvPr>
        <xdr:cNvSpPr txBox="1"/>
      </xdr:nvSpPr>
      <xdr:spPr>
        <a:xfrm>
          <a:off x="7657105" y="1644263"/>
          <a:ext cx="1844040" cy="373798"/>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962AC3-F2D1-4CF7-BF76-B69DBFEC21CE}" type="TxLink">
            <a:rPr lang="en-US" sz="3200" b="1" i="0" u="none" strike="noStrike" kern="1200">
              <a:solidFill>
                <a:schemeClr val="bg1"/>
              </a:solidFill>
              <a:latin typeface="Calibri"/>
              <a:ea typeface="Calibri"/>
              <a:cs typeface="Calibri"/>
            </a:rPr>
            <a:pPr marL="0" indent="0" algn="ctr"/>
            <a:t>14608467</a:t>
          </a:fld>
          <a:endParaRPr lang="en-IN" sz="3200" b="1" i="0" u="none" strike="noStrike" kern="1200">
            <a:solidFill>
              <a:schemeClr val="bg1"/>
            </a:solidFill>
            <a:latin typeface="Calibri"/>
            <a:ea typeface="Calibri"/>
            <a:cs typeface="Calibri"/>
          </a:endParaRPr>
        </a:p>
      </xdr:txBody>
    </xdr:sp>
    <xdr:clientData/>
  </xdr:twoCellAnchor>
  <xdr:twoCellAnchor>
    <xdr:from>
      <xdr:col>10</xdr:col>
      <xdr:colOff>288745</xdr:colOff>
      <xdr:row>4</xdr:row>
      <xdr:rowOff>107291</xdr:rowOff>
    </xdr:from>
    <xdr:to>
      <xdr:col>12</xdr:col>
      <xdr:colOff>445478</xdr:colOff>
      <xdr:row>12</xdr:row>
      <xdr:rowOff>0</xdr:rowOff>
    </xdr:to>
    <xdr:graphicFrame macro="">
      <xdr:nvGraphicFramePr>
        <xdr:cNvPr id="22" name="Chart 21">
          <a:extLst>
            <a:ext uri="{FF2B5EF4-FFF2-40B4-BE49-F238E27FC236}">
              <a16:creationId xmlns:a16="http://schemas.microsoft.com/office/drawing/2014/main" id="{277D866A-F3AE-4DCC-991B-57CAF539E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426720</xdr:colOff>
      <xdr:row>11</xdr:row>
      <xdr:rowOff>91440</xdr:rowOff>
    </xdr:from>
    <xdr:to>
      <xdr:col>12</xdr:col>
      <xdr:colOff>266700</xdr:colOff>
      <xdr:row>27</xdr:row>
      <xdr:rowOff>91440</xdr:rowOff>
    </xdr:to>
    <xdr:sp macro="" textlink="">
      <xdr:nvSpPr>
        <xdr:cNvPr id="23" name="Rectangle 22">
          <a:extLst>
            <a:ext uri="{FF2B5EF4-FFF2-40B4-BE49-F238E27FC236}">
              <a16:creationId xmlns:a16="http://schemas.microsoft.com/office/drawing/2014/main" id="{3AFDB3D7-A445-C8BE-685B-451384C52296}"/>
            </a:ext>
          </a:extLst>
        </xdr:cNvPr>
        <xdr:cNvSpPr/>
      </xdr:nvSpPr>
      <xdr:spPr>
        <a:xfrm>
          <a:off x="1036320" y="2103120"/>
          <a:ext cx="6545580" cy="292608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2400" b="1" kern="1200"/>
        </a:p>
      </xdr:txBody>
    </xdr:sp>
    <xdr:clientData/>
  </xdr:twoCellAnchor>
  <xdr:twoCellAnchor>
    <xdr:from>
      <xdr:col>1</xdr:col>
      <xdr:colOff>502920</xdr:colOff>
      <xdr:row>11</xdr:row>
      <xdr:rowOff>121920</xdr:rowOff>
    </xdr:from>
    <xdr:to>
      <xdr:col>12</xdr:col>
      <xdr:colOff>190500</xdr:colOff>
      <xdr:row>26</xdr:row>
      <xdr:rowOff>99060</xdr:rowOff>
    </xdr:to>
    <xdr:graphicFrame macro="">
      <xdr:nvGraphicFramePr>
        <xdr:cNvPr id="24" name="Chart 23">
          <a:extLst>
            <a:ext uri="{FF2B5EF4-FFF2-40B4-BE49-F238E27FC236}">
              <a16:creationId xmlns:a16="http://schemas.microsoft.com/office/drawing/2014/main" id="{355EC51E-2214-4AB2-B9FC-E75AF84FD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297180</xdr:colOff>
      <xdr:row>11</xdr:row>
      <xdr:rowOff>99060</xdr:rowOff>
    </xdr:from>
    <xdr:to>
      <xdr:col>17</xdr:col>
      <xdr:colOff>495300</xdr:colOff>
      <xdr:row>27</xdr:row>
      <xdr:rowOff>91440</xdr:rowOff>
    </xdr:to>
    <xdr:sp macro="" textlink="">
      <xdr:nvSpPr>
        <xdr:cNvPr id="25" name="Rectangle 24">
          <a:extLst>
            <a:ext uri="{FF2B5EF4-FFF2-40B4-BE49-F238E27FC236}">
              <a16:creationId xmlns:a16="http://schemas.microsoft.com/office/drawing/2014/main" id="{6BB655A5-7EFF-47C6-F5DF-EC10DC8CFEF8}"/>
            </a:ext>
          </a:extLst>
        </xdr:cNvPr>
        <xdr:cNvSpPr/>
      </xdr:nvSpPr>
      <xdr:spPr>
        <a:xfrm>
          <a:off x="7612380" y="2110740"/>
          <a:ext cx="3246120" cy="291846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3200" b="1" kern="1200">
              <a:solidFill>
                <a:schemeClr val="dk1"/>
              </a:solidFill>
              <a:latin typeface="+mn-lt"/>
              <a:ea typeface="+mn-ea"/>
              <a:cs typeface="+mn-cs"/>
            </a:rPr>
            <a:t>Prodcut Sale</a:t>
          </a:r>
        </a:p>
      </xdr:txBody>
    </xdr:sp>
    <xdr:clientData/>
  </xdr:twoCellAnchor>
  <xdr:twoCellAnchor>
    <xdr:from>
      <xdr:col>12</xdr:col>
      <xdr:colOff>335281</xdr:colOff>
      <xdr:row>16</xdr:row>
      <xdr:rowOff>30480</xdr:rowOff>
    </xdr:from>
    <xdr:to>
      <xdr:col>17</xdr:col>
      <xdr:colOff>426721</xdr:colOff>
      <xdr:row>27</xdr:row>
      <xdr:rowOff>15240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FBC698BD-CAC1-4F5D-9761-D429BF9757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7650481" y="2956560"/>
              <a:ext cx="3139440" cy="1996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518161</xdr:colOff>
      <xdr:row>10</xdr:row>
      <xdr:rowOff>91441</xdr:rowOff>
    </xdr:from>
    <xdr:to>
      <xdr:col>18</xdr:col>
      <xdr:colOff>601980</xdr:colOff>
      <xdr:row>17</xdr:row>
      <xdr:rowOff>76200</xdr:rowOff>
    </xdr:to>
    <xdr:graphicFrame macro="">
      <xdr:nvGraphicFramePr>
        <xdr:cNvPr id="27" name="Chart 26">
          <a:extLst>
            <a:ext uri="{FF2B5EF4-FFF2-40B4-BE49-F238E27FC236}">
              <a16:creationId xmlns:a16="http://schemas.microsoft.com/office/drawing/2014/main" id="{8F4FFC33-BBF2-4016-B48A-843CA9CEC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571500</xdr:colOff>
      <xdr:row>0</xdr:row>
      <xdr:rowOff>30480</xdr:rowOff>
    </xdr:from>
    <xdr:to>
      <xdr:col>23</xdr:col>
      <xdr:colOff>388620</xdr:colOff>
      <xdr:row>27</xdr:row>
      <xdr:rowOff>106680</xdr:rowOff>
    </xdr:to>
    <xdr:sp macro="" textlink="">
      <xdr:nvSpPr>
        <xdr:cNvPr id="29" name="Rectangle 28">
          <a:extLst>
            <a:ext uri="{FF2B5EF4-FFF2-40B4-BE49-F238E27FC236}">
              <a16:creationId xmlns:a16="http://schemas.microsoft.com/office/drawing/2014/main" id="{F80552C4-8B37-C107-89ED-B727E682DEFE}"/>
            </a:ext>
          </a:extLst>
        </xdr:cNvPr>
        <xdr:cNvSpPr/>
      </xdr:nvSpPr>
      <xdr:spPr>
        <a:xfrm>
          <a:off x="10934700" y="30480"/>
          <a:ext cx="3474720" cy="5013960"/>
        </a:xfrm>
        <a:prstGeom prst="rect">
          <a:avLst/>
        </a:prstGeom>
        <a:solidFill>
          <a:srgbClr val="F9F9F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3200" b="1" kern="1200">
              <a:solidFill>
                <a:schemeClr val="dk1"/>
              </a:solidFill>
              <a:latin typeface="+mn-lt"/>
              <a:ea typeface="+mn-ea"/>
              <a:cs typeface="+mn-cs"/>
            </a:rPr>
            <a:t>STATE</a:t>
          </a:r>
          <a:r>
            <a:rPr lang="en-IN" sz="3200" b="1" kern="1200" baseline="0">
              <a:solidFill>
                <a:schemeClr val="dk1"/>
              </a:solidFill>
              <a:latin typeface="+mn-lt"/>
              <a:ea typeface="+mn-ea"/>
              <a:cs typeface="+mn-cs"/>
            </a:rPr>
            <a:t> SALE</a:t>
          </a:r>
          <a:endParaRPr lang="en-IN" sz="3200" b="1" kern="1200">
            <a:solidFill>
              <a:schemeClr val="dk1"/>
            </a:solidFill>
            <a:latin typeface="+mn-lt"/>
            <a:ea typeface="+mn-ea"/>
            <a:cs typeface="+mn-cs"/>
          </a:endParaRPr>
        </a:p>
      </xdr:txBody>
    </xdr:sp>
    <xdr:clientData/>
  </xdr:twoCellAnchor>
  <xdr:twoCellAnchor>
    <xdr:from>
      <xdr:col>17</xdr:col>
      <xdr:colOff>594360</xdr:colOff>
      <xdr:row>2</xdr:row>
      <xdr:rowOff>167640</xdr:rowOff>
    </xdr:from>
    <xdr:to>
      <xdr:col>23</xdr:col>
      <xdr:colOff>370115</xdr:colOff>
      <xdr:row>28</xdr:row>
      <xdr:rowOff>15241</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91A123C1-06BF-48D4-AFDE-3B84A0906B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0957560" y="533400"/>
              <a:ext cx="3433355" cy="46024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601980</xdr:colOff>
      <xdr:row>5</xdr:row>
      <xdr:rowOff>22860</xdr:rowOff>
    </xdr:from>
    <xdr:to>
      <xdr:col>18</xdr:col>
      <xdr:colOff>434340</xdr:colOff>
      <xdr:row>11</xdr:row>
      <xdr:rowOff>99103</xdr:rowOff>
    </xdr:to>
    <xdr:graphicFrame macro="">
      <xdr:nvGraphicFramePr>
        <xdr:cNvPr id="30" name="Chart 29">
          <a:extLst>
            <a:ext uri="{FF2B5EF4-FFF2-40B4-BE49-F238E27FC236}">
              <a16:creationId xmlns:a16="http://schemas.microsoft.com/office/drawing/2014/main" id="{AEEF3022-0912-4ED0-930D-7864BD91B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17584</xdr:colOff>
      <xdr:row>0</xdr:row>
      <xdr:rowOff>0</xdr:rowOff>
    </xdr:from>
    <xdr:to>
      <xdr:col>15</xdr:col>
      <xdr:colOff>317349</xdr:colOff>
      <xdr:row>6</xdr:row>
      <xdr:rowOff>82062</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A34C841D-0A14-6F3E-C232-0452E42827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584" y="0"/>
              <a:ext cx="13945427" cy="1172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82062</xdr:colOff>
      <xdr:row>14</xdr:row>
      <xdr:rowOff>164123</xdr:rowOff>
    </xdr:from>
    <xdr:to>
      <xdr:col>1</xdr:col>
      <xdr:colOff>4762</xdr:colOff>
      <xdr:row>16</xdr:row>
      <xdr:rowOff>119062</xdr:rowOff>
    </xdr:to>
    <xdr:sp macro="" textlink="$B$8">
      <xdr:nvSpPr>
        <xdr:cNvPr id="3" name="TextBox 2">
          <a:extLst>
            <a:ext uri="{FF2B5EF4-FFF2-40B4-BE49-F238E27FC236}">
              <a16:creationId xmlns:a16="http://schemas.microsoft.com/office/drawing/2014/main" id="{23477185-8E78-2B31-A452-E48BBBD7638C}"/>
            </a:ext>
          </a:extLst>
        </xdr:cNvPr>
        <xdr:cNvSpPr txBox="1"/>
      </xdr:nvSpPr>
      <xdr:spPr>
        <a:xfrm>
          <a:off x="82062" y="2697773"/>
          <a:ext cx="784713" cy="316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91497-531B-43C1-B2C8-CB9DA54764FC}" type="TxLink">
            <a:rPr lang="en-US" sz="1100" b="0" i="0" u="none" strike="noStrike" kern="1200">
              <a:solidFill>
                <a:srgbClr val="000000"/>
              </a:solidFill>
              <a:latin typeface="Calibri"/>
              <a:ea typeface="Calibri"/>
              <a:cs typeface="Calibri"/>
            </a:rPr>
            <a:pPr/>
            <a:t>39668589</a:t>
          </a:fld>
          <a:endParaRPr lang="en-IN" sz="1100" kern="1200"/>
        </a:p>
      </xdr:txBody>
    </xdr:sp>
    <xdr:clientData/>
  </xdr:twoCellAnchor>
  <xdr:twoCellAnchor>
    <xdr:from>
      <xdr:col>0</xdr:col>
      <xdr:colOff>603973</xdr:colOff>
      <xdr:row>21</xdr:row>
      <xdr:rowOff>20782</xdr:rowOff>
    </xdr:from>
    <xdr:to>
      <xdr:col>1</xdr:col>
      <xdr:colOff>1199283</xdr:colOff>
      <xdr:row>25</xdr:row>
      <xdr:rowOff>120794</xdr:rowOff>
    </xdr:to>
    <xdr:graphicFrame macro="">
      <xdr:nvGraphicFramePr>
        <xdr:cNvPr id="4" name="Chart 3">
          <a:extLst>
            <a:ext uri="{FF2B5EF4-FFF2-40B4-BE49-F238E27FC236}">
              <a16:creationId xmlns:a16="http://schemas.microsoft.com/office/drawing/2014/main" id="{4A9DDC5C-A444-EAD9-83AD-8AEB8621A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34437</xdr:colOff>
      <xdr:row>14</xdr:row>
      <xdr:rowOff>164123</xdr:rowOff>
    </xdr:from>
    <xdr:to>
      <xdr:col>3</xdr:col>
      <xdr:colOff>819150</xdr:colOff>
      <xdr:row>16</xdr:row>
      <xdr:rowOff>119062</xdr:rowOff>
    </xdr:to>
    <xdr:sp macro="" textlink="$E$8">
      <xdr:nvSpPr>
        <xdr:cNvPr id="5" name="TextBox 4">
          <a:extLst>
            <a:ext uri="{FF2B5EF4-FFF2-40B4-BE49-F238E27FC236}">
              <a16:creationId xmlns:a16="http://schemas.microsoft.com/office/drawing/2014/main" id="{06EB0958-F3DC-395B-FCFE-7955FE9DC54E}"/>
            </a:ext>
          </a:extLst>
        </xdr:cNvPr>
        <xdr:cNvSpPr txBox="1"/>
      </xdr:nvSpPr>
      <xdr:spPr>
        <a:xfrm>
          <a:off x="3030050" y="2697773"/>
          <a:ext cx="784713" cy="316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91ED95-DD07-4029-8640-383C30446789}" type="TxLink">
            <a:rPr lang="en-US" sz="1100" b="0" i="0" u="none" strike="noStrike" kern="1200">
              <a:solidFill>
                <a:srgbClr val="000000"/>
              </a:solidFill>
              <a:latin typeface="Calibri"/>
              <a:ea typeface="Calibri"/>
              <a:cs typeface="Calibri"/>
            </a:rPr>
            <a:pPr/>
            <a:t>25060122</a:t>
          </a:fld>
          <a:endParaRPr lang="en-IN" sz="1100" kern="1200"/>
        </a:p>
      </xdr:txBody>
    </xdr:sp>
    <xdr:clientData/>
  </xdr:twoCellAnchor>
  <xdr:twoCellAnchor>
    <xdr:from>
      <xdr:col>2</xdr:col>
      <xdr:colOff>857251</xdr:colOff>
      <xdr:row>13</xdr:row>
      <xdr:rowOff>1</xdr:rowOff>
    </xdr:from>
    <xdr:to>
      <xdr:col>5</xdr:col>
      <xdr:colOff>895351</xdr:colOff>
      <xdr:row>19</xdr:row>
      <xdr:rowOff>69056</xdr:rowOff>
    </xdr:to>
    <xdr:graphicFrame macro="">
      <xdr:nvGraphicFramePr>
        <xdr:cNvPr id="7" name="Chart 6">
          <a:extLst>
            <a:ext uri="{FF2B5EF4-FFF2-40B4-BE49-F238E27FC236}">
              <a16:creationId xmlns:a16="http://schemas.microsoft.com/office/drawing/2014/main" id="{8FB0BEA0-588C-5E7A-F70A-A8913980C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572600</xdr:colOff>
      <xdr:row>14</xdr:row>
      <xdr:rowOff>54586</xdr:rowOff>
    </xdr:from>
    <xdr:to>
      <xdr:col>7</xdr:col>
      <xdr:colOff>747713</xdr:colOff>
      <xdr:row>16</xdr:row>
      <xdr:rowOff>9525</xdr:rowOff>
    </xdr:to>
    <xdr:sp macro="" textlink="$I$8">
      <xdr:nvSpPr>
        <xdr:cNvPr id="8" name="TextBox 7">
          <a:extLst>
            <a:ext uri="{FF2B5EF4-FFF2-40B4-BE49-F238E27FC236}">
              <a16:creationId xmlns:a16="http://schemas.microsoft.com/office/drawing/2014/main" id="{79EFEE98-36A0-2C03-8182-3451853FF9C8}"/>
            </a:ext>
          </a:extLst>
        </xdr:cNvPr>
        <xdr:cNvSpPr txBox="1"/>
      </xdr:nvSpPr>
      <xdr:spPr>
        <a:xfrm>
          <a:off x="7097225" y="2588236"/>
          <a:ext cx="784713" cy="316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DCD45D-F416-4F30-A58B-DA9C269C0D7D}" type="TxLink">
            <a:rPr lang="en-US" sz="1100" b="0" i="0" u="none" strike="noStrike" kern="1200">
              <a:solidFill>
                <a:srgbClr val="000000"/>
              </a:solidFill>
              <a:latin typeface="Calibri"/>
              <a:ea typeface="Calibri"/>
              <a:cs typeface="Calibri"/>
            </a:rPr>
            <a:pPr/>
            <a:t>14608467</a:t>
          </a:fld>
          <a:endParaRPr lang="en-IN" sz="1100" kern="1200"/>
        </a:p>
      </xdr:txBody>
    </xdr:sp>
    <xdr:clientData/>
  </xdr:twoCellAnchor>
  <xdr:twoCellAnchor>
    <xdr:from>
      <xdr:col>7</xdr:col>
      <xdr:colOff>438152</xdr:colOff>
      <xdr:row>13</xdr:row>
      <xdr:rowOff>71437</xdr:rowOff>
    </xdr:from>
    <xdr:to>
      <xdr:col>9</xdr:col>
      <xdr:colOff>219076</xdr:colOff>
      <xdr:row>19</xdr:row>
      <xdr:rowOff>50005</xdr:rowOff>
    </xdr:to>
    <xdr:graphicFrame macro="">
      <xdr:nvGraphicFramePr>
        <xdr:cNvPr id="9" name="Chart 8">
          <a:extLst>
            <a:ext uri="{FF2B5EF4-FFF2-40B4-BE49-F238E27FC236}">
              <a16:creationId xmlns:a16="http://schemas.microsoft.com/office/drawing/2014/main" id="{9D7D1422-D190-E0B4-87AF-44719C01E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14286</xdr:colOff>
      <xdr:row>22</xdr:row>
      <xdr:rowOff>85726</xdr:rowOff>
    </xdr:from>
    <xdr:to>
      <xdr:col>13</xdr:col>
      <xdr:colOff>428624</xdr:colOff>
      <xdr:row>30</xdr:row>
      <xdr:rowOff>123826</xdr:rowOff>
    </xdr:to>
    <xdr:graphicFrame macro="">
      <xdr:nvGraphicFramePr>
        <xdr:cNvPr id="11" name="Chart 10">
          <a:extLst>
            <a:ext uri="{FF2B5EF4-FFF2-40B4-BE49-F238E27FC236}">
              <a16:creationId xmlns:a16="http://schemas.microsoft.com/office/drawing/2014/main" id="{C8D05C38-6788-98D8-F3A4-6B79FEAA8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184640</xdr:colOff>
      <xdr:row>36</xdr:row>
      <xdr:rowOff>146539</xdr:rowOff>
    </xdr:from>
    <xdr:to>
      <xdr:col>16</xdr:col>
      <xdr:colOff>797168</xdr:colOff>
      <xdr:row>47</xdr:row>
      <xdr:rowOff>46891</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6260D00C-8E14-14D9-2C58-791D07748B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767040" y="6730219"/>
              <a:ext cx="3523368" cy="19120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284285</xdr:colOff>
      <xdr:row>37</xdr:row>
      <xdr:rowOff>11722</xdr:rowOff>
    </xdr:from>
    <xdr:to>
      <xdr:col>19</xdr:col>
      <xdr:colOff>756139</xdr:colOff>
      <xdr:row>45</xdr:row>
      <xdr:rowOff>146538</xdr:rowOff>
    </xdr:to>
    <xdr:graphicFrame macro="">
      <xdr:nvGraphicFramePr>
        <xdr:cNvPr id="13" name="Chart 12">
          <a:extLst>
            <a:ext uri="{FF2B5EF4-FFF2-40B4-BE49-F238E27FC236}">
              <a16:creationId xmlns:a16="http://schemas.microsoft.com/office/drawing/2014/main" id="{C493D497-B305-9609-73B8-CDAFE4E96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726412</xdr:colOff>
      <xdr:row>31</xdr:row>
      <xdr:rowOff>119743</xdr:rowOff>
    </xdr:from>
    <xdr:to>
      <xdr:col>27</xdr:col>
      <xdr:colOff>119741</xdr:colOff>
      <xdr:row>48</xdr:row>
      <xdr:rowOff>98808</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8F98EB97-FEBA-28F1-6A52-ED547E60C6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8823912" y="5789023"/>
              <a:ext cx="4826389" cy="3088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616980</xdr:colOff>
      <xdr:row>331</xdr:row>
      <xdr:rowOff>0</xdr:rowOff>
    </xdr:from>
    <xdr:to>
      <xdr:col>9</xdr:col>
      <xdr:colOff>635700</xdr:colOff>
      <xdr:row>331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321ADD-3153-4BE9-BD34-8DD27FFDC335}"/>
                </a:ext>
              </a:extLst>
            </xdr14:cNvPr>
            <xdr14:cNvContentPartPr/>
          </xdr14:nvContentPartPr>
          <xdr14:nvPr macro=""/>
          <xdr14:xfrm>
            <a:off x="11003040" y="65737800"/>
            <a:ext cx="18720" cy="360"/>
          </xdr14:xfrm>
        </xdr:contentPart>
      </mc:Choice>
      <mc:Fallback xmlns="">
        <xdr:pic>
          <xdr:nvPicPr>
            <xdr:cNvPr id="2" name="Ink 1">
              <a:extLst>
                <a:ext uri="{FF2B5EF4-FFF2-40B4-BE49-F238E27FC236}">
                  <a16:creationId xmlns:a16="http://schemas.microsoft.com/office/drawing/2014/main" id="{D9E7F7C3-B0AA-94AA-1784-6C060F9CCC6C}"/>
                </a:ext>
              </a:extLst>
            </xdr:cNvPr>
            <xdr:cNvPicPr/>
          </xdr:nvPicPr>
          <xdr:blipFill>
            <a:blip xmlns:r="http://schemas.openxmlformats.org/officeDocument/2006/relationships" r:embed="rId2"/>
            <a:stretch>
              <a:fillRect/>
            </a:stretch>
          </xdr:blipFill>
          <xdr:spPr>
            <a:xfrm>
              <a:off x="10996920" y="65731680"/>
              <a:ext cx="30960" cy="12600"/>
            </a:xfrm>
            <a:prstGeom prst="rect">
              <a:avLst/>
            </a:prstGeom>
          </xdr:spPr>
        </xdr:pic>
      </mc:Fallback>
    </mc:AlternateContent>
    <xdr:clientData/>
  </xdr:twoCellAnchor>
  <xdr:oneCellAnchor>
    <xdr:from>
      <xdr:col>9</xdr:col>
      <xdr:colOff>616980</xdr:colOff>
      <xdr:row>662</xdr:row>
      <xdr:rowOff>0</xdr:rowOff>
    </xdr:from>
    <xdr:ext cx="1872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E9567DBA-D132-4BA5-8671-128FD4822014}"/>
                </a:ext>
              </a:extLst>
            </xdr14:cNvPr>
            <xdr14:cNvContentPartPr/>
          </xdr14:nvContentPartPr>
          <xdr14:nvPr macro=""/>
          <xdr14:xfrm>
            <a:off x="11003040" y="65737800"/>
            <a:ext cx="18720" cy="360"/>
          </xdr14:xfrm>
        </xdr:contentPart>
      </mc:Choice>
      <mc:Fallback xmlns="">
        <xdr:pic>
          <xdr:nvPicPr>
            <xdr:cNvPr id="2" name="Ink 1">
              <a:extLst>
                <a:ext uri="{FF2B5EF4-FFF2-40B4-BE49-F238E27FC236}">
                  <a16:creationId xmlns:a16="http://schemas.microsoft.com/office/drawing/2014/main" id="{D9E7F7C3-B0AA-94AA-1784-6C060F9CCC6C}"/>
                </a:ext>
              </a:extLst>
            </xdr:cNvPr>
            <xdr:cNvPicPr/>
          </xdr:nvPicPr>
          <xdr:blipFill>
            <a:blip xmlns:r="http://schemas.openxmlformats.org/officeDocument/2006/relationships" r:embed="rId2"/>
            <a:stretch>
              <a:fillRect/>
            </a:stretch>
          </xdr:blipFill>
          <xdr:spPr>
            <a:xfrm>
              <a:off x="10996920" y="65731680"/>
              <a:ext cx="30960" cy="12600"/>
            </a:xfrm>
            <a:prstGeom prst="rect">
              <a:avLst/>
            </a:prstGeom>
          </xdr:spPr>
        </xdr:pic>
      </mc:Fallback>
    </mc:AlternateContent>
    <xdr:clientData/>
  </xdr:oneCellAnchor>
  <xdr:oneCellAnchor>
    <xdr:from>
      <xdr:col>9</xdr:col>
      <xdr:colOff>616980</xdr:colOff>
      <xdr:row>993</xdr:row>
      <xdr:rowOff>0</xdr:rowOff>
    </xdr:from>
    <xdr:ext cx="1872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C60A4274-82C1-470F-96B5-5CB1585038AE}"/>
                </a:ext>
              </a:extLst>
            </xdr14:cNvPr>
            <xdr14:cNvContentPartPr/>
          </xdr14:nvContentPartPr>
          <xdr14:nvPr macro=""/>
          <xdr14:xfrm>
            <a:off x="11003040" y="65737800"/>
            <a:ext cx="18720" cy="360"/>
          </xdr14:xfrm>
        </xdr:contentPart>
      </mc:Choice>
      <mc:Fallback xmlns="">
        <xdr:pic>
          <xdr:nvPicPr>
            <xdr:cNvPr id="2" name="Ink 1">
              <a:extLst>
                <a:ext uri="{FF2B5EF4-FFF2-40B4-BE49-F238E27FC236}">
                  <a16:creationId xmlns:a16="http://schemas.microsoft.com/office/drawing/2014/main" id="{D9E7F7C3-B0AA-94AA-1784-6C060F9CCC6C}"/>
                </a:ext>
              </a:extLst>
            </xdr:cNvPr>
            <xdr:cNvPicPr/>
          </xdr:nvPicPr>
          <xdr:blipFill>
            <a:blip xmlns:r="http://schemas.openxmlformats.org/officeDocument/2006/relationships" r:embed="rId2"/>
            <a:stretch>
              <a:fillRect/>
            </a:stretch>
          </xdr:blipFill>
          <xdr:spPr>
            <a:xfrm>
              <a:off x="10996920" y="65731680"/>
              <a:ext cx="30960" cy="1260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213360</xdr:colOff>
      <xdr:row>1</xdr:row>
      <xdr:rowOff>167640</xdr:rowOff>
    </xdr:from>
    <xdr:to>
      <xdr:col>5</xdr:col>
      <xdr:colOff>22860</xdr:colOff>
      <xdr:row>6</xdr:row>
      <xdr:rowOff>5715</xdr:rowOff>
    </xdr:to>
    <xdr:pic>
      <xdr:nvPicPr>
        <xdr:cNvPr id="3" name="Picture 2">
          <a:extLst>
            <a:ext uri="{FF2B5EF4-FFF2-40B4-BE49-F238E27FC236}">
              <a16:creationId xmlns:a16="http://schemas.microsoft.com/office/drawing/2014/main" id="{D0047916-C910-4AE5-5524-E315B7ABC3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3360" y="350520"/>
          <a:ext cx="2857500" cy="752475"/>
        </a:xfrm>
        <a:prstGeom prst="rect">
          <a:avLst/>
        </a:prstGeom>
      </xdr:spPr>
    </xdr:pic>
    <xdr:clientData/>
  </xdr:twoCellAnchor>
  <xdr:twoCellAnchor editAs="oneCell">
    <xdr:from>
      <xdr:col>1</xdr:col>
      <xdr:colOff>68580</xdr:colOff>
      <xdr:row>7</xdr:row>
      <xdr:rowOff>99060</xdr:rowOff>
    </xdr:from>
    <xdr:to>
      <xdr:col>2</xdr:col>
      <xdr:colOff>373380</xdr:colOff>
      <xdr:row>12</xdr:row>
      <xdr:rowOff>99060</xdr:rowOff>
    </xdr:to>
    <xdr:pic>
      <xdr:nvPicPr>
        <xdr:cNvPr id="5" name="Graphic 4" descr="Presentation with pie chart with solid fill">
          <a:extLst>
            <a:ext uri="{FF2B5EF4-FFF2-40B4-BE49-F238E27FC236}">
              <a16:creationId xmlns:a16="http://schemas.microsoft.com/office/drawing/2014/main" id="{137DFB03-F26E-2B52-3A27-81E059C133D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8180" y="1379220"/>
          <a:ext cx="914400" cy="914400"/>
        </a:xfrm>
        <a:prstGeom prst="rect">
          <a:avLst/>
        </a:prstGeom>
      </xdr:spPr>
    </xdr:pic>
    <xdr:clientData/>
  </xdr:twoCellAnchor>
  <xdr:twoCellAnchor editAs="oneCell">
    <xdr:from>
      <xdr:col>1</xdr:col>
      <xdr:colOff>76200</xdr:colOff>
      <xdr:row>13</xdr:row>
      <xdr:rowOff>22860</xdr:rowOff>
    </xdr:from>
    <xdr:to>
      <xdr:col>2</xdr:col>
      <xdr:colOff>381000</xdr:colOff>
      <xdr:row>18</xdr:row>
      <xdr:rowOff>22860</xdr:rowOff>
    </xdr:to>
    <xdr:pic>
      <xdr:nvPicPr>
        <xdr:cNvPr id="7" name="Graphic 6" descr="Database with solid fill">
          <a:extLst>
            <a:ext uri="{FF2B5EF4-FFF2-40B4-BE49-F238E27FC236}">
              <a16:creationId xmlns:a16="http://schemas.microsoft.com/office/drawing/2014/main" id="{AAA9C63F-12B6-A1F3-2106-08CF7D00DF3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5800" y="2400300"/>
          <a:ext cx="914400" cy="914400"/>
        </a:xfrm>
        <a:prstGeom prst="rect">
          <a:avLst/>
        </a:prstGeom>
      </xdr:spPr>
    </xdr:pic>
    <xdr:clientData/>
  </xdr:twoCellAnchor>
  <xdr:twoCellAnchor editAs="oneCell">
    <xdr:from>
      <xdr:col>3</xdr:col>
      <xdr:colOff>22860</xdr:colOff>
      <xdr:row>7</xdr:row>
      <xdr:rowOff>137160</xdr:rowOff>
    </xdr:from>
    <xdr:to>
      <xdr:col>4</xdr:col>
      <xdr:colOff>327660</xdr:colOff>
      <xdr:row>12</xdr:row>
      <xdr:rowOff>137160</xdr:rowOff>
    </xdr:to>
    <xdr:pic>
      <xdr:nvPicPr>
        <xdr:cNvPr id="9" name="Graphic 8" descr="Document with solid fill">
          <a:extLst>
            <a:ext uri="{FF2B5EF4-FFF2-40B4-BE49-F238E27FC236}">
              <a16:creationId xmlns:a16="http://schemas.microsoft.com/office/drawing/2014/main" id="{313BF8C0-630F-4475-229E-6F272C091F3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51660" y="1417320"/>
          <a:ext cx="914400" cy="914400"/>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3T08:15:16.598"/>
    </inkml:context>
    <inkml:brush xml:id="br0">
      <inkml:brushProperty name="width" value="0.035" units="cm"/>
      <inkml:brushProperty name="height" value="0.035" units="cm"/>
      <inkml:brushProperty name="color" value="#004F8B"/>
    </inkml:brush>
  </inkml:definitions>
  <inkml:trace contextRef="#ctx0" brushRef="#br0">1 0 24575,'3'0'0,"9"0"0,6 0 0,0 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3T08:15:16.599"/>
    </inkml:context>
    <inkml:brush xml:id="br0">
      <inkml:brushProperty name="width" value="0.035" units="cm"/>
      <inkml:brushProperty name="height" value="0.035" units="cm"/>
      <inkml:brushProperty name="color" value="#004F8B"/>
    </inkml:brush>
  </inkml:definitions>
  <inkml:trace contextRef="#ctx0" brushRef="#br0">1 0 24575,'3'0'0,"9"0"0,6 0 0,0 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3T08:15:16.600"/>
    </inkml:context>
    <inkml:brush xml:id="br0">
      <inkml:brushProperty name="width" value="0.035" units="cm"/>
      <inkml:brushProperty name="height" value="0.035" units="cm"/>
      <inkml:brushProperty name="color" value="#004F8B"/>
    </inkml:brush>
  </inkml:definitions>
  <inkml:trace contextRef="#ctx0" brushRef="#br0">1 0 24575,'3'0'0,"9"0"0,6 0 0,0 0-8191</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 refreshedDate="45660.587066782406" createdVersion="8" refreshedVersion="8" minRefreshableVersion="3" recordCount="992" xr:uid="{883DFEF6-3367-474D-B2A0-2488F7AA009E}">
  <cacheSource type="worksheet">
    <worksheetSource ref="A1:L993" sheet="actual"/>
  </cacheSource>
  <cacheFields count="15">
    <cacheField name="date" numFmtId="164">
      <sharedItems containsSemiMixedTypes="0" containsNonDate="0" containsDate="1" containsString="0" minDate="2024-04-01T00:00:00" maxDate="2025-02-26T00:00:00" count="331">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sharedItems>
      <fieldGroup par="14"/>
    </cacheField>
    <cacheField name="Name" numFmtId="0">
      <sharedItems/>
    </cacheField>
    <cacheField name="Category" numFmtId="0">
      <sharedItems count="3">
        <s v="Electronic"/>
        <s v="Fashion "/>
        <s v="Decor"/>
      </sharedItems>
    </cacheField>
    <cacheField name="Product Name" numFmtId="0">
      <sharedItems count="11">
        <s v="Speaker"/>
        <s v="Earbuds"/>
        <s v="Women dress"/>
        <s v="Male dress"/>
        <s v="TV"/>
        <s v="Laptop"/>
        <s v="Saree"/>
        <s v="Suit"/>
        <s v="Car accessories"/>
        <s v="Home décor"/>
        <s v="CHAIR"/>
      </sharedItems>
    </cacheField>
    <cacheField name="State" numFmtId="0">
      <sharedItems count="20">
        <s v="Delhi"/>
        <s v="Maharashtra"/>
        <s v="West Bengal"/>
        <s v="Tamil Nadu"/>
        <s v="Karnataka"/>
        <s v="Telangana"/>
        <s v="Gujarat"/>
        <s v="Rajasthan"/>
        <s v="Uttar Pradesh"/>
        <s v="Madhya Pradesh"/>
        <s v="Chandigarh"/>
        <s v="Andhra Pradesh"/>
        <s v="Bihar"/>
        <s v="Jharkhand"/>
        <s v="Kerala"/>
        <s v="Himachal Pradesh"/>
        <s v="Uttarakhand"/>
        <s v="Assam"/>
        <s v="Punjab"/>
        <s v="Chhattisgarh"/>
      </sharedItems>
    </cacheField>
    <cacheField name="Gender" numFmtId="0">
      <sharedItems/>
    </cacheField>
    <cacheField name="Quantity" numFmtId="0">
      <sharedItems containsSemiMixedTypes="0" containsString="0" containsNumber="1" containsInteger="1" minValue="10" maxValue="100"/>
    </cacheField>
    <cacheField name="Cost" numFmtId="0">
      <sharedItems containsSemiMixedTypes="0" containsString="0" containsNumber="1" containsInteger="1" minValue="500" maxValue="1000"/>
    </cacheField>
    <cacheField name="Price" numFmtId="0">
      <sharedItems containsSemiMixedTypes="0" containsString="0" containsNumber="1" containsInteger="1" minValue="885" maxValue="1499"/>
    </cacheField>
    <cacheField name="Purchase Cost" numFmtId="0">
      <sharedItems containsSemiMixedTypes="0" containsString="0" containsNumber="1" containsInteger="1" minValue="5190" maxValue="95254"/>
    </cacheField>
    <cacheField name="Sale Price" numFmtId="0">
      <sharedItems containsSemiMixedTypes="0" containsString="0" containsNumber="1" containsInteger="1" minValue="9080" maxValue="149900"/>
    </cacheField>
    <cacheField name="Profit" numFmtId="0">
      <sharedItems containsSemiMixedTypes="0" containsString="0" containsNumber="1" containsInteger="1" minValue="-5980" maxValue="86976"/>
    </cacheField>
    <cacheField name="Months (date)" numFmtId="0" databaseField="0">
      <fieldGroup base="0">
        <rangePr groupBy="months" startDate="2024-04-01T00:00:00" endDate="2025-02-26T00:00:00"/>
        <groupItems count="14">
          <s v="&lt;01-04-2024"/>
          <s v="Jan"/>
          <s v="Feb"/>
          <s v="Mar"/>
          <s v="Apr"/>
          <s v="May"/>
          <s v="Jun"/>
          <s v="Jul"/>
          <s v="Aug"/>
          <s v="Sep"/>
          <s v="Oct"/>
          <s v="Nov"/>
          <s v="Dec"/>
          <s v="&gt;26-02-2025"/>
        </groupItems>
      </fieldGroup>
    </cacheField>
    <cacheField name="Quarters (date)" numFmtId="0" databaseField="0">
      <fieldGroup base="0">
        <rangePr groupBy="quarters" startDate="2024-04-01T00:00:00" endDate="2025-02-26T00:00:00"/>
        <groupItems count="6">
          <s v="&lt;01-04-2024"/>
          <s v="Qtr1"/>
          <s v="Qtr2"/>
          <s v="Qtr3"/>
          <s v="Qtr4"/>
          <s v="&gt;26-02-2025"/>
        </groupItems>
      </fieldGroup>
    </cacheField>
    <cacheField name="Years (date)" numFmtId="0" databaseField="0">
      <fieldGroup base="0">
        <rangePr groupBy="years" startDate="2024-04-01T00:00:00" endDate="2025-02-26T00:00:00"/>
        <groupItems count="4">
          <s v="&lt;01-04-2024"/>
          <s v="2024"/>
          <s v="2025"/>
          <s v="&gt;26-02-2025"/>
        </groupItems>
      </fieldGroup>
    </cacheField>
  </cacheFields>
  <extLst>
    <ext xmlns:x14="http://schemas.microsoft.com/office/spreadsheetml/2009/9/main" uri="{725AE2AE-9491-48be-B2B4-4EB974FC3084}">
      <x14:pivotCacheDefinition pivotCacheId="1373734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x v="0"/>
    <s v="Bharat Innovations"/>
    <x v="0"/>
    <x v="0"/>
    <x v="0"/>
    <s v="Male"/>
    <n v="29"/>
    <n v="924"/>
    <n v="1482"/>
    <n v="26796"/>
    <n v="42978"/>
    <n v="16182"/>
  </r>
  <r>
    <x v="1"/>
    <s v="Green Leaf Enterprises"/>
    <x v="0"/>
    <x v="1"/>
    <x v="1"/>
    <s v="Male"/>
    <n v="30"/>
    <n v="817"/>
    <n v="997"/>
    <n v="24510"/>
    <n v="29910"/>
    <n v="5400"/>
  </r>
  <r>
    <x v="2"/>
    <s v="Urban Pulse Technologies"/>
    <x v="0"/>
    <x v="1"/>
    <x v="2"/>
    <s v="Male"/>
    <n v="23"/>
    <n v="753"/>
    <n v="1006"/>
    <n v="17319"/>
    <n v="23138"/>
    <n v="5819"/>
  </r>
  <r>
    <x v="3"/>
    <s v="Mystic India Exports"/>
    <x v="0"/>
    <x v="1"/>
    <x v="3"/>
    <s v="Male"/>
    <n v="26"/>
    <n v="809"/>
    <n v="1375"/>
    <n v="21034"/>
    <n v="35750"/>
    <n v="14716"/>
  </r>
  <r>
    <x v="4"/>
    <s v="Golden Horizon Ventures"/>
    <x v="1"/>
    <x v="2"/>
    <x v="4"/>
    <s v="Male"/>
    <n v="95"/>
    <n v="936"/>
    <n v="901"/>
    <n v="88920"/>
    <n v="85595"/>
    <n v="-3325"/>
  </r>
  <r>
    <x v="5"/>
    <s v="Eternal Traditions"/>
    <x v="1"/>
    <x v="2"/>
    <x v="5"/>
    <s v="Male"/>
    <n v="84"/>
    <n v="784"/>
    <n v="1189"/>
    <n v="65856"/>
    <n v="99876"/>
    <n v="34020"/>
  </r>
  <r>
    <x v="6"/>
    <s v="Apex Solutions"/>
    <x v="1"/>
    <x v="2"/>
    <x v="6"/>
    <s v="Male"/>
    <n v="55"/>
    <n v="637"/>
    <n v="969"/>
    <n v="35035"/>
    <n v="53295"/>
    <n v="18260"/>
  </r>
  <r>
    <x v="7"/>
    <s v="Harmony Foods"/>
    <x v="1"/>
    <x v="2"/>
    <x v="1"/>
    <s v="Male"/>
    <n v="51"/>
    <n v="847"/>
    <n v="1245"/>
    <n v="43197"/>
    <n v="63495"/>
    <n v="20298"/>
  </r>
  <r>
    <x v="8"/>
    <s v="Pure Essence Skincare"/>
    <x v="0"/>
    <x v="0"/>
    <x v="7"/>
    <s v="Female"/>
    <n v="23"/>
    <n v="852"/>
    <n v="1365"/>
    <n v="19596"/>
    <n v="31395"/>
    <n v="11799"/>
  </r>
  <r>
    <x v="9"/>
    <s v="Zenith Construction Co."/>
    <x v="0"/>
    <x v="0"/>
    <x v="6"/>
    <s v="Female"/>
    <n v="24"/>
    <n v="903"/>
    <n v="1161"/>
    <n v="21672"/>
    <n v="27864"/>
    <n v="6192"/>
  </r>
  <r>
    <x v="10"/>
    <s v="Radiant Health Systems"/>
    <x v="0"/>
    <x v="0"/>
    <x v="8"/>
    <s v="Female"/>
    <n v="21"/>
    <n v="829"/>
    <n v="1269"/>
    <n v="17409"/>
    <n v="26649"/>
    <n v="9240"/>
  </r>
  <r>
    <x v="11"/>
    <s v="Divine Creations"/>
    <x v="0"/>
    <x v="0"/>
    <x v="8"/>
    <s v="Female"/>
    <n v="20"/>
    <n v="557"/>
    <n v="952"/>
    <n v="11140"/>
    <n v="19040"/>
    <n v="7900"/>
  </r>
  <r>
    <x v="12"/>
    <s v="Metro Tech Solutions"/>
    <x v="0"/>
    <x v="0"/>
    <x v="1"/>
    <s v="Female"/>
    <n v="29"/>
    <n v="951"/>
    <n v="1198"/>
    <n v="27579"/>
    <n v="34742"/>
    <n v="7163"/>
  </r>
  <r>
    <x v="13"/>
    <s v="True Path Logistics"/>
    <x v="0"/>
    <x v="0"/>
    <x v="9"/>
    <s v="Female"/>
    <n v="20"/>
    <n v="648"/>
    <n v="1432"/>
    <n v="12960"/>
    <n v="28640"/>
    <n v="15680"/>
  </r>
  <r>
    <x v="14"/>
    <s v="Sacred Roots Apparel"/>
    <x v="1"/>
    <x v="3"/>
    <x v="1"/>
    <s v="Female"/>
    <n v="68"/>
    <n v="534"/>
    <n v="1235"/>
    <n v="36312"/>
    <n v="83980"/>
    <n v="47668"/>
  </r>
  <r>
    <x v="15"/>
    <s v="Quantum Finance Services"/>
    <x v="1"/>
    <x v="3"/>
    <x v="10"/>
    <s v="Female"/>
    <n v="68"/>
    <n v="575"/>
    <n v="1014"/>
    <n v="39100"/>
    <n v="68952"/>
    <n v="29852"/>
  </r>
  <r>
    <x v="16"/>
    <s v="Brilliant Minds Academy"/>
    <x v="1"/>
    <x v="3"/>
    <x v="9"/>
    <s v="Female"/>
    <n v="79"/>
    <n v="537"/>
    <n v="955"/>
    <n v="42423"/>
    <n v="75445"/>
    <n v="33022"/>
  </r>
  <r>
    <x v="17"/>
    <s v="Visionary Holdings"/>
    <x v="1"/>
    <x v="3"/>
    <x v="11"/>
    <s v="Female"/>
    <n v="65"/>
    <n v="935"/>
    <n v="1205"/>
    <n v="60775"/>
    <n v="78325"/>
    <n v="17550"/>
  </r>
  <r>
    <x v="18"/>
    <s v="Stellar Design Studio"/>
    <x v="1"/>
    <x v="3"/>
    <x v="12"/>
    <s v="Female"/>
    <n v="66"/>
    <n v="709"/>
    <n v="1106"/>
    <n v="46794"/>
    <n v="72996"/>
    <n v="26202"/>
  </r>
  <r>
    <x v="19"/>
    <s v="Classic Cuisines"/>
    <x v="1"/>
    <x v="3"/>
    <x v="6"/>
    <s v="Male"/>
    <n v="70"/>
    <n v="751"/>
    <n v="936"/>
    <n v="52570"/>
    <n v="65520"/>
    <n v="12950"/>
  </r>
  <r>
    <x v="20"/>
    <s v="Bold Ventures"/>
    <x v="1"/>
    <x v="3"/>
    <x v="8"/>
    <s v="Male"/>
    <n v="75"/>
    <n v="686"/>
    <n v="1081"/>
    <n v="51450"/>
    <n v="81075"/>
    <n v="29625"/>
  </r>
  <r>
    <x v="21"/>
    <s v="Prestige Automobiles"/>
    <x v="0"/>
    <x v="4"/>
    <x v="8"/>
    <s v="Male"/>
    <n v="26"/>
    <n v="942"/>
    <n v="944"/>
    <n v="24492"/>
    <n v="24544"/>
    <n v="52"/>
  </r>
  <r>
    <x v="22"/>
    <s v="Elite Marketing Solutions"/>
    <x v="0"/>
    <x v="4"/>
    <x v="3"/>
    <s v="Male"/>
    <n v="25"/>
    <n v="958"/>
    <n v="1393"/>
    <n v="23950"/>
    <n v="34825"/>
    <n v="10875"/>
  </r>
  <r>
    <x v="23"/>
    <s v="Natural Bliss Beverages"/>
    <x v="0"/>
    <x v="4"/>
    <x v="3"/>
    <s v="Male"/>
    <n v="20"/>
    <n v="606"/>
    <n v="1106"/>
    <n v="12120"/>
    <n v="22120"/>
    <n v="10000"/>
  </r>
  <r>
    <x v="24"/>
    <s v="Crystal Clear Solutions"/>
    <x v="0"/>
    <x v="4"/>
    <x v="7"/>
    <s v="Female"/>
    <n v="26"/>
    <n v="520"/>
    <n v="1494"/>
    <n v="13520"/>
    <n v="38844"/>
    <n v="25324"/>
  </r>
  <r>
    <x v="25"/>
    <s v="Modern Trends Fashion"/>
    <x v="0"/>
    <x v="4"/>
    <x v="8"/>
    <s v="Female"/>
    <n v="22"/>
    <n v="822"/>
    <n v="1279"/>
    <n v="18084"/>
    <n v="28138"/>
    <n v="10054"/>
  </r>
  <r>
    <x v="26"/>
    <s v="Heritage Crafts"/>
    <x v="0"/>
    <x v="4"/>
    <x v="13"/>
    <s v="Female"/>
    <n v="26"/>
    <n v="505"/>
    <n v="908"/>
    <n v="13130"/>
    <n v="23608"/>
    <n v="10478"/>
  </r>
  <r>
    <x v="27"/>
    <s v="Future Insights Analytics"/>
    <x v="0"/>
    <x v="4"/>
    <x v="14"/>
    <s v="Female"/>
    <n v="23"/>
    <n v="649"/>
    <n v="1326"/>
    <n v="14927"/>
    <n v="30498"/>
    <n v="15571"/>
  </r>
  <r>
    <x v="28"/>
    <s v="Emerald Estate Developers"/>
    <x v="0"/>
    <x v="4"/>
    <x v="1"/>
    <s v="Female"/>
    <n v="26"/>
    <n v="647"/>
    <n v="1200"/>
    <n v="16822"/>
    <n v="31200"/>
    <n v="14378"/>
  </r>
  <r>
    <x v="29"/>
    <s v="Starlight Media Group"/>
    <x v="0"/>
    <x v="4"/>
    <x v="15"/>
    <s v="Female"/>
    <n v="30"/>
    <n v="843"/>
    <n v="1089"/>
    <n v="25290"/>
    <n v="32670"/>
    <n v="7380"/>
  </r>
  <r>
    <x v="30"/>
    <s v="Supreme Electronics"/>
    <x v="0"/>
    <x v="4"/>
    <x v="16"/>
    <s v="Female"/>
    <n v="21"/>
    <n v="571"/>
    <n v="1022"/>
    <n v="11991"/>
    <n v="21462"/>
    <n v="9471"/>
  </r>
  <r>
    <x v="31"/>
    <s v="Optimum Wellness"/>
    <x v="0"/>
    <x v="4"/>
    <x v="17"/>
    <s v="Male"/>
    <n v="25"/>
    <n v="909"/>
    <n v="1391"/>
    <n v="22725"/>
    <n v="34775"/>
    <n v="12050"/>
  </r>
  <r>
    <x v="32"/>
    <s v="Zenith Books Publishing"/>
    <x v="0"/>
    <x v="4"/>
    <x v="18"/>
    <s v="Male"/>
    <n v="24"/>
    <n v="584"/>
    <n v="1343"/>
    <n v="14016"/>
    <n v="32232"/>
    <n v="18216"/>
  </r>
  <r>
    <x v="33"/>
    <s v="Pinnacle Innovations"/>
    <x v="0"/>
    <x v="4"/>
    <x v="19"/>
    <s v="Male"/>
    <n v="28"/>
    <n v="787"/>
    <n v="1021"/>
    <n v="22036"/>
    <n v="28588"/>
    <n v="6552"/>
  </r>
  <r>
    <x v="34"/>
    <s v="Apex Travel Services"/>
    <x v="0"/>
    <x v="4"/>
    <x v="2"/>
    <s v="Male"/>
    <n v="23"/>
    <n v="768"/>
    <n v="901"/>
    <n v="17664"/>
    <n v="20723"/>
    <n v="3059"/>
  </r>
  <r>
    <x v="35"/>
    <s v="Golden Era Realty"/>
    <x v="0"/>
    <x v="4"/>
    <x v="2"/>
    <s v="Female"/>
    <n v="23"/>
    <n v="584"/>
    <n v="1386"/>
    <n v="13432"/>
    <n v="31878"/>
    <n v="18446"/>
  </r>
  <r>
    <x v="36"/>
    <s v="Radiant Jewelry"/>
    <x v="0"/>
    <x v="5"/>
    <x v="9"/>
    <s v="Female"/>
    <n v="20"/>
    <n v="778"/>
    <n v="957"/>
    <n v="15560"/>
    <n v="19140"/>
    <n v="3580"/>
  </r>
  <r>
    <x v="37"/>
    <s v="Infinity Ventures"/>
    <x v="0"/>
    <x v="5"/>
    <x v="13"/>
    <s v="Female"/>
    <n v="26"/>
    <n v="595"/>
    <n v="970"/>
    <n v="15470"/>
    <n v="25220"/>
    <n v="9750"/>
  </r>
  <r>
    <x v="38"/>
    <s v="Royal Taste Foods"/>
    <x v="0"/>
    <x v="5"/>
    <x v="2"/>
    <s v="Female"/>
    <n v="27"/>
    <n v="722"/>
    <n v="1143"/>
    <n v="19494"/>
    <n v="30861"/>
    <n v="11367"/>
  </r>
  <r>
    <x v="39"/>
    <s v="Harmony Homes"/>
    <x v="0"/>
    <x v="5"/>
    <x v="4"/>
    <s v="Female"/>
    <n v="25"/>
    <n v="982"/>
    <n v="1343"/>
    <n v="24550"/>
    <n v="33575"/>
    <n v="9025"/>
  </r>
  <r>
    <x v="40"/>
    <s v="Urban Edge Consulting"/>
    <x v="0"/>
    <x v="5"/>
    <x v="0"/>
    <s v="Female"/>
    <n v="25"/>
    <n v="982"/>
    <n v="1459"/>
    <n v="24550"/>
    <n v="36475"/>
    <n v="11925"/>
  </r>
  <r>
    <x v="41"/>
    <s v="Prime Tech Innovations"/>
    <x v="0"/>
    <x v="5"/>
    <x v="1"/>
    <s v="Female"/>
    <n v="25"/>
    <n v="810"/>
    <n v="1443"/>
    <n v="20250"/>
    <n v="36075"/>
    <n v="15825"/>
  </r>
  <r>
    <x v="42"/>
    <s v="Legacy Designs"/>
    <x v="0"/>
    <x v="5"/>
    <x v="2"/>
    <s v="Female"/>
    <n v="26"/>
    <n v="781"/>
    <n v="1094"/>
    <n v="20306"/>
    <n v="28444"/>
    <n v="8138"/>
  </r>
  <r>
    <x v="43"/>
    <s v="Virtue Enterprises"/>
    <x v="0"/>
    <x v="5"/>
    <x v="3"/>
    <s v="Female"/>
    <n v="26"/>
    <n v="630"/>
    <n v="953"/>
    <n v="16380"/>
    <n v="24778"/>
    <n v="8398"/>
  </r>
  <r>
    <x v="44"/>
    <s v="Radiant Health Club"/>
    <x v="0"/>
    <x v="5"/>
    <x v="4"/>
    <s v="Female"/>
    <n v="23"/>
    <n v="972"/>
    <n v="1370"/>
    <n v="22356"/>
    <n v="31510"/>
    <n v="9154"/>
  </r>
  <r>
    <x v="45"/>
    <s v="Bright Horizon Ventures"/>
    <x v="0"/>
    <x v="5"/>
    <x v="5"/>
    <s v="Male"/>
    <n v="30"/>
    <n v="987"/>
    <n v="1452"/>
    <n v="29610"/>
    <n v="43560"/>
    <n v="13950"/>
  </r>
  <r>
    <x v="46"/>
    <s v="Modern Lifestyle Products"/>
    <x v="0"/>
    <x v="5"/>
    <x v="6"/>
    <s v="Male"/>
    <n v="25"/>
    <n v="877"/>
    <n v="1016"/>
    <n v="21925"/>
    <n v="25400"/>
    <n v="3475"/>
  </r>
  <r>
    <x v="47"/>
    <s v="Nexus Trading Co."/>
    <x v="0"/>
    <x v="5"/>
    <x v="1"/>
    <s v="Male"/>
    <n v="26"/>
    <n v="596"/>
    <n v="1415"/>
    <n v="15496"/>
    <n v="36790"/>
    <n v="21294"/>
  </r>
  <r>
    <x v="48"/>
    <s v="Radiance Spa"/>
    <x v="1"/>
    <x v="6"/>
    <x v="7"/>
    <s v="Male"/>
    <n v="91"/>
    <n v="518"/>
    <n v="1350"/>
    <n v="47138"/>
    <n v="122850"/>
    <n v="75712"/>
  </r>
  <r>
    <x v="49"/>
    <s v="Absolute Solutions"/>
    <x v="1"/>
    <x v="6"/>
    <x v="6"/>
    <s v="Male"/>
    <n v="79"/>
    <n v="616"/>
    <n v="1128"/>
    <n v="48664"/>
    <n v="89112"/>
    <n v="40448"/>
  </r>
  <r>
    <x v="50"/>
    <s v="Verve Fitness Studio"/>
    <x v="1"/>
    <x v="6"/>
    <x v="8"/>
    <s v="Female"/>
    <n v="96"/>
    <n v="791"/>
    <n v="1404"/>
    <n v="75936"/>
    <n v="134784"/>
    <n v="58848"/>
  </r>
  <r>
    <x v="51"/>
    <s v="Sparkle Cleaners"/>
    <x v="1"/>
    <x v="6"/>
    <x v="8"/>
    <s v="Female"/>
    <n v="69"/>
    <n v="864"/>
    <n v="1111"/>
    <n v="59616"/>
    <n v="76659"/>
    <n v="17043"/>
  </r>
  <r>
    <x v="52"/>
    <s v="Global Reach Logistics"/>
    <x v="1"/>
    <x v="6"/>
    <x v="1"/>
    <s v="Female"/>
    <n v="55"/>
    <n v="782"/>
    <n v="1153"/>
    <n v="43010"/>
    <n v="63415"/>
    <n v="20405"/>
  </r>
  <r>
    <x v="53"/>
    <s v="Noble Path Finance"/>
    <x v="1"/>
    <x v="6"/>
    <x v="9"/>
    <s v="Female"/>
    <n v="71"/>
    <n v="653"/>
    <n v="1185"/>
    <n v="46363"/>
    <n v="84135"/>
    <n v="37772"/>
  </r>
  <r>
    <x v="54"/>
    <s v="Dynamic Events Management"/>
    <x v="1"/>
    <x v="6"/>
    <x v="1"/>
    <s v="Female"/>
    <n v="88"/>
    <n v="959"/>
    <n v="1169"/>
    <n v="84392"/>
    <n v="102872"/>
    <n v="18480"/>
  </r>
  <r>
    <x v="55"/>
    <s v="Crystal Waters Resort"/>
    <x v="1"/>
    <x v="6"/>
    <x v="10"/>
    <s v="Female"/>
    <n v="72"/>
    <n v="805"/>
    <n v="1303"/>
    <n v="57960"/>
    <n v="93816"/>
    <n v="35856"/>
  </r>
  <r>
    <x v="56"/>
    <s v="Excellence Tutors"/>
    <x v="1"/>
    <x v="6"/>
    <x v="9"/>
    <s v="Female"/>
    <n v="53"/>
    <n v="665"/>
    <n v="1100"/>
    <n v="35245"/>
    <n v="58300"/>
    <n v="23055"/>
  </r>
  <r>
    <x v="57"/>
    <s v="Horizon Builders"/>
    <x v="1"/>
    <x v="6"/>
    <x v="11"/>
    <s v="Male"/>
    <n v="88"/>
    <n v="607"/>
    <n v="1295"/>
    <n v="53416"/>
    <n v="113960"/>
    <n v="60544"/>
  </r>
  <r>
    <x v="58"/>
    <s v="Synergy Tech Solutions"/>
    <x v="1"/>
    <x v="6"/>
    <x v="12"/>
    <s v="Male"/>
    <n v="50"/>
    <n v="639"/>
    <n v="1329"/>
    <n v="31950"/>
    <n v="66450"/>
    <n v="34500"/>
  </r>
  <r>
    <x v="59"/>
    <s v="Classic Heritage Crafts"/>
    <x v="1"/>
    <x v="6"/>
    <x v="6"/>
    <s v="Male"/>
    <n v="99"/>
    <n v="657"/>
    <n v="895"/>
    <n v="65043"/>
    <n v="88605"/>
    <n v="23562"/>
  </r>
  <r>
    <x v="60"/>
    <s v="Prime Focus Media"/>
    <x v="1"/>
    <x v="7"/>
    <x v="8"/>
    <s v="Male"/>
    <n v="88"/>
    <n v="977"/>
    <n v="1391"/>
    <n v="85976"/>
    <n v="122408"/>
    <n v="36432"/>
  </r>
  <r>
    <x v="61"/>
    <s v="Noble Nutraceuticals"/>
    <x v="1"/>
    <x v="7"/>
    <x v="8"/>
    <s v="Female"/>
    <n v="81"/>
    <n v="528"/>
    <n v="946"/>
    <n v="42768"/>
    <n v="76626"/>
    <n v="33858"/>
  </r>
  <r>
    <x v="62"/>
    <s v="Supreme Travel Agency"/>
    <x v="1"/>
    <x v="7"/>
    <x v="3"/>
    <s v="Male"/>
    <n v="74"/>
    <n v="870"/>
    <n v="959"/>
    <n v="64380"/>
    <n v="70966"/>
    <n v="6586"/>
  </r>
  <r>
    <x v="63"/>
    <s v="Future Vision Tech"/>
    <x v="1"/>
    <x v="7"/>
    <x v="3"/>
    <s v="Male"/>
    <n v="83"/>
    <n v="655"/>
    <n v="1181"/>
    <n v="54365"/>
    <n v="98023"/>
    <n v="43658"/>
  </r>
  <r>
    <x v="64"/>
    <s v="Urban Groove Apparel"/>
    <x v="1"/>
    <x v="7"/>
    <x v="7"/>
    <s v="Male"/>
    <n v="99"/>
    <n v="649"/>
    <n v="1453"/>
    <n v="64251"/>
    <n v="143847"/>
    <n v="79596"/>
  </r>
  <r>
    <x v="65"/>
    <s v="Echo Real Estate"/>
    <x v="1"/>
    <x v="7"/>
    <x v="8"/>
    <s v="Male"/>
    <n v="97"/>
    <n v="917"/>
    <n v="1203"/>
    <n v="88949"/>
    <n v="116691"/>
    <n v="27742"/>
  </r>
  <r>
    <x v="66"/>
    <s v="Pinnacle Health Products"/>
    <x v="1"/>
    <x v="7"/>
    <x v="13"/>
    <s v="Female"/>
    <n v="57"/>
    <n v="793"/>
    <n v="1022"/>
    <n v="45201"/>
    <n v="58254"/>
    <n v="13053"/>
  </r>
  <r>
    <x v="67"/>
    <s v="Apex Auto Care"/>
    <x v="1"/>
    <x v="7"/>
    <x v="14"/>
    <s v="Female"/>
    <n v="84"/>
    <n v="931"/>
    <n v="1354"/>
    <n v="78204"/>
    <n v="113736"/>
    <n v="35532"/>
  </r>
  <r>
    <x v="68"/>
    <s v="Royal Glow Cosmetics"/>
    <x v="1"/>
    <x v="7"/>
    <x v="1"/>
    <s v="Female"/>
    <n v="76"/>
    <n v="901"/>
    <n v="1122"/>
    <n v="68476"/>
    <n v="85272"/>
    <n v="16796"/>
  </r>
  <r>
    <x v="69"/>
    <s v="Zenith Culinary Arts"/>
    <x v="1"/>
    <x v="7"/>
    <x v="15"/>
    <s v="Female"/>
    <n v="93"/>
    <n v="658"/>
    <n v="1108"/>
    <n v="61194"/>
    <n v="103044"/>
    <n v="41850"/>
  </r>
  <r>
    <x v="70"/>
    <s v="Visionary Tours"/>
    <x v="1"/>
    <x v="7"/>
    <x v="16"/>
    <s v="Female"/>
    <n v="68"/>
    <n v="651"/>
    <n v="1494"/>
    <n v="44268"/>
    <n v="101592"/>
    <n v="57324"/>
  </r>
  <r>
    <x v="71"/>
    <s v="Horizon Wellness"/>
    <x v="2"/>
    <x v="8"/>
    <x v="17"/>
    <s v="Female"/>
    <n v="17"/>
    <n v="938"/>
    <n v="1332"/>
    <n v="15946"/>
    <n v="22644"/>
    <n v="6698"/>
  </r>
  <r>
    <x v="72"/>
    <s v="True Value Electronics"/>
    <x v="2"/>
    <x v="8"/>
    <x v="18"/>
    <s v="Female"/>
    <n v="18"/>
    <n v="920"/>
    <n v="1162"/>
    <n v="16560"/>
    <n v="20916"/>
    <n v="4356"/>
  </r>
  <r>
    <x v="73"/>
    <s v="Harmony Homes Realty"/>
    <x v="2"/>
    <x v="8"/>
    <x v="19"/>
    <s v="Female"/>
    <n v="20"/>
    <n v="731"/>
    <n v="1228"/>
    <n v="14620"/>
    <n v="24560"/>
    <n v="9940"/>
  </r>
  <r>
    <x v="74"/>
    <s v="Stellar Advertising"/>
    <x v="2"/>
    <x v="8"/>
    <x v="2"/>
    <s v="Female"/>
    <n v="17"/>
    <n v="750"/>
    <n v="931"/>
    <n v="12750"/>
    <n v="15827"/>
    <n v="3077"/>
  </r>
  <r>
    <x v="75"/>
    <s v="Radiant Enterprise Solutions"/>
    <x v="2"/>
    <x v="8"/>
    <x v="2"/>
    <s v="Female"/>
    <n v="20"/>
    <n v="827"/>
    <n v="1478"/>
    <n v="16540"/>
    <n v="29560"/>
    <n v="13020"/>
  </r>
  <r>
    <x v="76"/>
    <s v="Modern Trends Retail"/>
    <x v="2"/>
    <x v="8"/>
    <x v="9"/>
    <s v="Male"/>
    <n v="14"/>
    <n v="906"/>
    <n v="1486"/>
    <n v="12684"/>
    <n v="20804"/>
    <n v="8120"/>
  </r>
  <r>
    <x v="77"/>
    <s v="Global Spectrum Consulting"/>
    <x v="2"/>
    <x v="8"/>
    <x v="13"/>
    <s v="Male"/>
    <n v="20"/>
    <n v="699"/>
    <n v="1246"/>
    <n v="13980"/>
    <n v="24920"/>
    <n v="10940"/>
  </r>
  <r>
    <x v="78"/>
    <s v="Elite Essence Products"/>
    <x v="1"/>
    <x v="6"/>
    <x v="2"/>
    <s v="Male"/>
    <n v="98"/>
    <n v="596"/>
    <n v="1086"/>
    <n v="58408"/>
    <n v="106428"/>
    <n v="48020"/>
  </r>
  <r>
    <x v="79"/>
    <s v="Dynamic Creations"/>
    <x v="1"/>
    <x v="6"/>
    <x v="4"/>
    <s v="Male"/>
    <n v="84"/>
    <n v="911"/>
    <n v="1132"/>
    <n v="76524"/>
    <n v="95088"/>
    <n v="18564"/>
  </r>
  <r>
    <x v="80"/>
    <s v="Quantum Design Studio"/>
    <x v="1"/>
    <x v="6"/>
    <x v="0"/>
    <s v="Male"/>
    <n v="81"/>
    <n v="702"/>
    <n v="1318"/>
    <n v="56862"/>
    <n v="106758"/>
    <n v="49896"/>
  </r>
  <r>
    <x v="81"/>
    <s v="Infinite Solutions"/>
    <x v="1"/>
    <x v="6"/>
    <x v="1"/>
    <s v="Female"/>
    <n v="75"/>
    <n v="859"/>
    <n v="1176"/>
    <n v="64425"/>
    <n v="88200"/>
    <n v="23775"/>
  </r>
  <r>
    <x v="82"/>
    <s v="Apex Construction"/>
    <x v="1"/>
    <x v="6"/>
    <x v="2"/>
    <s v="Female"/>
    <n v="58"/>
    <n v="510"/>
    <n v="1104"/>
    <n v="29580"/>
    <n v="64032"/>
    <n v="34452"/>
  </r>
  <r>
    <x v="83"/>
    <s v="Legacy Innovations"/>
    <x v="1"/>
    <x v="7"/>
    <x v="3"/>
    <s v="Female"/>
    <n v="59"/>
    <n v="506"/>
    <n v="1462"/>
    <n v="29854"/>
    <n v="86258"/>
    <n v="56404"/>
  </r>
  <r>
    <x v="84"/>
    <s v="Pure Harmony Foods"/>
    <x v="1"/>
    <x v="7"/>
    <x v="4"/>
    <s v="Male"/>
    <n v="51"/>
    <n v="868"/>
    <n v="935"/>
    <n v="44268"/>
    <n v="47685"/>
    <n v="3417"/>
  </r>
  <r>
    <x v="85"/>
    <s v="Zenith Security Systems"/>
    <x v="1"/>
    <x v="7"/>
    <x v="5"/>
    <s v="Male"/>
    <n v="76"/>
    <n v="602"/>
    <n v="1494"/>
    <n v="45752"/>
    <n v="113544"/>
    <n v="67792"/>
  </r>
  <r>
    <x v="86"/>
    <s v="Crystal Clear Beverages"/>
    <x v="1"/>
    <x v="7"/>
    <x v="6"/>
    <s v="Male"/>
    <n v="55"/>
    <n v="928"/>
    <n v="893"/>
    <n v="51040"/>
    <n v="49115"/>
    <n v="-1925"/>
  </r>
  <r>
    <x v="87"/>
    <s v="Metro Line Tech"/>
    <x v="1"/>
    <x v="7"/>
    <x v="1"/>
    <s v="Male"/>
    <n v="74"/>
    <n v="758"/>
    <n v="988"/>
    <n v="56092"/>
    <n v="73112"/>
    <n v="17020"/>
  </r>
  <r>
    <x v="88"/>
    <s v="Urban Pulse Consulting"/>
    <x v="1"/>
    <x v="7"/>
    <x v="7"/>
    <s v="Male"/>
    <n v="88"/>
    <n v="566"/>
    <n v="951"/>
    <n v="49808"/>
    <n v="83688"/>
    <n v="33880"/>
  </r>
  <r>
    <x v="89"/>
    <s v="Radiant Vision Studios"/>
    <x v="2"/>
    <x v="9"/>
    <x v="6"/>
    <s v="Female"/>
    <n v="17"/>
    <n v="537"/>
    <n v="1035"/>
    <n v="9129"/>
    <n v="17595"/>
    <n v="8466"/>
  </r>
  <r>
    <x v="90"/>
    <s v="Noble Travel Services"/>
    <x v="2"/>
    <x v="9"/>
    <x v="8"/>
    <s v="Female"/>
    <n v="20"/>
    <n v="875"/>
    <n v="1255"/>
    <n v="17500"/>
    <n v="25100"/>
    <n v="7600"/>
  </r>
  <r>
    <x v="91"/>
    <s v="Bright Future Academy"/>
    <x v="2"/>
    <x v="9"/>
    <x v="8"/>
    <s v="Female"/>
    <n v="13"/>
    <n v="917"/>
    <n v="1412"/>
    <n v="11921"/>
    <n v="18356"/>
    <n v="6435"/>
  </r>
  <r>
    <x v="92"/>
    <s v="Synergy Solutions Group"/>
    <x v="2"/>
    <x v="9"/>
    <x v="1"/>
    <s v="Female"/>
    <n v="15"/>
    <n v="910"/>
    <n v="1363"/>
    <n v="13650"/>
    <n v="20445"/>
    <n v="6795"/>
  </r>
  <r>
    <x v="93"/>
    <s v="Visionary Health Systems"/>
    <x v="2"/>
    <x v="9"/>
    <x v="9"/>
    <s v="Female"/>
    <n v="12"/>
    <n v="980"/>
    <n v="1281"/>
    <n v="11760"/>
    <n v="15372"/>
    <n v="3612"/>
  </r>
  <r>
    <x v="94"/>
    <s v="Apex Retailers"/>
    <x v="2"/>
    <x v="9"/>
    <x v="1"/>
    <s v="Female"/>
    <n v="12"/>
    <n v="734"/>
    <n v="1109"/>
    <n v="8808"/>
    <n v="13308"/>
    <n v="4500"/>
  </r>
  <r>
    <x v="95"/>
    <s v="Prestige Property Developers"/>
    <x v="2"/>
    <x v="9"/>
    <x v="10"/>
    <s v="Female"/>
    <n v="12"/>
    <n v="913"/>
    <n v="1371"/>
    <n v="10956"/>
    <n v="16452"/>
    <n v="5496"/>
  </r>
  <r>
    <x v="96"/>
    <s v="Classic Trends Fashion"/>
    <x v="2"/>
    <x v="9"/>
    <x v="9"/>
    <s v="Male"/>
    <n v="20"/>
    <n v="833"/>
    <n v="1054"/>
    <n v="16660"/>
    <n v="21080"/>
    <n v="4420"/>
  </r>
  <r>
    <x v="97"/>
    <s v="Harmony Ventures"/>
    <x v="2"/>
    <x v="9"/>
    <x v="11"/>
    <s v="Male"/>
    <n v="17"/>
    <n v="748"/>
    <n v="1002"/>
    <n v="12716"/>
    <n v="17034"/>
    <n v="4318"/>
  </r>
  <r>
    <x v="98"/>
    <s v="Stellar Realty"/>
    <x v="2"/>
    <x v="9"/>
    <x v="12"/>
    <s v="Male"/>
    <n v="20"/>
    <n v="517"/>
    <n v="975"/>
    <n v="10340"/>
    <n v="19500"/>
    <n v="9160"/>
  </r>
  <r>
    <x v="99"/>
    <s v="Future Path Technologies"/>
    <x v="2"/>
    <x v="9"/>
    <x v="6"/>
    <s v="Male"/>
    <n v="18"/>
    <n v="674"/>
    <n v="1099"/>
    <n v="12132"/>
    <n v="19782"/>
    <n v="7650"/>
  </r>
  <r>
    <x v="100"/>
    <s v="Elite Edge Services"/>
    <x v="2"/>
    <x v="9"/>
    <x v="8"/>
    <s v="Female"/>
    <n v="17"/>
    <n v="641"/>
    <n v="982"/>
    <n v="10897"/>
    <n v="16694"/>
    <n v="5797"/>
  </r>
  <r>
    <x v="101"/>
    <s v="Radiance Health and Wellness"/>
    <x v="0"/>
    <x v="5"/>
    <x v="8"/>
    <s v="Male"/>
    <n v="26"/>
    <n v="771"/>
    <n v="917"/>
    <n v="20046"/>
    <n v="23842"/>
    <n v="3796"/>
  </r>
  <r>
    <x v="102"/>
    <s v="Legacy Auto Works"/>
    <x v="0"/>
    <x v="5"/>
    <x v="3"/>
    <s v="Male"/>
    <n v="30"/>
    <n v="859"/>
    <n v="1317"/>
    <n v="25770"/>
    <n v="39510"/>
    <n v="13740"/>
  </r>
  <r>
    <x v="103"/>
    <s v="Prime Essence Creations"/>
    <x v="0"/>
    <x v="5"/>
    <x v="3"/>
    <s v="Male"/>
    <n v="30"/>
    <n v="726"/>
    <n v="1323"/>
    <n v="21780"/>
    <n v="39690"/>
    <n v="17910"/>
  </r>
  <r>
    <x v="104"/>
    <s v="Quantum Ventures"/>
    <x v="0"/>
    <x v="5"/>
    <x v="7"/>
    <s v="Male"/>
    <n v="29"/>
    <n v="861"/>
    <n v="1045"/>
    <n v="24969"/>
    <n v="30305"/>
    <n v="5336"/>
  </r>
  <r>
    <x v="105"/>
    <s v="Horizon Tech Solutions"/>
    <x v="0"/>
    <x v="5"/>
    <x v="8"/>
    <s v="Female"/>
    <n v="26"/>
    <n v="627"/>
    <n v="1079"/>
    <n v="16302"/>
    <n v="28054"/>
    <n v="11752"/>
  </r>
  <r>
    <x v="106"/>
    <s v="Urban Legends Apparel"/>
    <x v="0"/>
    <x v="5"/>
    <x v="13"/>
    <s v="Female"/>
    <n v="24"/>
    <n v="978"/>
    <n v="1319"/>
    <n v="23472"/>
    <n v="31656"/>
    <n v="8184"/>
  </r>
  <r>
    <x v="107"/>
    <s v="Pure Bliss Beverages"/>
    <x v="0"/>
    <x v="5"/>
    <x v="14"/>
    <s v="Female"/>
    <n v="30"/>
    <n v="514"/>
    <n v="1418"/>
    <n v="15420"/>
    <n v="42540"/>
    <n v="27120"/>
  </r>
  <r>
    <x v="108"/>
    <s v="Noble Heights Builders"/>
    <x v="0"/>
    <x v="5"/>
    <x v="1"/>
    <s v="Female"/>
    <n v="26"/>
    <n v="656"/>
    <n v="1363"/>
    <n v="17056"/>
    <n v="35438"/>
    <n v="18382"/>
  </r>
  <r>
    <x v="109"/>
    <s v="Radiant Foods"/>
    <x v="0"/>
    <x v="5"/>
    <x v="15"/>
    <s v="Female"/>
    <n v="28"/>
    <n v="866"/>
    <n v="897"/>
    <n v="24248"/>
    <n v="25116"/>
    <n v="868"/>
  </r>
  <r>
    <x v="110"/>
    <s v="Zenith Financial Services"/>
    <x v="0"/>
    <x v="5"/>
    <x v="16"/>
    <s v="Female"/>
    <n v="23"/>
    <n v="969"/>
    <n v="1485"/>
    <n v="22287"/>
    <n v="34155"/>
    <n v="11868"/>
  </r>
  <r>
    <x v="111"/>
    <s v="Apex Travel Ventures"/>
    <x v="0"/>
    <x v="5"/>
    <x v="17"/>
    <s v="Female"/>
    <n v="21"/>
    <n v="626"/>
    <n v="931"/>
    <n v="13146"/>
    <n v="19551"/>
    <n v="6405"/>
  </r>
  <r>
    <x v="112"/>
    <s v="Legacy Design Group"/>
    <x v="1"/>
    <x v="6"/>
    <x v="18"/>
    <s v="Female"/>
    <n v="58"/>
    <n v="898"/>
    <n v="1125"/>
    <n v="52084"/>
    <n v="65250"/>
    <n v="13166"/>
  </r>
  <r>
    <x v="113"/>
    <s v="Supreme Wellness"/>
    <x v="1"/>
    <x v="6"/>
    <x v="19"/>
    <s v="Female"/>
    <n v="83"/>
    <n v="943"/>
    <n v="994"/>
    <n v="78269"/>
    <n v="82502"/>
    <n v="4233"/>
  </r>
  <r>
    <x v="114"/>
    <s v="Harmony Tech Innovations"/>
    <x v="1"/>
    <x v="6"/>
    <x v="2"/>
    <s v="Female"/>
    <n v="85"/>
    <n v="641"/>
    <n v="952"/>
    <n v="54485"/>
    <n v="80920"/>
    <n v="26435"/>
  </r>
  <r>
    <x v="115"/>
    <s v="Stellar Education Services"/>
    <x v="1"/>
    <x v="6"/>
    <x v="2"/>
    <s v="Female"/>
    <n v="57"/>
    <n v="784"/>
    <n v="1089"/>
    <n v="44688"/>
    <n v="62073"/>
    <n v="17385"/>
  </r>
  <r>
    <x v="116"/>
    <s v="Visionary Health Products"/>
    <x v="1"/>
    <x v="6"/>
    <x v="9"/>
    <s v="Female"/>
    <n v="98"/>
    <n v="579"/>
    <n v="1173"/>
    <n v="56742"/>
    <n v="114954"/>
    <n v="58212"/>
  </r>
  <r>
    <x v="117"/>
    <s v="Crystal Innovations"/>
    <x v="1"/>
    <x v="6"/>
    <x v="13"/>
    <s v="Female"/>
    <n v="98"/>
    <n v="605"/>
    <n v="1491"/>
    <n v="59290"/>
    <n v="146118"/>
    <n v="86828"/>
  </r>
  <r>
    <x v="118"/>
    <s v="Future Trends Retail"/>
    <x v="1"/>
    <x v="6"/>
    <x v="2"/>
    <s v="Female"/>
    <n v="63"/>
    <n v="952"/>
    <n v="1435"/>
    <n v="59976"/>
    <n v="90405"/>
    <n v="30429"/>
  </r>
  <r>
    <x v="119"/>
    <s v="Radiant Horizon Ventures"/>
    <x v="1"/>
    <x v="6"/>
    <x v="4"/>
    <s v="Female"/>
    <n v="91"/>
    <n v="938"/>
    <n v="928"/>
    <n v="85358"/>
    <n v="84448"/>
    <n v="-910"/>
  </r>
  <r>
    <x v="120"/>
    <s v="Urban Edge Realty"/>
    <x v="1"/>
    <x v="6"/>
    <x v="0"/>
    <s v="Male"/>
    <n v="66"/>
    <n v="512"/>
    <n v="1281"/>
    <n v="33792"/>
    <n v="84546"/>
    <n v="50754"/>
  </r>
  <r>
    <x v="121"/>
    <s v="Prime Focus Innovations"/>
    <x v="1"/>
    <x v="6"/>
    <x v="1"/>
    <s v="Male"/>
    <n v="88"/>
    <n v="691"/>
    <n v="1014"/>
    <n v="60808"/>
    <n v="89232"/>
    <n v="28424"/>
  </r>
  <r>
    <x v="122"/>
    <s v="Elite Spectrum Consulting"/>
    <x v="1"/>
    <x v="6"/>
    <x v="2"/>
    <s v="Male"/>
    <n v="54"/>
    <n v="518"/>
    <n v="1038"/>
    <n v="27972"/>
    <n v="56052"/>
    <n v="28080"/>
  </r>
  <r>
    <x v="123"/>
    <s v="Dynamic Design Studio"/>
    <x v="1"/>
    <x v="6"/>
    <x v="3"/>
    <s v="Male"/>
    <n v="67"/>
    <n v="780"/>
    <n v="1238"/>
    <n v="52260"/>
    <n v="82946"/>
    <n v="30686"/>
  </r>
  <r>
    <x v="124"/>
    <s v="Apex Wellness Solutions"/>
    <x v="1"/>
    <x v="7"/>
    <x v="4"/>
    <s v="Male"/>
    <n v="86"/>
    <n v="540"/>
    <n v="1478"/>
    <n v="46440"/>
    <n v="127108"/>
    <n v="80668"/>
  </r>
  <r>
    <x v="125"/>
    <s v="Royal Crest Foods"/>
    <x v="1"/>
    <x v="7"/>
    <x v="5"/>
    <s v="Female"/>
    <n v="85"/>
    <n v="853"/>
    <n v="1388"/>
    <n v="72505"/>
    <n v="117980"/>
    <n v="45475"/>
  </r>
  <r>
    <x v="126"/>
    <s v="Zenith Travels"/>
    <x v="1"/>
    <x v="7"/>
    <x v="6"/>
    <s v="Female"/>
    <n v="69"/>
    <n v="745"/>
    <n v="1294"/>
    <n v="51405"/>
    <n v="89286"/>
    <n v="37881"/>
  </r>
  <r>
    <x v="127"/>
    <s v="Modern Harmony Products"/>
    <x v="2"/>
    <x v="9"/>
    <x v="1"/>
    <s v="Female"/>
    <n v="10"/>
    <n v="754"/>
    <n v="1209"/>
    <n v="7540"/>
    <n v="12090"/>
    <n v="4550"/>
  </r>
  <r>
    <x v="128"/>
    <s v="Horizon Builders &amp; Developers"/>
    <x v="2"/>
    <x v="9"/>
    <x v="7"/>
    <s v="Female"/>
    <n v="14"/>
    <n v="815"/>
    <n v="1202"/>
    <n v="11410"/>
    <n v="16828"/>
    <n v="5418"/>
  </r>
  <r>
    <x v="129"/>
    <s v="Radiance Tech Solutions"/>
    <x v="2"/>
    <x v="9"/>
    <x v="6"/>
    <s v="Female"/>
    <n v="10"/>
    <n v="863"/>
    <n v="1124"/>
    <n v="8630"/>
    <n v="11240"/>
    <n v="2610"/>
  </r>
  <r>
    <x v="130"/>
    <s v="Legacy Apparel"/>
    <x v="2"/>
    <x v="9"/>
    <x v="8"/>
    <s v="Female"/>
    <n v="18"/>
    <n v="704"/>
    <n v="1257"/>
    <n v="12672"/>
    <n v="22626"/>
    <n v="9954"/>
  </r>
  <r>
    <x v="131"/>
    <s v="Pinnacle Education Group"/>
    <x v="2"/>
    <x v="9"/>
    <x v="8"/>
    <s v="Female"/>
    <n v="19"/>
    <n v="744"/>
    <n v="1498"/>
    <n v="14136"/>
    <n v="28462"/>
    <n v="14326"/>
  </r>
  <r>
    <x v="132"/>
    <s v="Noble Innovations"/>
    <x v="2"/>
    <x v="9"/>
    <x v="1"/>
    <s v="Male"/>
    <n v="10"/>
    <n v="669"/>
    <n v="920"/>
    <n v="6690"/>
    <n v="9200"/>
    <n v="2510"/>
  </r>
  <r>
    <x v="133"/>
    <s v="Crystal Clear Realty"/>
    <x v="2"/>
    <x v="9"/>
    <x v="9"/>
    <s v="Male"/>
    <n v="20"/>
    <n v="966"/>
    <n v="955"/>
    <n v="19320"/>
    <n v="19100"/>
    <n v="-220"/>
  </r>
  <r>
    <x v="134"/>
    <s v="Future Vision Realty"/>
    <x v="0"/>
    <x v="5"/>
    <x v="1"/>
    <s v="Male"/>
    <n v="26"/>
    <n v="715"/>
    <n v="1015"/>
    <n v="18590"/>
    <n v="26390"/>
    <n v="7800"/>
  </r>
  <r>
    <x v="135"/>
    <s v="Urban Pulse Media"/>
    <x v="0"/>
    <x v="5"/>
    <x v="10"/>
    <s v="Male"/>
    <n v="27"/>
    <n v="611"/>
    <n v="1197"/>
    <n v="16497"/>
    <n v="32319"/>
    <n v="15822"/>
  </r>
  <r>
    <x v="136"/>
    <s v="True Essence Health"/>
    <x v="0"/>
    <x v="5"/>
    <x v="9"/>
    <s v="Female"/>
    <n v="29"/>
    <n v="544"/>
    <n v="929"/>
    <n v="15776"/>
    <n v="26941"/>
    <n v="11165"/>
  </r>
  <r>
    <x v="137"/>
    <s v="Apex Enterprise Solutions"/>
    <x v="0"/>
    <x v="5"/>
    <x v="11"/>
    <s v="Male"/>
    <n v="26"/>
    <n v="715"/>
    <n v="929"/>
    <n v="18590"/>
    <n v="24154"/>
    <n v="5564"/>
  </r>
  <r>
    <x v="138"/>
    <s v="Radiant Vision Realty"/>
    <x v="0"/>
    <x v="5"/>
    <x v="12"/>
    <s v="Male"/>
    <n v="30"/>
    <n v="652"/>
    <n v="1488"/>
    <n v="19560"/>
    <n v="44640"/>
    <n v="25080"/>
  </r>
  <r>
    <x v="139"/>
    <s v="Harmony Consulting Group"/>
    <x v="0"/>
    <x v="5"/>
    <x v="6"/>
    <s v="Male"/>
    <n v="22"/>
    <n v="681"/>
    <n v="1367"/>
    <n v="14982"/>
    <n v="30074"/>
    <n v="15092"/>
  </r>
  <r>
    <x v="140"/>
    <s v="Zenith Tech Ventures"/>
    <x v="0"/>
    <x v="5"/>
    <x v="8"/>
    <s v="Male"/>
    <n v="28"/>
    <n v="923"/>
    <n v="1253"/>
    <n v="25844"/>
    <n v="35084"/>
    <n v="9240"/>
  </r>
  <r>
    <x v="141"/>
    <s v="Stellar Health Services"/>
    <x v="0"/>
    <x v="5"/>
    <x v="8"/>
    <s v="Female"/>
    <n v="26"/>
    <n v="999"/>
    <n v="1382"/>
    <n v="25974"/>
    <n v="35932"/>
    <n v="9958"/>
  </r>
  <r>
    <x v="142"/>
    <s v="Pure Path Foods"/>
    <x v="0"/>
    <x v="5"/>
    <x v="3"/>
    <s v="Female"/>
    <n v="30"/>
    <n v="792"/>
    <n v="1239"/>
    <n v="23760"/>
    <n v="37170"/>
    <n v="13410"/>
  </r>
  <r>
    <x v="143"/>
    <s v="Prestige Solutions"/>
    <x v="0"/>
    <x v="5"/>
    <x v="3"/>
    <s v="Female"/>
    <n v="23"/>
    <n v="923"/>
    <n v="1333"/>
    <n v="21229"/>
    <n v="30659"/>
    <n v="9430"/>
  </r>
  <r>
    <x v="144"/>
    <s v="Bright Horizon Realty"/>
    <x v="0"/>
    <x v="5"/>
    <x v="7"/>
    <s v="Female"/>
    <n v="22"/>
    <n v="774"/>
    <n v="921"/>
    <n v="17028"/>
    <n v="20262"/>
    <n v="3234"/>
  </r>
  <r>
    <x v="145"/>
    <s v="Quantum Media Group"/>
    <x v="1"/>
    <x v="6"/>
    <x v="8"/>
    <s v="Female"/>
    <n v="63"/>
    <n v="525"/>
    <n v="1124"/>
    <n v="33075"/>
    <n v="70812"/>
    <n v="37737"/>
  </r>
  <r>
    <x v="146"/>
    <s v="Legacy Builders"/>
    <x v="1"/>
    <x v="6"/>
    <x v="13"/>
    <s v="Female"/>
    <n v="73"/>
    <n v="709"/>
    <n v="1096"/>
    <n v="51757"/>
    <n v="80008"/>
    <n v="28251"/>
  </r>
  <r>
    <x v="147"/>
    <s v="Apex Spa &amp; Wellness"/>
    <x v="1"/>
    <x v="6"/>
    <x v="14"/>
    <s v="Female"/>
    <n v="74"/>
    <n v="914"/>
    <n v="1026"/>
    <n v="67636"/>
    <n v="75924"/>
    <n v="8288"/>
  </r>
  <r>
    <x v="148"/>
    <s v="Radiant Travel Services"/>
    <x v="1"/>
    <x v="6"/>
    <x v="1"/>
    <s v="Female"/>
    <n v="84"/>
    <n v="558"/>
    <n v="1154"/>
    <n v="46872"/>
    <n v="96936"/>
    <n v="50064"/>
  </r>
  <r>
    <x v="149"/>
    <s v="Modern Trends Consulting"/>
    <x v="1"/>
    <x v="6"/>
    <x v="15"/>
    <s v="Female"/>
    <n v="99"/>
    <n v="934"/>
    <n v="893"/>
    <n v="92466"/>
    <n v="88407"/>
    <n v="-4059"/>
  </r>
  <r>
    <x v="150"/>
    <s v="Global Horizon Ventures"/>
    <x v="1"/>
    <x v="6"/>
    <x v="16"/>
    <s v="Female"/>
    <n v="52"/>
    <n v="576"/>
    <n v="1479"/>
    <n v="29952"/>
    <n v="76908"/>
    <n v="46956"/>
  </r>
  <r>
    <x v="151"/>
    <s v="Elite Enterprises"/>
    <x v="1"/>
    <x v="6"/>
    <x v="17"/>
    <s v="Male"/>
    <n v="98"/>
    <n v="769"/>
    <n v="1077"/>
    <n v="75362"/>
    <n v="105546"/>
    <n v="30184"/>
  </r>
  <r>
    <x v="152"/>
    <s v="Urban Wave Solutions"/>
    <x v="1"/>
    <x v="6"/>
    <x v="18"/>
    <s v="Male"/>
    <n v="89"/>
    <n v="910"/>
    <n v="906"/>
    <n v="80990"/>
    <n v="80634"/>
    <n v="-356"/>
  </r>
  <r>
    <x v="153"/>
    <s v="Pinnacle Health Innovations"/>
    <x v="1"/>
    <x v="6"/>
    <x v="19"/>
    <s v="Male"/>
    <n v="73"/>
    <n v="627"/>
    <n v="1089"/>
    <n v="45771"/>
    <n v="79497"/>
    <n v="33726"/>
  </r>
  <r>
    <x v="154"/>
    <s v="Horizon Fashion"/>
    <x v="1"/>
    <x v="7"/>
    <x v="2"/>
    <s v="Male"/>
    <n v="93"/>
    <n v="847"/>
    <n v="1090"/>
    <n v="78771"/>
    <n v="101370"/>
    <n v="22599"/>
  </r>
  <r>
    <x v="155"/>
    <s v="Crystal Essence Beverages"/>
    <x v="1"/>
    <x v="7"/>
    <x v="2"/>
    <s v="Male"/>
    <n v="84"/>
    <n v="522"/>
    <n v="1232"/>
    <n v="43848"/>
    <n v="103488"/>
    <n v="59640"/>
  </r>
  <r>
    <x v="156"/>
    <s v="Dynamic Pathways"/>
    <x v="1"/>
    <x v="7"/>
    <x v="9"/>
    <s v="Female"/>
    <n v="85"/>
    <n v="564"/>
    <n v="1464"/>
    <n v="47940"/>
    <n v="124440"/>
    <n v="76500"/>
  </r>
  <r>
    <x v="157"/>
    <s v="Visionary Realty Solutions"/>
    <x v="1"/>
    <x v="7"/>
    <x v="13"/>
    <s v="Female"/>
    <n v="59"/>
    <n v="764"/>
    <n v="1003"/>
    <n v="45076"/>
    <n v="59177"/>
    <n v="14101"/>
  </r>
  <r>
    <x v="158"/>
    <s v="Radiance Apparel"/>
    <x v="1"/>
    <x v="7"/>
    <x v="2"/>
    <s v="Female"/>
    <n v="93"/>
    <n v="579"/>
    <n v="1119"/>
    <n v="53847"/>
    <n v="104067"/>
    <n v="50220"/>
  </r>
  <r>
    <x v="159"/>
    <s v="Zenith Design Group"/>
    <x v="1"/>
    <x v="7"/>
    <x v="4"/>
    <s v="Male"/>
    <n v="56"/>
    <n v="724"/>
    <n v="1094"/>
    <n v="40544"/>
    <n v="61264"/>
    <n v="20720"/>
  </r>
  <r>
    <x v="160"/>
    <s v="Apex Publishing House"/>
    <x v="2"/>
    <x v="9"/>
    <x v="0"/>
    <s v="Male"/>
    <n v="18"/>
    <n v="859"/>
    <n v="942"/>
    <n v="15462"/>
    <n v="16956"/>
    <n v="1494"/>
  </r>
  <r>
    <x v="161"/>
    <s v="True Value Consulting"/>
    <x v="2"/>
    <x v="9"/>
    <x v="1"/>
    <s v="Male"/>
    <n v="15"/>
    <n v="890"/>
    <n v="936"/>
    <n v="13350"/>
    <n v="14040"/>
    <n v="690"/>
  </r>
  <r>
    <x v="162"/>
    <s v="Future Path Ventures"/>
    <x v="2"/>
    <x v="9"/>
    <x v="2"/>
    <s v="Male"/>
    <n v="19"/>
    <n v="630"/>
    <n v="906"/>
    <n v="11970"/>
    <n v="17214"/>
    <n v="5244"/>
  </r>
  <r>
    <x v="163"/>
    <s v="Stellar Tech Services"/>
    <x v="2"/>
    <x v="9"/>
    <x v="3"/>
    <s v="Male"/>
    <n v="10"/>
    <n v="701"/>
    <n v="1307"/>
    <n v="7010"/>
    <n v="13070"/>
    <n v="6060"/>
  </r>
  <r>
    <x v="164"/>
    <s v="Legacy Travel Agency"/>
    <x v="2"/>
    <x v="9"/>
    <x v="4"/>
    <s v="Female"/>
    <n v="19"/>
    <n v="653"/>
    <n v="1162"/>
    <n v="12407"/>
    <n v="22078"/>
    <n v="9671"/>
  </r>
  <r>
    <x v="165"/>
    <s v="Harmony Innovations"/>
    <x v="2"/>
    <x v="9"/>
    <x v="5"/>
    <s v="Female"/>
    <n v="14"/>
    <n v="968"/>
    <n v="1290"/>
    <n v="13552"/>
    <n v="18060"/>
    <n v="4508"/>
  </r>
  <r>
    <x v="166"/>
    <s v="Pure Essence Solutions"/>
    <x v="2"/>
    <x v="9"/>
    <x v="6"/>
    <s v="Female"/>
    <n v="14"/>
    <n v="857"/>
    <n v="960"/>
    <n v="11998"/>
    <n v="13440"/>
    <n v="1442"/>
  </r>
  <r>
    <x v="167"/>
    <s v="Elite Media Group"/>
    <x v="2"/>
    <x v="9"/>
    <x v="1"/>
    <s v="Female"/>
    <n v="20"/>
    <n v="508"/>
    <n v="1169"/>
    <n v="10160"/>
    <n v="23380"/>
    <n v="13220"/>
  </r>
  <r>
    <x v="168"/>
    <s v="Radiant Construction"/>
    <x v="2"/>
    <x v="9"/>
    <x v="7"/>
    <s v="Female"/>
    <n v="12"/>
    <n v="539"/>
    <n v="953"/>
    <n v="6468"/>
    <n v="11436"/>
    <n v="4968"/>
  </r>
  <r>
    <x v="169"/>
    <s v="Pinnacle Finance"/>
    <x v="2"/>
    <x v="9"/>
    <x v="6"/>
    <s v="Female"/>
    <n v="10"/>
    <n v="731"/>
    <n v="962"/>
    <n v="7310"/>
    <n v="9620"/>
    <n v="2310"/>
  </r>
  <r>
    <x v="170"/>
    <s v="Horizon Tech Ventures"/>
    <x v="2"/>
    <x v="9"/>
    <x v="8"/>
    <s v="Female"/>
    <n v="15"/>
    <n v="621"/>
    <n v="1388"/>
    <n v="9315"/>
    <n v="20820"/>
    <n v="11505"/>
  </r>
  <r>
    <x v="171"/>
    <s v="Crystal Health Solutions"/>
    <x v="2"/>
    <x v="9"/>
    <x v="8"/>
    <s v="Male"/>
    <n v="14"/>
    <n v="515"/>
    <n v="1137"/>
    <n v="7210"/>
    <n v="15918"/>
    <n v="8708"/>
  </r>
  <r>
    <x v="172"/>
    <s v="Modern Horizons Consulting"/>
    <x v="1"/>
    <x v="7"/>
    <x v="1"/>
    <s v="Male"/>
    <n v="60"/>
    <n v="783"/>
    <n v="1362"/>
    <n v="46980"/>
    <n v="81720"/>
    <n v="34740"/>
  </r>
  <r>
    <x v="173"/>
    <s v="Apex Realty Services"/>
    <x v="1"/>
    <x v="7"/>
    <x v="9"/>
    <s v="Male"/>
    <n v="81"/>
    <n v="948"/>
    <n v="907"/>
    <n v="76788"/>
    <n v="73467"/>
    <n v="-3321"/>
  </r>
  <r>
    <x v="174"/>
    <s v="Zenith Educational Group"/>
    <x v="1"/>
    <x v="7"/>
    <x v="1"/>
    <s v="Male"/>
    <n v="80"/>
    <n v="771"/>
    <n v="908"/>
    <n v="61680"/>
    <n v="72640"/>
    <n v="10960"/>
  </r>
  <r>
    <x v="175"/>
    <s v="True Path Ventures"/>
    <x v="1"/>
    <x v="7"/>
    <x v="10"/>
    <s v="Female"/>
    <n v="88"/>
    <n v="943"/>
    <n v="965"/>
    <n v="82984"/>
    <n v="84920"/>
    <n v="1936"/>
  </r>
  <r>
    <x v="176"/>
    <s v="Radiance Media"/>
    <x v="1"/>
    <x v="7"/>
    <x v="9"/>
    <s v="Male"/>
    <n v="68"/>
    <n v="909"/>
    <n v="1146"/>
    <n v="61812"/>
    <n v="77928"/>
    <n v="16116"/>
  </r>
  <r>
    <x v="177"/>
    <s v="Legacy Health Systems"/>
    <x v="1"/>
    <x v="7"/>
    <x v="11"/>
    <s v="Male"/>
    <n v="65"/>
    <n v="568"/>
    <n v="1241"/>
    <n v="36920"/>
    <n v="80665"/>
    <n v="43745"/>
  </r>
  <r>
    <x v="178"/>
    <s v="Urban Focus Products"/>
    <x v="1"/>
    <x v="7"/>
    <x v="12"/>
    <s v="Male"/>
    <n v="58"/>
    <n v="758"/>
    <n v="1261"/>
    <n v="43964"/>
    <n v="73138"/>
    <n v="29174"/>
  </r>
  <r>
    <x v="179"/>
    <s v="Elite Edge Consulting"/>
    <x v="2"/>
    <x v="8"/>
    <x v="6"/>
    <s v="Male"/>
    <n v="16"/>
    <n v="963"/>
    <n v="1136"/>
    <n v="15408"/>
    <n v="18176"/>
    <n v="2768"/>
  </r>
  <r>
    <x v="180"/>
    <s v="Stellar Travel Solutions"/>
    <x v="2"/>
    <x v="8"/>
    <x v="8"/>
    <s v="Female"/>
    <n v="15"/>
    <n v="650"/>
    <n v="1222"/>
    <n v="9750"/>
    <n v="18330"/>
    <n v="8580"/>
  </r>
  <r>
    <x v="181"/>
    <s v="Harmony Tech Ventures"/>
    <x v="2"/>
    <x v="8"/>
    <x v="8"/>
    <s v="Female"/>
    <n v="13"/>
    <n v="762"/>
    <n v="1475"/>
    <n v="9906"/>
    <n v="19175"/>
    <n v="9269"/>
  </r>
  <r>
    <x v="182"/>
    <s v="Pure Harmony Solutions"/>
    <x v="2"/>
    <x v="8"/>
    <x v="3"/>
    <s v="Female"/>
    <n v="15"/>
    <n v="825"/>
    <n v="1350"/>
    <n v="12375"/>
    <n v="20250"/>
    <n v="7875"/>
  </r>
  <r>
    <x v="183"/>
    <s v="Radiant Fitness Studio"/>
    <x v="2"/>
    <x v="8"/>
    <x v="3"/>
    <s v="Female"/>
    <n v="14"/>
    <n v="909"/>
    <n v="1118"/>
    <n v="12726"/>
    <n v="15652"/>
    <n v="2926"/>
  </r>
  <r>
    <x v="184"/>
    <s v="Zenith Finance Co."/>
    <x v="2"/>
    <x v="8"/>
    <x v="7"/>
    <s v="Female"/>
    <n v="11"/>
    <n v="858"/>
    <n v="1474"/>
    <n v="9438"/>
    <n v="16214"/>
    <n v="6776"/>
  </r>
  <r>
    <x v="185"/>
    <s v="Apex Events Management"/>
    <x v="2"/>
    <x v="8"/>
    <x v="8"/>
    <s v="Female"/>
    <n v="12"/>
    <n v="516"/>
    <n v="1033"/>
    <n v="6192"/>
    <n v="12396"/>
    <n v="6204"/>
  </r>
  <r>
    <x v="186"/>
    <s v="Visionary Innovations"/>
    <x v="1"/>
    <x v="6"/>
    <x v="13"/>
    <s v="Female"/>
    <n v="61"/>
    <n v="604"/>
    <n v="904"/>
    <n v="36844"/>
    <n v="55144"/>
    <n v="18300"/>
  </r>
  <r>
    <x v="187"/>
    <s v="Horizon Design Studio"/>
    <x v="1"/>
    <x v="6"/>
    <x v="14"/>
    <s v="Female"/>
    <n v="62"/>
    <n v="641"/>
    <n v="1074"/>
    <n v="39742"/>
    <n v="66588"/>
    <n v="26846"/>
  </r>
  <r>
    <x v="188"/>
    <s v="Modern Spectrum Solutions"/>
    <x v="1"/>
    <x v="6"/>
    <x v="1"/>
    <s v="Female"/>
    <n v="92"/>
    <n v="923"/>
    <n v="1138"/>
    <n v="84916"/>
    <n v="104696"/>
    <n v="19780"/>
  </r>
  <r>
    <x v="189"/>
    <s v="Legacy Tech Products"/>
    <x v="1"/>
    <x v="6"/>
    <x v="15"/>
    <s v="Female"/>
    <n v="53"/>
    <n v="913"/>
    <n v="1055"/>
    <n v="48389"/>
    <n v="55915"/>
    <n v="7526"/>
  </r>
  <r>
    <x v="190"/>
    <s v="Pinnacle Wellness Services"/>
    <x v="1"/>
    <x v="6"/>
    <x v="16"/>
    <s v="Female"/>
    <n v="56"/>
    <n v="840"/>
    <n v="1455"/>
    <n v="47040"/>
    <n v="81480"/>
    <n v="34440"/>
  </r>
  <r>
    <x v="191"/>
    <s v="Urban Insight Consulting"/>
    <x v="1"/>
    <x v="7"/>
    <x v="17"/>
    <s v="Female"/>
    <n v="85"/>
    <n v="541"/>
    <n v="1247"/>
    <n v="45985"/>
    <n v="105995"/>
    <n v="60010"/>
  </r>
  <r>
    <x v="192"/>
    <s v="Crystal Horizons"/>
    <x v="1"/>
    <x v="7"/>
    <x v="18"/>
    <s v="Female"/>
    <n v="56"/>
    <n v="611"/>
    <n v="1357"/>
    <n v="34216"/>
    <n v="75992"/>
    <n v="41776"/>
  </r>
  <r>
    <x v="193"/>
    <s v="Radiant Apparel"/>
    <x v="1"/>
    <x v="7"/>
    <x v="19"/>
    <s v="Female"/>
    <n v="91"/>
    <n v="867"/>
    <n v="954"/>
    <n v="78897"/>
    <n v="86814"/>
    <n v="7917"/>
  </r>
  <r>
    <x v="194"/>
    <s v="True Value Products"/>
    <x v="1"/>
    <x v="7"/>
    <x v="2"/>
    <s v="Female"/>
    <n v="95"/>
    <n v="508"/>
    <n v="1054"/>
    <n v="48260"/>
    <n v="100130"/>
    <n v="51870"/>
  </r>
  <r>
    <x v="195"/>
    <s v="Apex Creative Solutions"/>
    <x v="1"/>
    <x v="7"/>
    <x v="2"/>
    <s v="Male"/>
    <n v="57"/>
    <n v="927"/>
    <n v="1216"/>
    <n v="52839"/>
    <n v="69312"/>
    <n v="16473"/>
  </r>
  <r>
    <x v="196"/>
    <s v="Zenith Health Products"/>
    <x v="1"/>
    <x v="7"/>
    <x v="9"/>
    <s v="Male"/>
    <n v="75"/>
    <n v="549"/>
    <n v="1229"/>
    <n v="41175"/>
    <n v="92175"/>
    <n v="51000"/>
  </r>
  <r>
    <x v="197"/>
    <s v="Stellar Media Group"/>
    <x v="2"/>
    <x v="9"/>
    <x v="13"/>
    <s v="Male"/>
    <n v="20"/>
    <n v="817"/>
    <n v="960"/>
    <n v="16340"/>
    <n v="19200"/>
    <n v="2860"/>
  </r>
  <r>
    <x v="198"/>
    <s v="Harmony Finance Co."/>
    <x v="2"/>
    <x v="9"/>
    <x v="2"/>
    <s v="Male"/>
    <n v="16"/>
    <n v="935"/>
    <n v="1043"/>
    <n v="14960"/>
    <n v="16688"/>
    <n v="1728"/>
  </r>
  <r>
    <x v="199"/>
    <s v="Pure Vision Ventures"/>
    <x v="2"/>
    <x v="9"/>
    <x v="4"/>
    <s v="Male"/>
    <n v="17"/>
    <n v="642"/>
    <n v="1499"/>
    <n v="10914"/>
    <n v="25483"/>
    <n v="14569"/>
  </r>
  <r>
    <x v="200"/>
    <s v="Radiance Solutions Group"/>
    <x v="2"/>
    <x v="9"/>
    <x v="12"/>
    <s v="Female"/>
    <n v="16"/>
    <n v="584"/>
    <n v="1327"/>
    <n v="9344"/>
    <n v="21232"/>
    <n v="11888"/>
  </r>
  <r>
    <x v="201"/>
    <s v="Legacy Travel Services"/>
    <x v="2"/>
    <x v="9"/>
    <x v="6"/>
    <s v="Female"/>
    <n v="18"/>
    <n v="596"/>
    <n v="1310"/>
    <n v="10728"/>
    <n v="23580"/>
    <n v="12852"/>
  </r>
  <r>
    <x v="202"/>
    <s v="Elite Spectrum Media"/>
    <x v="2"/>
    <x v="9"/>
    <x v="8"/>
    <s v="Female"/>
    <n v="14"/>
    <n v="533"/>
    <n v="1277"/>
    <n v="7462"/>
    <n v="17878"/>
    <n v="10416"/>
  </r>
  <r>
    <x v="203"/>
    <s v="Modern Edge Solutions"/>
    <x v="2"/>
    <x v="9"/>
    <x v="8"/>
    <s v="Female"/>
    <n v="19"/>
    <n v="589"/>
    <n v="929"/>
    <n v="11191"/>
    <n v="17651"/>
    <n v="6460"/>
  </r>
  <r>
    <x v="204"/>
    <s v="Pinnacle Design Studio"/>
    <x v="2"/>
    <x v="9"/>
    <x v="3"/>
    <s v="Female"/>
    <n v="19"/>
    <n v="578"/>
    <n v="1494"/>
    <n v="10982"/>
    <n v="28386"/>
    <n v="17404"/>
  </r>
  <r>
    <x v="205"/>
    <s v="Horizon Health Solutions"/>
    <x v="0"/>
    <x v="0"/>
    <x v="3"/>
    <s v="Female"/>
    <n v="30"/>
    <n v="869"/>
    <n v="1036"/>
    <n v="26070"/>
    <n v="31080"/>
    <n v="5010"/>
  </r>
  <r>
    <x v="206"/>
    <s v="Crystal Clear Consulting"/>
    <x v="0"/>
    <x v="1"/>
    <x v="7"/>
    <s v="Female"/>
    <n v="20"/>
    <n v="999"/>
    <n v="1292"/>
    <n v="19980"/>
    <n v="25840"/>
    <n v="5860"/>
  </r>
  <r>
    <x v="207"/>
    <s v="Apex Marketing Solutions"/>
    <x v="0"/>
    <x v="1"/>
    <x v="8"/>
    <s v="Male"/>
    <n v="20"/>
    <n v="979"/>
    <n v="1071"/>
    <n v="19580"/>
    <n v="21420"/>
    <n v="1840"/>
  </r>
  <r>
    <x v="208"/>
    <s v="Zenith Innovations"/>
    <x v="0"/>
    <x v="1"/>
    <x v="13"/>
    <s v="Male"/>
    <n v="29"/>
    <n v="661"/>
    <n v="1369"/>
    <n v="19169"/>
    <n v="39701"/>
    <n v="20532"/>
  </r>
  <r>
    <x v="209"/>
    <s v="Stellar Wellness Products"/>
    <x v="1"/>
    <x v="2"/>
    <x v="14"/>
    <s v="Male"/>
    <n v="95"/>
    <n v="845"/>
    <n v="967"/>
    <n v="80275"/>
    <n v="91865"/>
    <n v="11590"/>
  </r>
  <r>
    <x v="210"/>
    <s v="Radiant Consulting Group"/>
    <x v="1"/>
    <x v="2"/>
    <x v="1"/>
    <s v="Male"/>
    <n v="86"/>
    <n v="949"/>
    <n v="1326"/>
    <n v="81614"/>
    <n v="114036"/>
    <n v="32422"/>
  </r>
  <r>
    <x v="211"/>
    <s v="Harmony Ventures Co."/>
    <x v="1"/>
    <x v="2"/>
    <x v="15"/>
    <s v="Female"/>
    <n v="73"/>
    <n v="801"/>
    <n v="990"/>
    <n v="58473"/>
    <n v="72270"/>
    <n v="13797"/>
  </r>
  <r>
    <x v="212"/>
    <s v="Urban Path Technologies"/>
    <x v="1"/>
    <x v="2"/>
    <x v="16"/>
    <s v="Male"/>
    <n v="70"/>
    <n v="699"/>
    <n v="950"/>
    <n v="48930"/>
    <n v="66500"/>
    <n v="17570"/>
  </r>
  <r>
    <x v="213"/>
    <s v="True Essence Innovations"/>
    <x v="0"/>
    <x v="0"/>
    <x v="17"/>
    <s v="Male"/>
    <n v="30"/>
    <n v="539"/>
    <n v="1461"/>
    <n v="16170"/>
    <n v="43830"/>
    <n v="27660"/>
  </r>
  <r>
    <x v="214"/>
    <s v="Pinnacle Media Group"/>
    <x v="0"/>
    <x v="0"/>
    <x v="18"/>
    <s v="Male"/>
    <n v="26"/>
    <n v="726"/>
    <n v="1070"/>
    <n v="18876"/>
    <n v="27820"/>
    <n v="8944"/>
  </r>
  <r>
    <x v="215"/>
    <s v="Legacy Design Co."/>
    <x v="0"/>
    <x v="0"/>
    <x v="19"/>
    <s v="Male"/>
    <n v="29"/>
    <n v="510"/>
    <n v="1089"/>
    <n v="14790"/>
    <n v="31581"/>
    <n v="16791"/>
  </r>
  <r>
    <x v="216"/>
    <s v="Apex Health Products"/>
    <x v="0"/>
    <x v="0"/>
    <x v="2"/>
    <s v="Female"/>
    <n v="27"/>
    <n v="752"/>
    <n v="1447"/>
    <n v="20304"/>
    <n v="39069"/>
    <n v="18765"/>
  </r>
  <r>
    <x v="217"/>
    <s v="Zenith Travel Ventures"/>
    <x v="0"/>
    <x v="0"/>
    <x v="2"/>
    <s v="Female"/>
    <n v="28"/>
    <n v="924"/>
    <n v="1332"/>
    <n v="25872"/>
    <n v="37296"/>
    <n v="11424"/>
  </r>
  <r>
    <x v="218"/>
    <s v="Pure Path Consulting"/>
    <x v="0"/>
    <x v="0"/>
    <x v="9"/>
    <s v="Female"/>
    <n v="26"/>
    <n v="643"/>
    <n v="1370"/>
    <n v="16718"/>
    <n v="35620"/>
    <n v="18902"/>
  </r>
  <r>
    <x v="219"/>
    <s v="Radiance Solutions Co."/>
    <x v="1"/>
    <x v="3"/>
    <x v="13"/>
    <s v="Female"/>
    <n v="57"/>
    <n v="541"/>
    <n v="1285"/>
    <n v="30837"/>
    <n v="73245"/>
    <n v="42408"/>
  </r>
  <r>
    <x v="220"/>
    <s v="Modern Vision Ventures"/>
    <x v="1"/>
    <x v="3"/>
    <x v="2"/>
    <s v="Female"/>
    <n v="67"/>
    <n v="674"/>
    <n v="1149"/>
    <n v="45158"/>
    <n v="76983"/>
    <n v="31825"/>
  </r>
  <r>
    <x v="221"/>
    <s v="Elite Travel Services"/>
    <x v="1"/>
    <x v="3"/>
    <x v="4"/>
    <s v="Female"/>
    <n v="55"/>
    <n v="599"/>
    <n v="1345"/>
    <n v="32945"/>
    <n v="73975"/>
    <n v="41030"/>
  </r>
  <r>
    <x v="222"/>
    <s v="Horizon Creative Solutions"/>
    <x v="1"/>
    <x v="3"/>
    <x v="0"/>
    <s v="Female"/>
    <n v="70"/>
    <n v="871"/>
    <n v="1274"/>
    <n v="60970"/>
    <n v="89180"/>
    <n v="28210"/>
  </r>
  <r>
    <x v="223"/>
    <s v="Crystal Innovations Group"/>
    <x v="1"/>
    <x v="3"/>
    <x v="1"/>
    <s v="Female"/>
    <n v="90"/>
    <n v="962"/>
    <n v="1312"/>
    <n v="86580"/>
    <n v="118080"/>
    <n v="31500"/>
  </r>
  <r>
    <x v="224"/>
    <s v="Pinnacle Fitness Studio"/>
    <x v="1"/>
    <x v="3"/>
    <x v="2"/>
    <s v="Female"/>
    <n v="71"/>
    <n v="739"/>
    <n v="968"/>
    <n v="52469"/>
    <n v="68728"/>
    <n v="16259"/>
  </r>
  <r>
    <x v="225"/>
    <s v="Stellar Travel Agency"/>
    <x v="1"/>
    <x v="3"/>
    <x v="3"/>
    <s v="Female"/>
    <n v="63"/>
    <n v="691"/>
    <n v="988"/>
    <n v="43533"/>
    <n v="62244"/>
    <n v="18711"/>
  </r>
  <r>
    <x v="226"/>
    <s v="Harmony Educational Group"/>
    <x v="0"/>
    <x v="4"/>
    <x v="4"/>
    <s v="Male"/>
    <n v="23"/>
    <n v="584"/>
    <n v="1191"/>
    <n v="13432"/>
    <n v="27393"/>
    <n v="13961"/>
  </r>
  <r>
    <x v="227"/>
    <s v="Urban Spectrum Solutions"/>
    <x v="0"/>
    <x v="4"/>
    <x v="5"/>
    <s v="Male"/>
    <n v="20"/>
    <n v="773"/>
    <n v="1009"/>
    <n v="15460"/>
    <n v="20180"/>
    <n v="4720"/>
  </r>
  <r>
    <x v="228"/>
    <s v="Radiant Design Studio"/>
    <x v="0"/>
    <x v="4"/>
    <x v="6"/>
    <s v="Male"/>
    <n v="21"/>
    <n v="608"/>
    <n v="1380"/>
    <n v="12768"/>
    <n v="28980"/>
    <n v="16212"/>
  </r>
  <r>
    <x v="229"/>
    <s v="Zenith Health Innovations"/>
    <x v="0"/>
    <x v="4"/>
    <x v="1"/>
    <s v="Male"/>
    <n v="30"/>
    <n v="712"/>
    <n v="1102"/>
    <n v="21360"/>
    <n v="33060"/>
    <n v="11700"/>
  </r>
  <r>
    <x v="230"/>
    <s v="Apex Realty Ventures"/>
    <x v="0"/>
    <x v="4"/>
    <x v="7"/>
    <s v="Male"/>
    <n v="24"/>
    <n v="672"/>
    <n v="910"/>
    <n v="16128"/>
    <n v="21840"/>
    <n v="5712"/>
  </r>
  <r>
    <x v="231"/>
    <s v="Legacy Wellness Solutions"/>
    <x v="0"/>
    <x v="4"/>
    <x v="6"/>
    <s v="Female"/>
    <n v="23"/>
    <n v="906"/>
    <n v="1394"/>
    <n v="20838"/>
    <n v="32062"/>
    <n v="11224"/>
  </r>
  <r>
    <x v="232"/>
    <s v="True Value Ventures"/>
    <x v="0"/>
    <x v="4"/>
    <x v="8"/>
    <s v="Female"/>
    <n v="29"/>
    <n v="520"/>
    <n v="981"/>
    <n v="15080"/>
    <n v="28449"/>
    <n v="13369"/>
  </r>
  <r>
    <x v="233"/>
    <s v="Horizon Media Solutions"/>
    <x v="0"/>
    <x v="4"/>
    <x v="8"/>
    <s v="Female"/>
    <n v="24"/>
    <n v="927"/>
    <n v="1362"/>
    <n v="22248"/>
    <n v="32688"/>
    <n v="10440"/>
  </r>
  <r>
    <x v="234"/>
    <s v="Crystal Clear Designs"/>
    <x v="0"/>
    <x v="4"/>
    <x v="1"/>
    <s v="Male"/>
    <n v="28"/>
    <n v="884"/>
    <n v="1414"/>
    <n v="24752"/>
    <n v="39592"/>
    <n v="14840"/>
  </r>
  <r>
    <x v="235"/>
    <s v="Pinnacle Innovations Co."/>
    <x v="0"/>
    <x v="4"/>
    <x v="9"/>
    <s v="Male"/>
    <n v="25"/>
    <n v="990"/>
    <n v="1293"/>
    <n v="24750"/>
    <n v="32325"/>
    <n v="7575"/>
  </r>
  <r>
    <x v="236"/>
    <s v="Modern Pathways"/>
    <x v="0"/>
    <x v="4"/>
    <x v="1"/>
    <s v="Male"/>
    <n v="22"/>
    <n v="524"/>
    <n v="1420"/>
    <n v="11528"/>
    <n v="31240"/>
    <n v="19712"/>
  </r>
  <r>
    <x v="237"/>
    <s v="Stellar Finance Co."/>
    <x v="0"/>
    <x v="4"/>
    <x v="10"/>
    <s v="Male"/>
    <n v="26"/>
    <n v="997"/>
    <n v="1308"/>
    <n v="25922"/>
    <n v="34008"/>
    <n v="8086"/>
  </r>
  <r>
    <x v="238"/>
    <s v="Radiant Spectrum Group"/>
    <x v="0"/>
    <x v="4"/>
    <x v="9"/>
    <s v="Male"/>
    <n v="27"/>
    <n v="922"/>
    <n v="1357"/>
    <n v="24894"/>
    <n v="36639"/>
    <n v="11745"/>
  </r>
  <r>
    <x v="239"/>
    <s v="Harmony Design Ventures"/>
    <x v="0"/>
    <x v="4"/>
    <x v="11"/>
    <s v="Female"/>
    <n v="21"/>
    <n v="978"/>
    <n v="1115"/>
    <n v="20538"/>
    <n v="23415"/>
    <n v="2877"/>
  </r>
  <r>
    <x v="240"/>
    <s v="Elite Edge Products"/>
    <x v="0"/>
    <x v="4"/>
    <x v="12"/>
    <s v="Female"/>
    <n v="24"/>
    <n v="830"/>
    <n v="964"/>
    <n v="19920"/>
    <n v="23136"/>
    <n v="3216"/>
  </r>
  <r>
    <x v="241"/>
    <s v="Zenith Consulting Co."/>
    <x v="0"/>
    <x v="5"/>
    <x v="6"/>
    <s v="Female"/>
    <n v="21"/>
    <n v="751"/>
    <n v="1002"/>
    <n v="15771"/>
    <n v="21042"/>
    <n v="5271"/>
  </r>
  <r>
    <x v="242"/>
    <s v="Apex Wellness Products"/>
    <x v="0"/>
    <x v="5"/>
    <x v="8"/>
    <s v="Female"/>
    <n v="26"/>
    <n v="520"/>
    <n v="1174"/>
    <n v="13520"/>
    <n v="30524"/>
    <n v="17004"/>
  </r>
  <r>
    <x v="243"/>
    <s v="Urban Vision Solutions"/>
    <x v="0"/>
    <x v="5"/>
    <x v="8"/>
    <s v="Female"/>
    <n v="28"/>
    <n v="866"/>
    <n v="1293"/>
    <n v="24248"/>
    <n v="36204"/>
    <n v="11956"/>
  </r>
  <r>
    <x v="244"/>
    <s v="Pure Harmony Innovations"/>
    <x v="0"/>
    <x v="5"/>
    <x v="3"/>
    <s v="Female"/>
    <n v="21"/>
    <n v="605"/>
    <n v="1005"/>
    <n v="12705"/>
    <n v="21105"/>
    <n v="8400"/>
  </r>
  <r>
    <x v="245"/>
    <s v="Legacy Media Group"/>
    <x v="0"/>
    <x v="5"/>
    <x v="3"/>
    <s v="Female"/>
    <n v="20"/>
    <n v="666"/>
    <n v="1346"/>
    <n v="13320"/>
    <n v="26920"/>
    <n v="13600"/>
  </r>
  <r>
    <x v="246"/>
    <s v="Pinnacle Travel Solutions"/>
    <x v="0"/>
    <x v="5"/>
    <x v="7"/>
    <s v="Male"/>
    <n v="29"/>
    <n v="639"/>
    <n v="1449"/>
    <n v="18531"/>
    <n v="42021"/>
    <n v="23490"/>
  </r>
  <r>
    <x v="247"/>
    <s v="Horizon Tech Innovations"/>
    <x v="0"/>
    <x v="5"/>
    <x v="8"/>
    <s v="Male"/>
    <n v="23"/>
    <n v="632"/>
    <n v="1062"/>
    <n v="14536"/>
    <n v="24426"/>
    <n v="9890"/>
  </r>
  <r>
    <x v="248"/>
    <s v="Crystal Spectrum Consulting"/>
    <x v="0"/>
    <x v="5"/>
    <x v="13"/>
    <s v="Male"/>
    <n v="21"/>
    <n v="540"/>
    <n v="1169"/>
    <n v="11340"/>
    <n v="24549"/>
    <n v="13209"/>
  </r>
  <r>
    <x v="249"/>
    <s v="Stellar Creative Co."/>
    <x v="0"/>
    <x v="5"/>
    <x v="14"/>
    <s v="Male"/>
    <n v="30"/>
    <n v="557"/>
    <n v="1005"/>
    <n v="16710"/>
    <n v="30150"/>
    <n v="13440"/>
  </r>
  <r>
    <x v="250"/>
    <s v="Radiance Media Ventures"/>
    <x v="0"/>
    <x v="5"/>
    <x v="1"/>
    <s v="Female"/>
    <n v="24"/>
    <n v="651"/>
    <n v="1091"/>
    <n v="15624"/>
    <n v="26184"/>
    <n v="10560"/>
  </r>
  <r>
    <x v="251"/>
    <s v="Harmony Health Solutions"/>
    <x v="0"/>
    <x v="5"/>
    <x v="15"/>
    <s v="Male"/>
    <n v="23"/>
    <n v="771"/>
    <n v="946"/>
    <n v="17733"/>
    <n v="21758"/>
    <n v="4025"/>
  </r>
  <r>
    <x v="252"/>
    <s v="Zenith Edge Services"/>
    <x v="0"/>
    <x v="5"/>
    <x v="16"/>
    <s v="Male"/>
    <n v="20"/>
    <n v="565"/>
    <n v="1218"/>
    <n v="11300"/>
    <n v="24360"/>
    <n v="13060"/>
  </r>
  <r>
    <x v="253"/>
    <s v="Apex Travel Ventures"/>
    <x v="1"/>
    <x v="6"/>
    <x v="17"/>
    <s v="Male"/>
    <n v="99"/>
    <n v="705"/>
    <n v="1284"/>
    <n v="69795"/>
    <n v="127116"/>
    <n v="57321"/>
  </r>
  <r>
    <x v="254"/>
    <s v="Modern Vision Solutions"/>
    <x v="1"/>
    <x v="6"/>
    <x v="18"/>
    <s v="Male"/>
    <n v="66"/>
    <n v="888"/>
    <n v="1242"/>
    <n v="58608"/>
    <n v="81972"/>
    <n v="23364"/>
  </r>
  <r>
    <x v="255"/>
    <s v="True Path Consulting"/>
    <x v="1"/>
    <x v="6"/>
    <x v="19"/>
    <s v="Female"/>
    <n v="74"/>
    <n v="922"/>
    <n v="1093"/>
    <n v="68228"/>
    <n v="80882"/>
    <n v="12654"/>
  </r>
  <r>
    <x v="256"/>
    <s v="Legacy Finance Group"/>
    <x v="1"/>
    <x v="6"/>
    <x v="2"/>
    <s v="Female"/>
    <n v="72"/>
    <n v="560"/>
    <n v="911"/>
    <n v="40320"/>
    <n v="65592"/>
    <n v="25272"/>
  </r>
  <r>
    <x v="257"/>
    <s v="Pinnacle Design Ventures"/>
    <x v="1"/>
    <x v="6"/>
    <x v="6"/>
    <s v="Female"/>
    <n v="59"/>
    <n v="834"/>
    <n v="949"/>
    <n v="49206"/>
    <n v="55991"/>
    <n v="6785"/>
  </r>
  <r>
    <x v="258"/>
    <s v="Stellar Innovations Co."/>
    <x v="1"/>
    <x v="6"/>
    <x v="8"/>
    <s v="Female"/>
    <n v="83"/>
    <n v="840"/>
    <n v="997"/>
    <n v="69720"/>
    <n v="82751"/>
    <n v="13031"/>
  </r>
  <r>
    <x v="259"/>
    <s v="Radiant Educational Solutions"/>
    <x v="1"/>
    <x v="6"/>
    <x v="8"/>
    <s v="Female"/>
    <n v="56"/>
    <n v="516"/>
    <n v="1162"/>
    <n v="28896"/>
    <n v="65072"/>
    <n v="36176"/>
  </r>
  <r>
    <x v="260"/>
    <s v="Harmony Marketing Co."/>
    <x v="1"/>
    <x v="6"/>
    <x v="3"/>
    <s v="Female"/>
    <n v="64"/>
    <n v="965"/>
    <n v="982"/>
    <n v="61760"/>
    <n v="62848"/>
    <n v="1088"/>
  </r>
  <r>
    <x v="261"/>
    <s v="Urban Tech Innovations"/>
    <x v="1"/>
    <x v="6"/>
    <x v="3"/>
    <s v="Female"/>
    <n v="59"/>
    <n v="671"/>
    <n v="931"/>
    <n v="39589"/>
    <n v="54929"/>
    <n v="15340"/>
  </r>
  <r>
    <x v="262"/>
    <s v="Crystal Wellness Group"/>
    <x v="1"/>
    <x v="6"/>
    <x v="7"/>
    <s v="Female"/>
    <n v="85"/>
    <n v="761"/>
    <n v="901"/>
    <n v="64685"/>
    <n v="76585"/>
    <n v="11900"/>
  </r>
  <r>
    <x v="263"/>
    <s v="Zenith Creative Solutions"/>
    <x v="1"/>
    <x v="6"/>
    <x v="8"/>
    <s v="Female"/>
    <n v="60"/>
    <n v="901"/>
    <n v="1310"/>
    <n v="54060"/>
    <n v="78600"/>
    <n v="24540"/>
  </r>
  <r>
    <x v="264"/>
    <s v="Apex Media Co."/>
    <x v="1"/>
    <x v="6"/>
    <x v="13"/>
    <s v="Female"/>
    <n v="81"/>
    <n v="522"/>
    <n v="929"/>
    <n v="42282"/>
    <n v="75249"/>
    <n v="32967"/>
  </r>
  <r>
    <x v="265"/>
    <s v="Pure Vision Solutions"/>
    <x v="1"/>
    <x v="7"/>
    <x v="14"/>
    <s v="Female"/>
    <n v="50"/>
    <n v="749"/>
    <n v="1021"/>
    <n v="37450"/>
    <n v="51050"/>
    <n v="13600"/>
  </r>
  <r>
    <x v="266"/>
    <s v="Legacy Health Ventures"/>
    <x v="1"/>
    <x v="7"/>
    <x v="1"/>
    <s v="Female"/>
    <n v="72"/>
    <n v="943"/>
    <n v="1230"/>
    <n v="67896"/>
    <n v="88560"/>
    <n v="20664"/>
  </r>
  <r>
    <x v="267"/>
    <s v="Pinnacle Spectrum Co."/>
    <x v="1"/>
    <x v="7"/>
    <x v="15"/>
    <s v="Female"/>
    <n v="67"/>
    <n v="801"/>
    <n v="938"/>
    <n v="53667"/>
    <n v="62846"/>
    <n v="9179"/>
  </r>
  <r>
    <x v="268"/>
    <s v="Stellar Travel Products"/>
    <x v="1"/>
    <x v="7"/>
    <x v="16"/>
    <s v="Female"/>
    <n v="57"/>
    <n v="647"/>
    <n v="1346"/>
    <n v="36879"/>
    <n v="76722"/>
    <n v="39843"/>
  </r>
  <r>
    <x v="269"/>
    <s v="Radiance Finance Services"/>
    <x v="1"/>
    <x v="7"/>
    <x v="17"/>
    <s v="Female"/>
    <n v="91"/>
    <n v="906"/>
    <n v="1269"/>
    <n v="82446"/>
    <n v="115479"/>
    <n v="33033"/>
  </r>
  <r>
    <x v="270"/>
    <s v="Harmony Edge Solutions"/>
    <x v="1"/>
    <x v="7"/>
    <x v="18"/>
    <s v="Male"/>
    <n v="59"/>
    <n v="774"/>
    <n v="1469"/>
    <n v="45666"/>
    <n v="86671"/>
    <n v="41005"/>
  </r>
  <r>
    <x v="271"/>
    <s v="Modern Travel Agency"/>
    <x v="1"/>
    <x v="7"/>
    <x v="19"/>
    <s v="Male"/>
    <n v="82"/>
    <n v="955"/>
    <n v="1337"/>
    <n v="78310"/>
    <n v="109634"/>
    <n v="31324"/>
  </r>
  <r>
    <x v="272"/>
    <s v="Crystal Path Consulting"/>
    <x v="1"/>
    <x v="7"/>
    <x v="2"/>
    <s v="Male"/>
    <n v="72"/>
    <n v="829"/>
    <n v="1266"/>
    <n v="59688"/>
    <n v="91152"/>
    <n v="31464"/>
  </r>
  <r>
    <x v="273"/>
    <s v="Zenith Educational Services"/>
    <x v="1"/>
    <x v="7"/>
    <x v="2"/>
    <s v="Male"/>
    <n v="62"/>
    <n v="680"/>
    <n v="1047"/>
    <n v="42160"/>
    <n v="64914"/>
    <n v="22754"/>
  </r>
  <r>
    <x v="274"/>
    <s v="Apex Innovations Co."/>
    <x v="1"/>
    <x v="7"/>
    <x v="9"/>
    <s v="Male"/>
    <n v="67"/>
    <n v="600"/>
    <n v="1110"/>
    <n v="40200"/>
    <n v="74370"/>
    <n v="34170"/>
  </r>
  <r>
    <x v="275"/>
    <s v="Pure Harmony Health"/>
    <x v="1"/>
    <x v="7"/>
    <x v="13"/>
    <s v="Female"/>
    <n v="97"/>
    <n v="946"/>
    <n v="1187"/>
    <n v="91762"/>
    <n v="115139"/>
    <n v="23377"/>
  </r>
  <r>
    <x v="276"/>
    <s v="Legacy Travel Ventures"/>
    <x v="2"/>
    <x v="8"/>
    <x v="2"/>
    <s v="Female"/>
    <n v="14"/>
    <n v="521"/>
    <n v="1399"/>
    <n v="7294"/>
    <n v="19586"/>
    <n v="12292"/>
  </r>
  <r>
    <x v="277"/>
    <s v="Pinnacle Media Solutions"/>
    <x v="2"/>
    <x v="8"/>
    <x v="4"/>
    <s v="Female"/>
    <n v="11"/>
    <n v="562"/>
    <n v="1164"/>
    <n v="6182"/>
    <n v="12804"/>
    <n v="6622"/>
  </r>
  <r>
    <x v="278"/>
    <s v="Stellar Design Group"/>
    <x v="2"/>
    <x v="8"/>
    <x v="0"/>
    <s v="Female"/>
    <n v="14"/>
    <n v="734"/>
    <n v="1398"/>
    <n v="10276"/>
    <n v="19572"/>
    <n v="9296"/>
  </r>
  <r>
    <x v="279"/>
    <s v="Radiant Tech Solutions"/>
    <x v="2"/>
    <x v="8"/>
    <x v="1"/>
    <s v="Female"/>
    <n v="15"/>
    <n v="992"/>
    <n v="1009"/>
    <n v="14880"/>
    <n v="15135"/>
    <n v="255"/>
  </r>
  <r>
    <x v="280"/>
    <s v="Horizon Ventures Co."/>
    <x v="2"/>
    <x v="8"/>
    <x v="18"/>
    <s v="Female"/>
    <n v="20"/>
    <n v="837"/>
    <n v="921"/>
    <n v="16740"/>
    <n v="18420"/>
    <n v="1680"/>
  </r>
  <r>
    <x v="281"/>
    <s v="Elite Creative Solutions"/>
    <x v="2"/>
    <x v="8"/>
    <x v="19"/>
    <s v="Female"/>
    <n v="11"/>
    <n v="668"/>
    <n v="1206"/>
    <n v="7348"/>
    <n v="13266"/>
    <n v="5918"/>
  </r>
  <r>
    <x v="282"/>
    <s v="Zenith Wellness Services"/>
    <x v="2"/>
    <x v="8"/>
    <x v="2"/>
    <s v="Male"/>
    <n v="11"/>
    <n v="617"/>
    <n v="1122"/>
    <n v="6787"/>
    <n v="12342"/>
    <n v="5555"/>
  </r>
  <r>
    <x v="283"/>
    <s v="Apex Travel Innovations"/>
    <x v="1"/>
    <x v="6"/>
    <x v="6"/>
    <s v="Male"/>
    <n v="62"/>
    <n v="800"/>
    <n v="1018"/>
    <n v="49600"/>
    <n v="63116"/>
    <n v="13516"/>
  </r>
  <r>
    <x v="284"/>
    <s v="Modern Health Products"/>
    <x v="1"/>
    <x v="6"/>
    <x v="8"/>
    <s v="Male"/>
    <n v="65"/>
    <n v="875"/>
    <n v="1202"/>
    <n v="56875"/>
    <n v="78130"/>
    <n v="21255"/>
  </r>
  <r>
    <x v="285"/>
    <s v="Harmony Finance Group"/>
    <x v="1"/>
    <x v="6"/>
    <x v="8"/>
    <s v="Male"/>
    <n v="88"/>
    <n v="823"/>
    <n v="1207"/>
    <n v="72424"/>
    <n v="106216"/>
    <n v="33792"/>
  </r>
  <r>
    <x v="286"/>
    <s v="Pure Vision Consulting"/>
    <x v="1"/>
    <x v="6"/>
    <x v="3"/>
    <s v="Female"/>
    <n v="54"/>
    <n v="664"/>
    <n v="1283"/>
    <n v="35856"/>
    <n v="69282"/>
    <n v="33426"/>
  </r>
  <r>
    <x v="287"/>
    <s v="Legacy Spectrum Co."/>
    <x v="1"/>
    <x v="6"/>
    <x v="3"/>
    <s v="Male"/>
    <n v="52"/>
    <n v="538"/>
    <n v="1277"/>
    <n v="27976"/>
    <n v="66404"/>
    <n v="38428"/>
  </r>
  <r>
    <x v="288"/>
    <s v="Pinnacle Design Solutions"/>
    <x v="1"/>
    <x v="7"/>
    <x v="7"/>
    <s v="Male"/>
    <n v="56"/>
    <n v="685"/>
    <n v="1163"/>
    <n v="38360"/>
    <n v="65128"/>
    <n v="26768"/>
  </r>
  <r>
    <x v="289"/>
    <s v="Stellar Media Services"/>
    <x v="1"/>
    <x v="7"/>
    <x v="8"/>
    <s v="Male"/>
    <n v="81"/>
    <n v="556"/>
    <n v="932"/>
    <n v="45036"/>
    <n v="75492"/>
    <n v="30456"/>
  </r>
  <r>
    <x v="290"/>
    <s v="Radiant Innovations Group"/>
    <x v="1"/>
    <x v="7"/>
    <x v="13"/>
    <s v="Male"/>
    <n v="72"/>
    <n v="608"/>
    <n v="944"/>
    <n v="43776"/>
    <n v="67968"/>
    <n v="24192"/>
  </r>
  <r>
    <x v="291"/>
    <s v="Horizon Path Ventures"/>
    <x v="1"/>
    <x v="7"/>
    <x v="14"/>
    <s v="Female"/>
    <n v="61"/>
    <n v="994"/>
    <n v="1476"/>
    <n v="60634"/>
    <n v="90036"/>
    <n v="29402"/>
  </r>
  <r>
    <x v="292"/>
    <s v="Zenith Tech Co."/>
    <x v="1"/>
    <x v="7"/>
    <x v="1"/>
    <s v="Female"/>
    <n v="57"/>
    <n v="566"/>
    <n v="1490"/>
    <n v="32262"/>
    <n v="84930"/>
    <n v="52668"/>
  </r>
  <r>
    <x v="293"/>
    <s v="Apex Finance Ventures"/>
    <x v="1"/>
    <x v="7"/>
    <x v="15"/>
    <s v="Female"/>
    <n v="50"/>
    <n v="714"/>
    <n v="1386"/>
    <n v="35700"/>
    <n v="69300"/>
    <n v="33600"/>
  </r>
  <r>
    <x v="294"/>
    <s v="Pure Harmony Solutions"/>
    <x v="2"/>
    <x v="9"/>
    <x v="16"/>
    <s v="Female"/>
    <n v="20"/>
    <n v="803"/>
    <n v="1060"/>
    <n v="16060"/>
    <n v="21200"/>
    <n v="5140"/>
  </r>
  <r>
    <x v="295"/>
    <s v="Legacy Travel Co."/>
    <x v="2"/>
    <x v="9"/>
    <x v="17"/>
    <s v="Female"/>
    <n v="20"/>
    <n v="749"/>
    <n v="1499"/>
    <n v="14980"/>
    <n v="29980"/>
    <n v="15000"/>
  </r>
  <r>
    <x v="296"/>
    <s v="Pinnacle Innovations Group"/>
    <x v="2"/>
    <x v="9"/>
    <x v="18"/>
    <s v="Female"/>
    <n v="15"/>
    <n v="924"/>
    <n v="1216"/>
    <n v="13860"/>
    <n v="18240"/>
    <n v="4380"/>
  </r>
  <r>
    <x v="297"/>
    <s v="Stellar Health Services"/>
    <x v="2"/>
    <x v="9"/>
    <x v="19"/>
    <s v="Female"/>
    <n v="18"/>
    <n v="601"/>
    <n v="1325"/>
    <n v="10818"/>
    <n v="23850"/>
    <n v="13032"/>
  </r>
  <r>
    <x v="298"/>
    <s v="Radiance Design Co."/>
    <x v="2"/>
    <x v="9"/>
    <x v="2"/>
    <s v="Female"/>
    <n v="17"/>
    <n v="626"/>
    <n v="1487"/>
    <n v="10642"/>
    <n v="25279"/>
    <n v="14637"/>
  </r>
  <r>
    <x v="299"/>
    <s v="Harmony Consulting Group"/>
    <x v="2"/>
    <x v="9"/>
    <x v="2"/>
    <s v="Female"/>
    <n v="13"/>
    <n v="542"/>
    <n v="1110"/>
    <n v="7046"/>
    <n v="14430"/>
    <n v="7384"/>
  </r>
  <r>
    <x v="300"/>
    <s v="Zenith Path Solutions"/>
    <x v="2"/>
    <x v="9"/>
    <x v="9"/>
    <s v="Female"/>
    <n v="19"/>
    <n v="911"/>
    <n v="1052"/>
    <n v="17309"/>
    <n v="19988"/>
    <n v="2679"/>
  </r>
  <r>
    <x v="301"/>
    <s v="Apex Educational Group"/>
    <x v="2"/>
    <x v="9"/>
    <x v="13"/>
    <s v="Male"/>
    <n v="19"/>
    <n v="595"/>
    <n v="892"/>
    <n v="11305"/>
    <n v="16948"/>
    <n v="5643"/>
  </r>
  <r>
    <x v="302"/>
    <s v="Modern Wellness Co."/>
    <x v="2"/>
    <x v="9"/>
    <x v="2"/>
    <s v="Male"/>
    <n v="17"/>
    <n v="593"/>
    <n v="1359"/>
    <n v="10081"/>
    <n v="23103"/>
    <n v="13022"/>
  </r>
  <r>
    <x v="303"/>
    <s v="Pure Spectrum Innovations"/>
    <x v="2"/>
    <x v="9"/>
    <x v="8"/>
    <s v="Male"/>
    <n v="20"/>
    <n v="735"/>
    <n v="1265"/>
    <n v="14700"/>
    <n v="25300"/>
    <n v="10600"/>
  </r>
  <r>
    <x v="304"/>
    <s v="Legacy Media Solutions"/>
    <x v="2"/>
    <x v="9"/>
    <x v="13"/>
    <s v="Male"/>
    <n v="10"/>
    <n v="911"/>
    <n v="1214"/>
    <n v="9110"/>
    <n v="12140"/>
    <n v="3030"/>
  </r>
  <r>
    <x v="305"/>
    <s v="Pinnacle Travel Co."/>
    <x v="2"/>
    <x v="9"/>
    <x v="14"/>
    <s v="Male"/>
    <n v="17"/>
    <n v="750"/>
    <n v="885"/>
    <n v="12750"/>
    <n v="15045"/>
    <n v="2295"/>
  </r>
  <r>
    <x v="306"/>
    <s v="Stellar Consulting Services"/>
    <x v="0"/>
    <x v="5"/>
    <x v="1"/>
    <s v="Female"/>
    <n v="22"/>
    <n v="810"/>
    <n v="1261"/>
    <n v="17820"/>
    <n v="27742"/>
    <n v="9922"/>
  </r>
  <r>
    <x v="307"/>
    <s v="Radiant Ventures"/>
    <x v="0"/>
    <x v="5"/>
    <x v="15"/>
    <s v="Female"/>
    <n v="23"/>
    <n v="827"/>
    <n v="968"/>
    <n v="19021"/>
    <n v="22264"/>
    <n v="3243"/>
  </r>
  <r>
    <x v="308"/>
    <s v="Harmony Tech Co."/>
    <x v="0"/>
    <x v="5"/>
    <x v="16"/>
    <s v="Female"/>
    <n v="23"/>
    <n v="570"/>
    <n v="1174"/>
    <n v="13110"/>
    <n v="27002"/>
    <n v="13892"/>
  </r>
  <r>
    <x v="309"/>
    <s v="Zenith Creative Ventures"/>
    <x v="0"/>
    <x v="5"/>
    <x v="17"/>
    <s v="Male"/>
    <n v="21"/>
    <n v="938"/>
    <n v="1008"/>
    <n v="19698"/>
    <n v="21168"/>
    <n v="1470"/>
  </r>
  <r>
    <x v="310"/>
    <s v="Apex Health Services"/>
    <x v="0"/>
    <x v="5"/>
    <x v="18"/>
    <s v="Male"/>
    <n v="24"/>
    <n v="993"/>
    <n v="1319"/>
    <n v="23832"/>
    <n v="31656"/>
    <n v="7824"/>
  </r>
  <r>
    <x v="311"/>
    <s v="Pure Vision Media"/>
    <x v="0"/>
    <x v="5"/>
    <x v="19"/>
    <s v="Male"/>
    <n v="20"/>
    <n v="534"/>
    <n v="1436"/>
    <n v="10680"/>
    <n v="28720"/>
    <n v="18040"/>
  </r>
  <r>
    <x v="312"/>
    <s v="Legacy Innovations Group"/>
    <x v="0"/>
    <x v="5"/>
    <x v="2"/>
    <s v="Male"/>
    <n v="23"/>
    <n v="761"/>
    <n v="1027"/>
    <n v="17503"/>
    <n v="23621"/>
    <n v="6118"/>
  </r>
  <r>
    <x v="313"/>
    <s v="Pinnacle Consulting Co."/>
    <x v="0"/>
    <x v="5"/>
    <x v="2"/>
    <s v="Male"/>
    <n v="23"/>
    <n v="701"/>
    <n v="1006"/>
    <n v="16123"/>
    <n v="23138"/>
    <n v="7015"/>
  </r>
  <r>
    <x v="314"/>
    <s v="Stellar Finance Group"/>
    <x v="0"/>
    <x v="5"/>
    <x v="9"/>
    <s v="Female"/>
    <n v="25"/>
    <n v="541"/>
    <n v="1277"/>
    <n v="13525"/>
    <n v="31925"/>
    <n v="18400"/>
  </r>
  <r>
    <x v="315"/>
    <s v="Radiant Solutions Co."/>
    <x v="0"/>
    <x v="5"/>
    <x v="13"/>
    <s v="Female"/>
    <n v="26"/>
    <n v="751"/>
    <n v="1271"/>
    <n v="19526"/>
    <n v="33046"/>
    <n v="13520"/>
  </r>
  <r>
    <x v="316"/>
    <s v="Harmony Ventures Group"/>
    <x v="0"/>
    <x v="5"/>
    <x v="6"/>
    <s v="Female"/>
    <n v="28"/>
    <n v="708"/>
    <n v="1037"/>
    <n v="19824"/>
    <n v="29036"/>
    <n v="9212"/>
  </r>
  <r>
    <x v="317"/>
    <s v="Zenith Wellness Co."/>
    <x v="1"/>
    <x v="6"/>
    <x v="8"/>
    <s v="Female"/>
    <n v="80"/>
    <n v="636"/>
    <n v="1120"/>
    <n v="50880"/>
    <n v="89600"/>
    <n v="38720"/>
  </r>
  <r>
    <x v="318"/>
    <s v="Apex Design Services"/>
    <x v="1"/>
    <x v="6"/>
    <x v="8"/>
    <s v="Female"/>
    <n v="50"/>
    <n v="581"/>
    <n v="1107"/>
    <n v="29050"/>
    <n v="55350"/>
    <n v="26300"/>
  </r>
  <r>
    <x v="319"/>
    <s v="Modern Travel Solutions"/>
    <x v="1"/>
    <x v="6"/>
    <x v="3"/>
    <s v="Female"/>
    <n v="55"/>
    <n v="856"/>
    <n v="1202"/>
    <n v="47080"/>
    <n v="66110"/>
    <n v="19030"/>
  </r>
  <r>
    <x v="320"/>
    <s v="Pure Health Ventures"/>
    <x v="1"/>
    <x v="6"/>
    <x v="3"/>
    <s v="Female"/>
    <n v="78"/>
    <n v="964"/>
    <n v="1202"/>
    <n v="75192"/>
    <n v="93756"/>
    <n v="18564"/>
  </r>
  <r>
    <x v="321"/>
    <s v="Legacy Spectrum Group"/>
    <x v="1"/>
    <x v="6"/>
    <x v="7"/>
    <s v="Male"/>
    <n v="97"/>
    <n v="982"/>
    <n v="1080"/>
    <n v="95254"/>
    <n v="104760"/>
    <n v="9506"/>
  </r>
  <r>
    <x v="322"/>
    <s v="Pinnacle Media Ventures"/>
    <x v="1"/>
    <x v="6"/>
    <x v="8"/>
    <s v="Male"/>
    <n v="93"/>
    <n v="736"/>
    <n v="1300"/>
    <n v="68448"/>
    <n v="120900"/>
    <n v="52452"/>
  </r>
  <r>
    <x v="323"/>
    <s v="Stellar Innovations Group"/>
    <x v="1"/>
    <x v="6"/>
    <x v="13"/>
    <s v="Male"/>
    <n v="51"/>
    <n v="608"/>
    <n v="1035"/>
    <n v="31008"/>
    <n v="52785"/>
    <n v="21777"/>
  </r>
  <r>
    <x v="324"/>
    <s v="Radiant Educational Co."/>
    <x v="1"/>
    <x v="6"/>
    <x v="14"/>
    <s v="Male"/>
    <n v="95"/>
    <n v="642"/>
    <n v="991"/>
    <n v="60990"/>
    <n v="94145"/>
    <n v="33155"/>
  </r>
  <r>
    <x v="325"/>
    <s v="Harmony Edge Ventures"/>
    <x v="1"/>
    <x v="6"/>
    <x v="1"/>
    <s v="Female"/>
    <n v="90"/>
    <n v="713"/>
    <n v="1017"/>
    <n v="64170"/>
    <n v="91530"/>
    <n v="27360"/>
  </r>
  <r>
    <x v="326"/>
    <s v="Zenith Tech Solutions"/>
    <x v="1"/>
    <x v="6"/>
    <x v="15"/>
    <s v="Male"/>
    <n v="88"/>
    <n v="635"/>
    <n v="1275"/>
    <n v="55880"/>
    <n v="112200"/>
    <n v="56320"/>
  </r>
  <r>
    <x v="327"/>
    <s v="Apex Finance Group"/>
    <x v="1"/>
    <x v="6"/>
    <x v="16"/>
    <s v="Male"/>
    <n v="81"/>
    <n v="813"/>
    <n v="946"/>
    <n v="65853"/>
    <n v="76626"/>
    <n v="10773"/>
  </r>
  <r>
    <x v="328"/>
    <s v="Pure Harmony Media"/>
    <x v="1"/>
    <x v="6"/>
    <x v="17"/>
    <s v="Male"/>
    <n v="57"/>
    <n v="912"/>
    <n v="1076"/>
    <n v="51984"/>
    <n v="61332"/>
    <n v="9348"/>
  </r>
  <r>
    <x v="329"/>
    <s v="Legacy Health Co."/>
    <x v="1"/>
    <x v="7"/>
    <x v="18"/>
    <s v="Male"/>
    <n v="61"/>
    <n v="565"/>
    <n v="1330"/>
    <n v="34465"/>
    <n v="81130"/>
    <n v="46665"/>
  </r>
  <r>
    <x v="330"/>
    <s v="ACCOUNTS EXPERT"/>
    <x v="1"/>
    <x v="10"/>
    <x v="18"/>
    <s v="Male"/>
    <n v="62"/>
    <n v="805"/>
    <n v="1411"/>
    <n v="49910"/>
    <n v="87482"/>
    <n v="37572"/>
  </r>
  <r>
    <x v="0"/>
    <s v="Bharat Innovations"/>
    <x v="0"/>
    <x v="0"/>
    <x v="0"/>
    <s v="Male"/>
    <n v="28"/>
    <n v="826"/>
    <n v="1135"/>
    <n v="23128"/>
    <n v="31780"/>
    <n v="8652"/>
  </r>
  <r>
    <x v="1"/>
    <s v="Green Leaf Enterprises"/>
    <x v="0"/>
    <x v="1"/>
    <x v="1"/>
    <s v="Male"/>
    <n v="25"/>
    <n v="952"/>
    <n v="1314"/>
    <n v="23800"/>
    <n v="32850"/>
    <n v="9050"/>
  </r>
  <r>
    <x v="2"/>
    <s v="Urban Pulse Technologies"/>
    <x v="0"/>
    <x v="1"/>
    <x v="2"/>
    <s v="Male"/>
    <n v="20"/>
    <n v="940"/>
    <n v="1488"/>
    <n v="18800"/>
    <n v="29760"/>
    <n v="10960"/>
  </r>
  <r>
    <x v="3"/>
    <s v="Mystic India Exports"/>
    <x v="0"/>
    <x v="1"/>
    <x v="3"/>
    <s v="Male"/>
    <n v="22"/>
    <n v="785"/>
    <n v="885"/>
    <n v="17270"/>
    <n v="19470"/>
    <n v="2200"/>
  </r>
  <r>
    <x v="4"/>
    <s v="Golden Horizon Ventures"/>
    <x v="1"/>
    <x v="2"/>
    <x v="4"/>
    <s v="Male"/>
    <n v="74"/>
    <n v="743"/>
    <n v="1284"/>
    <n v="54982"/>
    <n v="95016"/>
    <n v="40034"/>
  </r>
  <r>
    <x v="5"/>
    <s v="Eternal Traditions"/>
    <x v="1"/>
    <x v="2"/>
    <x v="5"/>
    <s v="Male"/>
    <n v="83"/>
    <n v="594"/>
    <n v="1302"/>
    <n v="49302"/>
    <n v="108066"/>
    <n v="58764"/>
  </r>
  <r>
    <x v="6"/>
    <s v="Apex Solutions"/>
    <x v="1"/>
    <x v="2"/>
    <x v="6"/>
    <s v="Male"/>
    <n v="55"/>
    <n v="906"/>
    <n v="1316"/>
    <n v="49830"/>
    <n v="72380"/>
    <n v="22550"/>
  </r>
  <r>
    <x v="7"/>
    <s v="Harmony Foods"/>
    <x v="1"/>
    <x v="2"/>
    <x v="1"/>
    <s v="Male"/>
    <n v="70"/>
    <n v="878"/>
    <n v="1198"/>
    <n v="61460"/>
    <n v="83860"/>
    <n v="22400"/>
  </r>
  <r>
    <x v="8"/>
    <s v="Pure Essence Skincare"/>
    <x v="0"/>
    <x v="0"/>
    <x v="7"/>
    <s v="Female"/>
    <n v="21"/>
    <n v="879"/>
    <n v="1072"/>
    <n v="18459"/>
    <n v="22512"/>
    <n v="4053"/>
  </r>
  <r>
    <x v="9"/>
    <s v="Zenith Construction Co."/>
    <x v="0"/>
    <x v="0"/>
    <x v="6"/>
    <s v="Female"/>
    <n v="28"/>
    <n v="937"/>
    <n v="962"/>
    <n v="26236"/>
    <n v="26936"/>
    <n v="700"/>
  </r>
  <r>
    <x v="10"/>
    <s v="Radiant Health Systems"/>
    <x v="0"/>
    <x v="0"/>
    <x v="8"/>
    <s v="Female"/>
    <n v="22"/>
    <n v="832"/>
    <n v="1160"/>
    <n v="18304"/>
    <n v="25520"/>
    <n v="7216"/>
  </r>
  <r>
    <x v="11"/>
    <s v="Divine Creations"/>
    <x v="0"/>
    <x v="0"/>
    <x v="8"/>
    <s v="Female"/>
    <n v="28"/>
    <n v="832"/>
    <n v="1013"/>
    <n v="23296"/>
    <n v="28364"/>
    <n v="5068"/>
  </r>
  <r>
    <x v="12"/>
    <s v="Metro Tech Solutions"/>
    <x v="0"/>
    <x v="0"/>
    <x v="1"/>
    <s v="Female"/>
    <n v="22"/>
    <n v="692"/>
    <n v="1407"/>
    <n v="15224"/>
    <n v="30954"/>
    <n v="15730"/>
  </r>
  <r>
    <x v="13"/>
    <s v="True Path Logistics"/>
    <x v="0"/>
    <x v="0"/>
    <x v="9"/>
    <s v="Female"/>
    <n v="22"/>
    <n v="622"/>
    <n v="1031"/>
    <n v="13684"/>
    <n v="22682"/>
    <n v="8998"/>
  </r>
  <r>
    <x v="14"/>
    <s v="Sacred Roots Apparel"/>
    <x v="1"/>
    <x v="3"/>
    <x v="1"/>
    <s v="Female"/>
    <n v="57"/>
    <n v="724"/>
    <n v="1094"/>
    <n v="41268"/>
    <n v="62358"/>
    <n v="21090"/>
  </r>
  <r>
    <x v="15"/>
    <s v="Quantum Finance Services"/>
    <x v="1"/>
    <x v="3"/>
    <x v="10"/>
    <s v="Female"/>
    <n v="50"/>
    <n v="537"/>
    <n v="999"/>
    <n v="26850"/>
    <n v="49950"/>
    <n v="23100"/>
  </r>
  <r>
    <x v="16"/>
    <s v="Brilliant Minds Academy"/>
    <x v="1"/>
    <x v="3"/>
    <x v="9"/>
    <s v="Female"/>
    <n v="67"/>
    <n v="989"/>
    <n v="1052"/>
    <n v="66263"/>
    <n v="70484"/>
    <n v="4221"/>
  </r>
  <r>
    <x v="17"/>
    <s v="Visionary Holdings"/>
    <x v="1"/>
    <x v="3"/>
    <x v="11"/>
    <s v="Female"/>
    <n v="83"/>
    <n v="917"/>
    <n v="1125"/>
    <n v="76111"/>
    <n v="93375"/>
    <n v="17264"/>
  </r>
  <r>
    <x v="18"/>
    <s v="Stellar Design Studio"/>
    <x v="1"/>
    <x v="3"/>
    <x v="12"/>
    <s v="Female"/>
    <n v="74"/>
    <n v="645"/>
    <n v="1026"/>
    <n v="47730"/>
    <n v="75924"/>
    <n v="28194"/>
  </r>
  <r>
    <x v="19"/>
    <s v="Classic Cuisines"/>
    <x v="1"/>
    <x v="3"/>
    <x v="6"/>
    <s v="Male"/>
    <n v="76"/>
    <n v="943"/>
    <n v="1205"/>
    <n v="71668"/>
    <n v="91580"/>
    <n v="19912"/>
  </r>
  <r>
    <x v="20"/>
    <s v="Bold Ventures"/>
    <x v="1"/>
    <x v="3"/>
    <x v="8"/>
    <s v="Male"/>
    <n v="85"/>
    <n v="505"/>
    <n v="1323"/>
    <n v="42925"/>
    <n v="112455"/>
    <n v="69530"/>
  </r>
  <r>
    <x v="21"/>
    <s v="Prestige Automobiles"/>
    <x v="0"/>
    <x v="4"/>
    <x v="8"/>
    <s v="Male"/>
    <n v="23"/>
    <n v="663"/>
    <n v="926"/>
    <n v="15249"/>
    <n v="21298"/>
    <n v="6049"/>
  </r>
  <r>
    <x v="22"/>
    <s v="Elite Marketing Solutions"/>
    <x v="0"/>
    <x v="4"/>
    <x v="3"/>
    <s v="Male"/>
    <n v="29"/>
    <n v="893"/>
    <n v="1003"/>
    <n v="25897"/>
    <n v="29087"/>
    <n v="3190"/>
  </r>
  <r>
    <x v="23"/>
    <s v="Natural Bliss Beverages"/>
    <x v="0"/>
    <x v="4"/>
    <x v="3"/>
    <s v="Male"/>
    <n v="23"/>
    <n v="779"/>
    <n v="1428"/>
    <n v="17917"/>
    <n v="32844"/>
    <n v="14927"/>
  </r>
  <r>
    <x v="24"/>
    <s v="Crystal Clear Solutions"/>
    <x v="0"/>
    <x v="4"/>
    <x v="7"/>
    <s v="Female"/>
    <n v="24"/>
    <n v="859"/>
    <n v="939"/>
    <n v="20616"/>
    <n v="22536"/>
    <n v="1920"/>
  </r>
  <r>
    <x v="25"/>
    <s v="Modern Trends Fashion"/>
    <x v="0"/>
    <x v="4"/>
    <x v="8"/>
    <s v="Female"/>
    <n v="29"/>
    <n v="952"/>
    <n v="1483"/>
    <n v="27608"/>
    <n v="43007"/>
    <n v="15399"/>
  </r>
  <r>
    <x v="26"/>
    <s v="Heritage Crafts"/>
    <x v="0"/>
    <x v="4"/>
    <x v="13"/>
    <s v="Female"/>
    <n v="26"/>
    <n v="983"/>
    <n v="1457"/>
    <n v="25558"/>
    <n v="37882"/>
    <n v="12324"/>
  </r>
  <r>
    <x v="27"/>
    <s v="Future Insights Analytics"/>
    <x v="0"/>
    <x v="4"/>
    <x v="14"/>
    <s v="Female"/>
    <n v="28"/>
    <n v="814"/>
    <n v="1044"/>
    <n v="22792"/>
    <n v="29232"/>
    <n v="6440"/>
  </r>
  <r>
    <x v="28"/>
    <s v="Emerald Estate Developers"/>
    <x v="0"/>
    <x v="4"/>
    <x v="1"/>
    <s v="Female"/>
    <n v="26"/>
    <n v="835"/>
    <n v="1145"/>
    <n v="21710"/>
    <n v="29770"/>
    <n v="8060"/>
  </r>
  <r>
    <x v="29"/>
    <s v="Starlight Media Group"/>
    <x v="0"/>
    <x v="4"/>
    <x v="15"/>
    <s v="Female"/>
    <n v="24"/>
    <n v="631"/>
    <n v="1299"/>
    <n v="15144"/>
    <n v="31176"/>
    <n v="16032"/>
  </r>
  <r>
    <x v="30"/>
    <s v="Supreme Electronics"/>
    <x v="0"/>
    <x v="4"/>
    <x v="16"/>
    <s v="Female"/>
    <n v="24"/>
    <n v="833"/>
    <n v="974"/>
    <n v="19992"/>
    <n v="23376"/>
    <n v="3384"/>
  </r>
  <r>
    <x v="31"/>
    <s v="Optimum Wellness"/>
    <x v="0"/>
    <x v="4"/>
    <x v="17"/>
    <s v="Male"/>
    <n v="21"/>
    <n v="680"/>
    <n v="1232"/>
    <n v="14280"/>
    <n v="25872"/>
    <n v="11592"/>
  </r>
  <r>
    <x v="32"/>
    <s v="Zenith Books Publishing"/>
    <x v="0"/>
    <x v="4"/>
    <x v="18"/>
    <s v="Male"/>
    <n v="23"/>
    <n v="667"/>
    <n v="1242"/>
    <n v="15341"/>
    <n v="28566"/>
    <n v="13225"/>
  </r>
  <r>
    <x v="33"/>
    <s v="Pinnacle Innovations"/>
    <x v="0"/>
    <x v="4"/>
    <x v="19"/>
    <s v="Male"/>
    <n v="24"/>
    <n v="504"/>
    <n v="1107"/>
    <n v="12096"/>
    <n v="26568"/>
    <n v="14472"/>
  </r>
  <r>
    <x v="34"/>
    <s v="Apex Travel Services"/>
    <x v="0"/>
    <x v="4"/>
    <x v="2"/>
    <s v="Male"/>
    <n v="26"/>
    <n v="985"/>
    <n v="1158"/>
    <n v="25610"/>
    <n v="30108"/>
    <n v="4498"/>
  </r>
  <r>
    <x v="35"/>
    <s v="Golden Era Realty"/>
    <x v="0"/>
    <x v="4"/>
    <x v="2"/>
    <s v="Female"/>
    <n v="27"/>
    <n v="890"/>
    <n v="1033"/>
    <n v="24030"/>
    <n v="27891"/>
    <n v="3861"/>
  </r>
  <r>
    <x v="36"/>
    <s v="Radiant Jewelry"/>
    <x v="0"/>
    <x v="5"/>
    <x v="9"/>
    <s v="Female"/>
    <n v="21"/>
    <n v="722"/>
    <n v="1486"/>
    <n v="15162"/>
    <n v="31206"/>
    <n v="16044"/>
  </r>
  <r>
    <x v="37"/>
    <s v="Infinity Ventures"/>
    <x v="0"/>
    <x v="5"/>
    <x v="13"/>
    <s v="Female"/>
    <n v="22"/>
    <n v="725"/>
    <n v="1362"/>
    <n v="15950"/>
    <n v="29964"/>
    <n v="14014"/>
  </r>
  <r>
    <x v="38"/>
    <s v="Royal Taste Foods"/>
    <x v="0"/>
    <x v="5"/>
    <x v="2"/>
    <s v="Female"/>
    <n v="26"/>
    <n v="509"/>
    <n v="1413"/>
    <n v="13234"/>
    <n v="36738"/>
    <n v="23504"/>
  </r>
  <r>
    <x v="39"/>
    <s v="Harmony Homes"/>
    <x v="0"/>
    <x v="5"/>
    <x v="4"/>
    <s v="Female"/>
    <n v="28"/>
    <n v="905"/>
    <n v="1110"/>
    <n v="25340"/>
    <n v="31080"/>
    <n v="5740"/>
  </r>
  <r>
    <x v="40"/>
    <s v="Urban Edge Consulting"/>
    <x v="0"/>
    <x v="5"/>
    <x v="0"/>
    <s v="Female"/>
    <n v="22"/>
    <n v="866"/>
    <n v="1020"/>
    <n v="19052"/>
    <n v="22440"/>
    <n v="3388"/>
  </r>
  <r>
    <x v="41"/>
    <s v="Prime Tech Innovations"/>
    <x v="0"/>
    <x v="5"/>
    <x v="1"/>
    <s v="Female"/>
    <n v="23"/>
    <n v="816"/>
    <n v="1429"/>
    <n v="18768"/>
    <n v="32867"/>
    <n v="14099"/>
  </r>
  <r>
    <x v="42"/>
    <s v="Legacy Designs"/>
    <x v="0"/>
    <x v="5"/>
    <x v="2"/>
    <s v="Female"/>
    <n v="30"/>
    <n v="738"/>
    <n v="1400"/>
    <n v="22140"/>
    <n v="42000"/>
    <n v="19860"/>
  </r>
  <r>
    <x v="43"/>
    <s v="Virtue Enterprises"/>
    <x v="0"/>
    <x v="5"/>
    <x v="3"/>
    <s v="Female"/>
    <n v="24"/>
    <n v="653"/>
    <n v="962"/>
    <n v="15672"/>
    <n v="23088"/>
    <n v="7416"/>
  </r>
  <r>
    <x v="44"/>
    <s v="Radiant Health Club"/>
    <x v="0"/>
    <x v="5"/>
    <x v="4"/>
    <s v="Female"/>
    <n v="30"/>
    <n v="583"/>
    <n v="1093"/>
    <n v="17490"/>
    <n v="32790"/>
    <n v="15300"/>
  </r>
  <r>
    <x v="45"/>
    <s v="Bright Horizon Ventures"/>
    <x v="0"/>
    <x v="5"/>
    <x v="5"/>
    <s v="Male"/>
    <n v="26"/>
    <n v="1000"/>
    <n v="1236"/>
    <n v="26000"/>
    <n v="32136"/>
    <n v="6136"/>
  </r>
  <r>
    <x v="46"/>
    <s v="Modern Lifestyle Products"/>
    <x v="0"/>
    <x v="5"/>
    <x v="6"/>
    <s v="Male"/>
    <n v="27"/>
    <n v="913"/>
    <n v="1041"/>
    <n v="24651"/>
    <n v="28107"/>
    <n v="3456"/>
  </r>
  <r>
    <x v="47"/>
    <s v="Nexus Trading Co."/>
    <x v="0"/>
    <x v="5"/>
    <x v="1"/>
    <s v="Male"/>
    <n v="29"/>
    <n v="735"/>
    <n v="1098"/>
    <n v="21315"/>
    <n v="31842"/>
    <n v="10527"/>
  </r>
  <r>
    <x v="48"/>
    <s v="Radiance Spa"/>
    <x v="1"/>
    <x v="6"/>
    <x v="7"/>
    <s v="Male"/>
    <n v="82"/>
    <n v="928"/>
    <n v="1106"/>
    <n v="76096"/>
    <n v="90692"/>
    <n v="14596"/>
  </r>
  <r>
    <x v="49"/>
    <s v="Absolute Solutions"/>
    <x v="1"/>
    <x v="6"/>
    <x v="6"/>
    <s v="Male"/>
    <n v="63"/>
    <n v="929"/>
    <n v="1054"/>
    <n v="58527"/>
    <n v="66402"/>
    <n v="7875"/>
  </r>
  <r>
    <x v="50"/>
    <s v="Verve Fitness Studio"/>
    <x v="1"/>
    <x v="6"/>
    <x v="8"/>
    <s v="Female"/>
    <n v="72"/>
    <n v="605"/>
    <n v="1174"/>
    <n v="43560"/>
    <n v="84528"/>
    <n v="40968"/>
  </r>
  <r>
    <x v="51"/>
    <s v="Sparkle Cleaners"/>
    <x v="1"/>
    <x v="6"/>
    <x v="8"/>
    <s v="Female"/>
    <n v="82"/>
    <n v="993"/>
    <n v="1475"/>
    <n v="81426"/>
    <n v="120950"/>
    <n v="39524"/>
  </r>
  <r>
    <x v="52"/>
    <s v="Global Reach Logistics"/>
    <x v="1"/>
    <x v="6"/>
    <x v="1"/>
    <s v="Female"/>
    <n v="53"/>
    <n v="803"/>
    <n v="1141"/>
    <n v="42559"/>
    <n v="60473"/>
    <n v="17914"/>
  </r>
  <r>
    <x v="53"/>
    <s v="Noble Path Finance"/>
    <x v="1"/>
    <x v="6"/>
    <x v="9"/>
    <s v="Female"/>
    <n v="87"/>
    <n v="742"/>
    <n v="1221"/>
    <n v="64554"/>
    <n v="106227"/>
    <n v="41673"/>
  </r>
  <r>
    <x v="54"/>
    <s v="Dynamic Events Management"/>
    <x v="1"/>
    <x v="6"/>
    <x v="1"/>
    <s v="Female"/>
    <n v="70"/>
    <n v="605"/>
    <n v="1228"/>
    <n v="42350"/>
    <n v="85960"/>
    <n v="43610"/>
  </r>
  <r>
    <x v="55"/>
    <s v="Crystal Waters Resort"/>
    <x v="1"/>
    <x v="6"/>
    <x v="10"/>
    <s v="Female"/>
    <n v="94"/>
    <n v="754"/>
    <n v="1347"/>
    <n v="70876"/>
    <n v="126618"/>
    <n v="55742"/>
  </r>
  <r>
    <x v="56"/>
    <s v="Excellence Tutors"/>
    <x v="1"/>
    <x v="6"/>
    <x v="9"/>
    <s v="Female"/>
    <n v="80"/>
    <n v="622"/>
    <n v="1239"/>
    <n v="49760"/>
    <n v="99120"/>
    <n v="49360"/>
  </r>
  <r>
    <x v="57"/>
    <s v="Horizon Builders"/>
    <x v="1"/>
    <x v="6"/>
    <x v="11"/>
    <s v="Male"/>
    <n v="88"/>
    <n v="625"/>
    <n v="1027"/>
    <n v="55000"/>
    <n v="90376"/>
    <n v="35376"/>
  </r>
  <r>
    <x v="58"/>
    <s v="Synergy Tech Solutions"/>
    <x v="1"/>
    <x v="6"/>
    <x v="12"/>
    <s v="Male"/>
    <n v="67"/>
    <n v="796"/>
    <n v="1414"/>
    <n v="53332"/>
    <n v="94738"/>
    <n v="41406"/>
  </r>
  <r>
    <x v="59"/>
    <s v="Classic Heritage Crafts"/>
    <x v="1"/>
    <x v="6"/>
    <x v="6"/>
    <s v="Male"/>
    <n v="67"/>
    <n v="760"/>
    <n v="1290"/>
    <n v="50920"/>
    <n v="86430"/>
    <n v="35510"/>
  </r>
  <r>
    <x v="60"/>
    <s v="Prime Focus Media"/>
    <x v="1"/>
    <x v="7"/>
    <x v="8"/>
    <s v="Male"/>
    <n v="75"/>
    <n v="966"/>
    <n v="1098"/>
    <n v="72450"/>
    <n v="82350"/>
    <n v="9900"/>
  </r>
  <r>
    <x v="61"/>
    <s v="Noble Nutraceuticals"/>
    <x v="1"/>
    <x v="7"/>
    <x v="8"/>
    <s v="Female"/>
    <n v="51"/>
    <n v="749"/>
    <n v="1290"/>
    <n v="38199"/>
    <n v="65790"/>
    <n v="27591"/>
  </r>
  <r>
    <x v="62"/>
    <s v="Supreme Travel Agency"/>
    <x v="1"/>
    <x v="7"/>
    <x v="3"/>
    <s v="Male"/>
    <n v="94"/>
    <n v="721"/>
    <n v="1066"/>
    <n v="67774"/>
    <n v="100204"/>
    <n v="32430"/>
  </r>
  <r>
    <x v="63"/>
    <s v="Future Vision Tech"/>
    <x v="1"/>
    <x v="7"/>
    <x v="3"/>
    <s v="Male"/>
    <n v="71"/>
    <n v="869"/>
    <n v="902"/>
    <n v="61699"/>
    <n v="64042"/>
    <n v="2343"/>
  </r>
  <r>
    <x v="64"/>
    <s v="Urban Groove Apparel"/>
    <x v="1"/>
    <x v="7"/>
    <x v="7"/>
    <s v="Male"/>
    <n v="52"/>
    <n v="550"/>
    <n v="1057"/>
    <n v="28600"/>
    <n v="54964"/>
    <n v="26364"/>
  </r>
  <r>
    <x v="65"/>
    <s v="Echo Real Estate"/>
    <x v="1"/>
    <x v="7"/>
    <x v="8"/>
    <s v="Male"/>
    <n v="77"/>
    <n v="513"/>
    <n v="962"/>
    <n v="39501"/>
    <n v="74074"/>
    <n v="34573"/>
  </r>
  <r>
    <x v="66"/>
    <s v="Pinnacle Health Products"/>
    <x v="1"/>
    <x v="7"/>
    <x v="13"/>
    <s v="Female"/>
    <n v="84"/>
    <n v="739"/>
    <n v="1077"/>
    <n v="62076"/>
    <n v="90468"/>
    <n v="28392"/>
  </r>
  <r>
    <x v="67"/>
    <s v="Apex Auto Care"/>
    <x v="1"/>
    <x v="7"/>
    <x v="14"/>
    <s v="Female"/>
    <n v="71"/>
    <n v="923"/>
    <n v="1199"/>
    <n v="65533"/>
    <n v="85129"/>
    <n v="19596"/>
  </r>
  <r>
    <x v="68"/>
    <s v="Royal Glow Cosmetics"/>
    <x v="1"/>
    <x v="7"/>
    <x v="1"/>
    <s v="Female"/>
    <n v="59"/>
    <n v="862"/>
    <n v="1030"/>
    <n v="50858"/>
    <n v="60770"/>
    <n v="9912"/>
  </r>
  <r>
    <x v="69"/>
    <s v="Zenith Culinary Arts"/>
    <x v="1"/>
    <x v="7"/>
    <x v="15"/>
    <s v="Female"/>
    <n v="77"/>
    <n v="882"/>
    <n v="1346"/>
    <n v="67914"/>
    <n v="103642"/>
    <n v="35728"/>
  </r>
  <r>
    <x v="70"/>
    <s v="Visionary Tours"/>
    <x v="1"/>
    <x v="7"/>
    <x v="16"/>
    <s v="Female"/>
    <n v="90"/>
    <n v="862"/>
    <n v="920"/>
    <n v="77580"/>
    <n v="82800"/>
    <n v="5220"/>
  </r>
  <r>
    <x v="71"/>
    <s v="Horizon Wellness"/>
    <x v="2"/>
    <x v="8"/>
    <x v="17"/>
    <s v="Female"/>
    <n v="11"/>
    <n v="601"/>
    <n v="986"/>
    <n v="6611"/>
    <n v="10846"/>
    <n v="4235"/>
  </r>
  <r>
    <x v="72"/>
    <s v="True Value Electronics"/>
    <x v="2"/>
    <x v="8"/>
    <x v="18"/>
    <s v="Female"/>
    <n v="20"/>
    <n v="857"/>
    <n v="911"/>
    <n v="17140"/>
    <n v="18220"/>
    <n v="1080"/>
  </r>
  <r>
    <x v="73"/>
    <s v="Harmony Homes Realty"/>
    <x v="2"/>
    <x v="8"/>
    <x v="19"/>
    <s v="Female"/>
    <n v="11"/>
    <n v="774"/>
    <n v="1193"/>
    <n v="8514"/>
    <n v="13123"/>
    <n v="4609"/>
  </r>
  <r>
    <x v="74"/>
    <s v="Stellar Advertising"/>
    <x v="2"/>
    <x v="8"/>
    <x v="2"/>
    <s v="Female"/>
    <n v="13"/>
    <n v="986"/>
    <n v="1318"/>
    <n v="12818"/>
    <n v="17134"/>
    <n v="4316"/>
  </r>
  <r>
    <x v="75"/>
    <s v="Radiant Enterprise Solutions"/>
    <x v="2"/>
    <x v="8"/>
    <x v="2"/>
    <s v="Female"/>
    <n v="14"/>
    <n v="603"/>
    <n v="1313"/>
    <n v="8442"/>
    <n v="18382"/>
    <n v="9940"/>
  </r>
  <r>
    <x v="76"/>
    <s v="Modern Trends Retail"/>
    <x v="2"/>
    <x v="8"/>
    <x v="9"/>
    <s v="Male"/>
    <n v="12"/>
    <n v="997"/>
    <n v="1282"/>
    <n v="11964"/>
    <n v="15384"/>
    <n v="3420"/>
  </r>
  <r>
    <x v="77"/>
    <s v="Global Spectrum Consulting"/>
    <x v="2"/>
    <x v="8"/>
    <x v="13"/>
    <s v="Male"/>
    <n v="20"/>
    <n v="941"/>
    <n v="1038"/>
    <n v="18820"/>
    <n v="20760"/>
    <n v="1940"/>
  </r>
  <r>
    <x v="78"/>
    <s v="Elite Essence Products"/>
    <x v="1"/>
    <x v="6"/>
    <x v="2"/>
    <s v="Male"/>
    <n v="73"/>
    <n v="541"/>
    <n v="1126"/>
    <n v="39493"/>
    <n v="82198"/>
    <n v="42705"/>
  </r>
  <r>
    <x v="79"/>
    <s v="Dynamic Creations"/>
    <x v="1"/>
    <x v="6"/>
    <x v="4"/>
    <s v="Male"/>
    <n v="94"/>
    <n v="772"/>
    <n v="1078"/>
    <n v="72568"/>
    <n v="101332"/>
    <n v="28764"/>
  </r>
  <r>
    <x v="80"/>
    <s v="Quantum Design Studio"/>
    <x v="1"/>
    <x v="6"/>
    <x v="0"/>
    <s v="Male"/>
    <n v="66"/>
    <n v="771"/>
    <n v="1200"/>
    <n v="50886"/>
    <n v="79200"/>
    <n v="28314"/>
  </r>
  <r>
    <x v="81"/>
    <s v="Infinite Solutions"/>
    <x v="1"/>
    <x v="6"/>
    <x v="1"/>
    <s v="Female"/>
    <n v="77"/>
    <n v="923"/>
    <n v="1363"/>
    <n v="71071"/>
    <n v="104951"/>
    <n v="33880"/>
  </r>
  <r>
    <x v="82"/>
    <s v="Apex Construction"/>
    <x v="1"/>
    <x v="6"/>
    <x v="2"/>
    <s v="Female"/>
    <n v="65"/>
    <n v="762"/>
    <n v="1365"/>
    <n v="49530"/>
    <n v="88725"/>
    <n v="39195"/>
  </r>
  <r>
    <x v="83"/>
    <s v="Legacy Innovations"/>
    <x v="1"/>
    <x v="7"/>
    <x v="3"/>
    <s v="Female"/>
    <n v="78"/>
    <n v="918"/>
    <n v="1277"/>
    <n v="71604"/>
    <n v="99606"/>
    <n v="28002"/>
  </r>
  <r>
    <x v="84"/>
    <s v="Pure Harmony Foods"/>
    <x v="1"/>
    <x v="7"/>
    <x v="4"/>
    <s v="Male"/>
    <n v="76"/>
    <n v="624"/>
    <n v="1300"/>
    <n v="47424"/>
    <n v="98800"/>
    <n v="51376"/>
  </r>
  <r>
    <x v="85"/>
    <s v="Zenith Security Systems"/>
    <x v="1"/>
    <x v="7"/>
    <x v="5"/>
    <s v="Male"/>
    <n v="99"/>
    <n v="598"/>
    <n v="1134"/>
    <n v="59202"/>
    <n v="112266"/>
    <n v="53064"/>
  </r>
  <r>
    <x v="86"/>
    <s v="Crystal Clear Beverages"/>
    <x v="1"/>
    <x v="7"/>
    <x v="6"/>
    <s v="Male"/>
    <n v="78"/>
    <n v="761"/>
    <n v="1351"/>
    <n v="59358"/>
    <n v="105378"/>
    <n v="46020"/>
  </r>
  <r>
    <x v="87"/>
    <s v="Metro Line Tech"/>
    <x v="1"/>
    <x v="7"/>
    <x v="1"/>
    <s v="Male"/>
    <n v="96"/>
    <n v="512"/>
    <n v="1418"/>
    <n v="49152"/>
    <n v="136128"/>
    <n v="86976"/>
  </r>
  <r>
    <x v="88"/>
    <s v="Urban Pulse Consulting"/>
    <x v="1"/>
    <x v="7"/>
    <x v="7"/>
    <s v="Male"/>
    <n v="85"/>
    <n v="765"/>
    <n v="1320"/>
    <n v="65025"/>
    <n v="112200"/>
    <n v="47175"/>
  </r>
  <r>
    <x v="89"/>
    <s v="Radiant Vision Studios"/>
    <x v="2"/>
    <x v="9"/>
    <x v="6"/>
    <s v="Female"/>
    <n v="19"/>
    <n v="952"/>
    <n v="946"/>
    <n v="18088"/>
    <n v="17974"/>
    <n v="-114"/>
  </r>
  <r>
    <x v="90"/>
    <s v="Noble Travel Services"/>
    <x v="2"/>
    <x v="9"/>
    <x v="8"/>
    <s v="Female"/>
    <n v="11"/>
    <n v="503"/>
    <n v="1337"/>
    <n v="5533"/>
    <n v="14707"/>
    <n v="9174"/>
  </r>
  <r>
    <x v="91"/>
    <s v="Bright Future Academy"/>
    <x v="2"/>
    <x v="9"/>
    <x v="8"/>
    <s v="Female"/>
    <n v="10"/>
    <n v="719"/>
    <n v="1050"/>
    <n v="7190"/>
    <n v="10500"/>
    <n v="3310"/>
  </r>
  <r>
    <x v="92"/>
    <s v="Synergy Solutions Group"/>
    <x v="2"/>
    <x v="9"/>
    <x v="1"/>
    <s v="Female"/>
    <n v="19"/>
    <n v="860"/>
    <n v="1430"/>
    <n v="16340"/>
    <n v="27170"/>
    <n v="10830"/>
  </r>
  <r>
    <x v="93"/>
    <s v="Visionary Health Systems"/>
    <x v="2"/>
    <x v="9"/>
    <x v="9"/>
    <s v="Female"/>
    <n v="15"/>
    <n v="941"/>
    <n v="1098"/>
    <n v="14115"/>
    <n v="16470"/>
    <n v="2355"/>
  </r>
  <r>
    <x v="94"/>
    <s v="Apex Retailers"/>
    <x v="2"/>
    <x v="9"/>
    <x v="1"/>
    <s v="Female"/>
    <n v="15"/>
    <n v="937"/>
    <n v="1356"/>
    <n v="14055"/>
    <n v="20340"/>
    <n v="6285"/>
  </r>
  <r>
    <x v="95"/>
    <s v="Prestige Property Developers"/>
    <x v="2"/>
    <x v="9"/>
    <x v="10"/>
    <s v="Female"/>
    <n v="11"/>
    <n v="674"/>
    <n v="1005"/>
    <n v="7414"/>
    <n v="11055"/>
    <n v="3641"/>
  </r>
  <r>
    <x v="96"/>
    <s v="Classic Trends Fashion"/>
    <x v="2"/>
    <x v="9"/>
    <x v="9"/>
    <s v="Male"/>
    <n v="20"/>
    <n v="596"/>
    <n v="1317"/>
    <n v="11920"/>
    <n v="26340"/>
    <n v="14420"/>
  </r>
  <r>
    <x v="97"/>
    <s v="Harmony Ventures"/>
    <x v="2"/>
    <x v="9"/>
    <x v="11"/>
    <s v="Male"/>
    <n v="20"/>
    <n v="689"/>
    <n v="1240"/>
    <n v="13780"/>
    <n v="24800"/>
    <n v="11020"/>
  </r>
  <r>
    <x v="98"/>
    <s v="Stellar Realty"/>
    <x v="2"/>
    <x v="9"/>
    <x v="12"/>
    <s v="Male"/>
    <n v="17"/>
    <n v="990"/>
    <n v="1141"/>
    <n v="16830"/>
    <n v="19397"/>
    <n v="2567"/>
  </r>
  <r>
    <x v="99"/>
    <s v="Future Path Technologies"/>
    <x v="2"/>
    <x v="9"/>
    <x v="6"/>
    <s v="Male"/>
    <n v="20"/>
    <n v="589"/>
    <n v="1329"/>
    <n v="11780"/>
    <n v="26580"/>
    <n v="14800"/>
  </r>
  <r>
    <x v="100"/>
    <s v="Elite Edge Services"/>
    <x v="2"/>
    <x v="9"/>
    <x v="8"/>
    <s v="Female"/>
    <n v="17"/>
    <n v="773"/>
    <n v="1470"/>
    <n v="13141"/>
    <n v="24990"/>
    <n v="11849"/>
  </r>
  <r>
    <x v="101"/>
    <s v="Radiance Health and Wellness"/>
    <x v="0"/>
    <x v="5"/>
    <x v="8"/>
    <s v="Male"/>
    <n v="29"/>
    <n v="965"/>
    <n v="1015"/>
    <n v="27985"/>
    <n v="29435"/>
    <n v="1450"/>
  </r>
  <r>
    <x v="102"/>
    <s v="Legacy Auto Works"/>
    <x v="0"/>
    <x v="5"/>
    <x v="3"/>
    <s v="Male"/>
    <n v="24"/>
    <n v="970"/>
    <n v="1470"/>
    <n v="23280"/>
    <n v="35280"/>
    <n v="12000"/>
  </r>
  <r>
    <x v="103"/>
    <s v="Prime Essence Creations"/>
    <x v="0"/>
    <x v="5"/>
    <x v="3"/>
    <s v="Male"/>
    <n v="22"/>
    <n v="974"/>
    <n v="1398"/>
    <n v="21428"/>
    <n v="30756"/>
    <n v="9328"/>
  </r>
  <r>
    <x v="104"/>
    <s v="Quantum Ventures"/>
    <x v="0"/>
    <x v="5"/>
    <x v="7"/>
    <s v="Male"/>
    <n v="21"/>
    <n v="915"/>
    <n v="961"/>
    <n v="19215"/>
    <n v="20181"/>
    <n v="966"/>
  </r>
  <r>
    <x v="105"/>
    <s v="Horizon Tech Solutions"/>
    <x v="0"/>
    <x v="5"/>
    <x v="8"/>
    <s v="Female"/>
    <n v="29"/>
    <n v="929"/>
    <n v="1066"/>
    <n v="26941"/>
    <n v="30914"/>
    <n v="3973"/>
  </r>
  <r>
    <x v="106"/>
    <s v="Urban Legends Apparel"/>
    <x v="0"/>
    <x v="5"/>
    <x v="13"/>
    <s v="Female"/>
    <n v="27"/>
    <n v="605"/>
    <n v="1361"/>
    <n v="16335"/>
    <n v="36747"/>
    <n v="20412"/>
  </r>
  <r>
    <x v="107"/>
    <s v="Pure Bliss Beverages"/>
    <x v="0"/>
    <x v="5"/>
    <x v="14"/>
    <s v="Female"/>
    <n v="29"/>
    <n v="689"/>
    <n v="1158"/>
    <n v="19981"/>
    <n v="33582"/>
    <n v="13601"/>
  </r>
  <r>
    <x v="108"/>
    <s v="Noble Heights Builders"/>
    <x v="0"/>
    <x v="5"/>
    <x v="1"/>
    <s v="Female"/>
    <n v="25"/>
    <n v="861"/>
    <n v="1436"/>
    <n v="21525"/>
    <n v="35900"/>
    <n v="14375"/>
  </r>
  <r>
    <x v="109"/>
    <s v="Radiant Foods"/>
    <x v="0"/>
    <x v="5"/>
    <x v="15"/>
    <s v="Female"/>
    <n v="22"/>
    <n v="629"/>
    <n v="1085"/>
    <n v="13838"/>
    <n v="23870"/>
    <n v="10032"/>
  </r>
  <r>
    <x v="110"/>
    <s v="Zenith Financial Services"/>
    <x v="0"/>
    <x v="5"/>
    <x v="16"/>
    <s v="Female"/>
    <n v="22"/>
    <n v="779"/>
    <n v="1072"/>
    <n v="17138"/>
    <n v="23584"/>
    <n v="6446"/>
  </r>
  <r>
    <x v="111"/>
    <s v="Apex Travel Ventures"/>
    <x v="0"/>
    <x v="5"/>
    <x v="17"/>
    <s v="Female"/>
    <n v="23"/>
    <n v="730"/>
    <n v="1337"/>
    <n v="16790"/>
    <n v="30751"/>
    <n v="13961"/>
  </r>
  <r>
    <x v="112"/>
    <s v="Legacy Design Group"/>
    <x v="1"/>
    <x v="6"/>
    <x v="18"/>
    <s v="Female"/>
    <n v="59"/>
    <n v="663"/>
    <n v="992"/>
    <n v="39117"/>
    <n v="58528"/>
    <n v="19411"/>
  </r>
  <r>
    <x v="113"/>
    <s v="Supreme Wellness"/>
    <x v="1"/>
    <x v="6"/>
    <x v="19"/>
    <s v="Female"/>
    <n v="75"/>
    <n v="871"/>
    <n v="990"/>
    <n v="65325"/>
    <n v="74250"/>
    <n v="8925"/>
  </r>
  <r>
    <x v="114"/>
    <s v="Harmony Tech Innovations"/>
    <x v="1"/>
    <x v="6"/>
    <x v="2"/>
    <s v="Female"/>
    <n v="87"/>
    <n v="869"/>
    <n v="1207"/>
    <n v="75603"/>
    <n v="105009"/>
    <n v="29406"/>
  </r>
  <r>
    <x v="115"/>
    <s v="Stellar Education Services"/>
    <x v="1"/>
    <x v="6"/>
    <x v="2"/>
    <s v="Female"/>
    <n v="100"/>
    <n v="605"/>
    <n v="1313"/>
    <n v="60500"/>
    <n v="131300"/>
    <n v="70800"/>
  </r>
  <r>
    <x v="116"/>
    <s v="Visionary Health Products"/>
    <x v="1"/>
    <x v="6"/>
    <x v="9"/>
    <s v="Female"/>
    <n v="51"/>
    <n v="798"/>
    <n v="1421"/>
    <n v="40698"/>
    <n v="72471"/>
    <n v="31773"/>
  </r>
  <r>
    <x v="117"/>
    <s v="Crystal Innovations"/>
    <x v="1"/>
    <x v="6"/>
    <x v="13"/>
    <s v="Female"/>
    <n v="52"/>
    <n v="984"/>
    <n v="1429"/>
    <n v="51168"/>
    <n v="74308"/>
    <n v="23140"/>
  </r>
  <r>
    <x v="118"/>
    <s v="Future Trends Retail"/>
    <x v="1"/>
    <x v="6"/>
    <x v="2"/>
    <s v="Female"/>
    <n v="97"/>
    <n v="565"/>
    <n v="1239"/>
    <n v="54805"/>
    <n v="120183"/>
    <n v="65378"/>
  </r>
  <r>
    <x v="119"/>
    <s v="Radiant Horizon Ventures"/>
    <x v="1"/>
    <x v="6"/>
    <x v="4"/>
    <s v="Female"/>
    <n v="58"/>
    <n v="799"/>
    <n v="1182"/>
    <n v="46342"/>
    <n v="68556"/>
    <n v="22214"/>
  </r>
  <r>
    <x v="120"/>
    <s v="Urban Edge Realty"/>
    <x v="1"/>
    <x v="6"/>
    <x v="0"/>
    <s v="Male"/>
    <n v="69"/>
    <n v="524"/>
    <n v="1198"/>
    <n v="36156"/>
    <n v="82662"/>
    <n v="46506"/>
  </r>
  <r>
    <x v="121"/>
    <s v="Prime Focus Innovations"/>
    <x v="1"/>
    <x v="6"/>
    <x v="1"/>
    <s v="Male"/>
    <n v="81"/>
    <n v="903"/>
    <n v="1471"/>
    <n v="73143"/>
    <n v="119151"/>
    <n v="46008"/>
  </r>
  <r>
    <x v="122"/>
    <s v="Elite Spectrum Consulting"/>
    <x v="1"/>
    <x v="6"/>
    <x v="2"/>
    <s v="Male"/>
    <n v="89"/>
    <n v="584"/>
    <n v="1367"/>
    <n v="51976"/>
    <n v="121663"/>
    <n v="69687"/>
  </r>
  <r>
    <x v="123"/>
    <s v="Dynamic Design Studio"/>
    <x v="1"/>
    <x v="6"/>
    <x v="3"/>
    <s v="Male"/>
    <n v="75"/>
    <n v="906"/>
    <n v="1377"/>
    <n v="67950"/>
    <n v="103275"/>
    <n v="35325"/>
  </r>
  <r>
    <x v="124"/>
    <s v="Apex Wellness Solutions"/>
    <x v="1"/>
    <x v="7"/>
    <x v="4"/>
    <s v="Male"/>
    <n v="60"/>
    <n v="642"/>
    <n v="1346"/>
    <n v="38520"/>
    <n v="80760"/>
    <n v="42240"/>
  </r>
  <r>
    <x v="125"/>
    <s v="Royal Crest Foods"/>
    <x v="1"/>
    <x v="7"/>
    <x v="5"/>
    <s v="Female"/>
    <n v="98"/>
    <n v="925"/>
    <n v="1230"/>
    <n v="90650"/>
    <n v="120540"/>
    <n v="29890"/>
  </r>
  <r>
    <x v="126"/>
    <s v="Zenith Travels"/>
    <x v="1"/>
    <x v="7"/>
    <x v="6"/>
    <s v="Female"/>
    <n v="73"/>
    <n v="508"/>
    <n v="982"/>
    <n v="37084"/>
    <n v="71686"/>
    <n v="34602"/>
  </r>
  <r>
    <x v="127"/>
    <s v="Modern Harmony Products"/>
    <x v="2"/>
    <x v="9"/>
    <x v="1"/>
    <s v="Female"/>
    <n v="11"/>
    <n v="830"/>
    <n v="1377"/>
    <n v="9130"/>
    <n v="15147"/>
    <n v="6017"/>
  </r>
  <r>
    <x v="128"/>
    <s v="Horizon Builders &amp; Developers"/>
    <x v="2"/>
    <x v="9"/>
    <x v="7"/>
    <s v="Female"/>
    <n v="11"/>
    <n v="930"/>
    <n v="1185"/>
    <n v="10230"/>
    <n v="13035"/>
    <n v="2805"/>
  </r>
  <r>
    <x v="129"/>
    <s v="Radiance Tech Solutions"/>
    <x v="2"/>
    <x v="9"/>
    <x v="6"/>
    <s v="Female"/>
    <n v="20"/>
    <n v="525"/>
    <n v="1143"/>
    <n v="10500"/>
    <n v="22860"/>
    <n v="12360"/>
  </r>
  <r>
    <x v="130"/>
    <s v="Legacy Apparel"/>
    <x v="2"/>
    <x v="9"/>
    <x v="8"/>
    <s v="Female"/>
    <n v="19"/>
    <n v="654"/>
    <n v="997"/>
    <n v="12426"/>
    <n v="18943"/>
    <n v="6517"/>
  </r>
  <r>
    <x v="131"/>
    <s v="Pinnacle Education Group"/>
    <x v="2"/>
    <x v="9"/>
    <x v="8"/>
    <s v="Female"/>
    <n v="18"/>
    <n v="767"/>
    <n v="962"/>
    <n v="13806"/>
    <n v="17316"/>
    <n v="3510"/>
  </r>
  <r>
    <x v="132"/>
    <s v="Noble Innovations"/>
    <x v="2"/>
    <x v="9"/>
    <x v="1"/>
    <s v="Male"/>
    <n v="12"/>
    <n v="654"/>
    <n v="1398"/>
    <n v="7848"/>
    <n v="16776"/>
    <n v="8928"/>
  </r>
  <r>
    <x v="133"/>
    <s v="Crystal Clear Realty"/>
    <x v="2"/>
    <x v="9"/>
    <x v="9"/>
    <s v="Male"/>
    <n v="11"/>
    <n v="827"/>
    <n v="991"/>
    <n v="9097"/>
    <n v="10901"/>
    <n v="1804"/>
  </r>
  <r>
    <x v="134"/>
    <s v="Future Vision Realty"/>
    <x v="0"/>
    <x v="5"/>
    <x v="1"/>
    <s v="Male"/>
    <n v="26"/>
    <n v="847"/>
    <n v="936"/>
    <n v="22022"/>
    <n v="24336"/>
    <n v="2314"/>
  </r>
  <r>
    <x v="135"/>
    <s v="Urban Pulse Media"/>
    <x v="0"/>
    <x v="5"/>
    <x v="10"/>
    <s v="Male"/>
    <n v="24"/>
    <n v="942"/>
    <n v="1492"/>
    <n v="22608"/>
    <n v="35808"/>
    <n v="13200"/>
  </r>
  <r>
    <x v="136"/>
    <s v="True Essence Health"/>
    <x v="0"/>
    <x v="5"/>
    <x v="9"/>
    <s v="Female"/>
    <n v="20"/>
    <n v="751"/>
    <n v="1420"/>
    <n v="15020"/>
    <n v="28400"/>
    <n v="13380"/>
  </r>
  <r>
    <x v="137"/>
    <s v="Apex Enterprise Solutions"/>
    <x v="0"/>
    <x v="5"/>
    <x v="11"/>
    <s v="Male"/>
    <n v="23"/>
    <n v="884"/>
    <n v="1183"/>
    <n v="20332"/>
    <n v="27209"/>
    <n v="6877"/>
  </r>
  <r>
    <x v="138"/>
    <s v="Radiant Vision Realty"/>
    <x v="0"/>
    <x v="5"/>
    <x v="12"/>
    <s v="Male"/>
    <n v="28"/>
    <n v="855"/>
    <n v="994"/>
    <n v="23940"/>
    <n v="27832"/>
    <n v="3892"/>
  </r>
  <r>
    <x v="139"/>
    <s v="Harmony Consulting Group"/>
    <x v="0"/>
    <x v="5"/>
    <x v="6"/>
    <s v="Male"/>
    <n v="22"/>
    <n v="806"/>
    <n v="907"/>
    <n v="17732"/>
    <n v="19954"/>
    <n v="2222"/>
  </r>
  <r>
    <x v="140"/>
    <s v="Zenith Tech Ventures"/>
    <x v="0"/>
    <x v="5"/>
    <x v="8"/>
    <s v="Male"/>
    <n v="30"/>
    <n v="624"/>
    <n v="1243"/>
    <n v="18720"/>
    <n v="37290"/>
    <n v="18570"/>
  </r>
  <r>
    <x v="141"/>
    <s v="Stellar Health Services"/>
    <x v="0"/>
    <x v="5"/>
    <x v="8"/>
    <s v="Female"/>
    <n v="25"/>
    <n v="533"/>
    <n v="1248"/>
    <n v="13325"/>
    <n v="31200"/>
    <n v="17875"/>
  </r>
  <r>
    <x v="142"/>
    <s v="Pure Path Foods"/>
    <x v="0"/>
    <x v="5"/>
    <x v="3"/>
    <s v="Female"/>
    <n v="20"/>
    <n v="681"/>
    <n v="1461"/>
    <n v="13620"/>
    <n v="29220"/>
    <n v="15600"/>
  </r>
  <r>
    <x v="143"/>
    <s v="Prestige Solutions"/>
    <x v="0"/>
    <x v="5"/>
    <x v="3"/>
    <s v="Female"/>
    <n v="20"/>
    <n v="997"/>
    <n v="1093"/>
    <n v="19940"/>
    <n v="21860"/>
    <n v="1920"/>
  </r>
  <r>
    <x v="144"/>
    <s v="Bright Horizon Realty"/>
    <x v="0"/>
    <x v="5"/>
    <x v="7"/>
    <s v="Female"/>
    <n v="23"/>
    <n v="577"/>
    <n v="1377"/>
    <n v="13271"/>
    <n v="31671"/>
    <n v="18400"/>
  </r>
  <r>
    <x v="145"/>
    <s v="Quantum Media Group"/>
    <x v="1"/>
    <x v="6"/>
    <x v="8"/>
    <s v="Female"/>
    <n v="87"/>
    <n v="876"/>
    <n v="1293"/>
    <n v="76212"/>
    <n v="112491"/>
    <n v="36279"/>
  </r>
  <r>
    <x v="146"/>
    <s v="Legacy Builders"/>
    <x v="1"/>
    <x v="6"/>
    <x v="13"/>
    <s v="Female"/>
    <n v="69"/>
    <n v="993"/>
    <n v="971"/>
    <n v="68517"/>
    <n v="66999"/>
    <n v="-1518"/>
  </r>
  <r>
    <x v="147"/>
    <s v="Apex Spa &amp; Wellness"/>
    <x v="1"/>
    <x v="6"/>
    <x v="14"/>
    <s v="Female"/>
    <n v="62"/>
    <n v="781"/>
    <n v="1270"/>
    <n v="48422"/>
    <n v="78740"/>
    <n v="30318"/>
  </r>
  <r>
    <x v="148"/>
    <s v="Radiant Travel Services"/>
    <x v="1"/>
    <x v="6"/>
    <x v="1"/>
    <s v="Female"/>
    <n v="63"/>
    <n v="718"/>
    <n v="987"/>
    <n v="45234"/>
    <n v="62181"/>
    <n v="16947"/>
  </r>
  <r>
    <x v="149"/>
    <s v="Modern Trends Consulting"/>
    <x v="1"/>
    <x v="6"/>
    <x v="15"/>
    <s v="Female"/>
    <n v="72"/>
    <n v="673"/>
    <n v="1459"/>
    <n v="48456"/>
    <n v="105048"/>
    <n v="56592"/>
  </r>
  <r>
    <x v="150"/>
    <s v="Global Horizon Ventures"/>
    <x v="1"/>
    <x v="6"/>
    <x v="16"/>
    <s v="Female"/>
    <n v="76"/>
    <n v="567"/>
    <n v="1425"/>
    <n v="43092"/>
    <n v="108300"/>
    <n v="65208"/>
  </r>
  <r>
    <x v="151"/>
    <s v="Elite Enterprises"/>
    <x v="1"/>
    <x v="6"/>
    <x v="17"/>
    <s v="Male"/>
    <n v="70"/>
    <n v="751"/>
    <n v="908"/>
    <n v="52570"/>
    <n v="63560"/>
    <n v="10990"/>
  </r>
  <r>
    <x v="152"/>
    <s v="Urban Wave Solutions"/>
    <x v="1"/>
    <x v="6"/>
    <x v="18"/>
    <s v="Male"/>
    <n v="64"/>
    <n v="580"/>
    <n v="958"/>
    <n v="37120"/>
    <n v="61312"/>
    <n v="24192"/>
  </r>
  <r>
    <x v="153"/>
    <s v="Pinnacle Health Innovations"/>
    <x v="1"/>
    <x v="6"/>
    <x v="19"/>
    <s v="Male"/>
    <n v="56"/>
    <n v="559"/>
    <n v="1412"/>
    <n v="31304"/>
    <n v="79072"/>
    <n v="47768"/>
  </r>
  <r>
    <x v="154"/>
    <s v="Horizon Fashion"/>
    <x v="1"/>
    <x v="7"/>
    <x v="2"/>
    <s v="Male"/>
    <n v="72"/>
    <n v="719"/>
    <n v="1249"/>
    <n v="51768"/>
    <n v="89928"/>
    <n v="38160"/>
  </r>
  <r>
    <x v="155"/>
    <s v="Crystal Essence Beverages"/>
    <x v="1"/>
    <x v="7"/>
    <x v="2"/>
    <s v="Male"/>
    <n v="89"/>
    <n v="703"/>
    <n v="914"/>
    <n v="62567"/>
    <n v="81346"/>
    <n v="18779"/>
  </r>
  <r>
    <x v="156"/>
    <s v="Dynamic Pathways"/>
    <x v="1"/>
    <x v="7"/>
    <x v="9"/>
    <s v="Female"/>
    <n v="77"/>
    <n v="780"/>
    <n v="1346"/>
    <n v="60060"/>
    <n v="103642"/>
    <n v="43582"/>
  </r>
  <r>
    <x v="157"/>
    <s v="Visionary Realty Solutions"/>
    <x v="1"/>
    <x v="7"/>
    <x v="13"/>
    <s v="Female"/>
    <n v="52"/>
    <n v="893"/>
    <n v="1391"/>
    <n v="46436"/>
    <n v="72332"/>
    <n v="25896"/>
  </r>
  <r>
    <x v="158"/>
    <s v="Radiance Apparel"/>
    <x v="1"/>
    <x v="7"/>
    <x v="2"/>
    <s v="Female"/>
    <n v="54"/>
    <n v="762"/>
    <n v="1076"/>
    <n v="41148"/>
    <n v="58104"/>
    <n v="16956"/>
  </r>
  <r>
    <x v="159"/>
    <s v="Zenith Design Group"/>
    <x v="1"/>
    <x v="7"/>
    <x v="4"/>
    <s v="Male"/>
    <n v="91"/>
    <n v="647"/>
    <n v="983"/>
    <n v="58877"/>
    <n v="89453"/>
    <n v="30576"/>
  </r>
  <r>
    <x v="160"/>
    <s v="Apex Publishing House"/>
    <x v="2"/>
    <x v="9"/>
    <x v="0"/>
    <s v="Male"/>
    <n v="12"/>
    <n v="561"/>
    <n v="905"/>
    <n v="6732"/>
    <n v="10860"/>
    <n v="4128"/>
  </r>
  <r>
    <x v="161"/>
    <s v="True Value Consulting"/>
    <x v="2"/>
    <x v="9"/>
    <x v="1"/>
    <s v="Male"/>
    <n v="12"/>
    <n v="879"/>
    <n v="1042"/>
    <n v="10548"/>
    <n v="12504"/>
    <n v="1956"/>
  </r>
  <r>
    <x v="162"/>
    <s v="Future Path Ventures"/>
    <x v="2"/>
    <x v="9"/>
    <x v="2"/>
    <s v="Male"/>
    <n v="13"/>
    <n v="523"/>
    <n v="1076"/>
    <n v="6799"/>
    <n v="13988"/>
    <n v="7189"/>
  </r>
  <r>
    <x v="163"/>
    <s v="Stellar Tech Services"/>
    <x v="2"/>
    <x v="9"/>
    <x v="3"/>
    <s v="Male"/>
    <n v="10"/>
    <n v="990"/>
    <n v="1296"/>
    <n v="9900"/>
    <n v="12960"/>
    <n v="3060"/>
  </r>
  <r>
    <x v="164"/>
    <s v="Legacy Travel Agency"/>
    <x v="2"/>
    <x v="9"/>
    <x v="4"/>
    <s v="Female"/>
    <n v="12"/>
    <n v="707"/>
    <n v="915"/>
    <n v="8484"/>
    <n v="10980"/>
    <n v="2496"/>
  </r>
  <r>
    <x v="165"/>
    <s v="Harmony Innovations"/>
    <x v="2"/>
    <x v="9"/>
    <x v="5"/>
    <s v="Female"/>
    <n v="13"/>
    <n v="515"/>
    <n v="1191"/>
    <n v="6695"/>
    <n v="15483"/>
    <n v="8788"/>
  </r>
  <r>
    <x v="166"/>
    <s v="Pure Essence Solutions"/>
    <x v="2"/>
    <x v="9"/>
    <x v="6"/>
    <s v="Female"/>
    <n v="19"/>
    <n v="938"/>
    <n v="1119"/>
    <n v="17822"/>
    <n v="21261"/>
    <n v="3439"/>
  </r>
  <r>
    <x v="167"/>
    <s v="Elite Media Group"/>
    <x v="2"/>
    <x v="9"/>
    <x v="1"/>
    <s v="Female"/>
    <n v="12"/>
    <n v="671"/>
    <n v="1402"/>
    <n v="8052"/>
    <n v="16824"/>
    <n v="8772"/>
  </r>
  <r>
    <x v="168"/>
    <s v="Radiant Construction"/>
    <x v="2"/>
    <x v="9"/>
    <x v="7"/>
    <s v="Female"/>
    <n v="12"/>
    <n v="500"/>
    <n v="1328"/>
    <n v="6000"/>
    <n v="15936"/>
    <n v="9936"/>
  </r>
  <r>
    <x v="169"/>
    <s v="Pinnacle Finance"/>
    <x v="2"/>
    <x v="9"/>
    <x v="6"/>
    <s v="Female"/>
    <n v="18"/>
    <n v="602"/>
    <n v="986"/>
    <n v="10836"/>
    <n v="17748"/>
    <n v="6912"/>
  </r>
  <r>
    <x v="170"/>
    <s v="Horizon Tech Ventures"/>
    <x v="2"/>
    <x v="9"/>
    <x v="8"/>
    <s v="Female"/>
    <n v="18"/>
    <n v="629"/>
    <n v="1081"/>
    <n v="11322"/>
    <n v="19458"/>
    <n v="8136"/>
  </r>
  <r>
    <x v="171"/>
    <s v="Crystal Health Solutions"/>
    <x v="2"/>
    <x v="9"/>
    <x v="8"/>
    <s v="Male"/>
    <n v="17"/>
    <n v="614"/>
    <n v="913"/>
    <n v="10438"/>
    <n v="15521"/>
    <n v="5083"/>
  </r>
  <r>
    <x v="172"/>
    <s v="Modern Horizons Consulting"/>
    <x v="1"/>
    <x v="7"/>
    <x v="1"/>
    <s v="Male"/>
    <n v="63"/>
    <n v="720"/>
    <n v="1191"/>
    <n v="45360"/>
    <n v="75033"/>
    <n v="29673"/>
  </r>
  <r>
    <x v="173"/>
    <s v="Apex Realty Services"/>
    <x v="1"/>
    <x v="7"/>
    <x v="9"/>
    <s v="Male"/>
    <n v="66"/>
    <n v="958"/>
    <n v="985"/>
    <n v="63228"/>
    <n v="65010"/>
    <n v="1782"/>
  </r>
  <r>
    <x v="174"/>
    <s v="Zenith Educational Group"/>
    <x v="1"/>
    <x v="7"/>
    <x v="1"/>
    <s v="Male"/>
    <n v="54"/>
    <n v="663"/>
    <n v="1422"/>
    <n v="35802"/>
    <n v="76788"/>
    <n v="40986"/>
  </r>
  <r>
    <x v="175"/>
    <s v="True Path Ventures"/>
    <x v="1"/>
    <x v="7"/>
    <x v="10"/>
    <s v="Female"/>
    <n v="73"/>
    <n v="540"/>
    <n v="1424"/>
    <n v="39420"/>
    <n v="103952"/>
    <n v="64532"/>
  </r>
  <r>
    <x v="176"/>
    <s v="Radiance Media"/>
    <x v="1"/>
    <x v="7"/>
    <x v="9"/>
    <s v="Male"/>
    <n v="76"/>
    <n v="744"/>
    <n v="1255"/>
    <n v="56544"/>
    <n v="95380"/>
    <n v="38836"/>
  </r>
  <r>
    <x v="177"/>
    <s v="Legacy Health Systems"/>
    <x v="1"/>
    <x v="7"/>
    <x v="11"/>
    <s v="Male"/>
    <n v="94"/>
    <n v="874"/>
    <n v="970"/>
    <n v="82156"/>
    <n v="91180"/>
    <n v="9024"/>
  </r>
  <r>
    <x v="178"/>
    <s v="Urban Focus Products"/>
    <x v="1"/>
    <x v="7"/>
    <x v="12"/>
    <s v="Male"/>
    <n v="97"/>
    <n v="752"/>
    <n v="1058"/>
    <n v="72944"/>
    <n v="102626"/>
    <n v="29682"/>
  </r>
  <r>
    <x v="179"/>
    <s v="Elite Edge Consulting"/>
    <x v="2"/>
    <x v="8"/>
    <x v="6"/>
    <s v="Male"/>
    <n v="17"/>
    <n v="565"/>
    <n v="1105"/>
    <n v="9605"/>
    <n v="18785"/>
    <n v="9180"/>
  </r>
  <r>
    <x v="180"/>
    <s v="Stellar Travel Solutions"/>
    <x v="2"/>
    <x v="8"/>
    <x v="8"/>
    <s v="Female"/>
    <n v="10"/>
    <n v="572"/>
    <n v="1364"/>
    <n v="5720"/>
    <n v="13640"/>
    <n v="7920"/>
  </r>
  <r>
    <x v="181"/>
    <s v="Harmony Tech Ventures"/>
    <x v="2"/>
    <x v="8"/>
    <x v="8"/>
    <s v="Female"/>
    <n v="10"/>
    <n v="917"/>
    <n v="1031"/>
    <n v="9170"/>
    <n v="10310"/>
    <n v="1140"/>
  </r>
  <r>
    <x v="182"/>
    <s v="Pure Harmony Solutions"/>
    <x v="2"/>
    <x v="8"/>
    <x v="3"/>
    <s v="Female"/>
    <n v="12"/>
    <n v="674"/>
    <n v="1176"/>
    <n v="8088"/>
    <n v="14112"/>
    <n v="6024"/>
  </r>
  <r>
    <x v="183"/>
    <s v="Radiant Fitness Studio"/>
    <x v="2"/>
    <x v="8"/>
    <x v="3"/>
    <s v="Female"/>
    <n v="18"/>
    <n v="867"/>
    <n v="1384"/>
    <n v="15606"/>
    <n v="24912"/>
    <n v="9306"/>
  </r>
  <r>
    <x v="184"/>
    <s v="Zenith Finance Co."/>
    <x v="2"/>
    <x v="8"/>
    <x v="7"/>
    <s v="Female"/>
    <n v="10"/>
    <n v="757"/>
    <n v="968"/>
    <n v="7570"/>
    <n v="9680"/>
    <n v="2110"/>
  </r>
  <r>
    <x v="185"/>
    <s v="Apex Events Management"/>
    <x v="2"/>
    <x v="8"/>
    <x v="8"/>
    <s v="Female"/>
    <n v="18"/>
    <n v="668"/>
    <n v="1427"/>
    <n v="12024"/>
    <n v="25686"/>
    <n v="13662"/>
  </r>
  <r>
    <x v="186"/>
    <s v="Visionary Innovations"/>
    <x v="1"/>
    <x v="6"/>
    <x v="13"/>
    <s v="Female"/>
    <n v="77"/>
    <n v="951"/>
    <n v="1460"/>
    <n v="73227"/>
    <n v="112420"/>
    <n v="39193"/>
  </r>
  <r>
    <x v="187"/>
    <s v="Horizon Design Studio"/>
    <x v="1"/>
    <x v="6"/>
    <x v="14"/>
    <s v="Female"/>
    <n v="52"/>
    <n v="633"/>
    <n v="1467"/>
    <n v="32916"/>
    <n v="76284"/>
    <n v="43368"/>
  </r>
  <r>
    <x v="188"/>
    <s v="Modern Spectrum Solutions"/>
    <x v="1"/>
    <x v="6"/>
    <x v="1"/>
    <s v="Female"/>
    <n v="52"/>
    <n v="546"/>
    <n v="1485"/>
    <n v="28392"/>
    <n v="77220"/>
    <n v="48828"/>
  </r>
  <r>
    <x v="189"/>
    <s v="Legacy Tech Products"/>
    <x v="1"/>
    <x v="6"/>
    <x v="15"/>
    <s v="Female"/>
    <n v="80"/>
    <n v="982"/>
    <n v="1124"/>
    <n v="78560"/>
    <n v="89920"/>
    <n v="11360"/>
  </r>
  <r>
    <x v="190"/>
    <s v="Pinnacle Wellness Services"/>
    <x v="1"/>
    <x v="6"/>
    <x v="16"/>
    <s v="Female"/>
    <n v="81"/>
    <n v="917"/>
    <n v="1128"/>
    <n v="74277"/>
    <n v="91368"/>
    <n v="17091"/>
  </r>
  <r>
    <x v="191"/>
    <s v="Urban Insight Consulting"/>
    <x v="1"/>
    <x v="7"/>
    <x v="17"/>
    <s v="Female"/>
    <n v="63"/>
    <n v="747"/>
    <n v="1329"/>
    <n v="47061"/>
    <n v="83727"/>
    <n v="36666"/>
  </r>
  <r>
    <x v="192"/>
    <s v="Crystal Horizons"/>
    <x v="1"/>
    <x v="7"/>
    <x v="18"/>
    <s v="Female"/>
    <n v="88"/>
    <n v="978"/>
    <n v="1292"/>
    <n v="86064"/>
    <n v="113696"/>
    <n v="27632"/>
  </r>
  <r>
    <x v="193"/>
    <s v="Radiant Apparel"/>
    <x v="1"/>
    <x v="7"/>
    <x v="19"/>
    <s v="Female"/>
    <n v="82"/>
    <n v="652"/>
    <n v="1305"/>
    <n v="53464"/>
    <n v="107010"/>
    <n v="53546"/>
  </r>
  <r>
    <x v="194"/>
    <s v="True Value Products"/>
    <x v="1"/>
    <x v="7"/>
    <x v="2"/>
    <s v="Female"/>
    <n v="80"/>
    <n v="841"/>
    <n v="1094"/>
    <n v="67280"/>
    <n v="87520"/>
    <n v="20240"/>
  </r>
  <r>
    <x v="195"/>
    <s v="Apex Creative Solutions"/>
    <x v="1"/>
    <x v="7"/>
    <x v="2"/>
    <s v="Male"/>
    <n v="86"/>
    <n v="717"/>
    <n v="1056"/>
    <n v="61662"/>
    <n v="90816"/>
    <n v="29154"/>
  </r>
  <r>
    <x v="196"/>
    <s v="Zenith Health Products"/>
    <x v="1"/>
    <x v="7"/>
    <x v="9"/>
    <s v="Male"/>
    <n v="70"/>
    <n v="798"/>
    <n v="1258"/>
    <n v="55860"/>
    <n v="88060"/>
    <n v="32200"/>
  </r>
  <r>
    <x v="197"/>
    <s v="Stellar Media Group"/>
    <x v="2"/>
    <x v="9"/>
    <x v="13"/>
    <s v="Male"/>
    <n v="20"/>
    <n v="882"/>
    <n v="996"/>
    <n v="17640"/>
    <n v="19920"/>
    <n v="2280"/>
  </r>
  <r>
    <x v="198"/>
    <s v="Harmony Finance Co."/>
    <x v="2"/>
    <x v="9"/>
    <x v="2"/>
    <s v="Male"/>
    <n v="17"/>
    <n v="739"/>
    <n v="1028"/>
    <n v="12563"/>
    <n v="17476"/>
    <n v="4913"/>
  </r>
  <r>
    <x v="199"/>
    <s v="Pure Vision Ventures"/>
    <x v="2"/>
    <x v="9"/>
    <x v="4"/>
    <s v="Male"/>
    <n v="15"/>
    <n v="563"/>
    <n v="1415"/>
    <n v="8445"/>
    <n v="21225"/>
    <n v="12780"/>
  </r>
  <r>
    <x v="200"/>
    <s v="Radiance Solutions Group"/>
    <x v="2"/>
    <x v="9"/>
    <x v="12"/>
    <s v="Female"/>
    <n v="20"/>
    <n v="784"/>
    <n v="1481"/>
    <n v="15680"/>
    <n v="29620"/>
    <n v="13940"/>
  </r>
  <r>
    <x v="201"/>
    <s v="Legacy Travel Services"/>
    <x v="2"/>
    <x v="9"/>
    <x v="6"/>
    <s v="Female"/>
    <n v="15"/>
    <n v="662"/>
    <n v="1190"/>
    <n v="9930"/>
    <n v="17850"/>
    <n v="7920"/>
  </r>
  <r>
    <x v="202"/>
    <s v="Elite Spectrum Media"/>
    <x v="2"/>
    <x v="9"/>
    <x v="8"/>
    <s v="Female"/>
    <n v="16"/>
    <n v="846"/>
    <n v="1314"/>
    <n v="13536"/>
    <n v="21024"/>
    <n v="7488"/>
  </r>
  <r>
    <x v="203"/>
    <s v="Modern Edge Solutions"/>
    <x v="2"/>
    <x v="9"/>
    <x v="8"/>
    <s v="Female"/>
    <n v="19"/>
    <n v="664"/>
    <n v="1285"/>
    <n v="12616"/>
    <n v="24415"/>
    <n v="11799"/>
  </r>
  <r>
    <x v="204"/>
    <s v="Pinnacle Design Studio"/>
    <x v="2"/>
    <x v="9"/>
    <x v="3"/>
    <s v="Female"/>
    <n v="14"/>
    <n v="777"/>
    <n v="1420"/>
    <n v="10878"/>
    <n v="19880"/>
    <n v="9002"/>
  </r>
  <r>
    <x v="205"/>
    <s v="Horizon Health Solutions"/>
    <x v="0"/>
    <x v="0"/>
    <x v="3"/>
    <s v="Female"/>
    <n v="26"/>
    <n v="674"/>
    <n v="953"/>
    <n v="17524"/>
    <n v="24778"/>
    <n v="7254"/>
  </r>
  <r>
    <x v="206"/>
    <s v="Crystal Clear Consulting"/>
    <x v="0"/>
    <x v="1"/>
    <x v="7"/>
    <s v="Female"/>
    <n v="28"/>
    <n v="537"/>
    <n v="1056"/>
    <n v="15036"/>
    <n v="29568"/>
    <n v="14532"/>
  </r>
  <r>
    <x v="207"/>
    <s v="Apex Marketing Solutions"/>
    <x v="0"/>
    <x v="1"/>
    <x v="8"/>
    <s v="Male"/>
    <n v="29"/>
    <n v="774"/>
    <n v="1418"/>
    <n v="22446"/>
    <n v="41122"/>
    <n v="18676"/>
  </r>
  <r>
    <x v="208"/>
    <s v="Zenith Innovations"/>
    <x v="0"/>
    <x v="1"/>
    <x v="13"/>
    <s v="Male"/>
    <n v="23"/>
    <n v="746"/>
    <n v="1354"/>
    <n v="17158"/>
    <n v="31142"/>
    <n v="13984"/>
  </r>
  <r>
    <x v="209"/>
    <s v="Stellar Wellness Products"/>
    <x v="1"/>
    <x v="2"/>
    <x v="14"/>
    <s v="Male"/>
    <n v="69"/>
    <n v="921"/>
    <n v="1045"/>
    <n v="63549"/>
    <n v="72105"/>
    <n v="8556"/>
  </r>
  <r>
    <x v="210"/>
    <s v="Radiant Consulting Group"/>
    <x v="1"/>
    <x v="2"/>
    <x v="1"/>
    <s v="Male"/>
    <n v="60"/>
    <n v="729"/>
    <n v="996"/>
    <n v="43740"/>
    <n v="59760"/>
    <n v="16020"/>
  </r>
  <r>
    <x v="211"/>
    <s v="Harmony Ventures Co."/>
    <x v="1"/>
    <x v="2"/>
    <x v="15"/>
    <s v="Female"/>
    <n v="99"/>
    <n v="880"/>
    <n v="1451"/>
    <n v="87120"/>
    <n v="143649"/>
    <n v="56529"/>
  </r>
  <r>
    <x v="212"/>
    <s v="Urban Path Technologies"/>
    <x v="1"/>
    <x v="2"/>
    <x v="16"/>
    <s v="Male"/>
    <n v="88"/>
    <n v="552"/>
    <n v="899"/>
    <n v="48576"/>
    <n v="79112"/>
    <n v="30536"/>
  </r>
  <r>
    <x v="213"/>
    <s v="True Essence Innovations"/>
    <x v="0"/>
    <x v="0"/>
    <x v="17"/>
    <s v="Male"/>
    <n v="29"/>
    <n v="895"/>
    <n v="1107"/>
    <n v="25955"/>
    <n v="32103"/>
    <n v="6148"/>
  </r>
  <r>
    <x v="214"/>
    <s v="Pinnacle Media Group"/>
    <x v="0"/>
    <x v="0"/>
    <x v="18"/>
    <s v="Male"/>
    <n v="26"/>
    <n v="728"/>
    <n v="1242"/>
    <n v="18928"/>
    <n v="32292"/>
    <n v="13364"/>
  </r>
  <r>
    <x v="215"/>
    <s v="Legacy Design Co."/>
    <x v="0"/>
    <x v="0"/>
    <x v="19"/>
    <s v="Male"/>
    <n v="22"/>
    <n v="586"/>
    <n v="1093"/>
    <n v="12892"/>
    <n v="24046"/>
    <n v="11154"/>
  </r>
  <r>
    <x v="216"/>
    <s v="Apex Health Products"/>
    <x v="0"/>
    <x v="0"/>
    <x v="2"/>
    <s v="Female"/>
    <n v="29"/>
    <n v="724"/>
    <n v="1458"/>
    <n v="20996"/>
    <n v="42282"/>
    <n v="21286"/>
  </r>
  <r>
    <x v="217"/>
    <s v="Zenith Travel Ventures"/>
    <x v="0"/>
    <x v="0"/>
    <x v="2"/>
    <s v="Female"/>
    <n v="20"/>
    <n v="941"/>
    <n v="922"/>
    <n v="18820"/>
    <n v="18440"/>
    <n v="-380"/>
  </r>
  <r>
    <x v="218"/>
    <s v="Pure Path Consulting"/>
    <x v="0"/>
    <x v="0"/>
    <x v="9"/>
    <s v="Female"/>
    <n v="22"/>
    <n v="618"/>
    <n v="1113"/>
    <n v="13596"/>
    <n v="24486"/>
    <n v="10890"/>
  </r>
  <r>
    <x v="219"/>
    <s v="Radiance Solutions Co."/>
    <x v="1"/>
    <x v="3"/>
    <x v="13"/>
    <s v="Female"/>
    <n v="74"/>
    <n v="714"/>
    <n v="1221"/>
    <n v="52836"/>
    <n v="90354"/>
    <n v="37518"/>
  </r>
  <r>
    <x v="220"/>
    <s v="Modern Vision Ventures"/>
    <x v="1"/>
    <x v="3"/>
    <x v="2"/>
    <s v="Female"/>
    <n v="60"/>
    <n v="827"/>
    <n v="1113"/>
    <n v="49620"/>
    <n v="66780"/>
    <n v="17160"/>
  </r>
  <r>
    <x v="221"/>
    <s v="Elite Travel Services"/>
    <x v="1"/>
    <x v="3"/>
    <x v="4"/>
    <s v="Female"/>
    <n v="64"/>
    <n v="529"/>
    <n v="1398"/>
    <n v="33856"/>
    <n v="89472"/>
    <n v="55616"/>
  </r>
  <r>
    <x v="222"/>
    <s v="Horizon Creative Solutions"/>
    <x v="1"/>
    <x v="3"/>
    <x v="0"/>
    <s v="Female"/>
    <n v="73"/>
    <n v="957"/>
    <n v="1256"/>
    <n v="69861"/>
    <n v="91688"/>
    <n v="21827"/>
  </r>
  <r>
    <x v="223"/>
    <s v="Crystal Innovations Group"/>
    <x v="1"/>
    <x v="3"/>
    <x v="1"/>
    <s v="Female"/>
    <n v="51"/>
    <n v="859"/>
    <n v="1278"/>
    <n v="43809"/>
    <n v="65178"/>
    <n v="21369"/>
  </r>
  <r>
    <x v="224"/>
    <s v="Pinnacle Fitness Studio"/>
    <x v="1"/>
    <x v="3"/>
    <x v="2"/>
    <s v="Female"/>
    <n v="68"/>
    <n v="756"/>
    <n v="1231"/>
    <n v="51408"/>
    <n v="83708"/>
    <n v="32300"/>
  </r>
  <r>
    <x v="225"/>
    <s v="Stellar Travel Agency"/>
    <x v="1"/>
    <x v="3"/>
    <x v="3"/>
    <s v="Female"/>
    <n v="87"/>
    <n v="882"/>
    <n v="1333"/>
    <n v="76734"/>
    <n v="115971"/>
    <n v="39237"/>
  </r>
  <r>
    <x v="226"/>
    <s v="Harmony Educational Group"/>
    <x v="0"/>
    <x v="4"/>
    <x v="4"/>
    <s v="Male"/>
    <n v="28"/>
    <n v="896"/>
    <n v="1132"/>
    <n v="25088"/>
    <n v="31696"/>
    <n v="6608"/>
  </r>
  <r>
    <x v="227"/>
    <s v="Urban Spectrum Solutions"/>
    <x v="0"/>
    <x v="4"/>
    <x v="5"/>
    <s v="Male"/>
    <n v="24"/>
    <n v="553"/>
    <n v="1357"/>
    <n v="13272"/>
    <n v="32568"/>
    <n v="19296"/>
  </r>
  <r>
    <x v="228"/>
    <s v="Radiant Design Studio"/>
    <x v="0"/>
    <x v="4"/>
    <x v="6"/>
    <s v="Male"/>
    <n v="28"/>
    <n v="986"/>
    <n v="1472"/>
    <n v="27608"/>
    <n v="41216"/>
    <n v="13608"/>
  </r>
  <r>
    <x v="229"/>
    <s v="Zenith Health Innovations"/>
    <x v="0"/>
    <x v="4"/>
    <x v="1"/>
    <s v="Male"/>
    <n v="27"/>
    <n v="951"/>
    <n v="1137"/>
    <n v="25677"/>
    <n v="30699"/>
    <n v="5022"/>
  </r>
  <r>
    <x v="230"/>
    <s v="Apex Realty Ventures"/>
    <x v="0"/>
    <x v="4"/>
    <x v="7"/>
    <s v="Male"/>
    <n v="22"/>
    <n v="783"/>
    <n v="1399"/>
    <n v="17226"/>
    <n v="30778"/>
    <n v="13552"/>
  </r>
  <r>
    <x v="231"/>
    <s v="Legacy Wellness Solutions"/>
    <x v="0"/>
    <x v="4"/>
    <x v="6"/>
    <s v="Female"/>
    <n v="22"/>
    <n v="688"/>
    <n v="1094"/>
    <n v="15136"/>
    <n v="24068"/>
    <n v="8932"/>
  </r>
  <r>
    <x v="232"/>
    <s v="True Value Ventures"/>
    <x v="0"/>
    <x v="4"/>
    <x v="8"/>
    <s v="Female"/>
    <n v="21"/>
    <n v="547"/>
    <n v="1063"/>
    <n v="11487"/>
    <n v="22323"/>
    <n v="10836"/>
  </r>
  <r>
    <x v="233"/>
    <s v="Horizon Media Solutions"/>
    <x v="0"/>
    <x v="4"/>
    <x v="8"/>
    <s v="Female"/>
    <n v="27"/>
    <n v="933"/>
    <n v="1301"/>
    <n v="25191"/>
    <n v="35127"/>
    <n v="9936"/>
  </r>
  <r>
    <x v="234"/>
    <s v="Crystal Clear Designs"/>
    <x v="0"/>
    <x v="4"/>
    <x v="1"/>
    <s v="Male"/>
    <n v="20"/>
    <n v="737"/>
    <n v="1286"/>
    <n v="14740"/>
    <n v="25720"/>
    <n v="10980"/>
  </r>
  <r>
    <x v="235"/>
    <s v="Pinnacle Innovations Co."/>
    <x v="0"/>
    <x v="4"/>
    <x v="9"/>
    <s v="Male"/>
    <n v="25"/>
    <n v="924"/>
    <n v="1347"/>
    <n v="23100"/>
    <n v="33675"/>
    <n v="10575"/>
  </r>
  <r>
    <x v="236"/>
    <s v="Modern Pathways"/>
    <x v="0"/>
    <x v="4"/>
    <x v="1"/>
    <s v="Male"/>
    <n v="28"/>
    <n v="665"/>
    <n v="1049"/>
    <n v="18620"/>
    <n v="29372"/>
    <n v="10752"/>
  </r>
  <r>
    <x v="237"/>
    <s v="Stellar Finance Co."/>
    <x v="0"/>
    <x v="4"/>
    <x v="10"/>
    <s v="Male"/>
    <n v="24"/>
    <n v="839"/>
    <n v="1170"/>
    <n v="20136"/>
    <n v="28080"/>
    <n v="7944"/>
  </r>
  <r>
    <x v="238"/>
    <s v="Radiant Spectrum Group"/>
    <x v="0"/>
    <x v="4"/>
    <x v="9"/>
    <s v="Male"/>
    <n v="30"/>
    <n v="790"/>
    <n v="1163"/>
    <n v="23700"/>
    <n v="34890"/>
    <n v="11190"/>
  </r>
  <r>
    <x v="239"/>
    <s v="Harmony Design Ventures"/>
    <x v="0"/>
    <x v="4"/>
    <x v="11"/>
    <s v="Female"/>
    <n v="30"/>
    <n v="651"/>
    <n v="1430"/>
    <n v="19530"/>
    <n v="42900"/>
    <n v="23370"/>
  </r>
  <r>
    <x v="240"/>
    <s v="Elite Edge Products"/>
    <x v="0"/>
    <x v="4"/>
    <x v="12"/>
    <s v="Female"/>
    <n v="23"/>
    <n v="531"/>
    <n v="921"/>
    <n v="12213"/>
    <n v="21183"/>
    <n v="8970"/>
  </r>
  <r>
    <x v="241"/>
    <s v="Zenith Consulting Co."/>
    <x v="0"/>
    <x v="5"/>
    <x v="6"/>
    <s v="Female"/>
    <n v="30"/>
    <n v="591"/>
    <n v="1277"/>
    <n v="17730"/>
    <n v="38310"/>
    <n v="20580"/>
  </r>
  <r>
    <x v="242"/>
    <s v="Apex Wellness Products"/>
    <x v="0"/>
    <x v="5"/>
    <x v="8"/>
    <s v="Female"/>
    <n v="29"/>
    <n v="621"/>
    <n v="948"/>
    <n v="18009"/>
    <n v="27492"/>
    <n v="9483"/>
  </r>
  <r>
    <x v="243"/>
    <s v="Urban Vision Solutions"/>
    <x v="0"/>
    <x v="5"/>
    <x v="8"/>
    <s v="Female"/>
    <n v="20"/>
    <n v="989"/>
    <n v="1069"/>
    <n v="19780"/>
    <n v="21380"/>
    <n v="1600"/>
  </r>
  <r>
    <x v="244"/>
    <s v="Pure Harmony Innovations"/>
    <x v="0"/>
    <x v="5"/>
    <x v="3"/>
    <s v="Female"/>
    <n v="30"/>
    <n v="857"/>
    <n v="1013"/>
    <n v="25710"/>
    <n v="30390"/>
    <n v="4680"/>
  </r>
  <r>
    <x v="245"/>
    <s v="Legacy Media Group"/>
    <x v="0"/>
    <x v="5"/>
    <x v="3"/>
    <s v="Female"/>
    <n v="20"/>
    <n v="897"/>
    <n v="1430"/>
    <n v="17940"/>
    <n v="28600"/>
    <n v="10660"/>
  </r>
  <r>
    <x v="246"/>
    <s v="Pinnacle Travel Solutions"/>
    <x v="0"/>
    <x v="5"/>
    <x v="7"/>
    <s v="Male"/>
    <n v="26"/>
    <n v="870"/>
    <n v="977"/>
    <n v="22620"/>
    <n v="25402"/>
    <n v="2782"/>
  </r>
  <r>
    <x v="247"/>
    <s v="Horizon Tech Innovations"/>
    <x v="0"/>
    <x v="5"/>
    <x v="8"/>
    <s v="Male"/>
    <n v="22"/>
    <n v="781"/>
    <n v="1065"/>
    <n v="17182"/>
    <n v="23430"/>
    <n v="6248"/>
  </r>
  <r>
    <x v="248"/>
    <s v="Crystal Spectrum Consulting"/>
    <x v="0"/>
    <x v="5"/>
    <x v="13"/>
    <s v="Male"/>
    <n v="20"/>
    <n v="854"/>
    <n v="1261"/>
    <n v="17080"/>
    <n v="25220"/>
    <n v="8140"/>
  </r>
  <r>
    <x v="249"/>
    <s v="Stellar Creative Co."/>
    <x v="0"/>
    <x v="5"/>
    <x v="14"/>
    <s v="Male"/>
    <n v="26"/>
    <n v="909"/>
    <n v="1114"/>
    <n v="23634"/>
    <n v="28964"/>
    <n v="5330"/>
  </r>
  <r>
    <x v="250"/>
    <s v="Radiance Media Ventures"/>
    <x v="0"/>
    <x v="5"/>
    <x v="1"/>
    <s v="Female"/>
    <n v="20"/>
    <n v="976"/>
    <n v="1195"/>
    <n v="19520"/>
    <n v="23900"/>
    <n v="4380"/>
  </r>
  <r>
    <x v="251"/>
    <s v="Harmony Health Solutions"/>
    <x v="0"/>
    <x v="5"/>
    <x v="15"/>
    <s v="Male"/>
    <n v="23"/>
    <n v="945"/>
    <n v="951"/>
    <n v="21735"/>
    <n v="21873"/>
    <n v="138"/>
  </r>
  <r>
    <x v="252"/>
    <s v="Zenith Edge Services"/>
    <x v="0"/>
    <x v="5"/>
    <x v="16"/>
    <s v="Male"/>
    <n v="24"/>
    <n v="787"/>
    <n v="1412"/>
    <n v="18888"/>
    <n v="33888"/>
    <n v="15000"/>
  </r>
  <r>
    <x v="253"/>
    <s v="Apex Travel Ventures"/>
    <x v="1"/>
    <x v="6"/>
    <x v="17"/>
    <s v="Male"/>
    <n v="51"/>
    <n v="685"/>
    <n v="956"/>
    <n v="34935"/>
    <n v="48756"/>
    <n v="13821"/>
  </r>
  <r>
    <x v="254"/>
    <s v="Modern Vision Solutions"/>
    <x v="1"/>
    <x v="6"/>
    <x v="18"/>
    <s v="Male"/>
    <n v="78"/>
    <n v="522"/>
    <n v="1156"/>
    <n v="40716"/>
    <n v="90168"/>
    <n v="49452"/>
  </r>
  <r>
    <x v="255"/>
    <s v="True Path Consulting"/>
    <x v="1"/>
    <x v="6"/>
    <x v="19"/>
    <s v="Female"/>
    <n v="72"/>
    <n v="765"/>
    <n v="937"/>
    <n v="55080"/>
    <n v="67464"/>
    <n v="12384"/>
  </r>
  <r>
    <x v="256"/>
    <s v="Legacy Finance Group"/>
    <x v="1"/>
    <x v="6"/>
    <x v="2"/>
    <s v="Female"/>
    <n v="54"/>
    <n v="702"/>
    <n v="1153"/>
    <n v="37908"/>
    <n v="62262"/>
    <n v="24354"/>
  </r>
  <r>
    <x v="257"/>
    <s v="Pinnacle Design Ventures"/>
    <x v="1"/>
    <x v="6"/>
    <x v="6"/>
    <s v="Female"/>
    <n v="97"/>
    <n v="917"/>
    <n v="1339"/>
    <n v="88949"/>
    <n v="129883"/>
    <n v="40934"/>
  </r>
  <r>
    <x v="258"/>
    <s v="Stellar Innovations Co."/>
    <x v="1"/>
    <x v="6"/>
    <x v="8"/>
    <s v="Female"/>
    <n v="84"/>
    <n v="516"/>
    <n v="1412"/>
    <n v="43344"/>
    <n v="118608"/>
    <n v="75264"/>
  </r>
  <r>
    <x v="259"/>
    <s v="Radiant Educational Solutions"/>
    <x v="1"/>
    <x v="6"/>
    <x v="8"/>
    <s v="Female"/>
    <n v="60"/>
    <n v="642"/>
    <n v="1309"/>
    <n v="38520"/>
    <n v="78540"/>
    <n v="40020"/>
  </r>
  <r>
    <x v="260"/>
    <s v="Harmony Marketing Co."/>
    <x v="1"/>
    <x v="6"/>
    <x v="3"/>
    <s v="Female"/>
    <n v="92"/>
    <n v="789"/>
    <n v="1356"/>
    <n v="72588"/>
    <n v="124752"/>
    <n v="52164"/>
  </r>
  <r>
    <x v="261"/>
    <s v="Urban Tech Innovations"/>
    <x v="1"/>
    <x v="6"/>
    <x v="3"/>
    <s v="Female"/>
    <n v="53"/>
    <n v="962"/>
    <n v="1361"/>
    <n v="50986"/>
    <n v="72133"/>
    <n v="21147"/>
  </r>
  <r>
    <x v="262"/>
    <s v="Crystal Wellness Group"/>
    <x v="1"/>
    <x v="6"/>
    <x v="7"/>
    <s v="Female"/>
    <n v="81"/>
    <n v="565"/>
    <n v="1108"/>
    <n v="45765"/>
    <n v="89748"/>
    <n v="43983"/>
  </r>
  <r>
    <x v="263"/>
    <s v="Zenith Creative Solutions"/>
    <x v="1"/>
    <x v="6"/>
    <x v="8"/>
    <s v="Female"/>
    <n v="86"/>
    <n v="668"/>
    <n v="1140"/>
    <n v="57448"/>
    <n v="98040"/>
    <n v="40592"/>
  </r>
  <r>
    <x v="264"/>
    <s v="Apex Media Co."/>
    <x v="1"/>
    <x v="6"/>
    <x v="13"/>
    <s v="Female"/>
    <n v="96"/>
    <n v="715"/>
    <n v="1103"/>
    <n v="68640"/>
    <n v="105888"/>
    <n v="37248"/>
  </r>
  <r>
    <x v="265"/>
    <s v="Pure Vision Solutions"/>
    <x v="1"/>
    <x v="7"/>
    <x v="14"/>
    <s v="Female"/>
    <n v="57"/>
    <n v="995"/>
    <n v="984"/>
    <n v="56715"/>
    <n v="56088"/>
    <n v="-627"/>
  </r>
  <r>
    <x v="266"/>
    <s v="Legacy Health Ventures"/>
    <x v="1"/>
    <x v="7"/>
    <x v="1"/>
    <s v="Female"/>
    <n v="69"/>
    <n v="699"/>
    <n v="1284"/>
    <n v="48231"/>
    <n v="88596"/>
    <n v="40365"/>
  </r>
  <r>
    <x v="267"/>
    <s v="Pinnacle Spectrum Co."/>
    <x v="1"/>
    <x v="7"/>
    <x v="15"/>
    <s v="Female"/>
    <n v="58"/>
    <n v="924"/>
    <n v="1206"/>
    <n v="53592"/>
    <n v="69948"/>
    <n v="16356"/>
  </r>
  <r>
    <x v="268"/>
    <s v="Stellar Travel Products"/>
    <x v="1"/>
    <x v="7"/>
    <x v="16"/>
    <s v="Female"/>
    <n v="83"/>
    <n v="790"/>
    <n v="1150"/>
    <n v="65570"/>
    <n v="95450"/>
    <n v="29880"/>
  </r>
  <r>
    <x v="269"/>
    <s v="Radiance Finance Services"/>
    <x v="1"/>
    <x v="7"/>
    <x v="17"/>
    <s v="Female"/>
    <n v="60"/>
    <n v="867"/>
    <n v="1453"/>
    <n v="52020"/>
    <n v="87180"/>
    <n v="35160"/>
  </r>
  <r>
    <x v="270"/>
    <s v="Harmony Edge Solutions"/>
    <x v="1"/>
    <x v="7"/>
    <x v="18"/>
    <s v="Male"/>
    <n v="93"/>
    <n v="886"/>
    <n v="1258"/>
    <n v="82398"/>
    <n v="116994"/>
    <n v="34596"/>
  </r>
  <r>
    <x v="271"/>
    <s v="Modern Travel Agency"/>
    <x v="1"/>
    <x v="7"/>
    <x v="19"/>
    <s v="Male"/>
    <n v="89"/>
    <n v="702"/>
    <n v="1162"/>
    <n v="62478"/>
    <n v="103418"/>
    <n v="40940"/>
  </r>
  <r>
    <x v="272"/>
    <s v="Crystal Path Consulting"/>
    <x v="1"/>
    <x v="7"/>
    <x v="2"/>
    <s v="Male"/>
    <n v="91"/>
    <n v="805"/>
    <n v="1403"/>
    <n v="73255"/>
    <n v="127673"/>
    <n v="54418"/>
  </r>
  <r>
    <x v="273"/>
    <s v="Zenith Educational Services"/>
    <x v="1"/>
    <x v="7"/>
    <x v="2"/>
    <s v="Male"/>
    <n v="78"/>
    <n v="682"/>
    <n v="1422"/>
    <n v="53196"/>
    <n v="110916"/>
    <n v="57720"/>
  </r>
  <r>
    <x v="274"/>
    <s v="Apex Innovations Co."/>
    <x v="1"/>
    <x v="7"/>
    <x v="9"/>
    <s v="Male"/>
    <n v="54"/>
    <n v="990"/>
    <n v="895"/>
    <n v="53460"/>
    <n v="48330"/>
    <n v="-5130"/>
  </r>
  <r>
    <x v="275"/>
    <s v="Pure Harmony Health"/>
    <x v="1"/>
    <x v="7"/>
    <x v="13"/>
    <s v="Female"/>
    <n v="72"/>
    <n v="749"/>
    <n v="1018"/>
    <n v="53928"/>
    <n v="73296"/>
    <n v="19368"/>
  </r>
  <r>
    <x v="276"/>
    <s v="Legacy Travel Ventures"/>
    <x v="2"/>
    <x v="8"/>
    <x v="2"/>
    <s v="Female"/>
    <n v="16"/>
    <n v="632"/>
    <n v="1204"/>
    <n v="10112"/>
    <n v="19264"/>
    <n v="9152"/>
  </r>
  <r>
    <x v="277"/>
    <s v="Pinnacle Media Solutions"/>
    <x v="2"/>
    <x v="8"/>
    <x v="4"/>
    <s v="Female"/>
    <n v="11"/>
    <n v="676"/>
    <n v="1211"/>
    <n v="7436"/>
    <n v="13321"/>
    <n v="5885"/>
  </r>
  <r>
    <x v="278"/>
    <s v="Stellar Design Group"/>
    <x v="2"/>
    <x v="8"/>
    <x v="0"/>
    <s v="Female"/>
    <n v="11"/>
    <n v="731"/>
    <n v="895"/>
    <n v="8041"/>
    <n v="9845"/>
    <n v="1804"/>
  </r>
  <r>
    <x v="279"/>
    <s v="Radiant Tech Solutions"/>
    <x v="2"/>
    <x v="8"/>
    <x v="1"/>
    <s v="Female"/>
    <n v="13"/>
    <n v="521"/>
    <n v="1325"/>
    <n v="6773"/>
    <n v="17225"/>
    <n v="10452"/>
  </r>
  <r>
    <x v="280"/>
    <s v="Horizon Ventures Co."/>
    <x v="2"/>
    <x v="8"/>
    <x v="18"/>
    <s v="Female"/>
    <n v="10"/>
    <n v="774"/>
    <n v="1371"/>
    <n v="7740"/>
    <n v="13710"/>
    <n v="5970"/>
  </r>
  <r>
    <x v="281"/>
    <s v="Elite Creative Solutions"/>
    <x v="2"/>
    <x v="8"/>
    <x v="19"/>
    <s v="Female"/>
    <n v="16"/>
    <n v="887"/>
    <n v="1371"/>
    <n v="14192"/>
    <n v="21936"/>
    <n v="7744"/>
  </r>
  <r>
    <x v="282"/>
    <s v="Zenith Wellness Services"/>
    <x v="2"/>
    <x v="8"/>
    <x v="2"/>
    <s v="Male"/>
    <n v="11"/>
    <n v="986"/>
    <n v="1434"/>
    <n v="10846"/>
    <n v="15774"/>
    <n v="4928"/>
  </r>
  <r>
    <x v="283"/>
    <s v="Apex Travel Innovations"/>
    <x v="1"/>
    <x v="6"/>
    <x v="6"/>
    <s v="Male"/>
    <n v="51"/>
    <n v="925"/>
    <n v="1410"/>
    <n v="47175"/>
    <n v="71910"/>
    <n v="24735"/>
  </r>
  <r>
    <x v="284"/>
    <s v="Modern Health Products"/>
    <x v="1"/>
    <x v="6"/>
    <x v="8"/>
    <s v="Male"/>
    <n v="56"/>
    <n v="782"/>
    <n v="1182"/>
    <n v="43792"/>
    <n v="66192"/>
    <n v="22400"/>
  </r>
  <r>
    <x v="285"/>
    <s v="Harmony Finance Group"/>
    <x v="1"/>
    <x v="6"/>
    <x v="8"/>
    <s v="Male"/>
    <n v="92"/>
    <n v="978"/>
    <n v="1480"/>
    <n v="89976"/>
    <n v="136160"/>
    <n v="46184"/>
  </r>
  <r>
    <x v="286"/>
    <s v="Pure Vision Consulting"/>
    <x v="1"/>
    <x v="6"/>
    <x v="3"/>
    <s v="Female"/>
    <n v="75"/>
    <n v="539"/>
    <n v="960"/>
    <n v="40425"/>
    <n v="72000"/>
    <n v="31575"/>
  </r>
  <r>
    <x v="287"/>
    <s v="Legacy Spectrum Co."/>
    <x v="1"/>
    <x v="6"/>
    <x v="3"/>
    <s v="Male"/>
    <n v="78"/>
    <n v="608"/>
    <n v="1296"/>
    <n v="47424"/>
    <n v="101088"/>
    <n v="53664"/>
  </r>
  <r>
    <x v="288"/>
    <s v="Pinnacle Design Solutions"/>
    <x v="1"/>
    <x v="7"/>
    <x v="7"/>
    <s v="Male"/>
    <n v="90"/>
    <n v="554"/>
    <n v="1231"/>
    <n v="49860"/>
    <n v="110790"/>
    <n v="60930"/>
  </r>
  <r>
    <x v="289"/>
    <s v="Stellar Media Services"/>
    <x v="1"/>
    <x v="7"/>
    <x v="8"/>
    <s v="Male"/>
    <n v="66"/>
    <n v="831"/>
    <n v="1478"/>
    <n v="54846"/>
    <n v="97548"/>
    <n v="42702"/>
  </r>
  <r>
    <x v="290"/>
    <s v="Radiant Innovations Group"/>
    <x v="1"/>
    <x v="7"/>
    <x v="13"/>
    <s v="Male"/>
    <n v="86"/>
    <n v="855"/>
    <n v="1111"/>
    <n v="73530"/>
    <n v="95546"/>
    <n v="22016"/>
  </r>
  <r>
    <x v="291"/>
    <s v="Horizon Path Ventures"/>
    <x v="1"/>
    <x v="7"/>
    <x v="14"/>
    <s v="Female"/>
    <n v="84"/>
    <n v="948"/>
    <n v="923"/>
    <n v="79632"/>
    <n v="77532"/>
    <n v="-2100"/>
  </r>
  <r>
    <x v="292"/>
    <s v="Zenith Tech Co."/>
    <x v="1"/>
    <x v="7"/>
    <x v="1"/>
    <s v="Female"/>
    <n v="90"/>
    <n v="962"/>
    <n v="1124"/>
    <n v="86580"/>
    <n v="101160"/>
    <n v="14580"/>
  </r>
  <r>
    <x v="293"/>
    <s v="Apex Finance Ventures"/>
    <x v="1"/>
    <x v="7"/>
    <x v="15"/>
    <s v="Female"/>
    <n v="84"/>
    <n v="521"/>
    <n v="928"/>
    <n v="43764"/>
    <n v="77952"/>
    <n v="34188"/>
  </r>
  <r>
    <x v="294"/>
    <s v="Pure Harmony Solutions"/>
    <x v="2"/>
    <x v="9"/>
    <x v="16"/>
    <s v="Female"/>
    <n v="11"/>
    <n v="587"/>
    <n v="1453"/>
    <n v="6457"/>
    <n v="15983"/>
    <n v="9526"/>
  </r>
  <r>
    <x v="295"/>
    <s v="Legacy Travel Co."/>
    <x v="2"/>
    <x v="9"/>
    <x v="17"/>
    <s v="Female"/>
    <n v="11"/>
    <n v="519"/>
    <n v="1458"/>
    <n v="5709"/>
    <n v="16038"/>
    <n v="10329"/>
  </r>
  <r>
    <x v="296"/>
    <s v="Pinnacle Innovations Group"/>
    <x v="2"/>
    <x v="9"/>
    <x v="18"/>
    <s v="Female"/>
    <n v="20"/>
    <n v="597"/>
    <n v="1166"/>
    <n v="11940"/>
    <n v="23320"/>
    <n v="11380"/>
  </r>
  <r>
    <x v="297"/>
    <s v="Stellar Health Services"/>
    <x v="2"/>
    <x v="9"/>
    <x v="19"/>
    <s v="Female"/>
    <n v="18"/>
    <n v="632"/>
    <n v="1302"/>
    <n v="11376"/>
    <n v="23436"/>
    <n v="12060"/>
  </r>
  <r>
    <x v="298"/>
    <s v="Radiance Design Co."/>
    <x v="2"/>
    <x v="9"/>
    <x v="2"/>
    <s v="Female"/>
    <n v="17"/>
    <n v="649"/>
    <n v="1255"/>
    <n v="11033"/>
    <n v="21335"/>
    <n v="10302"/>
  </r>
  <r>
    <x v="299"/>
    <s v="Harmony Consulting Group"/>
    <x v="2"/>
    <x v="9"/>
    <x v="2"/>
    <s v="Female"/>
    <n v="18"/>
    <n v="587"/>
    <n v="972"/>
    <n v="10566"/>
    <n v="17496"/>
    <n v="6930"/>
  </r>
  <r>
    <x v="300"/>
    <s v="Zenith Path Solutions"/>
    <x v="2"/>
    <x v="9"/>
    <x v="9"/>
    <s v="Female"/>
    <n v="18"/>
    <n v="910"/>
    <n v="1105"/>
    <n v="16380"/>
    <n v="19890"/>
    <n v="3510"/>
  </r>
  <r>
    <x v="301"/>
    <s v="Apex Educational Group"/>
    <x v="2"/>
    <x v="9"/>
    <x v="13"/>
    <s v="Male"/>
    <n v="19"/>
    <n v="701"/>
    <n v="1464"/>
    <n v="13319"/>
    <n v="27816"/>
    <n v="14497"/>
  </r>
  <r>
    <x v="302"/>
    <s v="Modern Wellness Co."/>
    <x v="2"/>
    <x v="9"/>
    <x v="2"/>
    <s v="Male"/>
    <n v="19"/>
    <n v="972"/>
    <n v="1262"/>
    <n v="18468"/>
    <n v="23978"/>
    <n v="5510"/>
  </r>
  <r>
    <x v="303"/>
    <s v="Pure Spectrum Innovations"/>
    <x v="2"/>
    <x v="9"/>
    <x v="8"/>
    <s v="Male"/>
    <n v="13"/>
    <n v="615"/>
    <n v="1277"/>
    <n v="7995"/>
    <n v="16601"/>
    <n v="8606"/>
  </r>
  <r>
    <x v="304"/>
    <s v="Legacy Media Solutions"/>
    <x v="2"/>
    <x v="9"/>
    <x v="13"/>
    <s v="Male"/>
    <n v="11"/>
    <n v="543"/>
    <n v="1293"/>
    <n v="5973"/>
    <n v="14223"/>
    <n v="8250"/>
  </r>
  <r>
    <x v="305"/>
    <s v="Pinnacle Travel Co."/>
    <x v="2"/>
    <x v="9"/>
    <x v="14"/>
    <s v="Male"/>
    <n v="19"/>
    <n v="864"/>
    <n v="1451"/>
    <n v="16416"/>
    <n v="27569"/>
    <n v="11153"/>
  </r>
  <r>
    <x v="306"/>
    <s v="Stellar Consulting Services"/>
    <x v="0"/>
    <x v="5"/>
    <x v="1"/>
    <s v="Female"/>
    <n v="23"/>
    <n v="755"/>
    <n v="1184"/>
    <n v="17365"/>
    <n v="27232"/>
    <n v="9867"/>
  </r>
  <r>
    <x v="307"/>
    <s v="Radiant Ventures"/>
    <x v="0"/>
    <x v="5"/>
    <x v="15"/>
    <s v="Female"/>
    <n v="26"/>
    <n v="573"/>
    <n v="1442"/>
    <n v="14898"/>
    <n v="37492"/>
    <n v="22594"/>
  </r>
  <r>
    <x v="308"/>
    <s v="Harmony Tech Co."/>
    <x v="0"/>
    <x v="5"/>
    <x v="16"/>
    <s v="Female"/>
    <n v="30"/>
    <n v="946"/>
    <n v="1123"/>
    <n v="28380"/>
    <n v="33690"/>
    <n v="5310"/>
  </r>
  <r>
    <x v="309"/>
    <s v="Zenith Creative Ventures"/>
    <x v="0"/>
    <x v="5"/>
    <x v="17"/>
    <s v="Male"/>
    <n v="22"/>
    <n v="679"/>
    <n v="956"/>
    <n v="14938"/>
    <n v="21032"/>
    <n v="6094"/>
  </r>
  <r>
    <x v="310"/>
    <s v="Apex Health Services"/>
    <x v="0"/>
    <x v="5"/>
    <x v="18"/>
    <s v="Male"/>
    <n v="25"/>
    <n v="975"/>
    <n v="1335"/>
    <n v="24375"/>
    <n v="33375"/>
    <n v="9000"/>
  </r>
  <r>
    <x v="311"/>
    <s v="Pure Vision Media"/>
    <x v="0"/>
    <x v="5"/>
    <x v="19"/>
    <s v="Male"/>
    <n v="24"/>
    <n v="642"/>
    <n v="1307"/>
    <n v="15408"/>
    <n v="31368"/>
    <n v="15960"/>
  </r>
  <r>
    <x v="312"/>
    <s v="Legacy Innovations Group"/>
    <x v="0"/>
    <x v="5"/>
    <x v="2"/>
    <s v="Male"/>
    <n v="29"/>
    <n v="598"/>
    <n v="900"/>
    <n v="17342"/>
    <n v="26100"/>
    <n v="8758"/>
  </r>
  <r>
    <x v="313"/>
    <s v="Pinnacle Consulting Co."/>
    <x v="0"/>
    <x v="5"/>
    <x v="2"/>
    <s v="Male"/>
    <n v="22"/>
    <n v="719"/>
    <n v="1172"/>
    <n v="15818"/>
    <n v="25784"/>
    <n v="9966"/>
  </r>
  <r>
    <x v="314"/>
    <s v="Stellar Finance Group"/>
    <x v="0"/>
    <x v="5"/>
    <x v="9"/>
    <s v="Female"/>
    <n v="30"/>
    <n v="716"/>
    <n v="1219"/>
    <n v="21480"/>
    <n v="36570"/>
    <n v="15090"/>
  </r>
  <r>
    <x v="315"/>
    <s v="Radiant Solutions Co."/>
    <x v="0"/>
    <x v="5"/>
    <x v="13"/>
    <s v="Female"/>
    <n v="29"/>
    <n v="725"/>
    <n v="1096"/>
    <n v="21025"/>
    <n v="31784"/>
    <n v="10759"/>
  </r>
  <r>
    <x v="316"/>
    <s v="Harmony Ventures Group"/>
    <x v="0"/>
    <x v="5"/>
    <x v="6"/>
    <s v="Female"/>
    <n v="29"/>
    <n v="623"/>
    <n v="941"/>
    <n v="18067"/>
    <n v="27289"/>
    <n v="9222"/>
  </r>
  <r>
    <x v="317"/>
    <s v="Zenith Wellness Co."/>
    <x v="1"/>
    <x v="6"/>
    <x v="8"/>
    <s v="Female"/>
    <n v="85"/>
    <n v="938"/>
    <n v="893"/>
    <n v="79730"/>
    <n v="75905"/>
    <n v="-3825"/>
  </r>
  <r>
    <x v="318"/>
    <s v="Apex Design Services"/>
    <x v="1"/>
    <x v="6"/>
    <x v="8"/>
    <s v="Female"/>
    <n v="62"/>
    <n v="562"/>
    <n v="1412"/>
    <n v="34844"/>
    <n v="87544"/>
    <n v="52700"/>
  </r>
  <r>
    <x v="319"/>
    <s v="Modern Travel Solutions"/>
    <x v="1"/>
    <x v="6"/>
    <x v="3"/>
    <s v="Female"/>
    <n v="59"/>
    <n v="725"/>
    <n v="1407"/>
    <n v="42775"/>
    <n v="83013"/>
    <n v="40238"/>
  </r>
  <r>
    <x v="320"/>
    <s v="Pure Health Ventures"/>
    <x v="1"/>
    <x v="6"/>
    <x v="3"/>
    <s v="Female"/>
    <n v="50"/>
    <n v="887"/>
    <n v="1139"/>
    <n v="44350"/>
    <n v="56950"/>
    <n v="12600"/>
  </r>
  <r>
    <x v="321"/>
    <s v="Legacy Spectrum Group"/>
    <x v="1"/>
    <x v="6"/>
    <x v="7"/>
    <s v="Male"/>
    <n v="66"/>
    <n v="771"/>
    <n v="1347"/>
    <n v="50886"/>
    <n v="88902"/>
    <n v="38016"/>
  </r>
  <r>
    <x v="322"/>
    <s v="Pinnacle Media Ventures"/>
    <x v="1"/>
    <x v="6"/>
    <x v="8"/>
    <s v="Male"/>
    <n v="61"/>
    <n v="529"/>
    <n v="1136"/>
    <n v="32269"/>
    <n v="69296"/>
    <n v="37027"/>
  </r>
  <r>
    <x v="323"/>
    <s v="Stellar Innovations Group"/>
    <x v="1"/>
    <x v="6"/>
    <x v="13"/>
    <s v="Male"/>
    <n v="78"/>
    <n v="511"/>
    <n v="1010"/>
    <n v="39858"/>
    <n v="78780"/>
    <n v="38922"/>
  </r>
  <r>
    <x v="324"/>
    <s v="Radiant Educational Co."/>
    <x v="1"/>
    <x v="6"/>
    <x v="14"/>
    <s v="Male"/>
    <n v="96"/>
    <n v="790"/>
    <n v="1088"/>
    <n v="75840"/>
    <n v="104448"/>
    <n v="28608"/>
  </r>
  <r>
    <x v="325"/>
    <s v="Harmony Edge Ventures"/>
    <x v="1"/>
    <x v="6"/>
    <x v="1"/>
    <s v="Female"/>
    <n v="63"/>
    <n v="722"/>
    <n v="893"/>
    <n v="45486"/>
    <n v="56259"/>
    <n v="10773"/>
  </r>
  <r>
    <x v="326"/>
    <s v="Zenith Tech Solutions"/>
    <x v="1"/>
    <x v="6"/>
    <x v="15"/>
    <s v="Male"/>
    <n v="100"/>
    <n v="831"/>
    <n v="1370"/>
    <n v="83100"/>
    <n v="137000"/>
    <n v="53900"/>
  </r>
  <r>
    <x v="327"/>
    <s v="Apex Finance Group"/>
    <x v="1"/>
    <x v="6"/>
    <x v="16"/>
    <s v="Male"/>
    <n v="92"/>
    <n v="521"/>
    <n v="1373"/>
    <n v="47932"/>
    <n v="126316"/>
    <n v="78384"/>
  </r>
  <r>
    <x v="328"/>
    <s v="Pure Harmony Media"/>
    <x v="1"/>
    <x v="6"/>
    <x v="17"/>
    <s v="Male"/>
    <n v="65"/>
    <n v="661"/>
    <n v="1459"/>
    <n v="42965"/>
    <n v="94835"/>
    <n v="51870"/>
  </r>
  <r>
    <x v="329"/>
    <s v="Legacy Health Co."/>
    <x v="1"/>
    <x v="7"/>
    <x v="18"/>
    <s v="Male"/>
    <n v="77"/>
    <n v="595"/>
    <n v="1275"/>
    <n v="45815"/>
    <n v="98175"/>
    <n v="52360"/>
  </r>
  <r>
    <x v="330"/>
    <s v="ACCOUNTS EXPERT"/>
    <x v="1"/>
    <x v="10"/>
    <x v="18"/>
    <s v="Male"/>
    <n v="62"/>
    <n v="774"/>
    <n v="1463"/>
    <n v="47988"/>
    <n v="90706"/>
    <n v="42718"/>
  </r>
  <r>
    <x v="0"/>
    <s v="Bharat Innovations"/>
    <x v="0"/>
    <x v="0"/>
    <x v="0"/>
    <s v="Male"/>
    <n v="21"/>
    <n v="553"/>
    <n v="1146"/>
    <n v="11613"/>
    <n v="24066"/>
    <n v="12453"/>
  </r>
  <r>
    <x v="1"/>
    <s v="Green Leaf Enterprises"/>
    <x v="0"/>
    <x v="1"/>
    <x v="1"/>
    <s v="Male"/>
    <n v="30"/>
    <n v="719"/>
    <n v="1492"/>
    <n v="21570"/>
    <n v="44760"/>
    <n v="23190"/>
  </r>
  <r>
    <x v="2"/>
    <s v="Urban Pulse Technologies"/>
    <x v="0"/>
    <x v="1"/>
    <x v="2"/>
    <s v="Male"/>
    <n v="25"/>
    <n v="980"/>
    <n v="1303"/>
    <n v="24500"/>
    <n v="32575"/>
    <n v="8075"/>
  </r>
  <r>
    <x v="3"/>
    <s v="Mystic India Exports"/>
    <x v="0"/>
    <x v="1"/>
    <x v="3"/>
    <s v="Male"/>
    <n v="22"/>
    <n v="718"/>
    <n v="1188"/>
    <n v="15796"/>
    <n v="26136"/>
    <n v="10340"/>
  </r>
  <r>
    <x v="4"/>
    <s v="Golden Horizon Ventures"/>
    <x v="1"/>
    <x v="2"/>
    <x v="4"/>
    <s v="Male"/>
    <n v="65"/>
    <n v="816"/>
    <n v="1009"/>
    <n v="53040"/>
    <n v="65585"/>
    <n v="12545"/>
  </r>
  <r>
    <x v="5"/>
    <s v="Eternal Traditions"/>
    <x v="1"/>
    <x v="2"/>
    <x v="5"/>
    <s v="Male"/>
    <n v="100"/>
    <n v="893"/>
    <n v="1074"/>
    <n v="89300"/>
    <n v="107400"/>
    <n v="18100"/>
  </r>
  <r>
    <x v="6"/>
    <s v="Apex Solutions"/>
    <x v="1"/>
    <x v="2"/>
    <x v="6"/>
    <s v="Male"/>
    <n v="78"/>
    <n v="655"/>
    <n v="1045"/>
    <n v="51090"/>
    <n v="81510"/>
    <n v="30420"/>
  </r>
  <r>
    <x v="7"/>
    <s v="Harmony Foods"/>
    <x v="1"/>
    <x v="2"/>
    <x v="1"/>
    <s v="Male"/>
    <n v="79"/>
    <n v="632"/>
    <n v="1133"/>
    <n v="49928"/>
    <n v="89507"/>
    <n v="39579"/>
  </r>
  <r>
    <x v="8"/>
    <s v="Pure Essence Skincare"/>
    <x v="0"/>
    <x v="0"/>
    <x v="7"/>
    <s v="Female"/>
    <n v="30"/>
    <n v="520"/>
    <n v="1274"/>
    <n v="15600"/>
    <n v="38220"/>
    <n v="22620"/>
  </r>
  <r>
    <x v="9"/>
    <s v="Zenith Construction Co."/>
    <x v="0"/>
    <x v="0"/>
    <x v="6"/>
    <s v="Female"/>
    <n v="26"/>
    <n v="808"/>
    <n v="1142"/>
    <n v="21008"/>
    <n v="29692"/>
    <n v="8684"/>
  </r>
  <r>
    <x v="10"/>
    <s v="Radiant Health Systems"/>
    <x v="0"/>
    <x v="0"/>
    <x v="8"/>
    <s v="Female"/>
    <n v="23"/>
    <n v="504"/>
    <n v="929"/>
    <n v="11592"/>
    <n v="21367"/>
    <n v="9775"/>
  </r>
  <r>
    <x v="11"/>
    <s v="Divine Creations"/>
    <x v="0"/>
    <x v="0"/>
    <x v="8"/>
    <s v="Female"/>
    <n v="28"/>
    <n v="918"/>
    <n v="1469"/>
    <n v="25704"/>
    <n v="41132"/>
    <n v="15428"/>
  </r>
  <r>
    <x v="12"/>
    <s v="Metro Tech Solutions"/>
    <x v="0"/>
    <x v="0"/>
    <x v="1"/>
    <s v="Female"/>
    <n v="22"/>
    <n v="755"/>
    <n v="1291"/>
    <n v="16610"/>
    <n v="28402"/>
    <n v="11792"/>
  </r>
  <r>
    <x v="13"/>
    <s v="True Path Logistics"/>
    <x v="0"/>
    <x v="0"/>
    <x v="9"/>
    <s v="Female"/>
    <n v="27"/>
    <n v="966"/>
    <n v="1136"/>
    <n v="26082"/>
    <n v="30672"/>
    <n v="4590"/>
  </r>
  <r>
    <x v="14"/>
    <s v="Sacred Roots Apparel"/>
    <x v="1"/>
    <x v="3"/>
    <x v="1"/>
    <s v="Female"/>
    <n v="74"/>
    <n v="859"/>
    <n v="906"/>
    <n v="63566"/>
    <n v="67044"/>
    <n v="3478"/>
  </r>
  <r>
    <x v="15"/>
    <s v="Quantum Finance Services"/>
    <x v="1"/>
    <x v="3"/>
    <x v="10"/>
    <s v="Female"/>
    <n v="77"/>
    <n v="579"/>
    <n v="1326"/>
    <n v="44583"/>
    <n v="102102"/>
    <n v="57519"/>
  </r>
  <r>
    <x v="16"/>
    <s v="Brilliant Minds Academy"/>
    <x v="1"/>
    <x v="3"/>
    <x v="9"/>
    <s v="Female"/>
    <n v="61"/>
    <n v="865"/>
    <n v="1340"/>
    <n v="52765"/>
    <n v="81740"/>
    <n v="28975"/>
  </r>
  <r>
    <x v="17"/>
    <s v="Visionary Holdings"/>
    <x v="1"/>
    <x v="3"/>
    <x v="11"/>
    <s v="Female"/>
    <n v="57"/>
    <n v="881"/>
    <n v="1457"/>
    <n v="50217"/>
    <n v="83049"/>
    <n v="32832"/>
  </r>
  <r>
    <x v="18"/>
    <s v="Stellar Design Studio"/>
    <x v="1"/>
    <x v="3"/>
    <x v="12"/>
    <s v="Female"/>
    <n v="57"/>
    <n v="548"/>
    <n v="1451"/>
    <n v="31236"/>
    <n v="82707"/>
    <n v="51471"/>
  </r>
  <r>
    <x v="19"/>
    <s v="Classic Cuisines"/>
    <x v="1"/>
    <x v="3"/>
    <x v="6"/>
    <s v="Male"/>
    <n v="84"/>
    <n v="702"/>
    <n v="1319"/>
    <n v="58968"/>
    <n v="110796"/>
    <n v="51828"/>
  </r>
  <r>
    <x v="20"/>
    <s v="Bold Ventures"/>
    <x v="1"/>
    <x v="3"/>
    <x v="8"/>
    <s v="Male"/>
    <n v="76"/>
    <n v="875"/>
    <n v="1259"/>
    <n v="66500"/>
    <n v="95684"/>
    <n v="29184"/>
  </r>
  <r>
    <x v="21"/>
    <s v="Prestige Automobiles"/>
    <x v="0"/>
    <x v="4"/>
    <x v="8"/>
    <s v="Male"/>
    <n v="20"/>
    <n v="664"/>
    <n v="1236"/>
    <n v="13280"/>
    <n v="24720"/>
    <n v="11440"/>
  </r>
  <r>
    <x v="22"/>
    <s v="Elite Marketing Solutions"/>
    <x v="0"/>
    <x v="4"/>
    <x v="3"/>
    <s v="Male"/>
    <n v="23"/>
    <n v="627"/>
    <n v="1255"/>
    <n v="14421"/>
    <n v="28865"/>
    <n v="14444"/>
  </r>
  <r>
    <x v="23"/>
    <s v="Natural Bliss Beverages"/>
    <x v="0"/>
    <x v="4"/>
    <x v="3"/>
    <s v="Male"/>
    <n v="26"/>
    <n v="608"/>
    <n v="1221"/>
    <n v="15808"/>
    <n v="31746"/>
    <n v="15938"/>
  </r>
  <r>
    <x v="24"/>
    <s v="Crystal Clear Solutions"/>
    <x v="0"/>
    <x v="4"/>
    <x v="7"/>
    <s v="Female"/>
    <n v="23"/>
    <n v="938"/>
    <n v="1081"/>
    <n v="21574"/>
    <n v="24863"/>
    <n v="3289"/>
  </r>
  <r>
    <x v="25"/>
    <s v="Modern Trends Fashion"/>
    <x v="0"/>
    <x v="4"/>
    <x v="8"/>
    <s v="Female"/>
    <n v="24"/>
    <n v="826"/>
    <n v="1027"/>
    <n v="19824"/>
    <n v="24648"/>
    <n v="4824"/>
  </r>
  <r>
    <x v="26"/>
    <s v="Heritage Crafts"/>
    <x v="0"/>
    <x v="4"/>
    <x v="13"/>
    <s v="Female"/>
    <n v="24"/>
    <n v="877"/>
    <n v="1049"/>
    <n v="21048"/>
    <n v="25176"/>
    <n v="4128"/>
  </r>
  <r>
    <x v="27"/>
    <s v="Future Insights Analytics"/>
    <x v="0"/>
    <x v="4"/>
    <x v="14"/>
    <s v="Female"/>
    <n v="23"/>
    <n v="736"/>
    <n v="985"/>
    <n v="16928"/>
    <n v="22655"/>
    <n v="5727"/>
  </r>
  <r>
    <x v="28"/>
    <s v="Emerald Estate Developers"/>
    <x v="0"/>
    <x v="4"/>
    <x v="1"/>
    <s v="Female"/>
    <n v="27"/>
    <n v="828"/>
    <n v="1378"/>
    <n v="22356"/>
    <n v="37206"/>
    <n v="14850"/>
  </r>
  <r>
    <x v="29"/>
    <s v="Starlight Media Group"/>
    <x v="0"/>
    <x v="4"/>
    <x v="15"/>
    <s v="Female"/>
    <n v="28"/>
    <n v="901"/>
    <n v="963"/>
    <n v="25228"/>
    <n v="26964"/>
    <n v="1736"/>
  </r>
  <r>
    <x v="30"/>
    <s v="Supreme Electronics"/>
    <x v="0"/>
    <x v="4"/>
    <x v="16"/>
    <s v="Female"/>
    <n v="28"/>
    <n v="796"/>
    <n v="1230"/>
    <n v="22288"/>
    <n v="34440"/>
    <n v="12152"/>
  </r>
  <r>
    <x v="31"/>
    <s v="Optimum Wellness"/>
    <x v="0"/>
    <x v="4"/>
    <x v="17"/>
    <s v="Male"/>
    <n v="27"/>
    <n v="794"/>
    <n v="1184"/>
    <n v="21438"/>
    <n v="31968"/>
    <n v="10530"/>
  </r>
  <r>
    <x v="32"/>
    <s v="Zenith Books Publishing"/>
    <x v="0"/>
    <x v="4"/>
    <x v="18"/>
    <s v="Male"/>
    <n v="20"/>
    <n v="812"/>
    <n v="1108"/>
    <n v="16240"/>
    <n v="22160"/>
    <n v="5920"/>
  </r>
  <r>
    <x v="33"/>
    <s v="Pinnacle Innovations"/>
    <x v="0"/>
    <x v="4"/>
    <x v="19"/>
    <s v="Male"/>
    <n v="20"/>
    <n v="908"/>
    <n v="1335"/>
    <n v="18160"/>
    <n v="26700"/>
    <n v="8540"/>
  </r>
  <r>
    <x v="34"/>
    <s v="Apex Travel Services"/>
    <x v="0"/>
    <x v="4"/>
    <x v="2"/>
    <s v="Male"/>
    <n v="23"/>
    <n v="846"/>
    <n v="1460"/>
    <n v="19458"/>
    <n v="33580"/>
    <n v="14122"/>
  </r>
  <r>
    <x v="35"/>
    <s v="Golden Era Realty"/>
    <x v="0"/>
    <x v="4"/>
    <x v="2"/>
    <s v="Female"/>
    <n v="25"/>
    <n v="627"/>
    <n v="1315"/>
    <n v="15675"/>
    <n v="32875"/>
    <n v="17200"/>
  </r>
  <r>
    <x v="36"/>
    <s v="Radiant Jewelry"/>
    <x v="0"/>
    <x v="5"/>
    <x v="9"/>
    <s v="Female"/>
    <n v="27"/>
    <n v="817"/>
    <n v="1245"/>
    <n v="22059"/>
    <n v="33615"/>
    <n v="11556"/>
  </r>
  <r>
    <x v="37"/>
    <s v="Infinity Ventures"/>
    <x v="0"/>
    <x v="5"/>
    <x v="13"/>
    <s v="Female"/>
    <n v="27"/>
    <n v="675"/>
    <n v="1163"/>
    <n v="18225"/>
    <n v="31401"/>
    <n v="13176"/>
  </r>
  <r>
    <x v="38"/>
    <s v="Royal Taste Foods"/>
    <x v="0"/>
    <x v="5"/>
    <x v="2"/>
    <s v="Female"/>
    <n v="22"/>
    <n v="695"/>
    <n v="918"/>
    <n v="15290"/>
    <n v="20196"/>
    <n v="4906"/>
  </r>
  <r>
    <x v="39"/>
    <s v="Harmony Homes"/>
    <x v="0"/>
    <x v="5"/>
    <x v="4"/>
    <s v="Female"/>
    <n v="21"/>
    <n v="781"/>
    <n v="1061"/>
    <n v="16401"/>
    <n v="22281"/>
    <n v="5880"/>
  </r>
  <r>
    <x v="40"/>
    <s v="Urban Edge Consulting"/>
    <x v="0"/>
    <x v="5"/>
    <x v="0"/>
    <s v="Female"/>
    <n v="25"/>
    <n v="517"/>
    <n v="1180"/>
    <n v="12925"/>
    <n v="29500"/>
    <n v="16575"/>
  </r>
  <r>
    <x v="41"/>
    <s v="Prime Tech Innovations"/>
    <x v="0"/>
    <x v="5"/>
    <x v="1"/>
    <s v="Female"/>
    <n v="24"/>
    <n v="730"/>
    <n v="1234"/>
    <n v="17520"/>
    <n v="29616"/>
    <n v="12096"/>
  </r>
  <r>
    <x v="42"/>
    <s v="Legacy Designs"/>
    <x v="0"/>
    <x v="5"/>
    <x v="2"/>
    <s v="Female"/>
    <n v="23"/>
    <n v="811"/>
    <n v="1086"/>
    <n v="18653"/>
    <n v="24978"/>
    <n v="6325"/>
  </r>
  <r>
    <x v="43"/>
    <s v="Virtue Enterprises"/>
    <x v="0"/>
    <x v="5"/>
    <x v="3"/>
    <s v="Female"/>
    <n v="21"/>
    <n v="967"/>
    <n v="1423"/>
    <n v="20307"/>
    <n v="29883"/>
    <n v="9576"/>
  </r>
  <r>
    <x v="44"/>
    <s v="Radiant Health Club"/>
    <x v="0"/>
    <x v="5"/>
    <x v="4"/>
    <s v="Female"/>
    <n v="29"/>
    <n v="655"/>
    <n v="1132"/>
    <n v="18995"/>
    <n v="32828"/>
    <n v="13833"/>
  </r>
  <r>
    <x v="45"/>
    <s v="Bright Horizon Ventures"/>
    <x v="0"/>
    <x v="5"/>
    <x v="5"/>
    <s v="Male"/>
    <n v="30"/>
    <n v="616"/>
    <n v="1159"/>
    <n v="18480"/>
    <n v="34770"/>
    <n v="16290"/>
  </r>
  <r>
    <x v="46"/>
    <s v="Modern Lifestyle Products"/>
    <x v="0"/>
    <x v="5"/>
    <x v="6"/>
    <s v="Male"/>
    <n v="30"/>
    <n v="709"/>
    <n v="1305"/>
    <n v="21270"/>
    <n v="39150"/>
    <n v="17880"/>
  </r>
  <r>
    <x v="47"/>
    <s v="Nexus Trading Co."/>
    <x v="0"/>
    <x v="5"/>
    <x v="1"/>
    <s v="Male"/>
    <n v="23"/>
    <n v="875"/>
    <n v="1376"/>
    <n v="20125"/>
    <n v="31648"/>
    <n v="11523"/>
  </r>
  <r>
    <x v="48"/>
    <s v="Radiance Spa"/>
    <x v="1"/>
    <x v="6"/>
    <x v="7"/>
    <s v="Male"/>
    <n v="50"/>
    <n v="885"/>
    <n v="1238"/>
    <n v="44250"/>
    <n v="61900"/>
    <n v="17650"/>
  </r>
  <r>
    <x v="49"/>
    <s v="Absolute Solutions"/>
    <x v="1"/>
    <x v="6"/>
    <x v="6"/>
    <s v="Male"/>
    <n v="90"/>
    <n v="718"/>
    <n v="1346"/>
    <n v="64620"/>
    <n v="121140"/>
    <n v="56520"/>
  </r>
  <r>
    <x v="50"/>
    <s v="Verve Fitness Studio"/>
    <x v="1"/>
    <x v="6"/>
    <x v="8"/>
    <s v="Female"/>
    <n v="53"/>
    <n v="950"/>
    <n v="919"/>
    <n v="50350"/>
    <n v="48707"/>
    <n v="-1643"/>
  </r>
  <r>
    <x v="51"/>
    <s v="Sparkle Cleaners"/>
    <x v="1"/>
    <x v="6"/>
    <x v="8"/>
    <s v="Female"/>
    <n v="62"/>
    <n v="623"/>
    <n v="1463"/>
    <n v="38626"/>
    <n v="90706"/>
    <n v="52080"/>
  </r>
  <r>
    <x v="52"/>
    <s v="Global Reach Logistics"/>
    <x v="1"/>
    <x v="6"/>
    <x v="1"/>
    <s v="Female"/>
    <n v="72"/>
    <n v="920"/>
    <n v="1333"/>
    <n v="66240"/>
    <n v="95976"/>
    <n v="29736"/>
  </r>
  <r>
    <x v="53"/>
    <s v="Noble Path Finance"/>
    <x v="1"/>
    <x v="6"/>
    <x v="9"/>
    <s v="Female"/>
    <n v="69"/>
    <n v="860"/>
    <n v="1028"/>
    <n v="59340"/>
    <n v="70932"/>
    <n v="11592"/>
  </r>
  <r>
    <x v="54"/>
    <s v="Dynamic Events Management"/>
    <x v="1"/>
    <x v="6"/>
    <x v="1"/>
    <s v="Female"/>
    <n v="80"/>
    <n v="765"/>
    <n v="1025"/>
    <n v="61200"/>
    <n v="82000"/>
    <n v="20800"/>
  </r>
  <r>
    <x v="55"/>
    <s v="Crystal Waters Resort"/>
    <x v="1"/>
    <x v="6"/>
    <x v="10"/>
    <s v="Female"/>
    <n v="75"/>
    <n v="690"/>
    <n v="898"/>
    <n v="51750"/>
    <n v="67350"/>
    <n v="15600"/>
  </r>
  <r>
    <x v="56"/>
    <s v="Excellence Tutors"/>
    <x v="1"/>
    <x v="6"/>
    <x v="9"/>
    <s v="Female"/>
    <n v="100"/>
    <n v="795"/>
    <n v="1235"/>
    <n v="79500"/>
    <n v="123500"/>
    <n v="44000"/>
  </r>
  <r>
    <x v="57"/>
    <s v="Horizon Builders"/>
    <x v="1"/>
    <x v="6"/>
    <x v="11"/>
    <s v="Male"/>
    <n v="85"/>
    <n v="845"/>
    <n v="1374"/>
    <n v="71825"/>
    <n v="116790"/>
    <n v="44965"/>
  </r>
  <r>
    <x v="58"/>
    <s v="Synergy Tech Solutions"/>
    <x v="1"/>
    <x v="6"/>
    <x v="12"/>
    <s v="Male"/>
    <n v="59"/>
    <n v="716"/>
    <n v="1384"/>
    <n v="42244"/>
    <n v="81656"/>
    <n v="39412"/>
  </r>
  <r>
    <x v="59"/>
    <s v="Classic Heritage Crafts"/>
    <x v="1"/>
    <x v="6"/>
    <x v="6"/>
    <s v="Male"/>
    <n v="51"/>
    <n v="876"/>
    <n v="934"/>
    <n v="44676"/>
    <n v="47634"/>
    <n v="2958"/>
  </r>
  <r>
    <x v="60"/>
    <s v="Prime Focus Media"/>
    <x v="1"/>
    <x v="7"/>
    <x v="8"/>
    <s v="Male"/>
    <n v="55"/>
    <n v="793"/>
    <n v="1289"/>
    <n v="43615"/>
    <n v="70895"/>
    <n v="27280"/>
  </r>
  <r>
    <x v="61"/>
    <s v="Noble Nutraceuticals"/>
    <x v="1"/>
    <x v="7"/>
    <x v="8"/>
    <s v="Female"/>
    <n v="82"/>
    <n v="641"/>
    <n v="964"/>
    <n v="52562"/>
    <n v="79048"/>
    <n v="26486"/>
  </r>
  <r>
    <x v="62"/>
    <s v="Supreme Travel Agency"/>
    <x v="1"/>
    <x v="7"/>
    <x v="3"/>
    <s v="Male"/>
    <n v="80"/>
    <n v="678"/>
    <n v="1088"/>
    <n v="54240"/>
    <n v="87040"/>
    <n v="32800"/>
  </r>
  <r>
    <x v="63"/>
    <s v="Future Vision Tech"/>
    <x v="1"/>
    <x v="7"/>
    <x v="3"/>
    <s v="Male"/>
    <n v="76"/>
    <n v="585"/>
    <n v="1399"/>
    <n v="44460"/>
    <n v="106324"/>
    <n v="61864"/>
  </r>
  <r>
    <x v="64"/>
    <s v="Urban Groove Apparel"/>
    <x v="1"/>
    <x v="7"/>
    <x v="7"/>
    <s v="Male"/>
    <n v="93"/>
    <n v="662"/>
    <n v="1440"/>
    <n v="61566"/>
    <n v="133920"/>
    <n v="72354"/>
  </r>
  <r>
    <x v="65"/>
    <s v="Echo Real Estate"/>
    <x v="1"/>
    <x v="7"/>
    <x v="8"/>
    <s v="Male"/>
    <n v="51"/>
    <n v="744"/>
    <n v="1324"/>
    <n v="37944"/>
    <n v="67524"/>
    <n v="29580"/>
  </r>
  <r>
    <x v="66"/>
    <s v="Pinnacle Health Products"/>
    <x v="1"/>
    <x v="7"/>
    <x v="13"/>
    <s v="Female"/>
    <n v="88"/>
    <n v="820"/>
    <n v="1182"/>
    <n v="72160"/>
    <n v="104016"/>
    <n v="31856"/>
  </r>
  <r>
    <x v="67"/>
    <s v="Apex Auto Care"/>
    <x v="1"/>
    <x v="7"/>
    <x v="14"/>
    <s v="Female"/>
    <n v="72"/>
    <n v="937"/>
    <n v="1264"/>
    <n v="67464"/>
    <n v="91008"/>
    <n v="23544"/>
  </r>
  <r>
    <x v="68"/>
    <s v="Royal Glow Cosmetics"/>
    <x v="1"/>
    <x v="7"/>
    <x v="1"/>
    <s v="Female"/>
    <n v="55"/>
    <n v="685"/>
    <n v="1135"/>
    <n v="37675"/>
    <n v="62425"/>
    <n v="24750"/>
  </r>
  <r>
    <x v="69"/>
    <s v="Zenith Culinary Arts"/>
    <x v="1"/>
    <x v="7"/>
    <x v="15"/>
    <s v="Female"/>
    <n v="55"/>
    <n v="661"/>
    <n v="1210"/>
    <n v="36355"/>
    <n v="66550"/>
    <n v="30195"/>
  </r>
  <r>
    <x v="70"/>
    <s v="Visionary Tours"/>
    <x v="1"/>
    <x v="7"/>
    <x v="16"/>
    <s v="Female"/>
    <n v="72"/>
    <n v="804"/>
    <n v="1389"/>
    <n v="57888"/>
    <n v="100008"/>
    <n v="42120"/>
  </r>
  <r>
    <x v="71"/>
    <s v="Horizon Wellness"/>
    <x v="2"/>
    <x v="8"/>
    <x v="17"/>
    <s v="Female"/>
    <n v="13"/>
    <n v="643"/>
    <n v="1098"/>
    <n v="8359"/>
    <n v="14274"/>
    <n v="5915"/>
  </r>
  <r>
    <x v="72"/>
    <s v="True Value Electronics"/>
    <x v="2"/>
    <x v="8"/>
    <x v="18"/>
    <s v="Female"/>
    <n v="16"/>
    <n v="848"/>
    <n v="894"/>
    <n v="13568"/>
    <n v="14304"/>
    <n v="736"/>
  </r>
  <r>
    <x v="73"/>
    <s v="Harmony Homes Realty"/>
    <x v="2"/>
    <x v="8"/>
    <x v="19"/>
    <s v="Female"/>
    <n v="19"/>
    <n v="982"/>
    <n v="1253"/>
    <n v="18658"/>
    <n v="23807"/>
    <n v="5149"/>
  </r>
  <r>
    <x v="74"/>
    <s v="Stellar Advertising"/>
    <x v="2"/>
    <x v="8"/>
    <x v="2"/>
    <s v="Female"/>
    <n v="19"/>
    <n v="918"/>
    <n v="1364"/>
    <n v="17442"/>
    <n v="25916"/>
    <n v="8474"/>
  </r>
  <r>
    <x v="75"/>
    <s v="Radiant Enterprise Solutions"/>
    <x v="2"/>
    <x v="8"/>
    <x v="2"/>
    <s v="Female"/>
    <n v="17"/>
    <n v="901"/>
    <n v="1395"/>
    <n v="15317"/>
    <n v="23715"/>
    <n v="8398"/>
  </r>
  <r>
    <x v="76"/>
    <s v="Modern Trends Retail"/>
    <x v="2"/>
    <x v="8"/>
    <x v="9"/>
    <s v="Male"/>
    <n v="17"/>
    <n v="787"/>
    <n v="1165"/>
    <n v="13379"/>
    <n v="19805"/>
    <n v="6426"/>
  </r>
  <r>
    <x v="77"/>
    <s v="Global Spectrum Consulting"/>
    <x v="2"/>
    <x v="8"/>
    <x v="13"/>
    <s v="Male"/>
    <n v="15"/>
    <n v="545"/>
    <n v="1113"/>
    <n v="8175"/>
    <n v="16695"/>
    <n v="8520"/>
  </r>
  <r>
    <x v="78"/>
    <s v="Elite Essence Products"/>
    <x v="1"/>
    <x v="6"/>
    <x v="2"/>
    <s v="Male"/>
    <n v="87"/>
    <n v="616"/>
    <n v="916"/>
    <n v="53592"/>
    <n v="79692"/>
    <n v="26100"/>
  </r>
  <r>
    <x v="79"/>
    <s v="Dynamic Creations"/>
    <x v="1"/>
    <x v="6"/>
    <x v="4"/>
    <s v="Male"/>
    <n v="57"/>
    <n v="724"/>
    <n v="923"/>
    <n v="41268"/>
    <n v="52611"/>
    <n v="11343"/>
  </r>
  <r>
    <x v="80"/>
    <s v="Quantum Design Studio"/>
    <x v="1"/>
    <x v="6"/>
    <x v="0"/>
    <s v="Male"/>
    <n v="85"/>
    <n v="639"/>
    <n v="920"/>
    <n v="54315"/>
    <n v="78200"/>
    <n v="23885"/>
  </r>
  <r>
    <x v="81"/>
    <s v="Infinite Solutions"/>
    <x v="1"/>
    <x v="6"/>
    <x v="1"/>
    <s v="Female"/>
    <n v="83"/>
    <n v="889"/>
    <n v="1363"/>
    <n v="73787"/>
    <n v="113129"/>
    <n v="39342"/>
  </r>
  <r>
    <x v="82"/>
    <s v="Apex Construction"/>
    <x v="1"/>
    <x v="6"/>
    <x v="2"/>
    <s v="Female"/>
    <n v="81"/>
    <n v="776"/>
    <n v="1318"/>
    <n v="62856"/>
    <n v="106758"/>
    <n v="43902"/>
  </r>
  <r>
    <x v="83"/>
    <s v="Legacy Innovations"/>
    <x v="1"/>
    <x v="7"/>
    <x v="3"/>
    <s v="Female"/>
    <n v="86"/>
    <n v="705"/>
    <n v="1007"/>
    <n v="60630"/>
    <n v="86602"/>
    <n v="25972"/>
  </r>
  <r>
    <x v="84"/>
    <s v="Pure Harmony Foods"/>
    <x v="1"/>
    <x v="7"/>
    <x v="4"/>
    <s v="Male"/>
    <n v="80"/>
    <n v="901"/>
    <n v="1198"/>
    <n v="72080"/>
    <n v="95840"/>
    <n v="23760"/>
  </r>
  <r>
    <x v="85"/>
    <s v="Zenith Security Systems"/>
    <x v="1"/>
    <x v="7"/>
    <x v="5"/>
    <s v="Male"/>
    <n v="59"/>
    <n v="502"/>
    <n v="1430"/>
    <n v="29618"/>
    <n v="84370"/>
    <n v="54752"/>
  </r>
  <r>
    <x v="86"/>
    <s v="Crystal Clear Beverages"/>
    <x v="1"/>
    <x v="7"/>
    <x v="6"/>
    <s v="Male"/>
    <n v="52"/>
    <n v="556"/>
    <n v="1041"/>
    <n v="28912"/>
    <n v="54132"/>
    <n v="25220"/>
  </r>
  <r>
    <x v="87"/>
    <s v="Metro Line Tech"/>
    <x v="1"/>
    <x v="7"/>
    <x v="1"/>
    <s v="Male"/>
    <n v="92"/>
    <n v="953"/>
    <n v="888"/>
    <n v="87676"/>
    <n v="81696"/>
    <n v="-5980"/>
  </r>
  <r>
    <x v="88"/>
    <s v="Urban Pulse Consulting"/>
    <x v="1"/>
    <x v="7"/>
    <x v="7"/>
    <s v="Male"/>
    <n v="96"/>
    <n v="961"/>
    <n v="1234"/>
    <n v="92256"/>
    <n v="118464"/>
    <n v="26208"/>
  </r>
  <r>
    <x v="89"/>
    <s v="Radiant Vision Studios"/>
    <x v="2"/>
    <x v="9"/>
    <x v="6"/>
    <s v="Female"/>
    <n v="11"/>
    <n v="616"/>
    <n v="1429"/>
    <n v="6776"/>
    <n v="15719"/>
    <n v="8943"/>
  </r>
  <r>
    <x v="90"/>
    <s v="Noble Travel Services"/>
    <x v="2"/>
    <x v="9"/>
    <x v="8"/>
    <s v="Female"/>
    <n v="16"/>
    <n v="911"/>
    <n v="1482"/>
    <n v="14576"/>
    <n v="23712"/>
    <n v="9136"/>
  </r>
  <r>
    <x v="91"/>
    <s v="Bright Future Academy"/>
    <x v="2"/>
    <x v="9"/>
    <x v="8"/>
    <s v="Female"/>
    <n v="19"/>
    <n v="816"/>
    <n v="1069"/>
    <n v="15504"/>
    <n v="20311"/>
    <n v="4807"/>
  </r>
  <r>
    <x v="92"/>
    <s v="Synergy Solutions Group"/>
    <x v="2"/>
    <x v="9"/>
    <x v="1"/>
    <s v="Female"/>
    <n v="14"/>
    <n v="684"/>
    <n v="983"/>
    <n v="9576"/>
    <n v="13762"/>
    <n v="4186"/>
  </r>
  <r>
    <x v="93"/>
    <s v="Visionary Health Systems"/>
    <x v="2"/>
    <x v="9"/>
    <x v="9"/>
    <s v="Female"/>
    <n v="16"/>
    <n v="693"/>
    <n v="1417"/>
    <n v="11088"/>
    <n v="22672"/>
    <n v="11584"/>
  </r>
  <r>
    <x v="94"/>
    <s v="Apex Retailers"/>
    <x v="2"/>
    <x v="9"/>
    <x v="1"/>
    <s v="Female"/>
    <n v="14"/>
    <n v="965"/>
    <n v="1403"/>
    <n v="13510"/>
    <n v="19642"/>
    <n v="6132"/>
  </r>
  <r>
    <x v="95"/>
    <s v="Prestige Property Developers"/>
    <x v="2"/>
    <x v="9"/>
    <x v="10"/>
    <s v="Female"/>
    <n v="20"/>
    <n v="960"/>
    <n v="1498"/>
    <n v="19200"/>
    <n v="29960"/>
    <n v="10760"/>
  </r>
  <r>
    <x v="96"/>
    <s v="Classic Trends Fashion"/>
    <x v="2"/>
    <x v="9"/>
    <x v="9"/>
    <s v="Male"/>
    <n v="16"/>
    <n v="734"/>
    <n v="940"/>
    <n v="11744"/>
    <n v="15040"/>
    <n v="3296"/>
  </r>
  <r>
    <x v="97"/>
    <s v="Harmony Ventures"/>
    <x v="2"/>
    <x v="9"/>
    <x v="11"/>
    <s v="Male"/>
    <n v="16"/>
    <n v="673"/>
    <n v="1105"/>
    <n v="10768"/>
    <n v="17680"/>
    <n v="6912"/>
  </r>
  <r>
    <x v="98"/>
    <s v="Stellar Realty"/>
    <x v="2"/>
    <x v="9"/>
    <x v="12"/>
    <s v="Male"/>
    <n v="14"/>
    <n v="782"/>
    <n v="1372"/>
    <n v="10948"/>
    <n v="19208"/>
    <n v="8260"/>
  </r>
  <r>
    <x v="99"/>
    <s v="Future Path Technologies"/>
    <x v="2"/>
    <x v="9"/>
    <x v="6"/>
    <s v="Male"/>
    <n v="19"/>
    <n v="536"/>
    <n v="965"/>
    <n v="10184"/>
    <n v="18335"/>
    <n v="8151"/>
  </r>
  <r>
    <x v="100"/>
    <s v="Elite Edge Services"/>
    <x v="2"/>
    <x v="9"/>
    <x v="8"/>
    <s v="Female"/>
    <n v="11"/>
    <n v="991"/>
    <n v="1490"/>
    <n v="10901"/>
    <n v="16390"/>
    <n v="5489"/>
  </r>
  <r>
    <x v="101"/>
    <s v="Radiance Health and Wellness"/>
    <x v="0"/>
    <x v="5"/>
    <x v="8"/>
    <s v="Male"/>
    <n v="26"/>
    <n v="766"/>
    <n v="1224"/>
    <n v="19916"/>
    <n v="31824"/>
    <n v="11908"/>
  </r>
  <r>
    <x v="102"/>
    <s v="Legacy Auto Works"/>
    <x v="0"/>
    <x v="5"/>
    <x v="3"/>
    <s v="Male"/>
    <n v="23"/>
    <n v="589"/>
    <n v="1165"/>
    <n v="13547"/>
    <n v="26795"/>
    <n v="13248"/>
  </r>
  <r>
    <x v="103"/>
    <s v="Prime Essence Creations"/>
    <x v="0"/>
    <x v="5"/>
    <x v="3"/>
    <s v="Male"/>
    <n v="24"/>
    <n v="718"/>
    <n v="1150"/>
    <n v="17232"/>
    <n v="27600"/>
    <n v="10368"/>
  </r>
  <r>
    <x v="104"/>
    <s v="Quantum Ventures"/>
    <x v="0"/>
    <x v="5"/>
    <x v="7"/>
    <s v="Male"/>
    <n v="22"/>
    <n v="877"/>
    <n v="1452"/>
    <n v="19294"/>
    <n v="31944"/>
    <n v="12650"/>
  </r>
  <r>
    <x v="105"/>
    <s v="Horizon Tech Solutions"/>
    <x v="0"/>
    <x v="5"/>
    <x v="8"/>
    <s v="Female"/>
    <n v="23"/>
    <n v="559"/>
    <n v="952"/>
    <n v="12857"/>
    <n v="21896"/>
    <n v="9039"/>
  </r>
  <r>
    <x v="106"/>
    <s v="Urban Legends Apparel"/>
    <x v="0"/>
    <x v="5"/>
    <x v="13"/>
    <s v="Female"/>
    <n v="23"/>
    <n v="641"/>
    <n v="1117"/>
    <n v="14743"/>
    <n v="25691"/>
    <n v="10948"/>
  </r>
  <r>
    <x v="107"/>
    <s v="Pure Bliss Beverages"/>
    <x v="0"/>
    <x v="5"/>
    <x v="14"/>
    <s v="Female"/>
    <n v="30"/>
    <n v="916"/>
    <n v="1306"/>
    <n v="27480"/>
    <n v="39180"/>
    <n v="11700"/>
  </r>
  <r>
    <x v="108"/>
    <s v="Noble Heights Builders"/>
    <x v="0"/>
    <x v="5"/>
    <x v="1"/>
    <s v="Female"/>
    <n v="28"/>
    <n v="588"/>
    <n v="889"/>
    <n v="16464"/>
    <n v="24892"/>
    <n v="8428"/>
  </r>
  <r>
    <x v="109"/>
    <s v="Radiant Foods"/>
    <x v="0"/>
    <x v="5"/>
    <x v="15"/>
    <s v="Female"/>
    <n v="26"/>
    <n v="969"/>
    <n v="1343"/>
    <n v="25194"/>
    <n v="34918"/>
    <n v="9724"/>
  </r>
  <r>
    <x v="110"/>
    <s v="Zenith Financial Services"/>
    <x v="0"/>
    <x v="5"/>
    <x v="16"/>
    <s v="Female"/>
    <n v="25"/>
    <n v="839"/>
    <n v="1091"/>
    <n v="20975"/>
    <n v="27275"/>
    <n v="6300"/>
  </r>
  <r>
    <x v="111"/>
    <s v="Apex Travel Ventures"/>
    <x v="0"/>
    <x v="5"/>
    <x v="17"/>
    <s v="Female"/>
    <n v="25"/>
    <n v="536"/>
    <n v="935"/>
    <n v="13400"/>
    <n v="23375"/>
    <n v="9975"/>
  </r>
  <r>
    <x v="112"/>
    <s v="Legacy Design Group"/>
    <x v="1"/>
    <x v="6"/>
    <x v="18"/>
    <s v="Female"/>
    <n v="79"/>
    <n v="880"/>
    <n v="1006"/>
    <n v="69520"/>
    <n v="79474"/>
    <n v="9954"/>
  </r>
  <r>
    <x v="113"/>
    <s v="Supreme Wellness"/>
    <x v="1"/>
    <x v="6"/>
    <x v="19"/>
    <s v="Female"/>
    <n v="62"/>
    <n v="936"/>
    <n v="1020"/>
    <n v="58032"/>
    <n v="63240"/>
    <n v="5208"/>
  </r>
  <r>
    <x v="114"/>
    <s v="Harmony Tech Innovations"/>
    <x v="1"/>
    <x v="6"/>
    <x v="2"/>
    <s v="Female"/>
    <n v="53"/>
    <n v="791"/>
    <n v="1156"/>
    <n v="41923"/>
    <n v="61268"/>
    <n v="19345"/>
  </r>
  <r>
    <x v="115"/>
    <s v="Stellar Education Services"/>
    <x v="1"/>
    <x v="6"/>
    <x v="2"/>
    <s v="Female"/>
    <n v="56"/>
    <n v="740"/>
    <n v="1101"/>
    <n v="41440"/>
    <n v="61656"/>
    <n v="20216"/>
  </r>
  <r>
    <x v="116"/>
    <s v="Visionary Health Products"/>
    <x v="1"/>
    <x v="6"/>
    <x v="9"/>
    <s v="Female"/>
    <n v="63"/>
    <n v="519"/>
    <n v="1446"/>
    <n v="32697"/>
    <n v="91098"/>
    <n v="58401"/>
  </r>
  <r>
    <x v="117"/>
    <s v="Crystal Innovations"/>
    <x v="1"/>
    <x v="6"/>
    <x v="13"/>
    <s v="Female"/>
    <n v="73"/>
    <n v="857"/>
    <n v="1092"/>
    <n v="62561"/>
    <n v="79716"/>
    <n v="17155"/>
  </r>
  <r>
    <x v="118"/>
    <s v="Future Trends Retail"/>
    <x v="1"/>
    <x v="6"/>
    <x v="2"/>
    <s v="Female"/>
    <n v="67"/>
    <n v="725"/>
    <n v="1287"/>
    <n v="48575"/>
    <n v="86229"/>
    <n v="37654"/>
  </r>
  <r>
    <x v="119"/>
    <s v="Radiant Horizon Ventures"/>
    <x v="1"/>
    <x v="6"/>
    <x v="4"/>
    <s v="Female"/>
    <n v="74"/>
    <n v="691"/>
    <n v="998"/>
    <n v="51134"/>
    <n v="73852"/>
    <n v="22718"/>
  </r>
  <r>
    <x v="120"/>
    <s v="Urban Edge Realty"/>
    <x v="1"/>
    <x v="6"/>
    <x v="0"/>
    <s v="Male"/>
    <n v="92"/>
    <n v="981"/>
    <n v="1262"/>
    <n v="90252"/>
    <n v="116104"/>
    <n v="25852"/>
  </r>
  <r>
    <x v="121"/>
    <s v="Prime Focus Innovations"/>
    <x v="1"/>
    <x v="6"/>
    <x v="1"/>
    <s v="Male"/>
    <n v="63"/>
    <n v="547"/>
    <n v="1461"/>
    <n v="34461"/>
    <n v="92043"/>
    <n v="57582"/>
  </r>
  <r>
    <x v="122"/>
    <s v="Elite Spectrum Consulting"/>
    <x v="1"/>
    <x v="6"/>
    <x v="2"/>
    <s v="Male"/>
    <n v="69"/>
    <n v="531"/>
    <n v="1261"/>
    <n v="36639"/>
    <n v="87009"/>
    <n v="50370"/>
  </r>
  <r>
    <x v="123"/>
    <s v="Dynamic Design Studio"/>
    <x v="1"/>
    <x v="6"/>
    <x v="3"/>
    <s v="Male"/>
    <n v="84"/>
    <n v="806"/>
    <n v="1470"/>
    <n v="67704"/>
    <n v="123480"/>
    <n v="55776"/>
  </r>
  <r>
    <x v="124"/>
    <s v="Apex Wellness Solutions"/>
    <x v="1"/>
    <x v="7"/>
    <x v="4"/>
    <s v="Male"/>
    <n v="66"/>
    <n v="715"/>
    <n v="1129"/>
    <n v="47190"/>
    <n v="74514"/>
    <n v="27324"/>
  </r>
  <r>
    <x v="125"/>
    <s v="Royal Crest Foods"/>
    <x v="1"/>
    <x v="7"/>
    <x v="5"/>
    <s v="Female"/>
    <n v="71"/>
    <n v="565"/>
    <n v="1309"/>
    <n v="40115"/>
    <n v="92939"/>
    <n v="52824"/>
  </r>
  <r>
    <x v="126"/>
    <s v="Zenith Travels"/>
    <x v="1"/>
    <x v="7"/>
    <x v="6"/>
    <s v="Female"/>
    <n v="90"/>
    <n v="634"/>
    <n v="956"/>
    <n v="57060"/>
    <n v="86040"/>
    <n v="28980"/>
  </r>
  <r>
    <x v="127"/>
    <s v="Modern Harmony Products"/>
    <x v="2"/>
    <x v="9"/>
    <x v="1"/>
    <s v="Female"/>
    <n v="10"/>
    <n v="844"/>
    <n v="1370"/>
    <n v="8440"/>
    <n v="13700"/>
    <n v="5260"/>
  </r>
  <r>
    <x v="128"/>
    <s v="Horizon Builders &amp; Developers"/>
    <x v="2"/>
    <x v="9"/>
    <x v="7"/>
    <s v="Female"/>
    <n v="20"/>
    <n v="803"/>
    <n v="916"/>
    <n v="16060"/>
    <n v="18320"/>
    <n v="2260"/>
  </r>
  <r>
    <x v="129"/>
    <s v="Radiance Tech Solutions"/>
    <x v="2"/>
    <x v="9"/>
    <x v="6"/>
    <s v="Female"/>
    <n v="10"/>
    <n v="812"/>
    <n v="1189"/>
    <n v="8120"/>
    <n v="11890"/>
    <n v="3770"/>
  </r>
  <r>
    <x v="130"/>
    <s v="Legacy Apparel"/>
    <x v="2"/>
    <x v="9"/>
    <x v="8"/>
    <s v="Female"/>
    <n v="12"/>
    <n v="606"/>
    <n v="1378"/>
    <n v="7272"/>
    <n v="16536"/>
    <n v="9264"/>
  </r>
  <r>
    <x v="131"/>
    <s v="Pinnacle Education Group"/>
    <x v="2"/>
    <x v="9"/>
    <x v="8"/>
    <s v="Female"/>
    <n v="11"/>
    <n v="622"/>
    <n v="1267"/>
    <n v="6842"/>
    <n v="13937"/>
    <n v="7095"/>
  </r>
  <r>
    <x v="132"/>
    <s v="Noble Innovations"/>
    <x v="2"/>
    <x v="9"/>
    <x v="1"/>
    <s v="Male"/>
    <n v="17"/>
    <n v="671"/>
    <n v="1070"/>
    <n v="11407"/>
    <n v="18190"/>
    <n v="6783"/>
  </r>
  <r>
    <x v="133"/>
    <s v="Crystal Clear Realty"/>
    <x v="2"/>
    <x v="9"/>
    <x v="9"/>
    <s v="Male"/>
    <n v="12"/>
    <n v="814"/>
    <n v="1427"/>
    <n v="9768"/>
    <n v="17124"/>
    <n v="7356"/>
  </r>
  <r>
    <x v="134"/>
    <s v="Future Vision Realty"/>
    <x v="0"/>
    <x v="5"/>
    <x v="1"/>
    <s v="Male"/>
    <n v="27"/>
    <n v="966"/>
    <n v="1272"/>
    <n v="26082"/>
    <n v="34344"/>
    <n v="8262"/>
  </r>
  <r>
    <x v="135"/>
    <s v="Urban Pulse Media"/>
    <x v="0"/>
    <x v="5"/>
    <x v="10"/>
    <s v="Male"/>
    <n v="23"/>
    <n v="694"/>
    <n v="1075"/>
    <n v="15962"/>
    <n v="24725"/>
    <n v="8763"/>
  </r>
  <r>
    <x v="136"/>
    <s v="True Essence Health"/>
    <x v="0"/>
    <x v="5"/>
    <x v="9"/>
    <s v="Female"/>
    <n v="22"/>
    <n v="749"/>
    <n v="929"/>
    <n v="16478"/>
    <n v="20438"/>
    <n v="3960"/>
  </r>
  <r>
    <x v="137"/>
    <s v="Apex Enterprise Solutions"/>
    <x v="0"/>
    <x v="5"/>
    <x v="11"/>
    <s v="Male"/>
    <n v="22"/>
    <n v="888"/>
    <n v="1278"/>
    <n v="19536"/>
    <n v="28116"/>
    <n v="8580"/>
  </r>
  <r>
    <x v="138"/>
    <s v="Radiant Vision Realty"/>
    <x v="0"/>
    <x v="5"/>
    <x v="12"/>
    <s v="Male"/>
    <n v="24"/>
    <n v="845"/>
    <n v="1092"/>
    <n v="20280"/>
    <n v="26208"/>
    <n v="5928"/>
  </r>
  <r>
    <x v="139"/>
    <s v="Harmony Consulting Group"/>
    <x v="0"/>
    <x v="5"/>
    <x v="6"/>
    <s v="Male"/>
    <n v="29"/>
    <n v="872"/>
    <n v="1287"/>
    <n v="25288"/>
    <n v="37323"/>
    <n v="12035"/>
  </r>
  <r>
    <x v="140"/>
    <s v="Zenith Tech Ventures"/>
    <x v="0"/>
    <x v="5"/>
    <x v="8"/>
    <s v="Male"/>
    <n v="27"/>
    <n v="674"/>
    <n v="1316"/>
    <n v="18198"/>
    <n v="35532"/>
    <n v="17334"/>
  </r>
  <r>
    <x v="141"/>
    <s v="Stellar Health Services"/>
    <x v="0"/>
    <x v="5"/>
    <x v="8"/>
    <s v="Female"/>
    <n v="27"/>
    <n v="583"/>
    <n v="1332"/>
    <n v="15741"/>
    <n v="35964"/>
    <n v="20223"/>
  </r>
  <r>
    <x v="142"/>
    <s v="Pure Path Foods"/>
    <x v="0"/>
    <x v="5"/>
    <x v="3"/>
    <s v="Female"/>
    <n v="21"/>
    <n v="929"/>
    <n v="1207"/>
    <n v="19509"/>
    <n v="25347"/>
    <n v="5838"/>
  </r>
  <r>
    <x v="143"/>
    <s v="Prestige Solutions"/>
    <x v="0"/>
    <x v="5"/>
    <x v="3"/>
    <s v="Female"/>
    <n v="29"/>
    <n v="818"/>
    <n v="1256"/>
    <n v="23722"/>
    <n v="36424"/>
    <n v="12702"/>
  </r>
  <r>
    <x v="144"/>
    <s v="Bright Horizon Realty"/>
    <x v="0"/>
    <x v="5"/>
    <x v="7"/>
    <s v="Female"/>
    <n v="28"/>
    <n v="873"/>
    <n v="1472"/>
    <n v="24444"/>
    <n v="41216"/>
    <n v="16772"/>
  </r>
  <r>
    <x v="145"/>
    <s v="Quantum Media Group"/>
    <x v="1"/>
    <x v="6"/>
    <x v="8"/>
    <s v="Female"/>
    <n v="61"/>
    <n v="675"/>
    <n v="1355"/>
    <n v="41175"/>
    <n v="82655"/>
    <n v="41480"/>
  </r>
  <r>
    <x v="146"/>
    <s v="Legacy Builders"/>
    <x v="1"/>
    <x v="6"/>
    <x v="13"/>
    <s v="Female"/>
    <n v="58"/>
    <n v="720"/>
    <n v="1187"/>
    <n v="41760"/>
    <n v="68846"/>
    <n v="27086"/>
  </r>
  <r>
    <x v="147"/>
    <s v="Apex Spa &amp; Wellness"/>
    <x v="1"/>
    <x v="6"/>
    <x v="14"/>
    <s v="Female"/>
    <n v="60"/>
    <n v="676"/>
    <n v="1112"/>
    <n v="40560"/>
    <n v="66720"/>
    <n v="26160"/>
  </r>
  <r>
    <x v="148"/>
    <s v="Radiant Travel Services"/>
    <x v="1"/>
    <x v="6"/>
    <x v="1"/>
    <s v="Female"/>
    <n v="91"/>
    <n v="808"/>
    <n v="1008"/>
    <n v="73528"/>
    <n v="91728"/>
    <n v="18200"/>
  </r>
  <r>
    <x v="149"/>
    <s v="Modern Trends Consulting"/>
    <x v="1"/>
    <x v="6"/>
    <x v="15"/>
    <s v="Female"/>
    <n v="99"/>
    <n v="528"/>
    <n v="1208"/>
    <n v="52272"/>
    <n v="119592"/>
    <n v="67320"/>
  </r>
  <r>
    <x v="150"/>
    <s v="Global Horizon Ventures"/>
    <x v="1"/>
    <x v="6"/>
    <x v="16"/>
    <s v="Female"/>
    <n v="73"/>
    <n v="783"/>
    <n v="991"/>
    <n v="57159"/>
    <n v="72343"/>
    <n v="15184"/>
  </r>
  <r>
    <x v="151"/>
    <s v="Elite Enterprises"/>
    <x v="1"/>
    <x v="6"/>
    <x v="17"/>
    <s v="Male"/>
    <n v="59"/>
    <n v="638"/>
    <n v="1062"/>
    <n v="37642"/>
    <n v="62658"/>
    <n v="25016"/>
  </r>
  <r>
    <x v="152"/>
    <s v="Urban Wave Solutions"/>
    <x v="1"/>
    <x v="6"/>
    <x v="18"/>
    <s v="Male"/>
    <n v="60"/>
    <n v="645"/>
    <n v="1094"/>
    <n v="38700"/>
    <n v="65640"/>
    <n v="26940"/>
  </r>
  <r>
    <x v="153"/>
    <s v="Pinnacle Health Innovations"/>
    <x v="1"/>
    <x v="6"/>
    <x v="19"/>
    <s v="Male"/>
    <n v="68"/>
    <n v="881"/>
    <n v="1338"/>
    <n v="59908"/>
    <n v="90984"/>
    <n v="31076"/>
  </r>
  <r>
    <x v="154"/>
    <s v="Horizon Fashion"/>
    <x v="1"/>
    <x v="7"/>
    <x v="2"/>
    <s v="Male"/>
    <n v="55"/>
    <n v="639"/>
    <n v="1346"/>
    <n v="35145"/>
    <n v="74030"/>
    <n v="38885"/>
  </r>
  <r>
    <x v="155"/>
    <s v="Crystal Essence Beverages"/>
    <x v="1"/>
    <x v="7"/>
    <x v="2"/>
    <s v="Male"/>
    <n v="52"/>
    <n v="718"/>
    <n v="1051"/>
    <n v="37336"/>
    <n v="54652"/>
    <n v="17316"/>
  </r>
  <r>
    <x v="156"/>
    <s v="Dynamic Pathways"/>
    <x v="1"/>
    <x v="7"/>
    <x v="9"/>
    <s v="Female"/>
    <n v="95"/>
    <n v="944"/>
    <n v="1293"/>
    <n v="89680"/>
    <n v="122835"/>
    <n v="33155"/>
  </r>
  <r>
    <x v="157"/>
    <s v="Visionary Realty Solutions"/>
    <x v="1"/>
    <x v="7"/>
    <x v="13"/>
    <s v="Female"/>
    <n v="68"/>
    <n v="777"/>
    <n v="977"/>
    <n v="52836"/>
    <n v="66436"/>
    <n v="13600"/>
  </r>
  <r>
    <x v="158"/>
    <s v="Radiance Apparel"/>
    <x v="1"/>
    <x v="7"/>
    <x v="2"/>
    <s v="Female"/>
    <n v="99"/>
    <n v="523"/>
    <n v="1373"/>
    <n v="51777"/>
    <n v="135927"/>
    <n v="84150"/>
  </r>
  <r>
    <x v="159"/>
    <s v="Zenith Design Group"/>
    <x v="1"/>
    <x v="7"/>
    <x v="4"/>
    <s v="Male"/>
    <n v="92"/>
    <n v="814"/>
    <n v="1243"/>
    <n v="74888"/>
    <n v="114356"/>
    <n v="39468"/>
  </r>
  <r>
    <x v="160"/>
    <s v="Apex Publishing House"/>
    <x v="2"/>
    <x v="9"/>
    <x v="0"/>
    <s v="Male"/>
    <n v="11"/>
    <n v="960"/>
    <n v="891"/>
    <n v="10560"/>
    <n v="9801"/>
    <n v="-759"/>
  </r>
  <r>
    <x v="161"/>
    <s v="True Value Consulting"/>
    <x v="2"/>
    <x v="9"/>
    <x v="1"/>
    <s v="Male"/>
    <n v="10"/>
    <n v="654"/>
    <n v="908"/>
    <n v="6540"/>
    <n v="9080"/>
    <n v="2540"/>
  </r>
  <r>
    <x v="162"/>
    <s v="Future Path Ventures"/>
    <x v="2"/>
    <x v="9"/>
    <x v="2"/>
    <s v="Male"/>
    <n v="14"/>
    <n v="504"/>
    <n v="1480"/>
    <n v="7056"/>
    <n v="20720"/>
    <n v="13664"/>
  </r>
  <r>
    <x v="163"/>
    <s v="Stellar Tech Services"/>
    <x v="2"/>
    <x v="9"/>
    <x v="3"/>
    <s v="Male"/>
    <n v="12"/>
    <n v="886"/>
    <n v="1322"/>
    <n v="10632"/>
    <n v="15864"/>
    <n v="5232"/>
  </r>
  <r>
    <x v="164"/>
    <s v="Legacy Travel Agency"/>
    <x v="2"/>
    <x v="9"/>
    <x v="4"/>
    <s v="Female"/>
    <n v="10"/>
    <n v="554"/>
    <n v="1091"/>
    <n v="5540"/>
    <n v="10910"/>
    <n v="5370"/>
  </r>
  <r>
    <x v="165"/>
    <s v="Harmony Innovations"/>
    <x v="2"/>
    <x v="9"/>
    <x v="5"/>
    <s v="Female"/>
    <n v="14"/>
    <n v="933"/>
    <n v="1357"/>
    <n v="13062"/>
    <n v="18998"/>
    <n v="5936"/>
  </r>
  <r>
    <x v="166"/>
    <s v="Pure Essence Solutions"/>
    <x v="2"/>
    <x v="9"/>
    <x v="6"/>
    <s v="Female"/>
    <n v="19"/>
    <n v="576"/>
    <n v="966"/>
    <n v="10944"/>
    <n v="18354"/>
    <n v="7410"/>
  </r>
  <r>
    <x v="167"/>
    <s v="Elite Media Group"/>
    <x v="2"/>
    <x v="9"/>
    <x v="1"/>
    <s v="Female"/>
    <n v="15"/>
    <n v="674"/>
    <n v="1230"/>
    <n v="10110"/>
    <n v="18450"/>
    <n v="8340"/>
  </r>
  <r>
    <x v="168"/>
    <s v="Radiant Construction"/>
    <x v="2"/>
    <x v="9"/>
    <x v="7"/>
    <s v="Female"/>
    <n v="20"/>
    <n v="529"/>
    <n v="1034"/>
    <n v="10580"/>
    <n v="20680"/>
    <n v="10100"/>
  </r>
  <r>
    <x v="169"/>
    <s v="Pinnacle Finance"/>
    <x v="2"/>
    <x v="9"/>
    <x v="6"/>
    <s v="Female"/>
    <n v="18"/>
    <n v="717"/>
    <n v="980"/>
    <n v="12906"/>
    <n v="17640"/>
    <n v="4734"/>
  </r>
  <r>
    <x v="170"/>
    <s v="Horizon Tech Ventures"/>
    <x v="2"/>
    <x v="9"/>
    <x v="8"/>
    <s v="Female"/>
    <n v="17"/>
    <n v="966"/>
    <n v="1268"/>
    <n v="16422"/>
    <n v="21556"/>
    <n v="5134"/>
  </r>
  <r>
    <x v="171"/>
    <s v="Crystal Health Solutions"/>
    <x v="2"/>
    <x v="9"/>
    <x v="8"/>
    <s v="Male"/>
    <n v="16"/>
    <n v="689"/>
    <n v="1294"/>
    <n v="11024"/>
    <n v="20704"/>
    <n v="9680"/>
  </r>
  <r>
    <x v="172"/>
    <s v="Modern Horizons Consulting"/>
    <x v="1"/>
    <x v="7"/>
    <x v="1"/>
    <s v="Male"/>
    <n v="62"/>
    <n v="891"/>
    <n v="1156"/>
    <n v="55242"/>
    <n v="71672"/>
    <n v="16430"/>
  </r>
  <r>
    <x v="173"/>
    <s v="Apex Realty Services"/>
    <x v="1"/>
    <x v="7"/>
    <x v="9"/>
    <s v="Male"/>
    <n v="89"/>
    <n v="990"/>
    <n v="1277"/>
    <n v="88110"/>
    <n v="113653"/>
    <n v="25543"/>
  </r>
  <r>
    <x v="174"/>
    <s v="Zenith Educational Group"/>
    <x v="1"/>
    <x v="7"/>
    <x v="1"/>
    <s v="Male"/>
    <n v="61"/>
    <n v="907"/>
    <n v="1083"/>
    <n v="55327"/>
    <n v="66063"/>
    <n v="10736"/>
  </r>
  <r>
    <x v="175"/>
    <s v="True Path Ventures"/>
    <x v="1"/>
    <x v="7"/>
    <x v="10"/>
    <s v="Female"/>
    <n v="52"/>
    <n v="766"/>
    <n v="1244"/>
    <n v="39832"/>
    <n v="64688"/>
    <n v="24856"/>
  </r>
  <r>
    <x v="176"/>
    <s v="Radiance Media"/>
    <x v="1"/>
    <x v="7"/>
    <x v="9"/>
    <s v="Male"/>
    <n v="96"/>
    <n v="520"/>
    <n v="1317"/>
    <n v="49920"/>
    <n v="126432"/>
    <n v="76512"/>
  </r>
  <r>
    <x v="177"/>
    <s v="Legacy Health Systems"/>
    <x v="1"/>
    <x v="7"/>
    <x v="11"/>
    <s v="Male"/>
    <n v="90"/>
    <n v="792"/>
    <n v="1085"/>
    <n v="71280"/>
    <n v="97650"/>
    <n v="26370"/>
  </r>
  <r>
    <x v="178"/>
    <s v="Urban Focus Products"/>
    <x v="1"/>
    <x v="7"/>
    <x v="12"/>
    <s v="Male"/>
    <n v="98"/>
    <n v="711"/>
    <n v="1079"/>
    <n v="69678"/>
    <n v="105742"/>
    <n v="36064"/>
  </r>
  <r>
    <x v="179"/>
    <s v="Elite Edge Consulting"/>
    <x v="2"/>
    <x v="8"/>
    <x v="6"/>
    <s v="Male"/>
    <n v="16"/>
    <n v="599"/>
    <n v="1314"/>
    <n v="9584"/>
    <n v="21024"/>
    <n v="11440"/>
  </r>
  <r>
    <x v="180"/>
    <s v="Stellar Travel Solutions"/>
    <x v="2"/>
    <x v="8"/>
    <x v="8"/>
    <s v="Female"/>
    <n v="18"/>
    <n v="835"/>
    <n v="1041"/>
    <n v="15030"/>
    <n v="18738"/>
    <n v="3708"/>
  </r>
  <r>
    <x v="181"/>
    <s v="Harmony Tech Ventures"/>
    <x v="2"/>
    <x v="8"/>
    <x v="8"/>
    <s v="Female"/>
    <n v="12"/>
    <n v="827"/>
    <n v="1064"/>
    <n v="9924"/>
    <n v="12768"/>
    <n v="2844"/>
  </r>
  <r>
    <x v="182"/>
    <s v="Pure Harmony Solutions"/>
    <x v="2"/>
    <x v="8"/>
    <x v="3"/>
    <s v="Female"/>
    <n v="13"/>
    <n v="855"/>
    <n v="1347"/>
    <n v="11115"/>
    <n v="17511"/>
    <n v="6396"/>
  </r>
  <r>
    <x v="183"/>
    <s v="Radiant Fitness Studio"/>
    <x v="2"/>
    <x v="8"/>
    <x v="3"/>
    <s v="Female"/>
    <n v="17"/>
    <n v="932"/>
    <n v="1207"/>
    <n v="15844"/>
    <n v="20519"/>
    <n v="4675"/>
  </r>
  <r>
    <x v="184"/>
    <s v="Zenith Finance Co."/>
    <x v="2"/>
    <x v="8"/>
    <x v="7"/>
    <s v="Female"/>
    <n v="11"/>
    <n v="654"/>
    <n v="1381"/>
    <n v="7194"/>
    <n v="15191"/>
    <n v="7997"/>
  </r>
  <r>
    <x v="185"/>
    <s v="Apex Events Management"/>
    <x v="2"/>
    <x v="8"/>
    <x v="8"/>
    <s v="Female"/>
    <n v="19"/>
    <n v="764"/>
    <n v="1310"/>
    <n v="14516"/>
    <n v="24890"/>
    <n v="10374"/>
  </r>
  <r>
    <x v="186"/>
    <s v="Visionary Innovations"/>
    <x v="1"/>
    <x v="6"/>
    <x v="13"/>
    <s v="Female"/>
    <n v="93"/>
    <n v="660"/>
    <n v="1458"/>
    <n v="61380"/>
    <n v="135594"/>
    <n v="74214"/>
  </r>
  <r>
    <x v="187"/>
    <s v="Horizon Design Studio"/>
    <x v="1"/>
    <x v="6"/>
    <x v="14"/>
    <s v="Female"/>
    <n v="59"/>
    <n v="623"/>
    <n v="1328"/>
    <n v="36757"/>
    <n v="78352"/>
    <n v="41595"/>
  </r>
  <r>
    <x v="188"/>
    <s v="Modern Spectrum Solutions"/>
    <x v="1"/>
    <x v="6"/>
    <x v="1"/>
    <s v="Female"/>
    <n v="79"/>
    <n v="683"/>
    <n v="913"/>
    <n v="53957"/>
    <n v="72127"/>
    <n v="18170"/>
  </r>
  <r>
    <x v="189"/>
    <s v="Legacy Tech Products"/>
    <x v="1"/>
    <x v="6"/>
    <x v="15"/>
    <s v="Female"/>
    <n v="98"/>
    <n v="865"/>
    <n v="1039"/>
    <n v="84770"/>
    <n v="101822"/>
    <n v="17052"/>
  </r>
  <r>
    <x v="190"/>
    <s v="Pinnacle Wellness Services"/>
    <x v="1"/>
    <x v="6"/>
    <x v="16"/>
    <s v="Female"/>
    <n v="83"/>
    <n v="709"/>
    <n v="1468"/>
    <n v="58847"/>
    <n v="121844"/>
    <n v="62997"/>
  </r>
  <r>
    <x v="191"/>
    <s v="Urban Insight Consulting"/>
    <x v="1"/>
    <x v="7"/>
    <x v="17"/>
    <s v="Female"/>
    <n v="69"/>
    <n v="657"/>
    <n v="1144"/>
    <n v="45333"/>
    <n v="78936"/>
    <n v="33603"/>
  </r>
  <r>
    <x v="192"/>
    <s v="Crystal Horizons"/>
    <x v="1"/>
    <x v="7"/>
    <x v="18"/>
    <s v="Female"/>
    <n v="81"/>
    <n v="709"/>
    <n v="1055"/>
    <n v="57429"/>
    <n v="85455"/>
    <n v="28026"/>
  </r>
  <r>
    <x v="193"/>
    <s v="Radiant Apparel"/>
    <x v="1"/>
    <x v="7"/>
    <x v="19"/>
    <s v="Female"/>
    <n v="61"/>
    <n v="547"/>
    <n v="1187"/>
    <n v="33367"/>
    <n v="72407"/>
    <n v="39040"/>
  </r>
  <r>
    <x v="194"/>
    <s v="True Value Products"/>
    <x v="1"/>
    <x v="7"/>
    <x v="2"/>
    <s v="Female"/>
    <n v="57"/>
    <n v="734"/>
    <n v="1024"/>
    <n v="41838"/>
    <n v="58368"/>
    <n v="16530"/>
  </r>
  <r>
    <x v="195"/>
    <s v="Apex Creative Solutions"/>
    <x v="1"/>
    <x v="7"/>
    <x v="2"/>
    <s v="Male"/>
    <n v="67"/>
    <n v="711"/>
    <n v="1122"/>
    <n v="47637"/>
    <n v="75174"/>
    <n v="27537"/>
  </r>
  <r>
    <x v="196"/>
    <s v="Zenith Health Products"/>
    <x v="1"/>
    <x v="7"/>
    <x v="9"/>
    <s v="Male"/>
    <n v="60"/>
    <n v="937"/>
    <n v="1022"/>
    <n v="56220"/>
    <n v="61320"/>
    <n v="5100"/>
  </r>
  <r>
    <x v="197"/>
    <s v="Stellar Media Group"/>
    <x v="2"/>
    <x v="9"/>
    <x v="13"/>
    <s v="Male"/>
    <n v="15"/>
    <n v="906"/>
    <n v="1130"/>
    <n v="13590"/>
    <n v="16950"/>
    <n v="3360"/>
  </r>
  <r>
    <x v="198"/>
    <s v="Harmony Finance Co."/>
    <x v="2"/>
    <x v="9"/>
    <x v="2"/>
    <s v="Male"/>
    <n v="20"/>
    <n v="780"/>
    <n v="1310"/>
    <n v="15600"/>
    <n v="26200"/>
    <n v="10600"/>
  </r>
  <r>
    <x v="199"/>
    <s v="Pure Vision Ventures"/>
    <x v="2"/>
    <x v="9"/>
    <x v="4"/>
    <s v="Male"/>
    <n v="17"/>
    <n v="747"/>
    <n v="1100"/>
    <n v="12699"/>
    <n v="18700"/>
    <n v="6001"/>
  </r>
  <r>
    <x v="200"/>
    <s v="Radiance Solutions Group"/>
    <x v="2"/>
    <x v="9"/>
    <x v="12"/>
    <s v="Female"/>
    <n v="20"/>
    <n v="963"/>
    <n v="1359"/>
    <n v="19260"/>
    <n v="27180"/>
    <n v="7920"/>
  </r>
  <r>
    <x v="201"/>
    <s v="Legacy Travel Services"/>
    <x v="2"/>
    <x v="9"/>
    <x v="6"/>
    <s v="Female"/>
    <n v="15"/>
    <n v="747"/>
    <n v="1465"/>
    <n v="11205"/>
    <n v="21975"/>
    <n v="10770"/>
  </r>
  <r>
    <x v="202"/>
    <s v="Elite Spectrum Media"/>
    <x v="2"/>
    <x v="9"/>
    <x v="8"/>
    <s v="Female"/>
    <n v="20"/>
    <n v="844"/>
    <n v="1246"/>
    <n v="16880"/>
    <n v="24920"/>
    <n v="8040"/>
  </r>
  <r>
    <x v="203"/>
    <s v="Modern Edge Solutions"/>
    <x v="2"/>
    <x v="9"/>
    <x v="8"/>
    <s v="Female"/>
    <n v="14"/>
    <n v="913"/>
    <n v="1339"/>
    <n v="12782"/>
    <n v="18746"/>
    <n v="5964"/>
  </r>
  <r>
    <x v="204"/>
    <s v="Pinnacle Design Studio"/>
    <x v="2"/>
    <x v="9"/>
    <x v="3"/>
    <s v="Female"/>
    <n v="14"/>
    <n v="799"/>
    <n v="1464"/>
    <n v="11186"/>
    <n v="20496"/>
    <n v="9310"/>
  </r>
  <r>
    <x v="205"/>
    <s v="Horizon Health Solutions"/>
    <x v="0"/>
    <x v="0"/>
    <x v="3"/>
    <s v="Female"/>
    <n v="23"/>
    <n v="616"/>
    <n v="1017"/>
    <n v="14168"/>
    <n v="23391"/>
    <n v="9223"/>
  </r>
  <r>
    <x v="206"/>
    <s v="Crystal Clear Consulting"/>
    <x v="0"/>
    <x v="1"/>
    <x v="7"/>
    <s v="Female"/>
    <n v="21"/>
    <n v="541"/>
    <n v="1019"/>
    <n v="11361"/>
    <n v="21399"/>
    <n v="10038"/>
  </r>
  <r>
    <x v="207"/>
    <s v="Apex Marketing Solutions"/>
    <x v="0"/>
    <x v="1"/>
    <x v="8"/>
    <s v="Male"/>
    <n v="28"/>
    <n v="539"/>
    <n v="1450"/>
    <n v="15092"/>
    <n v="40600"/>
    <n v="25508"/>
  </r>
  <r>
    <x v="208"/>
    <s v="Zenith Innovations"/>
    <x v="0"/>
    <x v="1"/>
    <x v="13"/>
    <s v="Male"/>
    <n v="22"/>
    <n v="725"/>
    <n v="1108"/>
    <n v="15950"/>
    <n v="24376"/>
    <n v="8426"/>
  </r>
  <r>
    <x v="209"/>
    <s v="Stellar Wellness Products"/>
    <x v="1"/>
    <x v="2"/>
    <x v="14"/>
    <s v="Male"/>
    <n v="71"/>
    <n v="777"/>
    <n v="1399"/>
    <n v="55167"/>
    <n v="99329"/>
    <n v="44162"/>
  </r>
  <r>
    <x v="210"/>
    <s v="Radiant Consulting Group"/>
    <x v="1"/>
    <x v="2"/>
    <x v="1"/>
    <s v="Male"/>
    <n v="52"/>
    <n v="509"/>
    <n v="1086"/>
    <n v="26468"/>
    <n v="56472"/>
    <n v="30004"/>
  </r>
  <r>
    <x v="211"/>
    <s v="Harmony Ventures Co."/>
    <x v="1"/>
    <x v="2"/>
    <x v="15"/>
    <s v="Female"/>
    <n v="66"/>
    <n v="701"/>
    <n v="1258"/>
    <n v="46266"/>
    <n v="83028"/>
    <n v="36762"/>
  </r>
  <r>
    <x v="212"/>
    <s v="Urban Path Technologies"/>
    <x v="1"/>
    <x v="2"/>
    <x v="16"/>
    <s v="Male"/>
    <n v="97"/>
    <n v="654"/>
    <n v="1407"/>
    <n v="63438"/>
    <n v="136479"/>
    <n v="73041"/>
  </r>
  <r>
    <x v="213"/>
    <s v="True Essence Innovations"/>
    <x v="0"/>
    <x v="0"/>
    <x v="17"/>
    <s v="Male"/>
    <n v="21"/>
    <n v="596"/>
    <n v="1109"/>
    <n v="12516"/>
    <n v="23289"/>
    <n v="10773"/>
  </r>
  <r>
    <x v="214"/>
    <s v="Pinnacle Media Group"/>
    <x v="0"/>
    <x v="0"/>
    <x v="18"/>
    <s v="Male"/>
    <n v="30"/>
    <n v="910"/>
    <n v="1302"/>
    <n v="27300"/>
    <n v="39060"/>
    <n v="11760"/>
  </r>
  <r>
    <x v="215"/>
    <s v="Legacy Design Co."/>
    <x v="0"/>
    <x v="0"/>
    <x v="19"/>
    <s v="Male"/>
    <n v="25"/>
    <n v="532"/>
    <n v="1215"/>
    <n v="13300"/>
    <n v="30375"/>
    <n v="17075"/>
  </r>
  <r>
    <x v="216"/>
    <s v="Apex Health Products"/>
    <x v="0"/>
    <x v="0"/>
    <x v="2"/>
    <s v="Female"/>
    <n v="29"/>
    <n v="813"/>
    <n v="926"/>
    <n v="23577"/>
    <n v="26854"/>
    <n v="3277"/>
  </r>
  <r>
    <x v="217"/>
    <s v="Zenith Travel Ventures"/>
    <x v="0"/>
    <x v="0"/>
    <x v="2"/>
    <s v="Female"/>
    <n v="28"/>
    <n v="858"/>
    <n v="1253"/>
    <n v="24024"/>
    <n v="35084"/>
    <n v="11060"/>
  </r>
  <r>
    <x v="218"/>
    <s v="Pure Path Consulting"/>
    <x v="0"/>
    <x v="0"/>
    <x v="9"/>
    <s v="Female"/>
    <n v="24"/>
    <n v="641"/>
    <n v="943"/>
    <n v="15384"/>
    <n v="22632"/>
    <n v="7248"/>
  </r>
  <r>
    <x v="219"/>
    <s v="Radiance Solutions Co."/>
    <x v="1"/>
    <x v="3"/>
    <x v="13"/>
    <s v="Female"/>
    <n v="74"/>
    <n v="636"/>
    <n v="1004"/>
    <n v="47064"/>
    <n v="74296"/>
    <n v="27232"/>
  </r>
  <r>
    <x v="220"/>
    <s v="Modern Vision Ventures"/>
    <x v="1"/>
    <x v="3"/>
    <x v="2"/>
    <s v="Female"/>
    <n v="63"/>
    <n v="833"/>
    <n v="1052"/>
    <n v="52479"/>
    <n v="66276"/>
    <n v="13797"/>
  </r>
  <r>
    <x v="221"/>
    <s v="Elite Travel Services"/>
    <x v="1"/>
    <x v="3"/>
    <x v="4"/>
    <s v="Female"/>
    <n v="74"/>
    <n v="743"/>
    <n v="1443"/>
    <n v="54982"/>
    <n v="106782"/>
    <n v="51800"/>
  </r>
  <r>
    <x v="222"/>
    <s v="Horizon Creative Solutions"/>
    <x v="1"/>
    <x v="3"/>
    <x v="0"/>
    <s v="Female"/>
    <n v="83"/>
    <n v="569"/>
    <n v="1100"/>
    <n v="47227"/>
    <n v="91300"/>
    <n v="44073"/>
  </r>
  <r>
    <x v="223"/>
    <s v="Crystal Innovations Group"/>
    <x v="1"/>
    <x v="3"/>
    <x v="1"/>
    <s v="Female"/>
    <n v="86"/>
    <n v="593"/>
    <n v="949"/>
    <n v="50998"/>
    <n v="81614"/>
    <n v="30616"/>
  </r>
  <r>
    <x v="224"/>
    <s v="Pinnacle Fitness Studio"/>
    <x v="1"/>
    <x v="3"/>
    <x v="2"/>
    <s v="Female"/>
    <n v="92"/>
    <n v="609"/>
    <n v="1036"/>
    <n v="56028"/>
    <n v="95312"/>
    <n v="39284"/>
  </r>
  <r>
    <x v="225"/>
    <s v="Stellar Travel Agency"/>
    <x v="1"/>
    <x v="3"/>
    <x v="3"/>
    <s v="Female"/>
    <n v="96"/>
    <n v="674"/>
    <n v="1248"/>
    <n v="64704"/>
    <n v="119808"/>
    <n v="55104"/>
  </r>
  <r>
    <x v="226"/>
    <s v="Harmony Educational Group"/>
    <x v="0"/>
    <x v="4"/>
    <x v="4"/>
    <s v="Male"/>
    <n v="25"/>
    <n v="709"/>
    <n v="1086"/>
    <n v="17725"/>
    <n v="27150"/>
    <n v="9425"/>
  </r>
  <r>
    <x v="227"/>
    <s v="Urban Spectrum Solutions"/>
    <x v="0"/>
    <x v="4"/>
    <x v="5"/>
    <s v="Male"/>
    <n v="23"/>
    <n v="663"/>
    <n v="1041"/>
    <n v="15249"/>
    <n v="23943"/>
    <n v="8694"/>
  </r>
  <r>
    <x v="228"/>
    <s v="Radiant Design Studio"/>
    <x v="0"/>
    <x v="4"/>
    <x v="6"/>
    <s v="Male"/>
    <n v="25"/>
    <n v="802"/>
    <n v="1470"/>
    <n v="20050"/>
    <n v="36750"/>
    <n v="16700"/>
  </r>
  <r>
    <x v="229"/>
    <s v="Zenith Health Innovations"/>
    <x v="0"/>
    <x v="4"/>
    <x v="1"/>
    <s v="Male"/>
    <n v="23"/>
    <n v="893"/>
    <n v="1042"/>
    <n v="20539"/>
    <n v="23966"/>
    <n v="3427"/>
  </r>
  <r>
    <x v="230"/>
    <s v="Apex Realty Ventures"/>
    <x v="0"/>
    <x v="4"/>
    <x v="7"/>
    <s v="Male"/>
    <n v="29"/>
    <n v="852"/>
    <n v="1242"/>
    <n v="24708"/>
    <n v="36018"/>
    <n v="11310"/>
  </r>
  <r>
    <x v="231"/>
    <s v="Legacy Wellness Solutions"/>
    <x v="0"/>
    <x v="4"/>
    <x v="6"/>
    <s v="Female"/>
    <n v="26"/>
    <n v="878"/>
    <n v="1039"/>
    <n v="22828"/>
    <n v="27014"/>
    <n v="4186"/>
  </r>
  <r>
    <x v="232"/>
    <s v="True Value Ventures"/>
    <x v="0"/>
    <x v="4"/>
    <x v="8"/>
    <s v="Female"/>
    <n v="23"/>
    <n v="747"/>
    <n v="996"/>
    <n v="17181"/>
    <n v="22908"/>
    <n v="5727"/>
  </r>
  <r>
    <x v="233"/>
    <s v="Horizon Media Solutions"/>
    <x v="0"/>
    <x v="4"/>
    <x v="8"/>
    <s v="Female"/>
    <n v="25"/>
    <n v="547"/>
    <n v="958"/>
    <n v="13675"/>
    <n v="23950"/>
    <n v="10275"/>
  </r>
  <r>
    <x v="234"/>
    <s v="Crystal Clear Designs"/>
    <x v="0"/>
    <x v="4"/>
    <x v="1"/>
    <s v="Male"/>
    <n v="26"/>
    <n v="625"/>
    <n v="1030"/>
    <n v="16250"/>
    <n v="26780"/>
    <n v="10530"/>
  </r>
  <r>
    <x v="235"/>
    <s v="Pinnacle Innovations Co."/>
    <x v="0"/>
    <x v="4"/>
    <x v="9"/>
    <s v="Male"/>
    <n v="23"/>
    <n v="706"/>
    <n v="1162"/>
    <n v="16238"/>
    <n v="26726"/>
    <n v="10488"/>
  </r>
  <r>
    <x v="236"/>
    <s v="Modern Pathways"/>
    <x v="0"/>
    <x v="4"/>
    <x v="1"/>
    <s v="Male"/>
    <n v="28"/>
    <n v="858"/>
    <n v="1075"/>
    <n v="24024"/>
    <n v="30100"/>
    <n v="6076"/>
  </r>
  <r>
    <x v="237"/>
    <s v="Stellar Finance Co."/>
    <x v="0"/>
    <x v="4"/>
    <x v="10"/>
    <s v="Male"/>
    <n v="24"/>
    <n v="736"/>
    <n v="1125"/>
    <n v="17664"/>
    <n v="27000"/>
    <n v="9336"/>
  </r>
  <r>
    <x v="238"/>
    <s v="Radiant Spectrum Group"/>
    <x v="0"/>
    <x v="4"/>
    <x v="9"/>
    <s v="Male"/>
    <n v="20"/>
    <n v="599"/>
    <n v="1355"/>
    <n v="11980"/>
    <n v="27100"/>
    <n v="15120"/>
  </r>
  <r>
    <x v="239"/>
    <s v="Harmony Design Ventures"/>
    <x v="0"/>
    <x v="4"/>
    <x v="11"/>
    <s v="Female"/>
    <n v="22"/>
    <n v="524"/>
    <n v="1003"/>
    <n v="11528"/>
    <n v="22066"/>
    <n v="10538"/>
  </r>
  <r>
    <x v="240"/>
    <s v="Elite Edge Products"/>
    <x v="0"/>
    <x v="4"/>
    <x v="12"/>
    <s v="Female"/>
    <n v="27"/>
    <n v="744"/>
    <n v="1456"/>
    <n v="20088"/>
    <n v="39312"/>
    <n v="19224"/>
  </r>
  <r>
    <x v="241"/>
    <s v="Zenith Consulting Co."/>
    <x v="0"/>
    <x v="5"/>
    <x v="6"/>
    <s v="Female"/>
    <n v="27"/>
    <n v="826"/>
    <n v="1046"/>
    <n v="22302"/>
    <n v="28242"/>
    <n v="5940"/>
  </r>
  <r>
    <x v="242"/>
    <s v="Apex Wellness Products"/>
    <x v="0"/>
    <x v="5"/>
    <x v="8"/>
    <s v="Female"/>
    <n v="27"/>
    <n v="573"/>
    <n v="1237"/>
    <n v="15471"/>
    <n v="33399"/>
    <n v="17928"/>
  </r>
  <r>
    <x v="243"/>
    <s v="Urban Vision Solutions"/>
    <x v="0"/>
    <x v="5"/>
    <x v="8"/>
    <s v="Female"/>
    <n v="22"/>
    <n v="606"/>
    <n v="1298"/>
    <n v="13332"/>
    <n v="28556"/>
    <n v="15224"/>
  </r>
  <r>
    <x v="244"/>
    <s v="Pure Harmony Innovations"/>
    <x v="0"/>
    <x v="5"/>
    <x v="3"/>
    <s v="Female"/>
    <n v="28"/>
    <n v="798"/>
    <n v="1398"/>
    <n v="22344"/>
    <n v="39144"/>
    <n v="16800"/>
  </r>
  <r>
    <x v="245"/>
    <s v="Legacy Media Group"/>
    <x v="0"/>
    <x v="5"/>
    <x v="3"/>
    <s v="Female"/>
    <n v="25"/>
    <n v="982"/>
    <n v="1400"/>
    <n v="24550"/>
    <n v="35000"/>
    <n v="10450"/>
  </r>
  <r>
    <x v="246"/>
    <s v="Pinnacle Travel Solutions"/>
    <x v="0"/>
    <x v="5"/>
    <x v="7"/>
    <s v="Male"/>
    <n v="28"/>
    <n v="507"/>
    <n v="1387"/>
    <n v="14196"/>
    <n v="38836"/>
    <n v="24640"/>
  </r>
  <r>
    <x v="247"/>
    <s v="Horizon Tech Innovations"/>
    <x v="0"/>
    <x v="5"/>
    <x v="8"/>
    <s v="Male"/>
    <n v="29"/>
    <n v="841"/>
    <n v="1434"/>
    <n v="24389"/>
    <n v="41586"/>
    <n v="17197"/>
  </r>
  <r>
    <x v="248"/>
    <s v="Crystal Spectrum Consulting"/>
    <x v="0"/>
    <x v="5"/>
    <x v="13"/>
    <s v="Male"/>
    <n v="21"/>
    <n v="691"/>
    <n v="924"/>
    <n v="14511"/>
    <n v="19404"/>
    <n v="4893"/>
  </r>
  <r>
    <x v="249"/>
    <s v="Stellar Creative Co."/>
    <x v="0"/>
    <x v="5"/>
    <x v="14"/>
    <s v="Male"/>
    <n v="24"/>
    <n v="526"/>
    <n v="1179"/>
    <n v="12624"/>
    <n v="28296"/>
    <n v="15672"/>
  </r>
  <r>
    <x v="250"/>
    <s v="Radiance Media Ventures"/>
    <x v="0"/>
    <x v="5"/>
    <x v="1"/>
    <s v="Female"/>
    <n v="29"/>
    <n v="932"/>
    <n v="1261"/>
    <n v="27028"/>
    <n v="36569"/>
    <n v="9541"/>
  </r>
  <r>
    <x v="251"/>
    <s v="Harmony Health Solutions"/>
    <x v="0"/>
    <x v="5"/>
    <x v="15"/>
    <s v="Male"/>
    <n v="29"/>
    <n v="989"/>
    <n v="1096"/>
    <n v="28681"/>
    <n v="31784"/>
    <n v="3103"/>
  </r>
  <r>
    <x v="252"/>
    <s v="Zenith Edge Services"/>
    <x v="0"/>
    <x v="5"/>
    <x v="16"/>
    <s v="Male"/>
    <n v="22"/>
    <n v="603"/>
    <n v="1016"/>
    <n v="13266"/>
    <n v="22352"/>
    <n v="9086"/>
  </r>
  <r>
    <x v="253"/>
    <s v="Apex Travel Ventures"/>
    <x v="1"/>
    <x v="6"/>
    <x v="17"/>
    <s v="Male"/>
    <n v="65"/>
    <n v="804"/>
    <n v="1272"/>
    <n v="52260"/>
    <n v="82680"/>
    <n v="30420"/>
  </r>
  <r>
    <x v="254"/>
    <s v="Modern Vision Solutions"/>
    <x v="1"/>
    <x v="6"/>
    <x v="18"/>
    <s v="Male"/>
    <n v="55"/>
    <n v="666"/>
    <n v="1192"/>
    <n v="36630"/>
    <n v="65560"/>
    <n v="28930"/>
  </r>
  <r>
    <x v="255"/>
    <s v="True Path Consulting"/>
    <x v="1"/>
    <x v="6"/>
    <x v="19"/>
    <s v="Female"/>
    <n v="83"/>
    <n v="541"/>
    <n v="1299"/>
    <n v="44903"/>
    <n v="107817"/>
    <n v="62914"/>
  </r>
  <r>
    <x v="256"/>
    <s v="Legacy Finance Group"/>
    <x v="1"/>
    <x v="6"/>
    <x v="2"/>
    <s v="Female"/>
    <n v="89"/>
    <n v="545"/>
    <n v="1483"/>
    <n v="48505"/>
    <n v="131987"/>
    <n v="83482"/>
  </r>
  <r>
    <x v="257"/>
    <s v="Pinnacle Design Ventures"/>
    <x v="1"/>
    <x v="6"/>
    <x v="6"/>
    <s v="Female"/>
    <n v="80"/>
    <n v="671"/>
    <n v="1010"/>
    <n v="53680"/>
    <n v="80800"/>
    <n v="27120"/>
  </r>
  <r>
    <x v="258"/>
    <s v="Stellar Innovations Co."/>
    <x v="1"/>
    <x v="6"/>
    <x v="8"/>
    <s v="Female"/>
    <n v="68"/>
    <n v="815"/>
    <n v="967"/>
    <n v="55420"/>
    <n v="65756"/>
    <n v="10336"/>
  </r>
  <r>
    <x v="259"/>
    <s v="Radiant Educational Solutions"/>
    <x v="1"/>
    <x v="6"/>
    <x v="8"/>
    <s v="Female"/>
    <n v="94"/>
    <n v="616"/>
    <n v="1251"/>
    <n v="57904"/>
    <n v="117594"/>
    <n v="59690"/>
  </r>
  <r>
    <x v="260"/>
    <s v="Harmony Marketing Co."/>
    <x v="1"/>
    <x v="6"/>
    <x v="3"/>
    <s v="Female"/>
    <n v="88"/>
    <n v="674"/>
    <n v="1474"/>
    <n v="59312"/>
    <n v="129712"/>
    <n v="70400"/>
  </r>
  <r>
    <x v="261"/>
    <s v="Urban Tech Innovations"/>
    <x v="1"/>
    <x v="6"/>
    <x v="3"/>
    <s v="Female"/>
    <n v="64"/>
    <n v="665"/>
    <n v="1167"/>
    <n v="42560"/>
    <n v="74688"/>
    <n v="32128"/>
  </r>
  <r>
    <x v="262"/>
    <s v="Crystal Wellness Group"/>
    <x v="1"/>
    <x v="6"/>
    <x v="7"/>
    <s v="Female"/>
    <n v="81"/>
    <n v="801"/>
    <n v="941"/>
    <n v="64881"/>
    <n v="76221"/>
    <n v="11340"/>
  </r>
  <r>
    <x v="263"/>
    <s v="Zenith Creative Solutions"/>
    <x v="1"/>
    <x v="6"/>
    <x v="8"/>
    <s v="Female"/>
    <n v="67"/>
    <n v="898"/>
    <n v="1137"/>
    <n v="60166"/>
    <n v="76179"/>
    <n v="16013"/>
  </r>
  <r>
    <x v="264"/>
    <s v="Apex Media Co."/>
    <x v="1"/>
    <x v="6"/>
    <x v="13"/>
    <s v="Female"/>
    <n v="74"/>
    <n v="734"/>
    <n v="1314"/>
    <n v="54316"/>
    <n v="97236"/>
    <n v="42920"/>
  </r>
  <r>
    <x v="265"/>
    <s v="Pure Vision Solutions"/>
    <x v="1"/>
    <x v="7"/>
    <x v="14"/>
    <s v="Female"/>
    <n v="72"/>
    <n v="603"/>
    <n v="1099"/>
    <n v="43416"/>
    <n v="79128"/>
    <n v="35712"/>
  </r>
  <r>
    <x v="266"/>
    <s v="Legacy Health Ventures"/>
    <x v="1"/>
    <x v="7"/>
    <x v="1"/>
    <s v="Female"/>
    <n v="94"/>
    <n v="564"/>
    <n v="1350"/>
    <n v="53016"/>
    <n v="126900"/>
    <n v="73884"/>
  </r>
  <r>
    <x v="267"/>
    <s v="Pinnacle Spectrum Co."/>
    <x v="1"/>
    <x v="7"/>
    <x v="15"/>
    <s v="Female"/>
    <n v="50"/>
    <n v="545"/>
    <n v="1205"/>
    <n v="27250"/>
    <n v="60250"/>
    <n v="33000"/>
  </r>
  <r>
    <x v="268"/>
    <s v="Stellar Travel Products"/>
    <x v="1"/>
    <x v="7"/>
    <x v="16"/>
    <s v="Female"/>
    <n v="60"/>
    <n v="783"/>
    <n v="1144"/>
    <n v="46980"/>
    <n v="68640"/>
    <n v="21660"/>
  </r>
  <r>
    <x v="269"/>
    <s v="Radiance Finance Services"/>
    <x v="1"/>
    <x v="7"/>
    <x v="17"/>
    <s v="Female"/>
    <n v="63"/>
    <n v="746"/>
    <n v="950"/>
    <n v="46998"/>
    <n v="59850"/>
    <n v="12852"/>
  </r>
  <r>
    <x v="270"/>
    <s v="Harmony Edge Solutions"/>
    <x v="1"/>
    <x v="7"/>
    <x v="18"/>
    <s v="Male"/>
    <n v="97"/>
    <n v="500"/>
    <n v="1262"/>
    <n v="48500"/>
    <n v="122414"/>
    <n v="73914"/>
  </r>
  <r>
    <x v="271"/>
    <s v="Modern Travel Agency"/>
    <x v="1"/>
    <x v="7"/>
    <x v="19"/>
    <s v="Male"/>
    <n v="86"/>
    <n v="834"/>
    <n v="1468"/>
    <n v="71724"/>
    <n v="126248"/>
    <n v="54524"/>
  </r>
  <r>
    <x v="272"/>
    <s v="Crystal Path Consulting"/>
    <x v="1"/>
    <x v="7"/>
    <x v="2"/>
    <s v="Male"/>
    <n v="51"/>
    <n v="944"/>
    <n v="1014"/>
    <n v="48144"/>
    <n v="51714"/>
    <n v="3570"/>
  </r>
  <r>
    <x v="273"/>
    <s v="Zenith Educational Services"/>
    <x v="1"/>
    <x v="7"/>
    <x v="2"/>
    <s v="Male"/>
    <n v="75"/>
    <n v="547"/>
    <n v="1193"/>
    <n v="41025"/>
    <n v="89475"/>
    <n v="48450"/>
  </r>
  <r>
    <x v="274"/>
    <s v="Apex Innovations Co."/>
    <x v="1"/>
    <x v="7"/>
    <x v="9"/>
    <s v="Male"/>
    <n v="64"/>
    <n v="918"/>
    <n v="1161"/>
    <n v="58752"/>
    <n v="74304"/>
    <n v="15552"/>
  </r>
  <r>
    <x v="275"/>
    <s v="Pure Harmony Health"/>
    <x v="1"/>
    <x v="7"/>
    <x v="13"/>
    <s v="Female"/>
    <n v="74"/>
    <n v="965"/>
    <n v="1235"/>
    <n v="71410"/>
    <n v="91390"/>
    <n v="19980"/>
  </r>
  <r>
    <x v="276"/>
    <s v="Legacy Travel Ventures"/>
    <x v="2"/>
    <x v="8"/>
    <x v="2"/>
    <s v="Female"/>
    <n v="19"/>
    <n v="608"/>
    <n v="1162"/>
    <n v="11552"/>
    <n v="22078"/>
    <n v="10526"/>
  </r>
  <r>
    <x v="277"/>
    <s v="Pinnacle Media Solutions"/>
    <x v="2"/>
    <x v="8"/>
    <x v="4"/>
    <s v="Female"/>
    <n v="12"/>
    <n v="864"/>
    <n v="1228"/>
    <n v="10368"/>
    <n v="14736"/>
    <n v="4368"/>
  </r>
  <r>
    <x v="278"/>
    <s v="Stellar Design Group"/>
    <x v="2"/>
    <x v="8"/>
    <x v="0"/>
    <s v="Female"/>
    <n v="14"/>
    <n v="579"/>
    <n v="1270"/>
    <n v="8106"/>
    <n v="17780"/>
    <n v="9674"/>
  </r>
  <r>
    <x v="279"/>
    <s v="Radiant Tech Solutions"/>
    <x v="2"/>
    <x v="8"/>
    <x v="1"/>
    <s v="Female"/>
    <n v="13"/>
    <n v="839"/>
    <n v="898"/>
    <n v="10907"/>
    <n v="11674"/>
    <n v="767"/>
  </r>
  <r>
    <x v="280"/>
    <s v="Horizon Ventures Co."/>
    <x v="2"/>
    <x v="8"/>
    <x v="18"/>
    <s v="Female"/>
    <n v="17"/>
    <n v="825"/>
    <n v="1472"/>
    <n v="14025"/>
    <n v="25024"/>
    <n v="10999"/>
  </r>
  <r>
    <x v="281"/>
    <s v="Elite Creative Solutions"/>
    <x v="2"/>
    <x v="8"/>
    <x v="19"/>
    <s v="Female"/>
    <n v="11"/>
    <n v="944"/>
    <n v="1052"/>
    <n v="10384"/>
    <n v="11572"/>
    <n v="1188"/>
  </r>
  <r>
    <x v="282"/>
    <s v="Zenith Wellness Services"/>
    <x v="2"/>
    <x v="8"/>
    <x v="2"/>
    <s v="Male"/>
    <n v="15"/>
    <n v="827"/>
    <n v="1316"/>
    <n v="12405"/>
    <n v="19740"/>
    <n v="7335"/>
  </r>
  <r>
    <x v="283"/>
    <s v="Apex Travel Innovations"/>
    <x v="1"/>
    <x v="6"/>
    <x v="6"/>
    <s v="Male"/>
    <n v="100"/>
    <n v="667"/>
    <n v="1499"/>
    <n v="66700"/>
    <n v="149900"/>
    <n v="83200"/>
  </r>
  <r>
    <x v="284"/>
    <s v="Modern Health Products"/>
    <x v="1"/>
    <x v="6"/>
    <x v="8"/>
    <s v="Male"/>
    <n v="60"/>
    <n v="509"/>
    <n v="933"/>
    <n v="30540"/>
    <n v="55980"/>
    <n v="25440"/>
  </r>
  <r>
    <x v="285"/>
    <s v="Harmony Finance Group"/>
    <x v="1"/>
    <x v="6"/>
    <x v="8"/>
    <s v="Male"/>
    <n v="93"/>
    <n v="814"/>
    <n v="1223"/>
    <n v="75702"/>
    <n v="113739"/>
    <n v="38037"/>
  </r>
  <r>
    <x v="286"/>
    <s v="Pure Vision Consulting"/>
    <x v="1"/>
    <x v="6"/>
    <x v="3"/>
    <s v="Female"/>
    <n v="86"/>
    <n v="567"/>
    <n v="946"/>
    <n v="48762"/>
    <n v="81356"/>
    <n v="32594"/>
  </r>
  <r>
    <x v="287"/>
    <s v="Legacy Spectrum Co."/>
    <x v="1"/>
    <x v="6"/>
    <x v="3"/>
    <s v="Male"/>
    <n v="54"/>
    <n v="674"/>
    <n v="1236"/>
    <n v="36396"/>
    <n v="66744"/>
    <n v="30348"/>
  </r>
  <r>
    <x v="288"/>
    <s v="Pinnacle Design Solutions"/>
    <x v="1"/>
    <x v="7"/>
    <x v="7"/>
    <s v="Male"/>
    <n v="82"/>
    <n v="822"/>
    <n v="887"/>
    <n v="67404"/>
    <n v="72734"/>
    <n v="5330"/>
  </r>
  <r>
    <x v="289"/>
    <s v="Stellar Media Services"/>
    <x v="1"/>
    <x v="7"/>
    <x v="8"/>
    <s v="Male"/>
    <n v="98"/>
    <n v="950"/>
    <n v="1026"/>
    <n v="93100"/>
    <n v="100548"/>
    <n v="7448"/>
  </r>
  <r>
    <x v="290"/>
    <s v="Radiant Innovations Group"/>
    <x v="1"/>
    <x v="7"/>
    <x v="13"/>
    <s v="Male"/>
    <n v="82"/>
    <n v="916"/>
    <n v="1297"/>
    <n v="75112"/>
    <n v="106354"/>
    <n v="31242"/>
  </r>
  <r>
    <x v="291"/>
    <s v="Horizon Path Ventures"/>
    <x v="1"/>
    <x v="7"/>
    <x v="14"/>
    <s v="Female"/>
    <n v="66"/>
    <n v="710"/>
    <n v="1369"/>
    <n v="46860"/>
    <n v="90354"/>
    <n v="43494"/>
  </r>
  <r>
    <x v="292"/>
    <s v="Zenith Tech Co."/>
    <x v="1"/>
    <x v="7"/>
    <x v="1"/>
    <s v="Female"/>
    <n v="77"/>
    <n v="922"/>
    <n v="1195"/>
    <n v="70994"/>
    <n v="92015"/>
    <n v="21021"/>
  </r>
  <r>
    <x v="293"/>
    <s v="Apex Finance Ventures"/>
    <x v="1"/>
    <x v="7"/>
    <x v="15"/>
    <s v="Female"/>
    <n v="93"/>
    <n v="887"/>
    <n v="1192"/>
    <n v="82491"/>
    <n v="110856"/>
    <n v="28365"/>
  </r>
  <r>
    <x v="294"/>
    <s v="Pure Harmony Solutions"/>
    <x v="2"/>
    <x v="9"/>
    <x v="16"/>
    <s v="Female"/>
    <n v="10"/>
    <n v="519"/>
    <n v="991"/>
    <n v="5190"/>
    <n v="9910"/>
    <n v="4720"/>
  </r>
  <r>
    <x v="295"/>
    <s v="Legacy Travel Co."/>
    <x v="2"/>
    <x v="9"/>
    <x v="17"/>
    <s v="Female"/>
    <n v="20"/>
    <n v="900"/>
    <n v="1381"/>
    <n v="18000"/>
    <n v="27620"/>
    <n v="9620"/>
  </r>
  <r>
    <x v="296"/>
    <s v="Pinnacle Innovations Group"/>
    <x v="2"/>
    <x v="9"/>
    <x v="18"/>
    <s v="Female"/>
    <n v="19"/>
    <n v="791"/>
    <n v="930"/>
    <n v="15029"/>
    <n v="17670"/>
    <n v="2641"/>
  </r>
  <r>
    <x v="297"/>
    <s v="Stellar Health Services"/>
    <x v="2"/>
    <x v="9"/>
    <x v="19"/>
    <s v="Female"/>
    <n v="18"/>
    <n v="963"/>
    <n v="1209"/>
    <n v="17334"/>
    <n v="21762"/>
    <n v="4428"/>
  </r>
  <r>
    <x v="298"/>
    <s v="Radiance Design Co."/>
    <x v="2"/>
    <x v="9"/>
    <x v="2"/>
    <s v="Female"/>
    <n v="19"/>
    <n v="763"/>
    <n v="1024"/>
    <n v="14497"/>
    <n v="19456"/>
    <n v="4959"/>
  </r>
  <r>
    <x v="299"/>
    <s v="Harmony Consulting Group"/>
    <x v="2"/>
    <x v="9"/>
    <x v="2"/>
    <s v="Female"/>
    <n v="19"/>
    <n v="795"/>
    <n v="1030"/>
    <n v="15105"/>
    <n v="19570"/>
    <n v="4465"/>
  </r>
  <r>
    <x v="300"/>
    <s v="Zenith Path Solutions"/>
    <x v="2"/>
    <x v="9"/>
    <x v="9"/>
    <s v="Female"/>
    <n v="17"/>
    <n v="922"/>
    <n v="1250"/>
    <n v="15674"/>
    <n v="21250"/>
    <n v="5576"/>
  </r>
  <r>
    <x v="301"/>
    <s v="Apex Educational Group"/>
    <x v="2"/>
    <x v="9"/>
    <x v="13"/>
    <s v="Male"/>
    <n v="16"/>
    <n v="731"/>
    <n v="1438"/>
    <n v="11696"/>
    <n v="23008"/>
    <n v="11312"/>
  </r>
  <r>
    <x v="302"/>
    <s v="Modern Wellness Co."/>
    <x v="2"/>
    <x v="9"/>
    <x v="2"/>
    <s v="Male"/>
    <n v="12"/>
    <n v="927"/>
    <n v="969"/>
    <n v="11124"/>
    <n v="11628"/>
    <n v="504"/>
  </r>
  <r>
    <x v="303"/>
    <s v="Pure Spectrum Innovations"/>
    <x v="2"/>
    <x v="9"/>
    <x v="8"/>
    <s v="Male"/>
    <n v="13"/>
    <n v="528"/>
    <n v="1156"/>
    <n v="6864"/>
    <n v="15028"/>
    <n v="8164"/>
  </r>
  <r>
    <x v="304"/>
    <s v="Legacy Media Solutions"/>
    <x v="2"/>
    <x v="9"/>
    <x v="13"/>
    <s v="Male"/>
    <n v="12"/>
    <n v="519"/>
    <n v="1361"/>
    <n v="6228"/>
    <n v="16332"/>
    <n v="10104"/>
  </r>
  <r>
    <x v="305"/>
    <s v="Pinnacle Travel Co."/>
    <x v="2"/>
    <x v="9"/>
    <x v="14"/>
    <s v="Male"/>
    <n v="16"/>
    <n v="998"/>
    <n v="1338"/>
    <n v="15968"/>
    <n v="21408"/>
    <n v="5440"/>
  </r>
  <r>
    <x v="306"/>
    <s v="Stellar Consulting Services"/>
    <x v="0"/>
    <x v="5"/>
    <x v="1"/>
    <s v="Female"/>
    <n v="30"/>
    <n v="946"/>
    <n v="994"/>
    <n v="28380"/>
    <n v="29820"/>
    <n v="1440"/>
  </r>
  <r>
    <x v="307"/>
    <s v="Radiant Ventures"/>
    <x v="0"/>
    <x v="5"/>
    <x v="15"/>
    <s v="Female"/>
    <n v="24"/>
    <n v="580"/>
    <n v="1163"/>
    <n v="13920"/>
    <n v="27912"/>
    <n v="13992"/>
  </r>
  <r>
    <x v="308"/>
    <s v="Harmony Tech Co."/>
    <x v="0"/>
    <x v="5"/>
    <x v="16"/>
    <s v="Female"/>
    <n v="30"/>
    <n v="732"/>
    <n v="1252"/>
    <n v="21960"/>
    <n v="37560"/>
    <n v="15600"/>
  </r>
  <r>
    <x v="309"/>
    <s v="Zenith Creative Ventures"/>
    <x v="0"/>
    <x v="5"/>
    <x v="17"/>
    <s v="Male"/>
    <n v="20"/>
    <n v="552"/>
    <n v="1025"/>
    <n v="11040"/>
    <n v="20500"/>
    <n v="9460"/>
  </r>
  <r>
    <x v="310"/>
    <s v="Apex Health Services"/>
    <x v="0"/>
    <x v="5"/>
    <x v="18"/>
    <s v="Male"/>
    <n v="21"/>
    <n v="876"/>
    <n v="887"/>
    <n v="18396"/>
    <n v="18627"/>
    <n v="231"/>
  </r>
  <r>
    <x v="311"/>
    <s v="Pure Vision Media"/>
    <x v="0"/>
    <x v="5"/>
    <x v="19"/>
    <s v="Male"/>
    <n v="27"/>
    <n v="636"/>
    <n v="1178"/>
    <n v="17172"/>
    <n v="31806"/>
    <n v="14634"/>
  </r>
  <r>
    <x v="312"/>
    <s v="Legacy Innovations Group"/>
    <x v="0"/>
    <x v="5"/>
    <x v="2"/>
    <s v="Male"/>
    <n v="21"/>
    <n v="974"/>
    <n v="1493"/>
    <n v="20454"/>
    <n v="31353"/>
    <n v="10899"/>
  </r>
  <r>
    <x v="313"/>
    <s v="Pinnacle Consulting Co."/>
    <x v="0"/>
    <x v="5"/>
    <x v="2"/>
    <s v="Male"/>
    <n v="30"/>
    <n v="518"/>
    <n v="926"/>
    <n v="15540"/>
    <n v="27780"/>
    <n v="12240"/>
  </r>
  <r>
    <x v="314"/>
    <s v="Stellar Finance Group"/>
    <x v="0"/>
    <x v="5"/>
    <x v="9"/>
    <s v="Female"/>
    <n v="21"/>
    <n v="531"/>
    <n v="938"/>
    <n v="11151"/>
    <n v="19698"/>
    <n v="8547"/>
  </r>
  <r>
    <x v="315"/>
    <s v="Radiant Solutions Co."/>
    <x v="0"/>
    <x v="5"/>
    <x v="13"/>
    <s v="Female"/>
    <n v="22"/>
    <n v="745"/>
    <n v="1443"/>
    <n v="16390"/>
    <n v="31746"/>
    <n v="15356"/>
  </r>
  <r>
    <x v="316"/>
    <s v="Harmony Ventures Group"/>
    <x v="0"/>
    <x v="5"/>
    <x v="6"/>
    <s v="Female"/>
    <n v="26"/>
    <n v="842"/>
    <n v="1311"/>
    <n v="21892"/>
    <n v="34086"/>
    <n v="12194"/>
  </r>
  <r>
    <x v="317"/>
    <s v="Zenith Wellness Co."/>
    <x v="1"/>
    <x v="6"/>
    <x v="8"/>
    <s v="Female"/>
    <n v="78"/>
    <n v="709"/>
    <n v="992"/>
    <n v="55302"/>
    <n v="77376"/>
    <n v="22074"/>
  </r>
  <r>
    <x v="318"/>
    <s v="Apex Design Services"/>
    <x v="1"/>
    <x v="6"/>
    <x v="8"/>
    <s v="Female"/>
    <n v="87"/>
    <n v="714"/>
    <n v="1225"/>
    <n v="62118"/>
    <n v="106575"/>
    <n v="44457"/>
  </r>
  <r>
    <x v="319"/>
    <s v="Modern Travel Solutions"/>
    <x v="1"/>
    <x v="6"/>
    <x v="3"/>
    <s v="Female"/>
    <n v="90"/>
    <n v="983"/>
    <n v="953"/>
    <n v="88470"/>
    <n v="85770"/>
    <n v="-2700"/>
  </r>
  <r>
    <x v="320"/>
    <s v="Pure Health Ventures"/>
    <x v="1"/>
    <x v="6"/>
    <x v="3"/>
    <s v="Female"/>
    <n v="78"/>
    <n v="789"/>
    <n v="1155"/>
    <n v="61542"/>
    <n v="90090"/>
    <n v="28548"/>
  </r>
  <r>
    <x v="321"/>
    <s v="Legacy Spectrum Group"/>
    <x v="1"/>
    <x v="6"/>
    <x v="7"/>
    <s v="Male"/>
    <n v="74"/>
    <n v="835"/>
    <n v="1141"/>
    <n v="61790"/>
    <n v="84434"/>
    <n v="22644"/>
  </r>
  <r>
    <x v="322"/>
    <s v="Pinnacle Media Ventures"/>
    <x v="1"/>
    <x v="6"/>
    <x v="8"/>
    <s v="Male"/>
    <n v="94"/>
    <n v="952"/>
    <n v="1058"/>
    <n v="89488"/>
    <n v="99452"/>
    <n v="9964"/>
  </r>
  <r>
    <x v="323"/>
    <s v="Stellar Innovations Group"/>
    <x v="1"/>
    <x v="6"/>
    <x v="13"/>
    <s v="Male"/>
    <n v="55"/>
    <n v="558"/>
    <n v="1020"/>
    <n v="30690"/>
    <n v="56100"/>
    <n v="25410"/>
  </r>
  <r>
    <x v="324"/>
    <s v="Radiant Educational Co."/>
    <x v="1"/>
    <x v="6"/>
    <x v="14"/>
    <s v="Male"/>
    <n v="56"/>
    <n v="562"/>
    <n v="1115"/>
    <n v="31472"/>
    <n v="62440"/>
    <n v="30968"/>
  </r>
  <r>
    <x v="325"/>
    <s v="Harmony Edge Ventures"/>
    <x v="1"/>
    <x v="6"/>
    <x v="1"/>
    <s v="Female"/>
    <n v="94"/>
    <n v="513"/>
    <n v="947"/>
    <n v="48222"/>
    <n v="89018"/>
    <n v="40796"/>
  </r>
  <r>
    <x v="326"/>
    <s v="Zenith Tech Solutions"/>
    <x v="1"/>
    <x v="6"/>
    <x v="15"/>
    <s v="Male"/>
    <n v="76"/>
    <n v="526"/>
    <n v="1079"/>
    <n v="39976"/>
    <n v="82004"/>
    <n v="42028"/>
  </r>
  <r>
    <x v="327"/>
    <s v="Apex Finance Group"/>
    <x v="1"/>
    <x v="6"/>
    <x v="16"/>
    <s v="Male"/>
    <n v="61"/>
    <n v="545"/>
    <n v="1031"/>
    <n v="33245"/>
    <n v="62891"/>
    <n v="29646"/>
  </r>
  <r>
    <x v="328"/>
    <s v="Pure Harmony Media"/>
    <x v="1"/>
    <x v="6"/>
    <x v="17"/>
    <s v="Male"/>
    <n v="99"/>
    <n v="943"/>
    <n v="1466"/>
    <n v="93357"/>
    <n v="145134"/>
    <n v="51777"/>
  </r>
  <r>
    <x v="329"/>
    <s v="Legacy Health Co."/>
    <x v="1"/>
    <x v="7"/>
    <x v="18"/>
    <s v="Male"/>
    <n v="84"/>
    <n v="738"/>
    <n v="1177"/>
    <n v="61992"/>
    <n v="98868"/>
    <n v="368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63078-17DB-41B8-99BF-5567055D84C7}" name="State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0:U31"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h="1" x="2"/>
        <item h="1" x="0"/>
        <item x="1"/>
        <item t="default"/>
      </items>
    </pivotField>
    <pivotField showAll="0">
      <items count="12">
        <item x="8"/>
        <item x="10"/>
        <item x="1"/>
        <item x="9"/>
        <item x="5"/>
        <item x="3"/>
        <item x="6"/>
        <item x="0"/>
        <item x="7"/>
        <item x="4"/>
        <item x="2"/>
        <item t="default"/>
      </items>
    </pivotField>
    <pivotField axis="axisRow" showAll="0">
      <items count="21">
        <item x="11"/>
        <item x="17"/>
        <item x="12"/>
        <item x="10"/>
        <item x="19"/>
        <item x="0"/>
        <item x="6"/>
        <item x="15"/>
        <item x="13"/>
        <item x="4"/>
        <item x="14"/>
        <item x="9"/>
        <item x="1"/>
        <item x="18"/>
        <item x="7"/>
        <item x="3"/>
        <item x="5"/>
        <item x="8"/>
        <item x="16"/>
        <item x="2"/>
        <item t="default"/>
      </items>
    </pivotField>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ale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E3C8A1-FF6A-400D-87B6-9596F7DF455D}" name="Product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0:R16" firstHeaderRow="0"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h="1" x="2"/>
        <item h="1" x="0"/>
        <item x="1"/>
        <item t="default"/>
      </items>
    </pivotField>
    <pivotField axis="axisRow" showAll="0">
      <items count="12">
        <item x="8"/>
        <item x="10"/>
        <item x="1"/>
        <item x="9"/>
        <item x="5"/>
        <item x="3"/>
        <item x="6"/>
        <item x="0"/>
        <item x="7"/>
        <item x="4"/>
        <item x="2"/>
        <item t="default"/>
      </items>
    </pivotField>
    <pivotField showAll="0"/>
    <pivotField showAll="0"/>
    <pivotField showAll="0"/>
    <pivotField showAll="0"/>
    <pivotField showAll="0"/>
    <pivotField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6">
    <i>
      <x v="1"/>
    </i>
    <i>
      <x v="5"/>
    </i>
    <i>
      <x v="6"/>
    </i>
    <i>
      <x v="8"/>
    </i>
    <i>
      <x v="10"/>
    </i>
    <i t="grand">
      <x/>
    </i>
  </rowItems>
  <colFields count="1">
    <field x="-2"/>
  </colFields>
  <colItems count="2">
    <i>
      <x/>
    </i>
    <i i="1">
      <x v="1"/>
    </i>
  </colItems>
  <dataFields count="2">
    <dataField name="Sum of Sale Price" fld="10" baseField="0" baseItem="0"/>
    <dataField name="Sum of Profit" fld="1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B44A60-78AC-4CFA-B956-5570430E6B00}" name="MOnth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10:M22" firstHeaderRow="0"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h="1" x="2"/>
        <item h="1" x="0"/>
        <item x="1"/>
        <item t="default"/>
      </items>
    </pivotField>
    <pivotField showAll="0"/>
    <pivotField showAll="0"/>
    <pivotField showAll="0"/>
    <pivotField showAll="0"/>
    <pivotField showAll="0"/>
    <pivotField showAll="0"/>
    <pivotField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12">
    <i>
      <x v="1"/>
    </i>
    <i>
      <x v="2"/>
    </i>
    <i>
      <x v="4"/>
    </i>
    <i>
      <x v="5"/>
    </i>
    <i>
      <x v="6"/>
    </i>
    <i>
      <x v="7"/>
    </i>
    <i>
      <x v="8"/>
    </i>
    <i>
      <x v="9"/>
    </i>
    <i>
      <x v="10"/>
    </i>
    <i>
      <x v="11"/>
    </i>
    <i>
      <x v="12"/>
    </i>
    <i t="grand">
      <x/>
    </i>
  </rowItems>
  <colFields count="1">
    <field x="-2"/>
  </colFields>
  <colItems count="2">
    <i>
      <x/>
    </i>
    <i i="1">
      <x v="1"/>
    </i>
  </colItems>
  <dataFields count="2">
    <dataField name="Sum of Sale Price" fld="10" baseField="0" baseItem="0"/>
    <dataField name="Sum of Profit" fld="11" showDataAs="percentOfTotal" baseField="0" baseItem="0" numFmtId="1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46646D-E752-45B1-9153-AE656ED5446C}" name="total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0:I12"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h="1" x="2"/>
        <item h="1" x="0"/>
        <item x="1"/>
        <item t="default"/>
      </items>
    </pivotField>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v="2"/>
    </i>
    <i t="grand">
      <x/>
    </i>
  </rowItems>
  <colItems count="1">
    <i/>
  </colItems>
  <dataFields count="1">
    <dataField name="Sum of Profit" fld="11" baseField="0" baseItem="0"/>
  </dataFields>
  <chartFormats count="8">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19182E-1355-4899-883F-B3B9F43AAE2A}" name="total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0:E12"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h="1" x="2"/>
        <item h="1" x="0"/>
        <item x="1"/>
        <item t="default"/>
      </items>
    </pivotField>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v="2"/>
    </i>
    <i t="grand">
      <x/>
    </i>
  </rowItems>
  <colItems count="1">
    <i/>
  </colItems>
  <dataFields count="1">
    <dataField name="Sum of Purchase Cost" fld="9"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649FD8-EBC7-4F3D-B580-612B20CEB102}" name="totalsa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B12"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h="1" x="2"/>
        <item h="1" x="0"/>
        <item x="1"/>
        <item t="default"/>
      </items>
    </pivotField>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v="2"/>
    </i>
    <i t="grand">
      <x/>
    </i>
  </rowItems>
  <colItems count="1">
    <i/>
  </colItems>
  <dataFields count="1">
    <dataField name="Sum of Sale Price" fld="10" baseField="0" baseItem="0"/>
  </dataFields>
  <chartFormats count="8">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77B81D4-5EF2-4A0A-82AF-E8A1C1B83A3A}" sourceName="Category">
  <pivotTables>
    <pivotTable tabId="6" name="totalsale"/>
    <pivotTable tabId="6" name="MOnthwise"/>
    <pivotTable tabId="6" name="Productwise"/>
    <pivotTable tabId="6" name="Statewise"/>
    <pivotTable tabId="6" name="total profit"/>
    <pivotTable tabId="6" name="totalpurchase"/>
  </pivotTables>
  <data>
    <tabular pivotCacheId="1373734422">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FDCA836-F25B-4C0F-88B6-8071102FB9C5}" cache="Slicer_Category" caption="Category"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4738112-A972-4AA5-A1B6-C90F374DF337}" cache="Slicer_Category" caption="Category"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FCC28-FBAE-4395-A21C-2DDBC84AFC2D}">
  <dimension ref="A1"/>
  <sheetViews>
    <sheetView tabSelected="1" zoomScaleNormal="100" workbookViewId="0">
      <selection activeCell="K30" sqref="K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5C0DD-1822-421F-87F5-385F9C9BD3AA}">
  <dimension ref="A8:X36"/>
  <sheetViews>
    <sheetView topLeftCell="A3" zoomScale="130" zoomScaleNormal="130" workbookViewId="0"/>
  </sheetViews>
  <sheetFormatPr defaultRowHeight="14.4" x14ac:dyDescent="0.3"/>
  <cols>
    <col min="1" max="1" width="12.5546875" bestFit="1" customWidth="1"/>
    <col min="2" max="3" width="15.5546875" bestFit="1" customWidth="1"/>
    <col min="4" max="4" width="12.5546875" bestFit="1" customWidth="1"/>
    <col min="5" max="5" width="19.44140625" bestFit="1" customWidth="1"/>
    <col min="6" max="6" width="19.44140625" customWidth="1"/>
    <col min="8" max="8" width="12.5546875" bestFit="1" customWidth="1"/>
    <col min="9" max="10" width="12.109375" bestFit="1" customWidth="1"/>
    <col min="11" max="11" width="12.5546875" bestFit="1" customWidth="1"/>
    <col min="12" max="12" width="15.5546875" bestFit="1" customWidth="1"/>
    <col min="13" max="13" width="12.109375" bestFit="1" customWidth="1"/>
    <col min="16" max="16" width="12.5546875" bestFit="1" customWidth="1"/>
    <col min="17" max="17" width="15.5546875" bestFit="1" customWidth="1"/>
    <col min="18" max="18" width="12.109375" bestFit="1" customWidth="1"/>
    <col min="20" max="20" width="16" bestFit="1" customWidth="1"/>
    <col min="21" max="21" width="15.5546875" bestFit="1" customWidth="1"/>
    <col min="22" max="22" width="12.109375" bestFit="1" customWidth="1"/>
    <col min="23" max="23" width="16" bestFit="1" customWidth="1"/>
  </cols>
  <sheetData>
    <row r="8" spans="1:24" x14ac:dyDescent="0.3">
      <c r="B8">
        <f>GETPIVOTDATA("Sale Price",$A$10)</f>
        <v>39668589</v>
      </c>
      <c r="E8">
        <f>GETPIVOTDATA("Purchase Cost",$D$10)</f>
        <v>25060122</v>
      </c>
      <c r="I8">
        <f>GETPIVOTDATA("Profit",$H$10)</f>
        <v>14608467</v>
      </c>
    </row>
    <row r="10" spans="1:24" x14ac:dyDescent="0.3">
      <c r="A10" s="10" t="s">
        <v>378</v>
      </c>
      <c r="B10" t="s">
        <v>375</v>
      </c>
      <c r="D10" s="10" t="s">
        <v>378</v>
      </c>
      <c r="E10" t="s">
        <v>376</v>
      </c>
      <c r="H10" s="10" t="s">
        <v>378</v>
      </c>
      <c r="I10" t="s">
        <v>377</v>
      </c>
      <c r="K10" s="10" t="s">
        <v>378</v>
      </c>
      <c r="L10" t="s">
        <v>375</v>
      </c>
      <c r="M10" t="s">
        <v>377</v>
      </c>
      <c r="P10" s="10" t="s">
        <v>378</v>
      </c>
      <c r="Q10" t="s">
        <v>375</v>
      </c>
      <c r="R10" t="s">
        <v>377</v>
      </c>
      <c r="T10" s="10" t="s">
        <v>378</v>
      </c>
      <c r="U10" t="s">
        <v>375</v>
      </c>
      <c r="W10" s="9" t="s">
        <v>378</v>
      </c>
      <c r="X10" s="9" t="s">
        <v>375</v>
      </c>
    </row>
    <row r="11" spans="1:24" x14ac:dyDescent="0.3">
      <c r="A11" s="11" t="s">
        <v>25</v>
      </c>
      <c r="B11" s="15">
        <v>39668589</v>
      </c>
      <c r="D11" s="11" t="s">
        <v>25</v>
      </c>
      <c r="E11" s="15">
        <v>25060122</v>
      </c>
      <c r="H11" s="11" t="s">
        <v>25</v>
      </c>
      <c r="I11" s="15">
        <v>14608467</v>
      </c>
      <c r="K11" s="11" t="s">
        <v>380</v>
      </c>
      <c r="L11" s="15">
        <v>3164285</v>
      </c>
      <c r="M11" s="12">
        <v>7.5135946845072799E-2</v>
      </c>
      <c r="P11" s="11" t="s">
        <v>374</v>
      </c>
      <c r="Q11" s="15">
        <v>178188</v>
      </c>
      <c r="R11" s="12">
        <v>5.4961276908795428E-3</v>
      </c>
      <c r="T11" s="11" t="s">
        <v>49</v>
      </c>
      <c r="U11" s="15">
        <v>845370</v>
      </c>
      <c r="W11" s="11" t="s">
        <v>49</v>
      </c>
      <c r="X11">
        <f>GETPIVOTDATA("Sale Price",$T$10,"State",W11)</f>
        <v>845370</v>
      </c>
    </row>
    <row r="12" spans="1:24" x14ac:dyDescent="0.3">
      <c r="A12" s="11" t="s">
        <v>379</v>
      </c>
      <c r="B12" s="15">
        <v>39668589</v>
      </c>
      <c r="D12" s="11" t="s">
        <v>379</v>
      </c>
      <c r="E12" s="15">
        <v>25060122</v>
      </c>
      <c r="H12" s="11" t="s">
        <v>379</v>
      </c>
      <c r="I12" s="15">
        <v>14608467</v>
      </c>
      <c r="K12" s="11" t="s">
        <v>381</v>
      </c>
      <c r="L12" s="15">
        <v>3575987</v>
      </c>
      <c r="M12" s="12">
        <v>9.0654344497612241E-2</v>
      </c>
      <c r="P12" s="11" t="s">
        <v>44</v>
      </c>
      <c r="Q12" s="15">
        <v>3506515</v>
      </c>
      <c r="R12" s="12">
        <v>9.1203478092533596E-2</v>
      </c>
      <c r="T12" s="11" t="s">
        <v>70</v>
      </c>
      <c r="U12" s="15">
        <v>1322784</v>
      </c>
      <c r="W12" s="11" t="s">
        <v>70</v>
      </c>
      <c r="X12">
        <f t="shared" ref="X12:X30" si="0">GETPIVOTDATA("Sale Price",$T$10,"State",W12)</f>
        <v>1322784</v>
      </c>
    </row>
    <row r="13" spans="1:24" x14ac:dyDescent="0.3">
      <c r="K13" s="11" t="s">
        <v>382</v>
      </c>
      <c r="L13" s="15">
        <v>2711126</v>
      </c>
      <c r="M13" s="12">
        <v>6.4969993086885849E-2</v>
      </c>
      <c r="P13" s="11" t="s">
        <v>91</v>
      </c>
      <c r="Q13" s="15">
        <v>18801253</v>
      </c>
      <c r="R13" s="12">
        <v>0.48048292815392607</v>
      </c>
      <c r="T13" s="11" t="s">
        <v>51</v>
      </c>
      <c r="U13" s="15">
        <v>755977</v>
      </c>
      <c r="W13" s="11" t="s">
        <v>51</v>
      </c>
      <c r="X13">
        <f t="shared" si="0"/>
        <v>755977</v>
      </c>
    </row>
    <row r="14" spans="1:24" x14ac:dyDescent="0.3">
      <c r="K14" s="11" t="s">
        <v>383</v>
      </c>
      <c r="L14" s="15">
        <v>3491416</v>
      </c>
      <c r="M14" s="12">
        <v>8.7419234338551741E-2</v>
      </c>
      <c r="P14" s="11" t="s">
        <v>104</v>
      </c>
      <c r="Q14" s="15">
        <v>15102443</v>
      </c>
      <c r="R14" s="12">
        <v>0.37595190515199167</v>
      </c>
      <c r="T14" s="11" t="s">
        <v>46</v>
      </c>
      <c r="U14" s="15">
        <v>762348</v>
      </c>
      <c r="W14" s="11" t="s">
        <v>46</v>
      </c>
      <c r="X14">
        <f t="shared" si="0"/>
        <v>762348</v>
      </c>
    </row>
    <row r="15" spans="1:24" x14ac:dyDescent="0.3">
      <c r="K15" s="11" t="s">
        <v>384</v>
      </c>
      <c r="L15" s="15">
        <v>5633983</v>
      </c>
      <c r="M15" s="12">
        <v>0.14272291541610765</v>
      </c>
      <c r="P15" s="11" t="s">
        <v>26</v>
      </c>
      <c r="Q15" s="15">
        <v>2080190</v>
      </c>
      <c r="R15" s="12">
        <v>4.6865560910669138E-2</v>
      </c>
      <c r="T15" s="11" t="s">
        <v>74</v>
      </c>
      <c r="U15" s="15">
        <v>1331239</v>
      </c>
      <c r="W15" s="11" t="s">
        <v>74</v>
      </c>
      <c r="X15">
        <f t="shared" si="0"/>
        <v>1331239</v>
      </c>
    </row>
    <row r="16" spans="1:24" x14ac:dyDescent="0.3">
      <c r="K16" s="11" t="s">
        <v>385</v>
      </c>
      <c r="L16" s="15">
        <v>2611546</v>
      </c>
      <c r="M16" s="12">
        <v>6.5208895635661152E-2</v>
      </c>
      <c r="P16" s="11" t="s">
        <v>379</v>
      </c>
      <c r="Q16" s="15">
        <v>39668589</v>
      </c>
      <c r="R16" s="12">
        <v>1</v>
      </c>
      <c r="T16" s="11" t="s">
        <v>15</v>
      </c>
      <c r="U16" s="15">
        <v>819638</v>
      </c>
      <c r="W16" s="11" t="s">
        <v>15</v>
      </c>
      <c r="X16">
        <f t="shared" si="0"/>
        <v>819638</v>
      </c>
    </row>
    <row r="17" spans="11:24" x14ac:dyDescent="0.3">
      <c r="K17" s="11" t="s">
        <v>386</v>
      </c>
      <c r="L17" s="15">
        <v>3399266</v>
      </c>
      <c r="M17" s="12">
        <v>9.1266729082524534E-2</v>
      </c>
      <c r="T17" s="11" t="s">
        <v>31</v>
      </c>
      <c r="U17" s="15">
        <v>1981641</v>
      </c>
      <c r="W17" s="11" t="s">
        <v>31</v>
      </c>
      <c r="X17">
        <f t="shared" si="0"/>
        <v>1981641</v>
      </c>
    </row>
    <row r="18" spans="11:24" x14ac:dyDescent="0.3">
      <c r="K18" s="11" t="s">
        <v>387</v>
      </c>
      <c r="L18" s="15">
        <v>3666747</v>
      </c>
      <c r="M18" s="12">
        <v>9.0444055491928077E-2</v>
      </c>
      <c r="T18" s="11" t="s">
        <v>66</v>
      </c>
      <c r="U18" s="15">
        <v>1915243</v>
      </c>
      <c r="W18" s="11" t="s">
        <v>66</v>
      </c>
      <c r="X18">
        <f t="shared" si="0"/>
        <v>1915243</v>
      </c>
    </row>
    <row r="19" spans="11:24" x14ac:dyDescent="0.3">
      <c r="K19" s="11" t="s">
        <v>388</v>
      </c>
      <c r="L19" s="15">
        <v>3928286</v>
      </c>
      <c r="M19" s="12">
        <v>9.7893160178956495E-2</v>
      </c>
      <c r="T19" s="11" t="s">
        <v>61</v>
      </c>
      <c r="U19" s="15">
        <v>2523462</v>
      </c>
      <c r="W19" s="11" t="s">
        <v>61</v>
      </c>
      <c r="X19">
        <f t="shared" si="0"/>
        <v>2523462</v>
      </c>
    </row>
    <row r="20" spans="11:24" x14ac:dyDescent="0.3">
      <c r="K20" s="11" t="s">
        <v>389</v>
      </c>
      <c r="L20" s="15">
        <v>1800974</v>
      </c>
      <c r="M20" s="12">
        <v>4.770356807459674E-2</v>
      </c>
      <c r="T20" s="11" t="s">
        <v>27</v>
      </c>
      <c r="U20" s="15">
        <v>1782092</v>
      </c>
      <c r="W20" s="11" t="s">
        <v>27</v>
      </c>
      <c r="X20">
        <f t="shared" si="0"/>
        <v>1782092</v>
      </c>
    </row>
    <row r="21" spans="11:24" x14ac:dyDescent="0.3">
      <c r="K21" s="11" t="s">
        <v>390</v>
      </c>
      <c r="L21" s="15">
        <v>5684973</v>
      </c>
      <c r="M21" s="12">
        <v>0.14658115735210273</v>
      </c>
      <c r="T21" s="11" t="s">
        <v>63</v>
      </c>
      <c r="U21" s="15">
        <v>1701001</v>
      </c>
      <c r="W21" s="11" t="s">
        <v>63</v>
      </c>
      <c r="X21">
        <f t="shared" si="0"/>
        <v>1701001</v>
      </c>
    </row>
    <row r="22" spans="11:24" x14ac:dyDescent="0.3">
      <c r="K22" s="11" t="s">
        <v>379</v>
      </c>
      <c r="L22" s="15">
        <v>39668589</v>
      </c>
      <c r="M22" s="12">
        <v>1</v>
      </c>
      <c r="T22" s="11" t="s">
        <v>42</v>
      </c>
      <c r="U22" s="15">
        <v>2389752</v>
      </c>
      <c r="W22" s="11" t="s">
        <v>42</v>
      </c>
      <c r="X22">
        <f t="shared" si="0"/>
        <v>2389752</v>
      </c>
    </row>
    <row r="23" spans="11:24" x14ac:dyDescent="0.3">
      <c r="T23" s="11" t="s">
        <v>19</v>
      </c>
      <c r="U23" s="15">
        <v>4309961</v>
      </c>
      <c r="W23" s="11" t="s">
        <v>19</v>
      </c>
      <c r="X23">
        <f t="shared" si="0"/>
        <v>4309961</v>
      </c>
    </row>
    <row r="24" spans="11:24" x14ac:dyDescent="0.3">
      <c r="T24" s="11" t="s">
        <v>72</v>
      </c>
      <c r="U24" s="15">
        <v>1706121</v>
      </c>
      <c r="W24" s="11" t="s">
        <v>72</v>
      </c>
      <c r="X24">
        <f t="shared" si="0"/>
        <v>1706121</v>
      </c>
    </row>
    <row r="25" spans="11:24" x14ac:dyDescent="0.3">
      <c r="P25" s="9" t="s">
        <v>378</v>
      </c>
      <c r="Q25" s="9" t="s">
        <v>375</v>
      </c>
      <c r="R25" s="9" t="s">
        <v>377</v>
      </c>
      <c r="T25" s="11" t="s">
        <v>34</v>
      </c>
      <c r="U25" s="15">
        <v>1691827</v>
      </c>
      <c r="W25" s="11" t="s">
        <v>34</v>
      </c>
      <c r="X25">
        <f t="shared" si="0"/>
        <v>1691827</v>
      </c>
    </row>
    <row r="26" spans="11:24" x14ac:dyDescent="0.3">
      <c r="P26" s="11" t="s">
        <v>117</v>
      </c>
      <c r="Q26" t="str">
        <f>IFERROR(GETPIVOTDATA("Sum of Sale Price",$P$10,"Product Name",P26),"")</f>
        <v/>
      </c>
      <c r="R26" s="14" t="str">
        <f>IFERROR(GETPIVOTDATA("Sum of Profit",$P$10,"Product Name",P26),"")</f>
        <v/>
      </c>
      <c r="T26" s="11" t="s">
        <v>23</v>
      </c>
      <c r="U26" s="15">
        <v>2858414</v>
      </c>
      <c r="W26" s="11" t="s">
        <v>23</v>
      </c>
      <c r="X26">
        <f t="shared" si="0"/>
        <v>2858414</v>
      </c>
    </row>
    <row r="27" spans="11:24" x14ac:dyDescent="0.3">
      <c r="P27" s="11" t="s">
        <v>374</v>
      </c>
      <c r="Q27">
        <f t="shared" ref="Q27:Q36" si="1">IFERROR(GETPIVOTDATA("Sum of Sale Price",$P$10,"Product Name",P27),"")</f>
        <v>178188</v>
      </c>
      <c r="R27" s="14">
        <f t="shared" ref="R27:R36" si="2">IFERROR(GETPIVOTDATA("Sum of Profit",$P$10,"Product Name",P27),"")</f>
        <v>5.4961276908795428E-3</v>
      </c>
      <c r="T27" s="11" t="s">
        <v>29</v>
      </c>
      <c r="U27" s="15">
        <v>956981</v>
      </c>
      <c r="W27" s="11" t="s">
        <v>29</v>
      </c>
      <c r="X27">
        <f t="shared" si="0"/>
        <v>956981</v>
      </c>
    </row>
    <row r="28" spans="11:24" x14ac:dyDescent="0.3">
      <c r="P28" s="11" t="s">
        <v>18</v>
      </c>
      <c r="Q28" t="str">
        <f t="shared" si="1"/>
        <v/>
      </c>
      <c r="R28" s="14" t="str">
        <f t="shared" si="2"/>
        <v/>
      </c>
      <c r="T28" s="11" t="s">
        <v>38</v>
      </c>
      <c r="U28" s="15">
        <v>4260055</v>
      </c>
      <c r="W28" s="11" t="s">
        <v>38</v>
      </c>
      <c r="X28">
        <f t="shared" si="0"/>
        <v>4260055</v>
      </c>
    </row>
    <row r="29" spans="11:24" x14ac:dyDescent="0.3">
      <c r="P29" s="11" t="s">
        <v>136</v>
      </c>
      <c r="Q29" t="str">
        <f t="shared" si="1"/>
        <v/>
      </c>
      <c r="R29" s="14" t="str">
        <f t="shared" si="2"/>
        <v/>
      </c>
      <c r="T29" s="11" t="s">
        <v>68</v>
      </c>
      <c r="U29" s="15">
        <v>1625379</v>
      </c>
      <c r="W29" s="11" t="s">
        <v>68</v>
      </c>
      <c r="X29">
        <f t="shared" si="0"/>
        <v>1625379</v>
      </c>
    </row>
    <row r="30" spans="11:24" x14ac:dyDescent="0.3">
      <c r="P30" s="11" t="s">
        <v>78</v>
      </c>
      <c r="Q30" t="str">
        <f t="shared" si="1"/>
        <v/>
      </c>
      <c r="R30" s="14" t="str">
        <f t="shared" si="2"/>
        <v/>
      </c>
      <c r="T30" s="11" t="s">
        <v>21</v>
      </c>
      <c r="U30" s="15">
        <v>4129304</v>
      </c>
      <c r="W30" s="11" t="s">
        <v>21</v>
      </c>
      <c r="X30">
        <f t="shared" si="0"/>
        <v>4129304</v>
      </c>
    </row>
    <row r="31" spans="11:24" x14ac:dyDescent="0.3">
      <c r="P31" s="11" t="s">
        <v>44</v>
      </c>
      <c r="Q31">
        <f t="shared" si="1"/>
        <v>3506515</v>
      </c>
      <c r="R31" s="14">
        <f t="shared" si="2"/>
        <v>9.1203478092533596E-2</v>
      </c>
      <c r="T31" s="11" t="s">
        <v>379</v>
      </c>
      <c r="U31" s="15">
        <v>39668589</v>
      </c>
      <c r="W31" s="13"/>
    </row>
    <row r="32" spans="11:24" x14ac:dyDescent="0.3">
      <c r="P32" s="11" t="s">
        <v>91</v>
      </c>
      <c r="Q32">
        <f t="shared" si="1"/>
        <v>18801253</v>
      </c>
      <c r="R32" s="14">
        <f t="shared" si="2"/>
        <v>0.48048292815392607</v>
      </c>
    </row>
    <row r="33" spans="16:18" x14ac:dyDescent="0.3">
      <c r="P33" s="11" t="s">
        <v>14</v>
      </c>
      <c r="Q33" t="str">
        <f t="shared" si="1"/>
        <v/>
      </c>
      <c r="R33" s="14" t="str">
        <f t="shared" si="2"/>
        <v/>
      </c>
    </row>
    <row r="34" spans="16:18" x14ac:dyDescent="0.3">
      <c r="P34" s="11" t="s">
        <v>104</v>
      </c>
      <c r="Q34">
        <f t="shared" si="1"/>
        <v>15102443</v>
      </c>
      <c r="R34" s="14">
        <f t="shared" si="2"/>
        <v>0.37595190515199167</v>
      </c>
    </row>
    <row r="35" spans="16:18" x14ac:dyDescent="0.3">
      <c r="P35" s="11" t="s">
        <v>55</v>
      </c>
      <c r="Q35" t="str">
        <f t="shared" si="1"/>
        <v/>
      </c>
      <c r="R35" s="14" t="str">
        <f t="shared" si="2"/>
        <v/>
      </c>
    </row>
    <row r="36" spans="16:18" x14ac:dyDescent="0.3">
      <c r="P36" s="11" t="s">
        <v>26</v>
      </c>
      <c r="Q36">
        <f t="shared" si="1"/>
        <v>2080190</v>
      </c>
      <c r="R36" s="14">
        <f t="shared" si="2"/>
        <v>4.6865560910669138E-2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DADF7-7D11-42F8-BC01-A8EC1FFA2586}">
  <dimension ref="A1:P994"/>
  <sheetViews>
    <sheetView workbookViewId="0">
      <selection activeCell="N1" sqref="N1"/>
    </sheetView>
  </sheetViews>
  <sheetFormatPr defaultRowHeight="14.4" x14ac:dyDescent="0.3"/>
  <cols>
    <col min="1" max="1" width="18.109375" customWidth="1"/>
    <col min="2" max="2" width="26.6640625" bestFit="1" customWidth="1"/>
    <col min="3" max="3" width="12.44140625" bestFit="1" customWidth="1"/>
    <col min="4" max="4" width="19.21875" bestFit="1" customWidth="1"/>
    <col min="5" max="5" width="16.109375" bestFit="1" customWidth="1"/>
    <col min="6" max="6" width="10.44140625" bestFit="1" customWidth="1"/>
    <col min="7" max="7" width="12.109375" bestFit="1" customWidth="1"/>
    <col min="8" max="8" width="12.109375" customWidth="1"/>
    <col min="9" max="9" width="9.5546875" customWidth="1"/>
    <col min="10" max="10" width="18.77734375" bestFit="1" customWidth="1"/>
    <col min="11" max="11" width="13.44140625" bestFit="1" customWidth="1"/>
    <col min="12" max="12" width="11" bestFit="1" customWidth="1"/>
  </cols>
  <sheetData>
    <row r="1" spans="1:12" ht="21.6" thickBot="1" x14ac:dyDescent="0.35">
      <c r="A1" s="1" t="s">
        <v>0</v>
      </c>
      <c r="B1" s="2" t="s">
        <v>1</v>
      </c>
      <c r="C1" s="2" t="s">
        <v>2</v>
      </c>
      <c r="D1" s="2" t="s">
        <v>3</v>
      </c>
      <c r="E1" s="2" t="s">
        <v>4</v>
      </c>
      <c r="F1" s="2" t="s">
        <v>5</v>
      </c>
      <c r="G1" s="2" t="s">
        <v>6</v>
      </c>
      <c r="H1" s="2" t="s">
        <v>7</v>
      </c>
      <c r="I1" s="2" t="s">
        <v>8</v>
      </c>
      <c r="J1" s="3" t="s">
        <v>9</v>
      </c>
      <c r="K1" s="3" t="s">
        <v>10</v>
      </c>
      <c r="L1" s="3" t="s">
        <v>11</v>
      </c>
    </row>
    <row r="2" spans="1:12" ht="15.6" thickTop="1" thickBot="1" x14ac:dyDescent="0.35">
      <c r="A2" s="4">
        <v>45383</v>
      </c>
      <c r="B2" s="5" t="s">
        <v>12</v>
      </c>
      <c r="C2" s="5" t="s">
        <v>13</v>
      </c>
      <c r="D2" s="5" t="s">
        <v>14</v>
      </c>
      <c r="E2" s="5" t="s">
        <v>15</v>
      </c>
      <c r="F2" s="5" t="s">
        <v>16</v>
      </c>
      <c r="G2" s="5">
        <v>29</v>
      </c>
      <c r="H2" s="5">
        <v>924</v>
      </c>
      <c r="I2" s="5">
        <v>1482</v>
      </c>
      <c r="J2" s="6">
        <f>G2*H2</f>
        <v>26796</v>
      </c>
      <c r="K2" s="6">
        <f>G2*I2</f>
        <v>42978</v>
      </c>
      <c r="L2" s="6">
        <f>K2-J2</f>
        <v>16182</v>
      </c>
    </row>
    <row r="3" spans="1:12" ht="15.6" thickTop="1" thickBot="1" x14ac:dyDescent="0.35">
      <c r="A3" s="4">
        <v>45384</v>
      </c>
      <c r="B3" s="5" t="s">
        <v>17</v>
      </c>
      <c r="C3" s="5" t="s">
        <v>13</v>
      </c>
      <c r="D3" s="5" t="s">
        <v>18</v>
      </c>
      <c r="E3" s="5" t="s">
        <v>19</v>
      </c>
      <c r="F3" s="5" t="s">
        <v>16</v>
      </c>
      <c r="G3" s="5">
        <v>30</v>
      </c>
      <c r="H3" s="5">
        <v>817</v>
      </c>
      <c r="I3" s="5">
        <v>997</v>
      </c>
      <c r="J3" s="6">
        <f t="shared" ref="J3:J66" si="0">G3*H3</f>
        <v>24510</v>
      </c>
      <c r="K3" s="6">
        <f t="shared" ref="K3:K66" si="1">G3*I3</f>
        <v>29910</v>
      </c>
      <c r="L3" s="6">
        <f t="shared" ref="L3:L66" si="2">K3-J3</f>
        <v>5400</v>
      </c>
    </row>
    <row r="4" spans="1:12" ht="15.6" thickTop="1" thickBot="1" x14ac:dyDescent="0.35">
      <c r="A4" s="4">
        <v>45385</v>
      </c>
      <c r="B4" s="5" t="s">
        <v>20</v>
      </c>
      <c r="C4" s="5" t="s">
        <v>13</v>
      </c>
      <c r="D4" s="5" t="s">
        <v>18</v>
      </c>
      <c r="E4" s="5" t="s">
        <v>21</v>
      </c>
      <c r="F4" s="5" t="s">
        <v>16</v>
      </c>
      <c r="G4" s="5">
        <v>23</v>
      </c>
      <c r="H4" s="5">
        <v>753</v>
      </c>
      <c r="I4" s="5">
        <v>1006</v>
      </c>
      <c r="J4" s="6">
        <f t="shared" si="0"/>
        <v>17319</v>
      </c>
      <c r="K4" s="6">
        <f t="shared" si="1"/>
        <v>23138</v>
      </c>
      <c r="L4" s="6">
        <f t="shared" si="2"/>
        <v>5819</v>
      </c>
    </row>
    <row r="5" spans="1:12" ht="15.6" thickTop="1" thickBot="1" x14ac:dyDescent="0.35">
      <c r="A5" s="4">
        <v>45386</v>
      </c>
      <c r="B5" s="5" t="s">
        <v>22</v>
      </c>
      <c r="C5" s="5" t="s">
        <v>13</v>
      </c>
      <c r="D5" s="5" t="s">
        <v>18</v>
      </c>
      <c r="E5" s="5" t="s">
        <v>23</v>
      </c>
      <c r="F5" s="5" t="s">
        <v>16</v>
      </c>
      <c r="G5" s="5">
        <v>26</v>
      </c>
      <c r="H5" s="5">
        <v>809</v>
      </c>
      <c r="I5" s="5">
        <v>1375</v>
      </c>
      <c r="J5" s="6">
        <f t="shared" si="0"/>
        <v>21034</v>
      </c>
      <c r="K5" s="6">
        <f t="shared" si="1"/>
        <v>35750</v>
      </c>
      <c r="L5" s="6">
        <f t="shared" si="2"/>
        <v>14716</v>
      </c>
    </row>
    <row r="6" spans="1:12" ht="15.6" thickTop="1" thickBot="1" x14ac:dyDescent="0.35">
      <c r="A6" s="4">
        <v>45387</v>
      </c>
      <c r="B6" s="5" t="s">
        <v>24</v>
      </c>
      <c r="C6" s="5" t="s">
        <v>25</v>
      </c>
      <c r="D6" s="5" t="s">
        <v>26</v>
      </c>
      <c r="E6" s="5" t="s">
        <v>27</v>
      </c>
      <c r="F6" s="5" t="s">
        <v>16</v>
      </c>
      <c r="G6" s="5">
        <v>95</v>
      </c>
      <c r="H6" s="5">
        <v>936</v>
      </c>
      <c r="I6" s="5">
        <v>901</v>
      </c>
      <c r="J6" s="6">
        <f t="shared" si="0"/>
        <v>88920</v>
      </c>
      <c r="K6" s="6">
        <f t="shared" si="1"/>
        <v>85595</v>
      </c>
      <c r="L6" s="6">
        <f t="shared" si="2"/>
        <v>-3325</v>
      </c>
    </row>
    <row r="7" spans="1:12" ht="15.6" thickTop="1" thickBot="1" x14ac:dyDescent="0.35">
      <c r="A7" s="4">
        <v>45388</v>
      </c>
      <c r="B7" s="5" t="s">
        <v>28</v>
      </c>
      <c r="C7" s="5" t="s">
        <v>25</v>
      </c>
      <c r="D7" s="5" t="s">
        <v>26</v>
      </c>
      <c r="E7" s="5" t="s">
        <v>29</v>
      </c>
      <c r="F7" s="5" t="s">
        <v>16</v>
      </c>
      <c r="G7" s="5">
        <v>84</v>
      </c>
      <c r="H7" s="5">
        <v>784</v>
      </c>
      <c r="I7" s="5">
        <v>1189</v>
      </c>
      <c r="J7" s="6">
        <f t="shared" si="0"/>
        <v>65856</v>
      </c>
      <c r="K7" s="6">
        <f t="shared" si="1"/>
        <v>99876</v>
      </c>
      <c r="L7" s="6">
        <f t="shared" si="2"/>
        <v>34020</v>
      </c>
    </row>
    <row r="8" spans="1:12" ht="15.6" thickTop="1" thickBot="1" x14ac:dyDescent="0.35">
      <c r="A8" s="4">
        <v>45389</v>
      </c>
      <c r="B8" s="5" t="s">
        <v>30</v>
      </c>
      <c r="C8" s="5" t="s">
        <v>25</v>
      </c>
      <c r="D8" s="5" t="s">
        <v>26</v>
      </c>
      <c r="E8" s="5" t="s">
        <v>31</v>
      </c>
      <c r="F8" s="5" t="s">
        <v>16</v>
      </c>
      <c r="G8" s="5">
        <v>55</v>
      </c>
      <c r="H8" s="5">
        <v>637</v>
      </c>
      <c r="I8" s="5">
        <v>969</v>
      </c>
      <c r="J8" s="6">
        <f t="shared" si="0"/>
        <v>35035</v>
      </c>
      <c r="K8" s="6">
        <f t="shared" si="1"/>
        <v>53295</v>
      </c>
      <c r="L8" s="6">
        <f t="shared" si="2"/>
        <v>18260</v>
      </c>
    </row>
    <row r="9" spans="1:12" ht="15.6" thickTop="1" thickBot="1" x14ac:dyDescent="0.35">
      <c r="A9" s="4">
        <v>45390</v>
      </c>
      <c r="B9" s="5" t="s">
        <v>32</v>
      </c>
      <c r="C9" s="5" t="s">
        <v>25</v>
      </c>
      <c r="D9" s="5" t="s">
        <v>26</v>
      </c>
      <c r="E9" s="5" t="s">
        <v>19</v>
      </c>
      <c r="F9" s="5" t="s">
        <v>16</v>
      </c>
      <c r="G9" s="5">
        <v>51</v>
      </c>
      <c r="H9" s="5">
        <v>847</v>
      </c>
      <c r="I9" s="5">
        <v>1245</v>
      </c>
      <c r="J9" s="6">
        <f t="shared" si="0"/>
        <v>43197</v>
      </c>
      <c r="K9" s="6">
        <f t="shared" si="1"/>
        <v>63495</v>
      </c>
      <c r="L9" s="6">
        <f t="shared" si="2"/>
        <v>20298</v>
      </c>
    </row>
    <row r="10" spans="1:12" ht="15.6" thickTop="1" thickBot="1" x14ac:dyDescent="0.35">
      <c r="A10" s="4">
        <v>45391</v>
      </c>
      <c r="B10" s="5" t="s">
        <v>33</v>
      </c>
      <c r="C10" s="5" t="s">
        <v>13</v>
      </c>
      <c r="D10" s="5" t="s">
        <v>14</v>
      </c>
      <c r="E10" s="5" t="s">
        <v>34</v>
      </c>
      <c r="F10" s="5" t="s">
        <v>35</v>
      </c>
      <c r="G10" s="5">
        <v>23</v>
      </c>
      <c r="H10" s="5">
        <v>852</v>
      </c>
      <c r="I10" s="5">
        <v>1365</v>
      </c>
      <c r="J10" s="6">
        <f t="shared" si="0"/>
        <v>19596</v>
      </c>
      <c r="K10" s="6">
        <f t="shared" si="1"/>
        <v>31395</v>
      </c>
      <c r="L10" s="6">
        <f t="shared" si="2"/>
        <v>11799</v>
      </c>
    </row>
    <row r="11" spans="1:12" ht="15.6" thickTop="1" thickBot="1" x14ac:dyDescent="0.35">
      <c r="A11" s="4">
        <v>45392</v>
      </c>
      <c r="B11" s="5" t="s">
        <v>36</v>
      </c>
      <c r="C11" s="5" t="s">
        <v>13</v>
      </c>
      <c r="D11" s="5" t="s">
        <v>14</v>
      </c>
      <c r="E11" s="5" t="s">
        <v>31</v>
      </c>
      <c r="F11" s="5" t="s">
        <v>35</v>
      </c>
      <c r="G11" s="5">
        <v>24</v>
      </c>
      <c r="H11" s="5">
        <v>903</v>
      </c>
      <c r="I11" s="5">
        <v>1161</v>
      </c>
      <c r="J11" s="6">
        <f t="shared" si="0"/>
        <v>21672</v>
      </c>
      <c r="K11" s="6">
        <f t="shared" si="1"/>
        <v>27864</v>
      </c>
      <c r="L11" s="6">
        <f t="shared" si="2"/>
        <v>6192</v>
      </c>
    </row>
    <row r="12" spans="1:12" ht="15.6" thickTop="1" thickBot="1" x14ac:dyDescent="0.35">
      <c r="A12" s="4">
        <v>45393</v>
      </c>
      <c r="B12" s="5" t="s">
        <v>37</v>
      </c>
      <c r="C12" s="5" t="s">
        <v>13</v>
      </c>
      <c r="D12" s="5" t="s">
        <v>14</v>
      </c>
      <c r="E12" s="5" t="s">
        <v>38</v>
      </c>
      <c r="F12" s="5" t="s">
        <v>35</v>
      </c>
      <c r="G12" s="5">
        <v>21</v>
      </c>
      <c r="H12" s="5">
        <v>829</v>
      </c>
      <c r="I12" s="5">
        <v>1269</v>
      </c>
      <c r="J12" s="6">
        <f t="shared" si="0"/>
        <v>17409</v>
      </c>
      <c r="K12" s="6">
        <f t="shared" si="1"/>
        <v>26649</v>
      </c>
      <c r="L12" s="6">
        <f t="shared" si="2"/>
        <v>9240</v>
      </c>
    </row>
    <row r="13" spans="1:12" ht="15.6" thickTop="1" thickBot="1" x14ac:dyDescent="0.35">
      <c r="A13" s="4">
        <v>45394</v>
      </c>
      <c r="B13" s="5" t="s">
        <v>39</v>
      </c>
      <c r="C13" s="5" t="s">
        <v>13</v>
      </c>
      <c r="D13" s="5" t="s">
        <v>14</v>
      </c>
      <c r="E13" s="5" t="s">
        <v>38</v>
      </c>
      <c r="F13" s="5" t="s">
        <v>35</v>
      </c>
      <c r="G13" s="5">
        <v>20</v>
      </c>
      <c r="H13" s="5">
        <v>557</v>
      </c>
      <c r="I13" s="5">
        <v>952</v>
      </c>
      <c r="J13" s="6">
        <f t="shared" si="0"/>
        <v>11140</v>
      </c>
      <c r="K13" s="6">
        <f t="shared" si="1"/>
        <v>19040</v>
      </c>
      <c r="L13" s="6">
        <f t="shared" si="2"/>
        <v>7900</v>
      </c>
    </row>
    <row r="14" spans="1:12" ht="15.6" thickTop="1" thickBot="1" x14ac:dyDescent="0.35">
      <c r="A14" s="4">
        <v>45395</v>
      </c>
      <c r="B14" s="5" t="s">
        <v>40</v>
      </c>
      <c r="C14" s="5" t="s">
        <v>13</v>
      </c>
      <c r="D14" s="5" t="s">
        <v>14</v>
      </c>
      <c r="E14" s="5" t="s">
        <v>19</v>
      </c>
      <c r="F14" s="5" t="s">
        <v>35</v>
      </c>
      <c r="G14" s="5">
        <v>29</v>
      </c>
      <c r="H14" s="5">
        <v>951</v>
      </c>
      <c r="I14" s="5">
        <v>1198</v>
      </c>
      <c r="J14" s="6">
        <f t="shared" si="0"/>
        <v>27579</v>
      </c>
      <c r="K14" s="6">
        <f t="shared" si="1"/>
        <v>34742</v>
      </c>
      <c r="L14" s="6">
        <f t="shared" si="2"/>
        <v>7163</v>
      </c>
    </row>
    <row r="15" spans="1:12" ht="15.6" thickTop="1" thickBot="1" x14ac:dyDescent="0.35">
      <c r="A15" s="4">
        <v>45396</v>
      </c>
      <c r="B15" s="5" t="s">
        <v>41</v>
      </c>
      <c r="C15" s="5" t="s">
        <v>13</v>
      </c>
      <c r="D15" s="5" t="s">
        <v>14</v>
      </c>
      <c r="E15" s="5" t="s">
        <v>42</v>
      </c>
      <c r="F15" s="5" t="s">
        <v>35</v>
      </c>
      <c r="G15" s="5">
        <v>20</v>
      </c>
      <c r="H15" s="5">
        <v>648</v>
      </c>
      <c r="I15" s="5">
        <v>1432</v>
      </c>
      <c r="J15" s="6">
        <f t="shared" si="0"/>
        <v>12960</v>
      </c>
      <c r="K15" s="6">
        <f t="shared" si="1"/>
        <v>28640</v>
      </c>
      <c r="L15" s="6">
        <f t="shared" si="2"/>
        <v>15680</v>
      </c>
    </row>
    <row r="16" spans="1:12" ht="15.6" thickTop="1" thickBot="1" x14ac:dyDescent="0.35">
      <c r="A16" s="4">
        <v>45397</v>
      </c>
      <c r="B16" s="5" t="s">
        <v>43</v>
      </c>
      <c r="C16" s="5" t="s">
        <v>25</v>
      </c>
      <c r="D16" s="5" t="s">
        <v>44</v>
      </c>
      <c r="E16" s="5" t="s">
        <v>19</v>
      </c>
      <c r="F16" s="5" t="s">
        <v>35</v>
      </c>
      <c r="G16" s="5">
        <v>68</v>
      </c>
      <c r="H16" s="5">
        <v>534</v>
      </c>
      <c r="I16" s="5">
        <v>1235</v>
      </c>
      <c r="J16" s="6">
        <f t="shared" si="0"/>
        <v>36312</v>
      </c>
      <c r="K16" s="6">
        <f t="shared" si="1"/>
        <v>83980</v>
      </c>
      <c r="L16" s="6">
        <f t="shared" si="2"/>
        <v>47668</v>
      </c>
    </row>
    <row r="17" spans="1:12" ht="15.6" thickTop="1" thickBot="1" x14ac:dyDescent="0.35">
      <c r="A17" s="4">
        <v>45398</v>
      </c>
      <c r="B17" s="5" t="s">
        <v>45</v>
      </c>
      <c r="C17" s="5" t="s">
        <v>25</v>
      </c>
      <c r="D17" s="5" t="s">
        <v>44</v>
      </c>
      <c r="E17" s="5" t="s">
        <v>46</v>
      </c>
      <c r="F17" s="5" t="s">
        <v>35</v>
      </c>
      <c r="G17" s="5">
        <v>68</v>
      </c>
      <c r="H17" s="5">
        <v>575</v>
      </c>
      <c r="I17" s="5">
        <v>1014</v>
      </c>
      <c r="J17" s="6">
        <f t="shared" si="0"/>
        <v>39100</v>
      </c>
      <c r="K17" s="6">
        <f t="shared" si="1"/>
        <v>68952</v>
      </c>
      <c r="L17" s="6">
        <f t="shared" si="2"/>
        <v>29852</v>
      </c>
    </row>
    <row r="18" spans="1:12" ht="15.6" thickTop="1" thickBot="1" x14ac:dyDescent="0.35">
      <c r="A18" s="4">
        <v>45399</v>
      </c>
      <c r="B18" s="5" t="s">
        <v>47</v>
      </c>
      <c r="C18" s="5" t="s">
        <v>25</v>
      </c>
      <c r="D18" s="5" t="s">
        <v>44</v>
      </c>
      <c r="E18" s="5" t="s">
        <v>42</v>
      </c>
      <c r="F18" s="5" t="s">
        <v>35</v>
      </c>
      <c r="G18" s="5">
        <v>79</v>
      </c>
      <c r="H18" s="5">
        <v>537</v>
      </c>
      <c r="I18" s="5">
        <v>955</v>
      </c>
      <c r="J18" s="6">
        <f t="shared" si="0"/>
        <v>42423</v>
      </c>
      <c r="K18" s="6">
        <f t="shared" si="1"/>
        <v>75445</v>
      </c>
      <c r="L18" s="6">
        <f t="shared" si="2"/>
        <v>33022</v>
      </c>
    </row>
    <row r="19" spans="1:12" ht="15.6" thickTop="1" thickBot="1" x14ac:dyDescent="0.35">
      <c r="A19" s="4">
        <v>45400</v>
      </c>
      <c r="B19" s="5" t="s">
        <v>48</v>
      </c>
      <c r="C19" s="5" t="s">
        <v>25</v>
      </c>
      <c r="D19" s="5" t="s">
        <v>44</v>
      </c>
      <c r="E19" s="5" t="s">
        <v>49</v>
      </c>
      <c r="F19" s="5" t="s">
        <v>35</v>
      </c>
      <c r="G19" s="5">
        <v>65</v>
      </c>
      <c r="H19" s="5">
        <v>935</v>
      </c>
      <c r="I19" s="5">
        <v>1205</v>
      </c>
      <c r="J19" s="6">
        <f t="shared" si="0"/>
        <v>60775</v>
      </c>
      <c r="K19" s="6">
        <f t="shared" si="1"/>
        <v>78325</v>
      </c>
      <c r="L19" s="6">
        <f t="shared" si="2"/>
        <v>17550</v>
      </c>
    </row>
    <row r="20" spans="1:12" ht="15.6" thickTop="1" thickBot="1" x14ac:dyDescent="0.35">
      <c r="A20" s="4">
        <v>45401</v>
      </c>
      <c r="B20" s="5" t="s">
        <v>50</v>
      </c>
      <c r="C20" s="5" t="s">
        <v>25</v>
      </c>
      <c r="D20" s="5" t="s">
        <v>44</v>
      </c>
      <c r="E20" s="5" t="s">
        <v>51</v>
      </c>
      <c r="F20" s="5" t="s">
        <v>35</v>
      </c>
      <c r="G20" s="5">
        <v>66</v>
      </c>
      <c r="H20" s="5">
        <v>709</v>
      </c>
      <c r="I20" s="5">
        <v>1106</v>
      </c>
      <c r="J20" s="6">
        <f t="shared" si="0"/>
        <v>46794</v>
      </c>
      <c r="K20" s="6">
        <f t="shared" si="1"/>
        <v>72996</v>
      </c>
      <c r="L20" s="6">
        <f t="shared" si="2"/>
        <v>26202</v>
      </c>
    </row>
    <row r="21" spans="1:12" ht="15.6" thickTop="1" thickBot="1" x14ac:dyDescent="0.35">
      <c r="A21" s="4">
        <v>45402</v>
      </c>
      <c r="B21" s="5" t="s">
        <v>52</v>
      </c>
      <c r="C21" s="5" t="s">
        <v>25</v>
      </c>
      <c r="D21" s="5" t="s">
        <v>44</v>
      </c>
      <c r="E21" s="5" t="s">
        <v>31</v>
      </c>
      <c r="F21" s="5" t="s">
        <v>16</v>
      </c>
      <c r="G21" s="5">
        <v>70</v>
      </c>
      <c r="H21" s="5">
        <v>751</v>
      </c>
      <c r="I21" s="5">
        <v>936</v>
      </c>
      <c r="J21" s="6">
        <f t="shared" si="0"/>
        <v>52570</v>
      </c>
      <c r="K21" s="6">
        <f t="shared" si="1"/>
        <v>65520</v>
      </c>
      <c r="L21" s="6">
        <f t="shared" si="2"/>
        <v>12950</v>
      </c>
    </row>
    <row r="22" spans="1:12" ht="15.6" thickTop="1" thickBot="1" x14ac:dyDescent="0.35">
      <c r="A22" s="4">
        <v>45403</v>
      </c>
      <c r="B22" s="5" t="s">
        <v>53</v>
      </c>
      <c r="C22" s="5" t="s">
        <v>25</v>
      </c>
      <c r="D22" s="5" t="s">
        <v>44</v>
      </c>
      <c r="E22" s="5" t="s">
        <v>38</v>
      </c>
      <c r="F22" s="5" t="s">
        <v>16</v>
      </c>
      <c r="G22" s="5">
        <v>75</v>
      </c>
      <c r="H22" s="5">
        <v>686</v>
      </c>
      <c r="I22" s="5">
        <v>1081</v>
      </c>
      <c r="J22" s="6">
        <f t="shared" si="0"/>
        <v>51450</v>
      </c>
      <c r="K22" s="6">
        <f t="shared" si="1"/>
        <v>81075</v>
      </c>
      <c r="L22" s="6">
        <f t="shared" si="2"/>
        <v>29625</v>
      </c>
    </row>
    <row r="23" spans="1:12" ht="15.6" thickTop="1" thickBot="1" x14ac:dyDescent="0.35">
      <c r="A23" s="4">
        <v>45404</v>
      </c>
      <c r="B23" s="5" t="s">
        <v>54</v>
      </c>
      <c r="C23" s="5" t="s">
        <v>13</v>
      </c>
      <c r="D23" s="5" t="s">
        <v>55</v>
      </c>
      <c r="E23" s="5" t="s">
        <v>38</v>
      </c>
      <c r="F23" s="5" t="s">
        <v>16</v>
      </c>
      <c r="G23" s="5">
        <v>26</v>
      </c>
      <c r="H23" s="5">
        <v>942</v>
      </c>
      <c r="I23" s="5">
        <v>944</v>
      </c>
      <c r="J23" s="6">
        <f t="shared" si="0"/>
        <v>24492</v>
      </c>
      <c r="K23" s="6">
        <f t="shared" si="1"/>
        <v>24544</v>
      </c>
      <c r="L23" s="6">
        <f t="shared" si="2"/>
        <v>52</v>
      </c>
    </row>
    <row r="24" spans="1:12" ht="15.6" thickTop="1" thickBot="1" x14ac:dyDescent="0.35">
      <c r="A24" s="4">
        <v>45405</v>
      </c>
      <c r="B24" s="5" t="s">
        <v>56</v>
      </c>
      <c r="C24" s="5" t="s">
        <v>13</v>
      </c>
      <c r="D24" s="5" t="s">
        <v>55</v>
      </c>
      <c r="E24" s="5" t="s">
        <v>23</v>
      </c>
      <c r="F24" s="5" t="s">
        <v>16</v>
      </c>
      <c r="G24" s="5">
        <v>25</v>
      </c>
      <c r="H24" s="5">
        <v>958</v>
      </c>
      <c r="I24" s="5">
        <v>1393</v>
      </c>
      <c r="J24" s="6">
        <f t="shared" si="0"/>
        <v>23950</v>
      </c>
      <c r="K24" s="6">
        <f t="shared" si="1"/>
        <v>34825</v>
      </c>
      <c r="L24" s="6">
        <f t="shared" si="2"/>
        <v>10875</v>
      </c>
    </row>
    <row r="25" spans="1:12" ht="15.6" thickTop="1" thickBot="1" x14ac:dyDescent="0.35">
      <c r="A25" s="4">
        <v>45406</v>
      </c>
      <c r="B25" s="5" t="s">
        <v>57</v>
      </c>
      <c r="C25" s="5" t="s">
        <v>13</v>
      </c>
      <c r="D25" s="5" t="s">
        <v>55</v>
      </c>
      <c r="E25" s="5" t="s">
        <v>23</v>
      </c>
      <c r="F25" s="5" t="s">
        <v>16</v>
      </c>
      <c r="G25" s="5">
        <v>20</v>
      </c>
      <c r="H25" s="5">
        <v>606</v>
      </c>
      <c r="I25" s="5">
        <v>1106</v>
      </c>
      <c r="J25" s="6">
        <f t="shared" si="0"/>
        <v>12120</v>
      </c>
      <c r="K25" s="6">
        <f t="shared" si="1"/>
        <v>22120</v>
      </c>
      <c r="L25" s="6">
        <f t="shared" si="2"/>
        <v>10000</v>
      </c>
    </row>
    <row r="26" spans="1:12" ht="15.6" thickTop="1" thickBot="1" x14ac:dyDescent="0.35">
      <c r="A26" s="4">
        <v>45407</v>
      </c>
      <c r="B26" s="5" t="s">
        <v>58</v>
      </c>
      <c r="C26" s="5" t="s">
        <v>13</v>
      </c>
      <c r="D26" s="5" t="s">
        <v>55</v>
      </c>
      <c r="E26" s="5" t="s">
        <v>34</v>
      </c>
      <c r="F26" s="5" t="s">
        <v>35</v>
      </c>
      <c r="G26" s="5">
        <v>26</v>
      </c>
      <c r="H26" s="5">
        <v>520</v>
      </c>
      <c r="I26" s="5">
        <v>1494</v>
      </c>
      <c r="J26" s="6">
        <f t="shared" si="0"/>
        <v>13520</v>
      </c>
      <c r="K26" s="6">
        <f t="shared" si="1"/>
        <v>38844</v>
      </c>
      <c r="L26" s="6">
        <f t="shared" si="2"/>
        <v>25324</v>
      </c>
    </row>
    <row r="27" spans="1:12" ht="15.6" thickTop="1" thickBot="1" x14ac:dyDescent="0.35">
      <c r="A27" s="4">
        <v>45408</v>
      </c>
      <c r="B27" s="5" t="s">
        <v>59</v>
      </c>
      <c r="C27" s="5" t="s">
        <v>13</v>
      </c>
      <c r="D27" s="5" t="s">
        <v>55</v>
      </c>
      <c r="E27" s="5" t="s">
        <v>38</v>
      </c>
      <c r="F27" s="5" t="s">
        <v>35</v>
      </c>
      <c r="G27" s="5">
        <v>22</v>
      </c>
      <c r="H27" s="5">
        <v>822</v>
      </c>
      <c r="I27" s="5">
        <v>1279</v>
      </c>
      <c r="J27" s="6">
        <f t="shared" si="0"/>
        <v>18084</v>
      </c>
      <c r="K27" s="6">
        <f t="shared" si="1"/>
        <v>28138</v>
      </c>
      <c r="L27" s="6">
        <f t="shared" si="2"/>
        <v>10054</v>
      </c>
    </row>
    <row r="28" spans="1:12" ht="15.6" thickTop="1" thickBot="1" x14ac:dyDescent="0.35">
      <c r="A28" s="4">
        <v>45409</v>
      </c>
      <c r="B28" s="5" t="s">
        <v>60</v>
      </c>
      <c r="C28" s="5" t="s">
        <v>13</v>
      </c>
      <c r="D28" s="5" t="s">
        <v>55</v>
      </c>
      <c r="E28" s="5" t="s">
        <v>61</v>
      </c>
      <c r="F28" s="5" t="s">
        <v>35</v>
      </c>
      <c r="G28" s="5">
        <v>26</v>
      </c>
      <c r="H28" s="5">
        <v>505</v>
      </c>
      <c r="I28" s="5">
        <v>908</v>
      </c>
      <c r="J28" s="6">
        <f t="shared" si="0"/>
        <v>13130</v>
      </c>
      <c r="K28" s="6">
        <f t="shared" si="1"/>
        <v>23608</v>
      </c>
      <c r="L28" s="6">
        <f t="shared" si="2"/>
        <v>10478</v>
      </c>
    </row>
    <row r="29" spans="1:12" ht="15.6" thickTop="1" thickBot="1" x14ac:dyDescent="0.35">
      <c r="A29" s="4">
        <v>45410</v>
      </c>
      <c r="B29" s="5" t="s">
        <v>62</v>
      </c>
      <c r="C29" s="5" t="s">
        <v>13</v>
      </c>
      <c r="D29" s="5" t="s">
        <v>55</v>
      </c>
      <c r="E29" s="5" t="s">
        <v>63</v>
      </c>
      <c r="F29" s="5" t="s">
        <v>35</v>
      </c>
      <c r="G29" s="5">
        <v>23</v>
      </c>
      <c r="H29" s="5">
        <v>649</v>
      </c>
      <c r="I29" s="5">
        <v>1326</v>
      </c>
      <c r="J29" s="6">
        <f t="shared" si="0"/>
        <v>14927</v>
      </c>
      <c r="K29" s="6">
        <f t="shared" si="1"/>
        <v>30498</v>
      </c>
      <c r="L29" s="6">
        <f t="shared" si="2"/>
        <v>15571</v>
      </c>
    </row>
    <row r="30" spans="1:12" ht="15.6" thickTop="1" thickBot="1" x14ac:dyDescent="0.35">
      <c r="A30" s="4">
        <v>45411</v>
      </c>
      <c r="B30" s="5" t="s">
        <v>64</v>
      </c>
      <c r="C30" s="5" t="s">
        <v>13</v>
      </c>
      <c r="D30" s="5" t="s">
        <v>55</v>
      </c>
      <c r="E30" s="5" t="s">
        <v>19</v>
      </c>
      <c r="F30" s="5" t="s">
        <v>35</v>
      </c>
      <c r="G30" s="5">
        <v>26</v>
      </c>
      <c r="H30" s="5">
        <v>647</v>
      </c>
      <c r="I30" s="5">
        <v>1200</v>
      </c>
      <c r="J30" s="6">
        <f t="shared" si="0"/>
        <v>16822</v>
      </c>
      <c r="K30" s="6">
        <f t="shared" si="1"/>
        <v>31200</v>
      </c>
      <c r="L30" s="6">
        <f t="shared" si="2"/>
        <v>14378</v>
      </c>
    </row>
    <row r="31" spans="1:12" ht="15.6" thickTop="1" thickBot="1" x14ac:dyDescent="0.35">
      <c r="A31" s="4">
        <v>45412</v>
      </c>
      <c r="B31" s="5" t="s">
        <v>65</v>
      </c>
      <c r="C31" s="5" t="s">
        <v>13</v>
      </c>
      <c r="D31" s="5" t="s">
        <v>55</v>
      </c>
      <c r="E31" s="5" t="s">
        <v>66</v>
      </c>
      <c r="F31" s="5" t="s">
        <v>35</v>
      </c>
      <c r="G31" s="5">
        <v>30</v>
      </c>
      <c r="H31" s="5">
        <v>843</v>
      </c>
      <c r="I31" s="5">
        <v>1089</v>
      </c>
      <c r="J31" s="6">
        <f t="shared" si="0"/>
        <v>25290</v>
      </c>
      <c r="K31" s="6">
        <f t="shared" si="1"/>
        <v>32670</v>
      </c>
      <c r="L31" s="6">
        <f t="shared" si="2"/>
        <v>7380</v>
      </c>
    </row>
    <row r="32" spans="1:12" ht="15.6" thickTop="1" thickBot="1" x14ac:dyDescent="0.35">
      <c r="A32" s="4">
        <v>45413</v>
      </c>
      <c r="B32" s="5" t="s">
        <v>67</v>
      </c>
      <c r="C32" s="5" t="s">
        <v>13</v>
      </c>
      <c r="D32" s="5" t="s">
        <v>55</v>
      </c>
      <c r="E32" s="5" t="s">
        <v>68</v>
      </c>
      <c r="F32" s="5" t="s">
        <v>35</v>
      </c>
      <c r="G32" s="5">
        <v>21</v>
      </c>
      <c r="H32" s="5">
        <v>571</v>
      </c>
      <c r="I32" s="5">
        <v>1022</v>
      </c>
      <c r="J32" s="6">
        <f t="shared" si="0"/>
        <v>11991</v>
      </c>
      <c r="K32" s="6">
        <f t="shared" si="1"/>
        <v>21462</v>
      </c>
      <c r="L32" s="6">
        <f t="shared" si="2"/>
        <v>9471</v>
      </c>
    </row>
    <row r="33" spans="1:12" ht="15.6" thickTop="1" thickBot="1" x14ac:dyDescent="0.35">
      <c r="A33" s="4">
        <v>45414</v>
      </c>
      <c r="B33" s="5" t="s">
        <v>69</v>
      </c>
      <c r="C33" s="5" t="s">
        <v>13</v>
      </c>
      <c r="D33" s="5" t="s">
        <v>55</v>
      </c>
      <c r="E33" s="5" t="s">
        <v>70</v>
      </c>
      <c r="F33" s="5" t="s">
        <v>16</v>
      </c>
      <c r="G33" s="5">
        <v>25</v>
      </c>
      <c r="H33" s="5">
        <v>909</v>
      </c>
      <c r="I33" s="5">
        <v>1391</v>
      </c>
      <c r="J33" s="6">
        <f t="shared" si="0"/>
        <v>22725</v>
      </c>
      <c r="K33" s="6">
        <f t="shared" si="1"/>
        <v>34775</v>
      </c>
      <c r="L33" s="6">
        <f t="shared" si="2"/>
        <v>12050</v>
      </c>
    </row>
    <row r="34" spans="1:12" ht="15.6" thickTop="1" thickBot="1" x14ac:dyDescent="0.35">
      <c r="A34" s="4">
        <v>45415</v>
      </c>
      <c r="B34" s="5" t="s">
        <v>71</v>
      </c>
      <c r="C34" s="5" t="s">
        <v>13</v>
      </c>
      <c r="D34" s="5" t="s">
        <v>55</v>
      </c>
      <c r="E34" s="5" t="s">
        <v>72</v>
      </c>
      <c r="F34" s="5" t="s">
        <v>16</v>
      </c>
      <c r="G34" s="5">
        <v>24</v>
      </c>
      <c r="H34" s="5">
        <v>584</v>
      </c>
      <c r="I34" s="5">
        <v>1343</v>
      </c>
      <c r="J34" s="6">
        <f t="shared" si="0"/>
        <v>14016</v>
      </c>
      <c r="K34" s="6">
        <f t="shared" si="1"/>
        <v>32232</v>
      </c>
      <c r="L34" s="6">
        <f t="shared" si="2"/>
        <v>18216</v>
      </c>
    </row>
    <row r="35" spans="1:12" ht="15.6" thickTop="1" thickBot="1" x14ac:dyDescent="0.35">
      <c r="A35" s="4">
        <v>45416</v>
      </c>
      <c r="B35" s="5" t="s">
        <v>73</v>
      </c>
      <c r="C35" s="5" t="s">
        <v>13</v>
      </c>
      <c r="D35" s="5" t="s">
        <v>55</v>
      </c>
      <c r="E35" s="5" t="s">
        <v>74</v>
      </c>
      <c r="F35" s="5" t="s">
        <v>16</v>
      </c>
      <c r="G35" s="5">
        <v>28</v>
      </c>
      <c r="H35" s="5">
        <v>787</v>
      </c>
      <c r="I35" s="5">
        <v>1021</v>
      </c>
      <c r="J35" s="6">
        <f t="shared" si="0"/>
        <v>22036</v>
      </c>
      <c r="K35" s="6">
        <f t="shared" si="1"/>
        <v>28588</v>
      </c>
      <c r="L35" s="6">
        <f t="shared" si="2"/>
        <v>6552</v>
      </c>
    </row>
    <row r="36" spans="1:12" ht="15.6" thickTop="1" thickBot="1" x14ac:dyDescent="0.35">
      <c r="A36" s="4">
        <v>45417</v>
      </c>
      <c r="B36" s="5" t="s">
        <v>75</v>
      </c>
      <c r="C36" s="5" t="s">
        <v>13</v>
      </c>
      <c r="D36" s="5" t="s">
        <v>55</v>
      </c>
      <c r="E36" s="5" t="s">
        <v>21</v>
      </c>
      <c r="F36" s="5" t="s">
        <v>16</v>
      </c>
      <c r="G36" s="5">
        <v>23</v>
      </c>
      <c r="H36" s="5">
        <v>768</v>
      </c>
      <c r="I36" s="5">
        <v>901</v>
      </c>
      <c r="J36" s="6">
        <f t="shared" si="0"/>
        <v>17664</v>
      </c>
      <c r="K36" s="6">
        <f t="shared" si="1"/>
        <v>20723</v>
      </c>
      <c r="L36" s="6">
        <f t="shared" si="2"/>
        <v>3059</v>
      </c>
    </row>
    <row r="37" spans="1:12" ht="15.6" thickTop="1" thickBot="1" x14ac:dyDescent="0.35">
      <c r="A37" s="4">
        <v>45418</v>
      </c>
      <c r="B37" s="5" t="s">
        <v>76</v>
      </c>
      <c r="C37" s="5" t="s">
        <v>13</v>
      </c>
      <c r="D37" s="5" t="s">
        <v>55</v>
      </c>
      <c r="E37" s="5" t="s">
        <v>21</v>
      </c>
      <c r="F37" s="5" t="s">
        <v>35</v>
      </c>
      <c r="G37" s="5">
        <v>23</v>
      </c>
      <c r="H37" s="5">
        <v>584</v>
      </c>
      <c r="I37" s="5">
        <v>1386</v>
      </c>
      <c r="J37" s="6">
        <f t="shared" si="0"/>
        <v>13432</v>
      </c>
      <c r="K37" s="6">
        <f t="shared" si="1"/>
        <v>31878</v>
      </c>
      <c r="L37" s="6">
        <f t="shared" si="2"/>
        <v>18446</v>
      </c>
    </row>
    <row r="38" spans="1:12" ht="15.6" thickTop="1" thickBot="1" x14ac:dyDescent="0.35">
      <c r="A38" s="4">
        <v>45419</v>
      </c>
      <c r="B38" s="5" t="s">
        <v>77</v>
      </c>
      <c r="C38" s="5" t="s">
        <v>13</v>
      </c>
      <c r="D38" s="5" t="s">
        <v>78</v>
      </c>
      <c r="E38" s="5" t="s">
        <v>42</v>
      </c>
      <c r="F38" s="5" t="s">
        <v>35</v>
      </c>
      <c r="G38" s="5">
        <v>20</v>
      </c>
      <c r="H38" s="5">
        <v>778</v>
      </c>
      <c r="I38" s="5">
        <v>957</v>
      </c>
      <c r="J38" s="6">
        <f t="shared" si="0"/>
        <v>15560</v>
      </c>
      <c r="K38" s="6">
        <f t="shared" si="1"/>
        <v>19140</v>
      </c>
      <c r="L38" s="6">
        <f t="shared" si="2"/>
        <v>3580</v>
      </c>
    </row>
    <row r="39" spans="1:12" ht="15.6" thickTop="1" thickBot="1" x14ac:dyDescent="0.35">
      <c r="A39" s="4">
        <v>45420</v>
      </c>
      <c r="B39" s="5" t="s">
        <v>79</v>
      </c>
      <c r="C39" s="5" t="s">
        <v>13</v>
      </c>
      <c r="D39" s="5" t="s">
        <v>78</v>
      </c>
      <c r="E39" s="5" t="s">
        <v>61</v>
      </c>
      <c r="F39" s="5" t="s">
        <v>35</v>
      </c>
      <c r="G39" s="5">
        <v>26</v>
      </c>
      <c r="H39" s="5">
        <v>595</v>
      </c>
      <c r="I39" s="5">
        <v>970</v>
      </c>
      <c r="J39" s="6">
        <f t="shared" si="0"/>
        <v>15470</v>
      </c>
      <c r="K39" s="6">
        <f t="shared" si="1"/>
        <v>25220</v>
      </c>
      <c r="L39" s="6">
        <f t="shared" si="2"/>
        <v>9750</v>
      </c>
    </row>
    <row r="40" spans="1:12" ht="15.6" thickTop="1" thickBot="1" x14ac:dyDescent="0.35">
      <c r="A40" s="4">
        <v>45421</v>
      </c>
      <c r="B40" s="5" t="s">
        <v>80</v>
      </c>
      <c r="C40" s="5" t="s">
        <v>13</v>
      </c>
      <c r="D40" s="5" t="s">
        <v>78</v>
      </c>
      <c r="E40" s="5" t="s">
        <v>21</v>
      </c>
      <c r="F40" s="5" t="s">
        <v>35</v>
      </c>
      <c r="G40" s="5">
        <v>27</v>
      </c>
      <c r="H40" s="5">
        <v>722</v>
      </c>
      <c r="I40" s="5">
        <v>1143</v>
      </c>
      <c r="J40" s="6">
        <f t="shared" si="0"/>
        <v>19494</v>
      </c>
      <c r="K40" s="6">
        <f t="shared" si="1"/>
        <v>30861</v>
      </c>
      <c r="L40" s="6">
        <f t="shared" si="2"/>
        <v>11367</v>
      </c>
    </row>
    <row r="41" spans="1:12" ht="15.6" thickTop="1" thickBot="1" x14ac:dyDescent="0.35">
      <c r="A41" s="4">
        <v>45422</v>
      </c>
      <c r="B41" s="5" t="s">
        <v>81</v>
      </c>
      <c r="C41" s="5" t="s">
        <v>13</v>
      </c>
      <c r="D41" s="5" t="s">
        <v>78</v>
      </c>
      <c r="E41" s="5" t="s">
        <v>27</v>
      </c>
      <c r="F41" s="5" t="s">
        <v>35</v>
      </c>
      <c r="G41" s="5">
        <v>25</v>
      </c>
      <c r="H41" s="5">
        <v>982</v>
      </c>
      <c r="I41" s="5">
        <v>1343</v>
      </c>
      <c r="J41" s="6">
        <f t="shared" si="0"/>
        <v>24550</v>
      </c>
      <c r="K41" s="6">
        <f t="shared" si="1"/>
        <v>33575</v>
      </c>
      <c r="L41" s="6">
        <f t="shared" si="2"/>
        <v>9025</v>
      </c>
    </row>
    <row r="42" spans="1:12" ht="15.6" thickTop="1" thickBot="1" x14ac:dyDescent="0.35">
      <c r="A42" s="4">
        <v>45423</v>
      </c>
      <c r="B42" s="5" t="s">
        <v>82</v>
      </c>
      <c r="C42" s="5" t="s">
        <v>13</v>
      </c>
      <c r="D42" s="5" t="s">
        <v>78</v>
      </c>
      <c r="E42" s="5" t="s">
        <v>15</v>
      </c>
      <c r="F42" s="5" t="s">
        <v>35</v>
      </c>
      <c r="G42" s="5">
        <v>25</v>
      </c>
      <c r="H42" s="5">
        <v>982</v>
      </c>
      <c r="I42" s="5">
        <v>1459</v>
      </c>
      <c r="J42" s="6">
        <f t="shared" si="0"/>
        <v>24550</v>
      </c>
      <c r="K42" s="6">
        <f t="shared" si="1"/>
        <v>36475</v>
      </c>
      <c r="L42" s="6">
        <f t="shared" si="2"/>
        <v>11925</v>
      </c>
    </row>
    <row r="43" spans="1:12" ht="15.6" thickTop="1" thickBot="1" x14ac:dyDescent="0.35">
      <c r="A43" s="4">
        <v>45424</v>
      </c>
      <c r="B43" s="5" t="s">
        <v>83</v>
      </c>
      <c r="C43" s="5" t="s">
        <v>13</v>
      </c>
      <c r="D43" s="5" t="s">
        <v>78</v>
      </c>
      <c r="E43" s="5" t="s">
        <v>19</v>
      </c>
      <c r="F43" s="5" t="s">
        <v>35</v>
      </c>
      <c r="G43" s="5">
        <v>25</v>
      </c>
      <c r="H43" s="5">
        <v>810</v>
      </c>
      <c r="I43" s="5">
        <v>1443</v>
      </c>
      <c r="J43" s="6">
        <f t="shared" si="0"/>
        <v>20250</v>
      </c>
      <c r="K43" s="6">
        <f t="shared" si="1"/>
        <v>36075</v>
      </c>
      <c r="L43" s="6">
        <f t="shared" si="2"/>
        <v>15825</v>
      </c>
    </row>
    <row r="44" spans="1:12" ht="15.6" thickTop="1" thickBot="1" x14ac:dyDescent="0.35">
      <c r="A44" s="4">
        <v>45425</v>
      </c>
      <c r="B44" s="5" t="s">
        <v>84</v>
      </c>
      <c r="C44" s="5" t="s">
        <v>13</v>
      </c>
      <c r="D44" s="5" t="s">
        <v>78</v>
      </c>
      <c r="E44" s="5" t="s">
        <v>21</v>
      </c>
      <c r="F44" s="5" t="s">
        <v>35</v>
      </c>
      <c r="G44" s="5">
        <v>26</v>
      </c>
      <c r="H44" s="5">
        <v>781</v>
      </c>
      <c r="I44" s="5">
        <v>1094</v>
      </c>
      <c r="J44" s="6">
        <f t="shared" si="0"/>
        <v>20306</v>
      </c>
      <c r="K44" s="6">
        <f t="shared" si="1"/>
        <v>28444</v>
      </c>
      <c r="L44" s="6">
        <f t="shared" si="2"/>
        <v>8138</v>
      </c>
    </row>
    <row r="45" spans="1:12" ht="15.6" thickTop="1" thickBot="1" x14ac:dyDescent="0.35">
      <c r="A45" s="4">
        <v>45426</v>
      </c>
      <c r="B45" s="5" t="s">
        <v>85</v>
      </c>
      <c r="C45" s="5" t="s">
        <v>13</v>
      </c>
      <c r="D45" s="5" t="s">
        <v>78</v>
      </c>
      <c r="E45" s="5" t="s">
        <v>23</v>
      </c>
      <c r="F45" s="5" t="s">
        <v>35</v>
      </c>
      <c r="G45" s="5">
        <v>26</v>
      </c>
      <c r="H45" s="5">
        <v>630</v>
      </c>
      <c r="I45" s="5">
        <v>953</v>
      </c>
      <c r="J45" s="6">
        <f t="shared" si="0"/>
        <v>16380</v>
      </c>
      <c r="K45" s="6">
        <f t="shared" si="1"/>
        <v>24778</v>
      </c>
      <c r="L45" s="6">
        <f t="shared" si="2"/>
        <v>8398</v>
      </c>
    </row>
    <row r="46" spans="1:12" ht="15.6" thickTop="1" thickBot="1" x14ac:dyDescent="0.35">
      <c r="A46" s="4">
        <v>45427</v>
      </c>
      <c r="B46" s="5" t="s">
        <v>86</v>
      </c>
      <c r="C46" s="5" t="s">
        <v>13</v>
      </c>
      <c r="D46" s="5" t="s">
        <v>78</v>
      </c>
      <c r="E46" s="5" t="s">
        <v>27</v>
      </c>
      <c r="F46" s="5" t="s">
        <v>35</v>
      </c>
      <c r="G46" s="5">
        <v>23</v>
      </c>
      <c r="H46" s="5">
        <v>972</v>
      </c>
      <c r="I46" s="5">
        <v>1370</v>
      </c>
      <c r="J46" s="6">
        <f t="shared" si="0"/>
        <v>22356</v>
      </c>
      <c r="K46" s="6">
        <f t="shared" si="1"/>
        <v>31510</v>
      </c>
      <c r="L46" s="6">
        <f t="shared" si="2"/>
        <v>9154</v>
      </c>
    </row>
    <row r="47" spans="1:12" ht="15.6" thickTop="1" thickBot="1" x14ac:dyDescent="0.35">
      <c r="A47" s="4">
        <v>45428</v>
      </c>
      <c r="B47" s="5" t="s">
        <v>87</v>
      </c>
      <c r="C47" s="5" t="s">
        <v>13</v>
      </c>
      <c r="D47" s="5" t="s">
        <v>78</v>
      </c>
      <c r="E47" s="5" t="s">
        <v>29</v>
      </c>
      <c r="F47" s="5" t="s">
        <v>16</v>
      </c>
      <c r="G47" s="5">
        <v>30</v>
      </c>
      <c r="H47" s="5">
        <v>987</v>
      </c>
      <c r="I47" s="5">
        <v>1452</v>
      </c>
      <c r="J47" s="6">
        <f t="shared" si="0"/>
        <v>29610</v>
      </c>
      <c r="K47" s="6">
        <f t="shared" si="1"/>
        <v>43560</v>
      </c>
      <c r="L47" s="6">
        <f t="shared" si="2"/>
        <v>13950</v>
      </c>
    </row>
    <row r="48" spans="1:12" ht="15.6" thickTop="1" thickBot="1" x14ac:dyDescent="0.35">
      <c r="A48" s="4">
        <v>45429</v>
      </c>
      <c r="B48" s="5" t="s">
        <v>88</v>
      </c>
      <c r="C48" s="5" t="s">
        <v>13</v>
      </c>
      <c r="D48" s="5" t="s">
        <v>78</v>
      </c>
      <c r="E48" s="5" t="s">
        <v>31</v>
      </c>
      <c r="F48" s="5" t="s">
        <v>16</v>
      </c>
      <c r="G48" s="5">
        <v>25</v>
      </c>
      <c r="H48" s="5">
        <v>877</v>
      </c>
      <c r="I48" s="5">
        <v>1016</v>
      </c>
      <c r="J48" s="6">
        <f t="shared" si="0"/>
        <v>21925</v>
      </c>
      <c r="K48" s="6">
        <f t="shared" si="1"/>
        <v>25400</v>
      </c>
      <c r="L48" s="6">
        <f t="shared" si="2"/>
        <v>3475</v>
      </c>
    </row>
    <row r="49" spans="1:12" ht="15.6" thickTop="1" thickBot="1" x14ac:dyDescent="0.35">
      <c r="A49" s="4">
        <v>45430</v>
      </c>
      <c r="B49" s="5" t="s">
        <v>89</v>
      </c>
      <c r="C49" s="5" t="s">
        <v>13</v>
      </c>
      <c r="D49" s="5" t="s">
        <v>78</v>
      </c>
      <c r="E49" s="5" t="s">
        <v>19</v>
      </c>
      <c r="F49" s="5" t="s">
        <v>16</v>
      </c>
      <c r="G49" s="5">
        <v>26</v>
      </c>
      <c r="H49" s="5">
        <v>596</v>
      </c>
      <c r="I49" s="5">
        <v>1415</v>
      </c>
      <c r="J49" s="6">
        <f t="shared" si="0"/>
        <v>15496</v>
      </c>
      <c r="K49" s="6">
        <f t="shared" si="1"/>
        <v>36790</v>
      </c>
      <c r="L49" s="6">
        <f t="shared" si="2"/>
        <v>21294</v>
      </c>
    </row>
    <row r="50" spans="1:12" ht="15.6" thickTop="1" thickBot="1" x14ac:dyDescent="0.35">
      <c r="A50" s="4">
        <v>45431</v>
      </c>
      <c r="B50" s="5" t="s">
        <v>90</v>
      </c>
      <c r="C50" s="5" t="s">
        <v>25</v>
      </c>
      <c r="D50" s="5" t="s">
        <v>91</v>
      </c>
      <c r="E50" s="5" t="s">
        <v>34</v>
      </c>
      <c r="F50" s="5" t="s">
        <v>16</v>
      </c>
      <c r="G50" s="5">
        <v>91</v>
      </c>
      <c r="H50" s="5">
        <v>518</v>
      </c>
      <c r="I50" s="5">
        <v>1350</v>
      </c>
      <c r="J50" s="6">
        <f t="shared" si="0"/>
        <v>47138</v>
      </c>
      <c r="K50" s="6">
        <f t="shared" si="1"/>
        <v>122850</v>
      </c>
      <c r="L50" s="6">
        <f t="shared" si="2"/>
        <v>75712</v>
      </c>
    </row>
    <row r="51" spans="1:12" ht="15.6" thickTop="1" thickBot="1" x14ac:dyDescent="0.35">
      <c r="A51" s="4">
        <v>45432</v>
      </c>
      <c r="B51" s="5" t="s">
        <v>92</v>
      </c>
      <c r="C51" s="5" t="s">
        <v>25</v>
      </c>
      <c r="D51" s="5" t="s">
        <v>91</v>
      </c>
      <c r="E51" s="5" t="s">
        <v>31</v>
      </c>
      <c r="F51" s="5" t="s">
        <v>16</v>
      </c>
      <c r="G51" s="5">
        <v>79</v>
      </c>
      <c r="H51" s="5">
        <v>616</v>
      </c>
      <c r="I51" s="5">
        <v>1128</v>
      </c>
      <c r="J51" s="6">
        <f t="shared" si="0"/>
        <v>48664</v>
      </c>
      <c r="K51" s="6">
        <f t="shared" si="1"/>
        <v>89112</v>
      </c>
      <c r="L51" s="6">
        <f t="shared" si="2"/>
        <v>40448</v>
      </c>
    </row>
    <row r="52" spans="1:12" ht="15.6" thickTop="1" thickBot="1" x14ac:dyDescent="0.35">
      <c r="A52" s="4">
        <v>45433</v>
      </c>
      <c r="B52" s="5" t="s">
        <v>93</v>
      </c>
      <c r="C52" s="5" t="s">
        <v>25</v>
      </c>
      <c r="D52" s="5" t="s">
        <v>91</v>
      </c>
      <c r="E52" s="5" t="s">
        <v>38</v>
      </c>
      <c r="F52" s="5" t="s">
        <v>35</v>
      </c>
      <c r="G52" s="5">
        <v>96</v>
      </c>
      <c r="H52" s="5">
        <v>791</v>
      </c>
      <c r="I52" s="5">
        <v>1404</v>
      </c>
      <c r="J52" s="6">
        <f t="shared" si="0"/>
        <v>75936</v>
      </c>
      <c r="K52" s="6">
        <f t="shared" si="1"/>
        <v>134784</v>
      </c>
      <c r="L52" s="6">
        <f t="shared" si="2"/>
        <v>58848</v>
      </c>
    </row>
    <row r="53" spans="1:12" ht="15.6" thickTop="1" thickBot="1" x14ac:dyDescent="0.35">
      <c r="A53" s="4">
        <v>45434</v>
      </c>
      <c r="B53" s="5" t="s">
        <v>94</v>
      </c>
      <c r="C53" s="5" t="s">
        <v>25</v>
      </c>
      <c r="D53" s="5" t="s">
        <v>91</v>
      </c>
      <c r="E53" s="5" t="s">
        <v>38</v>
      </c>
      <c r="F53" s="5" t="s">
        <v>35</v>
      </c>
      <c r="G53" s="5">
        <v>69</v>
      </c>
      <c r="H53" s="5">
        <v>864</v>
      </c>
      <c r="I53" s="5">
        <v>1111</v>
      </c>
      <c r="J53" s="6">
        <f t="shared" si="0"/>
        <v>59616</v>
      </c>
      <c r="K53" s="6">
        <f t="shared" si="1"/>
        <v>76659</v>
      </c>
      <c r="L53" s="6">
        <f t="shared" si="2"/>
        <v>17043</v>
      </c>
    </row>
    <row r="54" spans="1:12" ht="15.6" thickTop="1" thickBot="1" x14ac:dyDescent="0.35">
      <c r="A54" s="4">
        <v>45435</v>
      </c>
      <c r="B54" s="5" t="s">
        <v>95</v>
      </c>
      <c r="C54" s="5" t="s">
        <v>25</v>
      </c>
      <c r="D54" s="5" t="s">
        <v>91</v>
      </c>
      <c r="E54" s="5" t="s">
        <v>19</v>
      </c>
      <c r="F54" s="5" t="s">
        <v>35</v>
      </c>
      <c r="G54" s="5">
        <v>55</v>
      </c>
      <c r="H54" s="5">
        <v>782</v>
      </c>
      <c r="I54" s="5">
        <v>1153</v>
      </c>
      <c r="J54" s="6">
        <f t="shared" si="0"/>
        <v>43010</v>
      </c>
      <c r="K54" s="6">
        <f t="shared" si="1"/>
        <v>63415</v>
      </c>
      <c r="L54" s="6">
        <f t="shared" si="2"/>
        <v>20405</v>
      </c>
    </row>
    <row r="55" spans="1:12" ht="15.6" thickTop="1" thickBot="1" x14ac:dyDescent="0.35">
      <c r="A55" s="4">
        <v>45436</v>
      </c>
      <c r="B55" s="5" t="s">
        <v>96</v>
      </c>
      <c r="C55" s="5" t="s">
        <v>25</v>
      </c>
      <c r="D55" s="5" t="s">
        <v>91</v>
      </c>
      <c r="E55" s="5" t="s">
        <v>42</v>
      </c>
      <c r="F55" s="5" t="s">
        <v>35</v>
      </c>
      <c r="G55" s="5">
        <v>71</v>
      </c>
      <c r="H55" s="5">
        <v>653</v>
      </c>
      <c r="I55" s="5">
        <v>1185</v>
      </c>
      <c r="J55" s="6">
        <f t="shared" si="0"/>
        <v>46363</v>
      </c>
      <c r="K55" s="6">
        <f t="shared" si="1"/>
        <v>84135</v>
      </c>
      <c r="L55" s="6">
        <f t="shared" si="2"/>
        <v>37772</v>
      </c>
    </row>
    <row r="56" spans="1:12" ht="15.6" thickTop="1" thickBot="1" x14ac:dyDescent="0.35">
      <c r="A56" s="4">
        <v>45437</v>
      </c>
      <c r="B56" s="5" t="s">
        <v>97</v>
      </c>
      <c r="C56" s="5" t="s">
        <v>25</v>
      </c>
      <c r="D56" s="5" t="s">
        <v>91</v>
      </c>
      <c r="E56" s="5" t="s">
        <v>19</v>
      </c>
      <c r="F56" s="5" t="s">
        <v>35</v>
      </c>
      <c r="G56" s="5">
        <v>88</v>
      </c>
      <c r="H56" s="5">
        <v>959</v>
      </c>
      <c r="I56" s="5">
        <v>1169</v>
      </c>
      <c r="J56" s="6">
        <f t="shared" si="0"/>
        <v>84392</v>
      </c>
      <c r="K56" s="6">
        <f t="shared" si="1"/>
        <v>102872</v>
      </c>
      <c r="L56" s="6">
        <f t="shared" si="2"/>
        <v>18480</v>
      </c>
    </row>
    <row r="57" spans="1:12" ht="15.6" thickTop="1" thickBot="1" x14ac:dyDescent="0.35">
      <c r="A57" s="4">
        <v>45438</v>
      </c>
      <c r="B57" s="5" t="s">
        <v>98</v>
      </c>
      <c r="C57" s="5" t="s">
        <v>25</v>
      </c>
      <c r="D57" s="5" t="s">
        <v>91</v>
      </c>
      <c r="E57" s="5" t="s">
        <v>46</v>
      </c>
      <c r="F57" s="5" t="s">
        <v>35</v>
      </c>
      <c r="G57" s="5">
        <v>72</v>
      </c>
      <c r="H57" s="5">
        <v>805</v>
      </c>
      <c r="I57" s="5">
        <v>1303</v>
      </c>
      <c r="J57" s="6">
        <f t="shared" si="0"/>
        <v>57960</v>
      </c>
      <c r="K57" s="6">
        <f t="shared" si="1"/>
        <v>93816</v>
      </c>
      <c r="L57" s="6">
        <f t="shared" si="2"/>
        <v>35856</v>
      </c>
    </row>
    <row r="58" spans="1:12" ht="15.6" thickTop="1" thickBot="1" x14ac:dyDescent="0.35">
      <c r="A58" s="4">
        <v>45439</v>
      </c>
      <c r="B58" s="5" t="s">
        <v>99</v>
      </c>
      <c r="C58" s="5" t="s">
        <v>25</v>
      </c>
      <c r="D58" s="5" t="s">
        <v>91</v>
      </c>
      <c r="E58" s="5" t="s">
        <v>42</v>
      </c>
      <c r="F58" s="5" t="s">
        <v>35</v>
      </c>
      <c r="G58" s="5">
        <v>53</v>
      </c>
      <c r="H58" s="5">
        <v>665</v>
      </c>
      <c r="I58" s="5">
        <v>1100</v>
      </c>
      <c r="J58" s="6">
        <f t="shared" si="0"/>
        <v>35245</v>
      </c>
      <c r="K58" s="6">
        <f t="shared" si="1"/>
        <v>58300</v>
      </c>
      <c r="L58" s="6">
        <f t="shared" si="2"/>
        <v>23055</v>
      </c>
    </row>
    <row r="59" spans="1:12" ht="15.6" thickTop="1" thickBot="1" x14ac:dyDescent="0.35">
      <c r="A59" s="4">
        <v>45440</v>
      </c>
      <c r="B59" s="5" t="s">
        <v>100</v>
      </c>
      <c r="C59" s="5" t="s">
        <v>25</v>
      </c>
      <c r="D59" s="5" t="s">
        <v>91</v>
      </c>
      <c r="E59" s="5" t="s">
        <v>49</v>
      </c>
      <c r="F59" s="5" t="s">
        <v>16</v>
      </c>
      <c r="G59" s="5">
        <v>88</v>
      </c>
      <c r="H59" s="5">
        <v>607</v>
      </c>
      <c r="I59" s="5">
        <v>1295</v>
      </c>
      <c r="J59" s="6">
        <f t="shared" si="0"/>
        <v>53416</v>
      </c>
      <c r="K59" s="6">
        <f t="shared" si="1"/>
        <v>113960</v>
      </c>
      <c r="L59" s="6">
        <f t="shared" si="2"/>
        <v>60544</v>
      </c>
    </row>
    <row r="60" spans="1:12" ht="15.6" thickTop="1" thickBot="1" x14ac:dyDescent="0.35">
      <c r="A60" s="4">
        <v>45441</v>
      </c>
      <c r="B60" s="5" t="s">
        <v>101</v>
      </c>
      <c r="C60" s="5" t="s">
        <v>25</v>
      </c>
      <c r="D60" s="5" t="s">
        <v>91</v>
      </c>
      <c r="E60" s="5" t="s">
        <v>51</v>
      </c>
      <c r="F60" s="5" t="s">
        <v>16</v>
      </c>
      <c r="G60" s="5">
        <v>50</v>
      </c>
      <c r="H60" s="5">
        <v>639</v>
      </c>
      <c r="I60" s="5">
        <v>1329</v>
      </c>
      <c r="J60" s="6">
        <f t="shared" si="0"/>
        <v>31950</v>
      </c>
      <c r="K60" s="6">
        <f t="shared" si="1"/>
        <v>66450</v>
      </c>
      <c r="L60" s="6">
        <f t="shared" si="2"/>
        <v>34500</v>
      </c>
    </row>
    <row r="61" spans="1:12" ht="15.6" thickTop="1" thickBot="1" x14ac:dyDescent="0.35">
      <c r="A61" s="4">
        <v>45442</v>
      </c>
      <c r="B61" s="5" t="s">
        <v>102</v>
      </c>
      <c r="C61" s="5" t="s">
        <v>25</v>
      </c>
      <c r="D61" s="5" t="s">
        <v>91</v>
      </c>
      <c r="E61" s="5" t="s">
        <v>31</v>
      </c>
      <c r="F61" s="5" t="s">
        <v>16</v>
      </c>
      <c r="G61" s="5">
        <v>99</v>
      </c>
      <c r="H61" s="5">
        <v>657</v>
      </c>
      <c r="I61" s="5">
        <v>895</v>
      </c>
      <c r="J61" s="6">
        <f t="shared" si="0"/>
        <v>65043</v>
      </c>
      <c r="K61" s="6">
        <f t="shared" si="1"/>
        <v>88605</v>
      </c>
      <c r="L61" s="6">
        <f t="shared" si="2"/>
        <v>23562</v>
      </c>
    </row>
    <row r="62" spans="1:12" ht="15.6" thickTop="1" thickBot="1" x14ac:dyDescent="0.35">
      <c r="A62" s="4">
        <v>45443</v>
      </c>
      <c r="B62" s="5" t="s">
        <v>103</v>
      </c>
      <c r="C62" s="5" t="s">
        <v>25</v>
      </c>
      <c r="D62" s="5" t="s">
        <v>104</v>
      </c>
      <c r="E62" s="5" t="s">
        <v>38</v>
      </c>
      <c r="F62" s="5" t="s">
        <v>16</v>
      </c>
      <c r="G62" s="5">
        <v>88</v>
      </c>
      <c r="H62" s="5">
        <v>977</v>
      </c>
      <c r="I62" s="5">
        <v>1391</v>
      </c>
      <c r="J62" s="6">
        <f t="shared" si="0"/>
        <v>85976</v>
      </c>
      <c r="K62" s="6">
        <f t="shared" si="1"/>
        <v>122408</v>
      </c>
      <c r="L62" s="6">
        <f t="shared" si="2"/>
        <v>36432</v>
      </c>
    </row>
    <row r="63" spans="1:12" ht="15.6" thickTop="1" thickBot="1" x14ac:dyDescent="0.35">
      <c r="A63" s="4">
        <v>45444</v>
      </c>
      <c r="B63" s="5" t="s">
        <v>105</v>
      </c>
      <c r="C63" s="5" t="s">
        <v>25</v>
      </c>
      <c r="D63" s="5" t="s">
        <v>104</v>
      </c>
      <c r="E63" s="5" t="s">
        <v>38</v>
      </c>
      <c r="F63" s="5" t="s">
        <v>35</v>
      </c>
      <c r="G63" s="5">
        <v>81</v>
      </c>
      <c r="H63" s="5">
        <v>528</v>
      </c>
      <c r="I63" s="5">
        <v>946</v>
      </c>
      <c r="J63" s="6">
        <f t="shared" si="0"/>
        <v>42768</v>
      </c>
      <c r="K63" s="6">
        <f t="shared" si="1"/>
        <v>76626</v>
      </c>
      <c r="L63" s="6">
        <f t="shared" si="2"/>
        <v>33858</v>
      </c>
    </row>
    <row r="64" spans="1:12" ht="15.6" thickTop="1" thickBot="1" x14ac:dyDescent="0.35">
      <c r="A64" s="4">
        <v>45445</v>
      </c>
      <c r="B64" s="5" t="s">
        <v>106</v>
      </c>
      <c r="C64" s="5" t="s">
        <v>25</v>
      </c>
      <c r="D64" s="5" t="s">
        <v>104</v>
      </c>
      <c r="E64" s="5" t="s">
        <v>23</v>
      </c>
      <c r="F64" s="5" t="s">
        <v>16</v>
      </c>
      <c r="G64" s="5">
        <v>74</v>
      </c>
      <c r="H64" s="5">
        <v>870</v>
      </c>
      <c r="I64" s="5">
        <v>959</v>
      </c>
      <c r="J64" s="6">
        <f t="shared" si="0"/>
        <v>64380</v>
      </c>
      <c r="K64" s="6">
        <f t="shared" si="1"/>
        <v>70966</v>
      </c>
      <c r="L64" s="6">
        <f t="shared" si="2"/>
        <v>6586</v>
      </c>
    </row>
    <row r="65" spans="1:12" ht="15.6" thickTop="1" thickBot="1" x14ac:dyDescent="0.35">
      <c r="A65" s="4">
        <v>45446</v>
      </c>
      <c r="B65" s="5" t="s">
        <v>107</v>
      </c>
      <c r="C65" s="5" t="s">
        <v>25</v>
      </c>
      <c r="D65" s="5" t="s">
        <v>104</v>
      </c>
      <c r="E65" s="5" t="s">
        <v>23</v>
      </c>
      <c r="F65" s="5" t="s">
        <v>16</v>
      </c>
      <c r="G65" s="5">
        <v>83</v>
      </c>
      <c r="H65" s="5">
        <v>655</v>
      </c>
      <c r="I65" s="5">
        <v>1181</v>
      </c>
      <c r="J65" s="6">
        <f t="shared" si="0"/>
        <v>54365</v>
      </c>
      <c r="K65" s="6">
        <f t="shared" si="1"/>
        <v>98023</v>
      </c>
      <c r="L65" s="6">
        <f t="shared" si="2"/>
        <v>43658</v>
      </c>
    </row>
    <row r="66" spans="1:12" ht="15.6" thickTop="1" thickBot="1" x14ac:dyDescent="0.35">
      <c r="A66" s="4">
        <v>45447</v>
      </c>
      <c r="B66" s="5" t="s">
        <v>108</v>
      </c>
      <c r="C66" s="5" t="s">
        <v>25</v>
      </c>
      <c r="D66" s="5" t="s">
        <v>104</v>
      </c>
      <c r="E66" s="5" t="s">
        <v>34</v>
      </c>
      <c r="F66" s="5" t="s">
        <v>16</v>
      </c>
      <c r="G66" s="5">
        <v>99</v>
      </c>
      <c r="H66" s="5">
        <v>649</v>
      </c>
      <c r="I66" s="5">
        <v>1453</v>
      </c>
      <c r="J66" s="6">
        <f t="shared" si="0"/>
        <v>64251</v>
      </c>
      <c r="K66" s="6">
        <f t="shared" si="1"/>
        <v>143847</v>
      </c>
      <c r="L66" s="6">
        <f t="shared" si="2"/>
        <v>79596</v>
      </c>
    </row>
    <row r="67" spans="1:12" ht="15.6" thickTop="1" thickBot="1" x14ac:dyDescent="0.35">
      <c r="A67" s="4">
        <v>45448</v>
      </c>
      <c r="B67" s="5" t="s">
        <v>109</v>
      </c>
      <c r="C67" s="5" t="s">
        <v>25</v>
      </c>
      <c r="D67" s="5" t="s">
        <v>104</v>
      </c>
      <c r="E67" s="5" t="s">
        <v>38</v>
      </c>
      <c r="F67" s="5" t="s">
        <v>16</v>
      </c>
      <c r="G67" s="5">
        <v>97</v>
      </c>
      <c r="H67" s="5">
        <v>917</v>
      </c>
      <c r="I67" s="5">
        <v>1203</v>
      </c>
      <c r="J67" s="6">
        <f t="shared" ref="J67:J130" si="3">G67*H67</f>
        <v>88949</v>
      </c>
      <c r="K67" s="6">
        <f t="shared" ref="K67:K130" si="4">G67*I67</f>
        <v>116691</v>
      </c>
      <c r="L67" s="6">
        <f t="shared" ref="L67:L130" si="5">K67-J67</f>
        <v>27742</v>
      </c>
    </row>
    <row r="68" spans="1:12" ht="15.6" thickTop="1" thickBot="1" x14ac:dyDescent="0.35">
      <c r="A68" s="4">
        <v>45449</v>
      </c>
      <c r="B68" s="5" t="s">
        <v>110</v>
      </c>
      <c r="C68" s="5" t="s">
        <v>25</v>
      </c>
      <c r="D68" s="5" t="s">
        <v>104</v>
      </c>
      <c r="E68" s="5" t="s">
        <v>61</v>
      </c>
      <c r="F68" s="5" t="s">
        <v>35</v>
      </c>
      <c r="G68" s="5">
        <v>57</v>
      </c>
      <c r="H68" s="5">
        <v>793</v>
      </c>
      <c r="I68" s="5">
        <v>1022</v>
      </c>
      <c r="J68" s="6">
        <f t="shared" si="3"/>
        <v>45201</v>
      </c>
      <c r="K68" s="6">
        <f t="shared" si="4"/>
        <v>58254</v>
      </c>
      <c r="L68" s="6">
        <f t="shared" si="5"/>
        <v>13053</v>
      </c>
    </row>
    <row r="69" spans="1:12" ht="15.6" thickTop="1" thickBot="1" x14ac:dyDescent="0.35">
      <c r="A69" s="4">
        <v>45450</v>
      </c>
      <c r="B69" s="5" t="s">
        <v>111</v>
      </c>
      <c r="C69" s="5" t="s">
        <v>25</v>
      </c>
      <c r="D69" s="5" t="s">
        <v>104</v>
      </c>
      <c r="E69" s="5" t="s">
        <v>63</v>
      </c>
      <c r="F69" s="5" t="s">
        <v>35</v>
      </c>
      <c r="G69" s="5">
        <v>84</v>
      </c>
      <c r="H69" s="5">
        <v>931</v>
      </c>
      <c r="I69" s="5">
        <v>1354</v>
      </c>
      <c r="J69" s="6">
        <f t="shared" si="3"/>
        <v>78204</v>
      </c>
      <c r="K69" s="6">
        <f t="shared" si="4"/>
        <v>113736</v>
      </c>
      <c r="L69" s="6">
        <f t="shared" si="5"/>
        <v>35532</v>
      </c>
    </row>
    <row r="70" spans="1:12" ht="15.6" thickTop="1" thickBot="1" x14ac:dyDescent="0.35">
      <c r="A70" s="4">
        <v>45451</v>
      </c>
      <c r="B70" s="5" t="s">
        <v>112</v>
      </c>
      <c r="C70" s="5" t="s">
        <v>25</v>
      </c>
      <c r="D70" s="5" t="s">
        <v>104</v>
      </c>
      <c r="E70" s="5" t="s">
        <v>19</v>
      </c>
      <c r="F70" s="5" t="s">
        <v>35</v>
      </c>
      <c r="G70" s="5">
        <v>76</v>
      </c>
      <c r="H70" s="5">
        <v>901</v>
      </c>
      <c r="I70" s="5">
        <v>1122</v>
      </c>
      <c r="J70" s="6">
        <f t="shared" si="3"/>
        <v>68476</v>
      </c>
      <c r="K70" s="6">
        <f t="shared" si="4"/>
        <v>85272</v>
      </c>
      <c r="L70" s="6">
        <f t="shared" si="5"/>
        <v>16796</v>
      </c>
    </row>
    <row r="71" spans="1:12" ht="15.6" thickTop="1" thickBot="1" x14ac:dyDescent="0.35">
      <c r="A71" s="4">
        <v>45452</v>
      </c>
      <c r="B71" s="5" t="s">
        <v>113</v>
      </c>
      <c r="C71" s="5" t="s">
        <v>25</v>
      </c>
      <c r="D71" s="5" t="s">
        <v>104</v>
      </c>
      <c r="E71" s="5" t="s">
        <v>66</v>
      </c>
      <c r="F71" s="5" t="s">
        <v>35</v>
      </c>
      <c r="G71" s="5">
        <v>93</v>
      </c>
      <c r="H71" s="5">
        <v>658</v>
      </c>
      <c r="I71" s="5">
        <v>1108</v>
      </c>
      <c r="J71" s="6">
        <f t="shared" si="3"/>
        <v>61194</v>
      </c>
      <c r="K71" s="6">
        <f t="shared" si="4"/>
        <v>103044</v>
      </c>
      <c r="L71" s="6">
        <f t="shared" si="5"/>
        <v>41850</v>
      </c>
    </row>
    <row r="72" spans="1:12" ht="15.6" thickTop="1" thickBot="1" x14ac:dyDescent="0.35">
      <c r="A72" s="4">
        <v>45453</v>
      </c>
      <c r="B72" s="5" t="s">
        <v>114</v>
      </c>
      <c r="C72" s="5" t="s">
        <v>25</v>
      </c>
      <c r="D72" s="5" t="s">
        <v>104</v>
      </c>
      <c r="E72" s="5" t="s">
        <v>68</v>
      </c>
      <c r="F72" s="5" t="s">
        <v>35</v>
      </c>
      <c r="G72" s="5">
        <v>68</v>
      </c>
      <c r="H72" s="5">
        <v>651</v>
      </c>
      <c r="I72" s="5">
        <v>1494</v>
      </c>
      <c r="J72" s="6">
        <f t="shared" si="3"/>
        <v>44268</v>
      </c>
      <c r="K72" s="6">
        <f t="shared" si="4"/>
        <v>101592</v>
      </c>
      <c r="L72" s="6">
        <f t="shared" si="5"/>
        <v>57324</v>
      </c>
    </row>
    <row r="73" spans="1:12" ht="15.6" thickTop="1" thickBot="1" x14ac:dyDescent="0.35">
      <c r="A73" s="4">
        <v>45454</v>
      </c>
      <c r="B73" s="5" t="s">
        <v>115</v>
      </c>
      <c r="C73" s="5" t="s">
        <v>116</v>
      </c>
      <c r="D73" s="5" t="s">
        <v>117</v>
      </c>
      <c r="E73" s="5" t="s">
        <v>70</v>
      </c>
      <c r="F73" s="5" t="s">
        <v>35</v>
      </c>
      <c r="G73" s="5">
        <v>17</v>
      </c>
      <c r="H73" s="5">
        <v>938</v>
      </c>
      <c r="I73" s="5">
        <v>1332</v>
      </c>
      <c r="J73" s="6">
        <f t="shared" si="3"/>
        <v>15946</v>
      </c>
      <c r="K73" s="6">
        <f t="shared" si="4"/>
        <v>22644</v>
      </c>
      <c r="L73" s="6">
        <f t="shared" si="5"/>
        <v>6698</v>
      </c>
    </row>
    <row r="74" spans="1:12" ht="15.6" thickTop="1" thickBot="1" x14ac:dyDescent="0.35">
      <c r="A74" s="4">
        <v>45455</v>
      </c>
      <c r="B74" s="5" t="s">
        <v>118</v>
      </c>
      <c r="C74" s="5" t="s">
        <v>116</v>
      </c>
      <c r="D74" s="5" t="s">
        <v>117</v>
      </c>
      <c r="E74" s="5" t="s">
        <v>72</v>
      </c>
      <c r="F74" s="5" t="s">
        <v>35</v>
      </c>
      <c r="G74" s="5">
        <v>18</v>
      </c>
      <c r="H74" s="5">
        <v>920</v>
      </c>
      <c r="I74" s="5">
        <v>1162</v>
      </c>
      <c r="J74" s="6">
        <f t="shared" si="3"/>
        <v>16560</v>
      </c>
      <c r="K74" s="6">
        <f t="shared" si="4"/>
        <v>20916</v>
      </c>
      <c r="L74" s="6">
        <f t="shared" si="5"/>
        <v>4356</v>
      </c>
    </row>
    <row r="75" spans="1:12" ht="15.6" thickTop="1" thickBot="1" x14ac:dyDescent="0.35">
      <c r="A75" s="4">
        <v>45456</v>
      </c>
      <c r="B75" s="5" t="s">
        <v>119</v>
      </c>
      <c r="C75" s="5" t="s">
        <v>116</v>
      </c>
      <c r="D75" s="5" t="s">
        <v>117</v>
      </c>
      <c r="E75" s="5" t="s">
        <v>74</v>
      </c>
      <c r="F75" s="5" t="s">
        <v>35</v>
      </c>
      <c r="G75" s="5">
        <v>20</v>
      </c>
      <c r="H75" s="5">
        <v>731</v>
      </c>
      <c r="I75" s="5">
        <v>1228</v>
      </c>
      <c r="J75" s="6">
        <f t="shared" si="3"/>
        <v>14620</v>
      </c>
      <c r="K75" s="6">
        <f t="shared" si="4"/>
        <v>24560</v>
      </c>
      <c r="L75" s="6">
        <f t="shared" si="5"/>
        <v>9940</v>
      </c>
    </row>
    <row r="76" spans="1:12" ht="15.6" thickTop="1" thickBot="1" x14ac:dyDescent="0.35">
      <c r="A76" s="4">
        <v>45457</v>
      </c>
      <c r="B76" s="5" t="s">
        <v>120</v>
      </c>
      <c r="C76" s="5" t="s">
        <v>116</v>
      </c>
      <c r="D76" s="5" t="s">
        <v>117</v>
      </c>
      <c r="E76" s="5" t="s">
        <v>21</v>
      </c>
      <c r="F76" s="5" t="s">
        <v>35</v>
      </c>
      <c r="G76" s="5">
        <v>17</v>
      </c>
      <c r="H76" s="5">
        <v>750</v>
      </c>
      <c r="I76" s="5">
        <v>931</v>
      </c>
      <c r="J76" s="6">
        <f t="shared" si="3"/>
        <v>12750</v>
      </c>
      <c r="K76" s="6">
        <f t="shared" si="4"/>
        <v>15827</v>
      </c>
      <c r="L76" s="6">
        <f t="shared" si="5"/>
        <v>3077</v>
      </c>
    </row>
    <row r="77" spans="1:12" ht="15.6" thickTop="1" thickBot="1" x14ac:dyDescent="0.35">
      <c r="A77" s="4">
        <v>45458</v>
      </c>
      <c r="B77" s="5" t="s">
        <v>121</v>
      </c>
      <c r="C77" s="5" t="s">
        <v>116</v>
      </c>
      <c r="D77" s="5" t="s">
        <v>117</v>
      </c>
      <c r="E77" s="5" t="s">
        <v>21</v>
      </c>
      <c r="F77" s="5" t="s">
        <v>35</v>
      </c>
      <c r="G77" s="5">
        <v>20</v>
      </c>
      <c r="H77" s="5">
        <v>827</v>
      </c>
      <c r="I77" s="5">
        <v>1478</v>
      </c>
      <c r="J77" s="6">
        <f t="shared" si="3"/>
        <v>16540</v>
      </c>
      <c r="K77" s="6">
        <f t="shared" si="4"/>
        <v>29560</v>
      </c>
      <c r="L77" s="6">
        <f t="shared" si="5"/>
        <v>13020</v>
      </c>
    </row>
    <row r="78" spans="1:12" ht="15.6" thickTop="1" thickBot="1" x14ac:dyDescent="0.35">
      <c r="A78" s="4">
        <v>45459</v>
      </c>
      <c r="B78" s="5" t="s">
        <v>122</v>
      </c>
      <c r="C78" s="5" t="s">
        <v>116</v>
      </c>
      <c r="D78" s="5" t="s">
        <v>117</v>
      </c>
      <c r="E78" s="5" t="s">
        <v>42</v>
      </c>
      <c r="F78" s="5" t="s">
        <v>16</v>
      </c>
      <c r="G78" s="5">
        <v>14</v>
      </c>
      <c r="H78" s="5">
        <v>906</v>
      </c>
      <c r="I78" s="5">
        <v>1486</v>
      </c>
      <c r="J78" s="6">
        <f t="shared" si="3"/>
        <v>12684</v>
      </c>
      <c r="K78" s="6">
        <f t="shared" si="4"/>
        <v>20804</v>
      </c>
      <c r="L78" s="6">
        <f t="shared" si="5"/>
        <v>8120</v>
      </c>
    </row>
    <row r="79" spans="1:12" ht="15.6" thickTop="1" thickBot="1" x14ac:dyDescent="0.35">
      <c r="A79" s="4">
        <v>45460</v>
      </c>
      <c r="B79" s="5" t="s">
        <v>123</v>
      </c>
      <c r="C79" s="5" t="s">
        <v>116</v>
      </c>
      <c r="D79" s="5" t="s">
        <v>117</v>
      </c>
      <c r="E79" s="5" t="s">
        <v>61</v>
      </c>
      <c r="F79" s="5" t="s">
        <v>16</v>
      </c>
      <c r="G79" s="5">
        <v>20</v>
      </c>
      <c r="H79" s="5">
        <v>699</v>
      </c>
      <c r="I79" s="5">
        <v>1246</v>
      </c>
      <c r="J79" s="6">
        <f t="shared" si="3"/>
        <v>13980</v>
      </c>
      <c r="K79" s="6">
        <f t="shared" si="4"/>
        <v>24920</v>
      </c>
      <c r="L79" s="6">
        <f t="shared" si="5"/>
        <v>10940</v>
      </c>
    </row>
    <row r="80" spans="1:12" ht="15.6" thickTop="1" thickBot="1" x14ac:dyDescent="0.35">
      <c r="A80" s="4">
        <v>45461</v>
      </c>
      <c r="B80" s="5" t="s">
        <v>124</v>
      </c>
      <c r="C80" s="5" t="s">
        <v>25</v>
      </c>
      <c r="D80" s="5" t="s">
        <v>91</v>
      </c>
      <c r="E80" s="5" t="s">
        <v>21</v>
      </c>
      <c r="F80" s="5" t="s">
        <v>16</v>
      </c>
      <c r="G80" s="5">
        <v>98</v>
      </c>
      <c r="H80" s="5">
        <v>596</v>
      </c>
      <c r="I80" s="5">
        <v>1086</v>
      </c>
      <c r="J80" s="6">
        <f t="shared" si="3"/>
        <v>58408</v>
      </c>
      <c r="K80" s="6">
        <f t="shared" si="4"/>
        <v>106428</v>
      </c>
      <c r="L80" s="6">
        <f t="shared" si="5"/>
        <v>48020</v>
      </c>
    </row>
    <row r="81" spans="1:12" ht="15.6" thickTop="1" thickBot="1" x14ac:dyDescent="0.35">
      <c r="A81" s="4">
        <v>45462</v>
      </c>
      <c r="B81" s="5" t="s">
        <v>125</v>
      </c>
      <c r="C81" s="5" t="s">
        <v>25</v>
      </c>
      <c r="D81" s="5" t="s">
        <v>91</v>
      </c>
      <c r="E81" s="5" t="s">
        <v>27</v>
      </c>
      <c r="F81" s="5" t="s">
        <v>16</v>
      </c>
      <c r="G81" s="5">
        <v>84</v>
      </c>
      <c r="H81" s="5">
        <v>911</v>
      </c>
      <c r="I81" s="5">
        <v>1132</v>
      </c>
      <c r="J81" s="6">
        <f t="shared" si="3"/>
        <v>76524</v>
      </c>
      <c r="K81" s="6">
        <f t="shared" si="4"/>
        <v>95088</v>
      </c>
      <c r="L81" s="6">
        <f t="shared" si="5"/>
        <v>18564</v>
      </c>
    </row>
    <row r="82" spans="1:12" ht="15.6" thickTop="1" thickBot="1" x14ac:dyDescent="0.35">
      <c r="A82" s="4">
        <v>45463</v>
      </c>
      <c r="B82" s="5" t="s">
        <v>126</v>
      </c>
      <c r="C82" s="5" t="s">
        <v>25</v>
      </c>
      <c r="D82" s="5" t="s">
        <v>91</v>
      </c>
      <c r="E82" s="5" t="s">
        <v>15</v>
      </c>
      <c r="F82" s="5" t="s">
        <v>16</v>
      </c>
      <c r="G82" s="5">
        <v>81</v>
      </c>
      <c r="H82" s="5">
        <v>702</v>
      </c>
      <c r="I82" s="5">
        <v>1318</v>
      </c>
      <c r="J82" s="6">
        <f t="shared" si="3"/>
        <v>56862</v>
      </c>
      <c r="K82" s="6">
        <f t="shared" si="4"/>
        <v>106758</v>
      </c>
      <c r="L82" s="6">
        <f t="shared" si="5"/>
        <v>49896</v>
      </c>
    </row>
    <row r="83" spans="1:12" ht="15.6" thickTop="1" thickBot="1" x14ac:dyDescent="0.35">
      <c r="A83" s="4">
        <v>45464</v>
      </c>
      <c r="B83" s="5" t="s">
        <v>127</v>
      </c>
      <c r="C83" s="5" t="s">
        <v>25</v>
      </c>
      <c r="D83" s="5" t="s">
        <v>91</v>
      </c>
      <c r="E83" s="5" t="s">
        <v>19</v>
      </c>
      <c r="F83" s="5" t="s">
        <v>35</v>
      </c>
      <c r="G83" s="5">
        <v>75</v>
      </c>
      <c r="H83" s="5">
        <v>859</v>
      </c>
      <c r="I83" s="5">
        <v>1176</v>
      </c>
      <c r="J83" s="6">
        <f t="shared" si="3"/>
        <v>64425</v>
      </c>
      <c r="K83" s="6">
        <f t="shared" si="4"/>
        <v>88200</v>
      </c>
      <c r="L83" s="6">
        <f t="shared" si="5"/>
        <v>23775</v>
      </c>
    </row>
    <row r="84" spans="1:12" ht="15.6" thickTop="1" thickBot="1" x14ac:dyDescent="0.35">
      <c r="A84" s="4">
        <v>45465</v>
      </c>
      <c r="B84" s="5" t="s">
        <v>128</v>
      </c>
      <c r="C84" s="5" t="s">
        <v>25</v>
      </c>
      <c r="D84" s="5" t="s">
        <v>91</v>
      </c>
      <c r="E84" s="5" t="s">
        <v>21</v>
      </c>
      <c r="F84" s="5" t="s">
        <v>35</v>
      </c>
      <c r="G84" s="5">
        <v>58</v>
      </c>
      <c r="H84" s="5">
        <v>510</v>
      </c>
      <c r="I84" s="5">
        <v>1104</v>
      </c>
      <c r="J84" s="6">
        <f t="shared" si="3"/>
        <v>29580</v>
      </c>
      <c r="K84" s="6">
        <f t="shared" si="4"/>
        <v>64032</v>
      </c>
      <c r="L84" s="6">
        <f t="shared" si="5"/>
        <v>34452</v>
      </c>
    </row>
    <row r="85" spans="1:12" ht="15.6" thickTop="1" thickBot="1" x14ac:dyDescent="0.35">
      <c r="A85" s="4">
        <v>45466</v>
      </c>
      <c r="B85" s="5" t="s">
        <v>129</v>
      </c>
      <c r="C85" s="5" t="s">
        <v>25</v>
      </c>
      <c r="D85" s="5" t="s">
        <v>104</v>
      </c>
      <c r="E85" s="5" t="s">
        <v>23</v>
      </c>
      <c r="F85" s="5" t="s">
        <v>35</v>
      </c>
      <c r="G85" s="5">
        <v>59</v>
      </c>
      <c r="H85" s="5">
        <v>506</v>
      </c>
      <c r="I85" s="5">
        <v>1462</v>
      </c>
      <c r="J85" s="6">
        <f t="shared" si="3"/>
        <v>29854</v>
      </c>
      <c r="K85" s="6">
        <f t="shared" si="4"/>
        <v>86258</v>
      </c>
      <c r="L85" s="6">
        <f t="shared" si="5"/>
        <v>56404</v>
      </c>
    </row>
    <row r="86" spans="1:12" ht="15.6" thickTop="1" thickBot="1" x14ac:dyDescent="0.35">
      <c r="A86" s="4">
        <v>45467</v>
      </c>
      <c r="B86" s="5" t="s">
        <v>130</v>
      </c>
      <c r="C86" s="5" t="s">
        <v>25</v>
      </c>
      <c r="D86" s="5" t="s">
        <v>104</v>
      </c>
      <c r="E86" s="5" t="s">
        <v>27</v>
      </c>
      <c r="F86" s="5" t="s">
        <v>16</v>
      </c>
      <c r="G86" s="5">
        <v>51</v>
      </c>
      <c r="H86" s="5">
        <v>868</v>
      </c>
      <c r="I86" s="5">
        <v>935</v>
      </c>
      <c r="J86" s="6">
        <f t="shared" si="3"/>
        <v>44268</v>
      </c>
      <c r="K86" s="6">
        <f t="shared" si="4"/>
        <v>47685</v>
      </c>
      <c r="L86" s="6">
        <f t="shared" si="5"/>
        <v>3417</v>
      </c>
    </row>
    <row r="87" spans="1:12" ht="15.6" thickTop="1" thickBot="1" x14ac:dyDescent="0.35">
      <c r="A87" s="4">
        <v>45468</v>
      </c>
      <c r="B87" s="5" t="s">
        <v>131</v>
      </c>
      <c r="C87" s="5" t="s">
        <v>25</v>
      </c>
      <c r="D87" s="5" t="s">
        <v>104</v>
      </c>
      <c r="E87" s="5" t="s">
        <v>29</v>
      </c>
      <c r="F87" s="5" t="s">
        <v>16</v>
      </c>
      <c r="G87" s="5">
        <v>76</v>
      </c>
      <c r="H87" s="5">
        <v>602</v>
      </c>
      <c r="I87" s="5">
        <v>1494</v>
      </c>
      <c r="J87" s="6">
        <f t="shared" si="3"/>
        <v>45752</v>
      </c>
      <c r="K87" s="6">
        <f t="shared" si="4"/>
        <v>113544</v>
      </c>
      <c r="L87" s="6">
        <f t="shared" si="5"/>
        <v>67792</v>
      </c>
    </row>
    <row r="88" spans="1:12" ht="15.6" thickTop="1" thickBot="1" x14ac:dyDescent="0.35">
      <c r="A88" s="4">
        <v>45469</v>
      </c>
      <c r="B88" s="5" t="s">
        <v>132</v>
      </c>
      <c r="C88" s="5" t="s">
        <v>25</v>
      </c>
      <c r="D88" s="5" t="s">
        <v>104</v>
      </c>
      <c r="E88" s="5" t="s">
        <v>31</v>
      </c>
      <c r="F88" s="5" t="s">
        <v>16</v>
      </c>
      <c r="G88" s="5">
        <v>55</v>
      </c>
      <c r="H88" s="5">
        <v>928</v>
      </c>
      <c r="I88" s="5">
        <v>893</v>
      </c>
      <c r="J88" s="6">
        <f t="shared" si="3"/>
        <v>51040</v>
      </c>
      <c r="K88" s="6">
        <f t="shared" si="4"/>
        <v>49115</v>
      </c>
      <c r="L88" s="6">
        <f t="shared" si="5"/>
        <v>-1925</v>
      </c>
    </row>
    <row r="89" spans="1:12" ht="15.6" thickTop="1" thickBot="1" x14ac:dyDescent="0.35">
      <c r="A89" s="4">
        <v>45470</v>
      </c>
      <c r="B89" s="5" t="s">
        <v>133</v>
      </c>
      <c r="C89" s="5" t="s">
        <v>25</v>
      </c>
      <c r="D89" s="5" t="s">
        <v>104</v>
      </c>
      <c r="E89" s="5" t="s">
        <v>19</v>
      </c>
      <c r="F89" s="5" t="s">
        <v>16</v>
      </c>
      <c r="G89" s="5">
        <v>74</v>
      </c>
      <c r="H89" s="5">
        <v>758</v>
      </c>
      <c r="I89" s="5">
        <v>988</v>
      </c>
      <c r="J89" s="6">
        <f t="shared" si="3"/>
        <v>56092</v>
      </c>
      <c r="K89" s="6">
        <f t="shared" si="4"/>
        <v>73112</v>
      </c>
      <c r="L89" s="6">
        <f t="shared" si="5"/>
        <v>17020</v>
      </c>
    </row>
    <row r="90" spans="1:12" ht="15.6" thickTop="1" thickBot="1" x14ac:dyDescent="0.35">
      <c r="A90" s="4">
        <v>45471</v>
      </c>
      <c r="B90" s="5" t="s">
        <v>134</v>
      </c>
      <c r="C90" s="5" t="s">
        <v>25</v>
      </c>
      <c r="D90" s="5" t="s">
        <v>104</v>
      </c>
      <c r="E90" s="5" t="s">
        <v>34</v>
      </c>
      <c r="F90" s="5" t="s">
        <v>16</v>
      </c>
      <c r="G90" s="5">
        <v>88</v>
      </c>
      <c r="H90" s="5">
        <v>566</v>
      </c>
      <c r="I90" s="5">
        <v>951</v>
      </c>
      <c r="J90" s="6">
        <f t="shared" si="3"/>
        <v>49808</v>
      </c>
      <c r="K90" s="6">
        <f t="shared" si="4"/>
        <v>83688</v>
      </c>
      <c r="L90" s="6">
        <f t="shared" si="5"/>
        <v>33880</v>
      </c>
    </row>
    <row r="91" spans="1:12" ht="15.6" thickTop="1" thickBot="1" x14ac:dyDescent="0.35">
      <c r="A91" s="4">
        <v>45472</v>
      </c>
      <c r="B91" s="5" t="s">
        <v>135</v>
      </c>
      <c r="C91" s="5" t="s">
        <v>116</v>
      </c>
      <c r="D91" s="5" t="s">
        <v>136</v>
      </c>
      <c r="E91" s="5" t="s">
        <v>31</v>
      </c>
      <c r="F91" s="5" t="s">
        <v>35</v>
      </c>
      <c r="G91" s="5">
        <v>17</v>
      </c>
      <c r="H91" s="5">
        <v>537</v>
      </c>
      <c r="I91" s="5">
        <v>1035</v>
      </c>
      <c r="J91" s="6">
        <f t="shared" si="3"/>
        <v>9129</v>
      </c>
      <c r="K91" s="6">
        <f t="shared" si="4"/>
        <v>17595</v>
      </c>
      <c r="L91" s="6">
        <f t="shared" si="5"/>
        <v>8466</v>
      </c>
    </row>
    <row r="92" spans="1:12" ht="15.6" thickTop="1" thickBot="1" x14ac:dyDescent="0.35">
      <c r="A92" s="4">
        <v>45473</v>
      </c>
      <c r="B92" s="5" t="s">
        <v>137</v>
      </c>
      <c r="C92" s="5" t="s">
        <v>116</v>
      </c>
      <c r="D92" s="5" t="s">
        <v>136</v>
      </c>
      <c r="E92" s="5" t="s">
        <v>38</v>
      </c>
      <c r="F92" s="5" t="s">
        <v>35</v>
      </c>
      <c r="G92" s="5">
        <v>20</v>
      </c>
      <c r="H92" s="5">
        <v>875</v>
      </c>
      <c r="I92" s="5">
        <v>1255</v>
      </c>
      <c r="J92" s="6">
        <f t="shared" si="3"/>
        <v>17500</v>
      </c>
      <c r="K92" s="6">
        <f t="shared" si="4"/>
        <v>25100</v>
      </c>
      <c r="L92" s="6">
        <f t="shared" si="5"/>
        <v>7600</v>
      </c>
    </row>
    <row r="93" spans="1:12" ht="15.6" thickTop="1" thickBot="1" x14ac:dyDescent="0.35">
      <c r="A93" s="4">
        <v>45474</v>
      </c>
      <c r="B93" s="5" t="s">
        <v>138</v>
      </c>
      <c r="C93" s="5" t="s">
        <v>116</v>
      </c>
      <c r="D93" s="5" t="s">
        <v>136</v>
      </c>
      <c r="E93" s="5" t="s">
        <v>38</v>
      </c>
      <c r="F93" s="5" t="s">
        <v>35</v>
      </c>
      <c r="G93" s="5">
        <v>13</v>
      </c>
      <c r="H93" s="5">
        <v>917</v>
      </c>
      <c r="I93" s="5">
        <v>1412</v>
      </c>
      <c r="J93" s="6">
        <f t="shared" si="3"/>
        <v>11921</v>
      </c>
      <c r="K93" s="6">
        <f t="shared" si="4"/>
        <v>18356</v>
      </c>
      <c r="L93" s="6">
        <f t="shared" si="5"/>
        <v>6435</v>
      </c>
    </row>
    <row r="94" spans="1:12" ht="15.6" thickTop="1" thickBot="1" x14ac:dyDescent="0.35">
      <c r="A94" s="4">
        <v>45475</v>
      </c>
      <c r="B94" s="5" t="s">
        <v>139</v>
      </c>
      <c r="C94" s="5" t="s">
        <v>116</v>
      </c>
      <c r="D94" s="5" t="s">
        <v>136</v>
      </c>
      <c r="E94" s="5" t="s">
        <v>19</v>
      </c>
      <c r="F94" s="5" t="s">
        <v>35</v>
      </c>
      <c r="G94" s="5">
        <v>15</v>
      </c>
      <c r="H94" s="5">
        <v>910</v>
      </c>
      <c r="I94" s="5">
        <v>1363</v>
      </c>
      <c r="J94" s="6">
        <f t="shared" si="3"/>
        <v>13650</v>
      </c>
      <c r="K94" s="6">
        <f t="shared" si="4"/>
        <v>20445</v>
      </c>
      <c r="L94" s="6">
        <f t="shared" si="5"/>
        <v>6795</v>
      </c>
    </row>
    <row r="95" spans="1:12" ht="15.6" thickTop="1" thickBot="1" x14ac:dyDescent="0.35">
      <c r="A95" s="4">
        <v>45476</v>
      </c>
      <c r="B95" s="5" t="s">
        <v>140</v>
      </c>
      <c r="C95" s="5" t="s">
        <v>116</v>
      </c>
      <c r="D95" s="5" t="s">
        <v>136</v>
      </c>
      <c r="E95" s="5" t="s">
        <v>42</v>
      </c>
      <c r="F95" s="5" t="s">
        <v>35</v>
      </c>
      <c r="G95" s="5">
        <v>12</v>
      </c>
      <c r="H95" s="5">
        <v>980</v>
      </c>
      <c r="I95" s="5">
        <v>1281</v>
      </c>
      <c r="J95" s="6">
        <f t="shared" si="3"/>
        <v>11760</v>
      </c>
      <c r="K95" s="6">
        <f t="shared" si="4"/>
        <v>15372</v>
      </c>
      <c r="L95" s="6">
        <f t="shared" si="5"/>
        <v>3612</v>
      </c>
    </row>
    <row r="96" spans="1:12" ht="15.6" thickTop="1" thickBot="1" x14ac:dyDescent="0.35">
      <c r="A96" s="4">
        <v>45477</v>
      </c>
      <c r="B96" s="5" t="s">
        <v>141</v>
      </c>
      <c r="C96" s="5" t="s">
        <v>116</v>
      </c>
      <c r="D96" s="5" t="s">
        <v>136</v>
      </c>
      <c r="E96" s="5" t="s">
        <v>19</v>
      </c>
      <c r="F96" s="5" t="s">
        <v>35</v>
      </c>
      <c r="G96" s="5">
        <v>12</v>
      </c>
      <c r="H96" s="5">
        <v>734</v>
      </c>
      <c r="I96" s="5">
        <v>1109</v>
      </c>
      <c r="J96" s="6">
        <f t="shared" si="3"/>
        <v>8808</v>
      </c>
      <c r="K96" s="6">
        <f t="shared" si="4"/>
        <v>13308</v>
      </c>
      <c r="L96" s="6">
        <f t="shared" si="5"/>
        <v>4500</v>
      </c>
    </row>
    <row r="97" spans="1:12" ht="15.6" thickTop="1" thickBot="1" x14ac:dyDescent="0.35">
      <c r="A97" s="4">
        <v>45478</v>
      </c>
      <c r="B97" s="5" t="s">
        <v>142</v>
      </c>
      <c r="C97" s="5" t="s">
        <v>116</v>
      </c>
      <c r="D97" s="5" t="s">
        <v>136</v>
      </c>
      <c r="E97" s="5" t="s">
        <v>46</v>
      </c>
      <c r="F97" s="5" t="s">
        <v>35</v>
      </c>
      <c r="G97" s="5">
        <v>12</v>
      </c>
      <c r="H97" s="5">
        <v>913</v>
      </c>
      <c r="I97" s="5">
        <v>1371</v>
      </c>
      <c r="J97" s="6">
        <f t="shared" si="3"/>
        <v>10956</v>
      </c>
      <c r="K97" s="6">
        <f t="shared" si="4"/>
        <v>16452</v>
      </c>
      <c r="L97" s="6">
        <f t="shared" si="5"/>
        <v>5496</v>
      </c>
    </row>
    <row r="98" spans="1:12" ht="15.6" thickTop="1" thickBot="1" x14ac:dyDescent="0.35">
      <c r="A98" s="4">
        <v>45479</v>
      </c>
      <c r="B98" s="5" t="s">
        <v>143</v>
      </c>
      <c r="C98" s="5" t="s">
        <v>116</v>
      </c>
      <c r="D98" s="5" t="s">
        <v>136</v>
      </c>
      <c r="E98" s="5" t="s">
        <v>42</v>
      </c>
      <c r="F98" s="5" t="s">
        <v>16</v>
      </c>
      <c r="G98" s="5">
        <v>20</v>
      </c>
      <c r="H98" s="5">
        <v>833</v>
      </c>
      <c r="I98" s="5">
        <v>1054</v>
      </c>
      <c r="J98" s="6">
        <f t="shared" si="3"/>
        <v>16660</v>
      </c>
      <c r="K98" s="6">
        <f t="shared" si="4"/>
        <v>21080</v>
      </c>
      <c r="L98" s="6">
        <f t="shared" si="5"/>
        <v>4420</v>
      </c>
    </row>
    <row r="99" spans="1:12" ht="15.6" thickTop="1" thickBot="1" x14ac:dyDescent="0.35">
      <c r="A99" s="4">
        <v>45480</v>
      </c>
      <c r="B99" s="5" t="s">
        <v>144</v>
      </c>
      <c r="C99" s="5" t="s">
        <v>116</v>
      </c>
      <c r="D99" s="5" t="s">
        <v>136</v>
      </c>
      <c r="E99" s="5" t="s">
        <v>49</v>
      </c>
      <c r="F99" s="5" t="s">
        <v>16</v>
      </c>
      <c r="G99" s="5">
        <v>17</v>
      </c>
      <c r="H99" s="5">
        <v>748</v>
      </c>
      <c r="I99" s="5">
        <v>1002</v>
      </c>
      <c r="J99" s="6">
        <f t="shared" si="3"/>
        <v>12716</v>
      </c>
      <c r="K99" s="6">
        <f t="shared" si="4"/>
        <v>17034</v>
      </c>
      <c r="L99" s="6">
        <f t="shared" si="5"/>
        <v>4318</v>
      </c>
    </row>
    <row r="100" spans="1:12" ht="15.6" thickTop="1" thickBot="1" x14ac:dyDescent="0.35">
      <c r="A100" s="4">
        <v>45481</v>
      </c>
      <c r="B100" s="5" t="s">
        <v>145</v>
      </c>
      <c r="C100" s="5" t="s">
        <v>116</v>
      </c>
      <c r="D100" s="5" t="s">
        <v>136</v>
      </c>
      <c r="E100" s="5" t="s">
        <v>51</v>
      </c>
      <c r="F100" s="5" t="s">
        <v>16</v>
      </c>
      <c r="G100" s="5">
        <v>20</v>
      </c>
      <c r="H100" s="5">
        <v>517</v>
      </c>
      <c r="I100" s="5">
        <v>975</v>
      </c>
      <c r="J100" s="6">
        <f t="shared" si="3"/>
        <v>10340</v>
      </c>
      <c r="K100" s="6">
        <f t="shared" si="4"/>
        <v>19500</v>
      </c>
      <c r="L100" s="6">
        <f t="shared" si="5"/>
        <v>9160</v>
      </c>
    </row>
    <row r="101" spans="1:12" ht="15.6" thickTop="1" thickBot="1" x14ac:dyDescent="0.35">
      <c r="A101" s="4">
        <v>45482</v>
      </c>
      <c r="B101" s="5" t="s">
        <v>146</v>
      </c>
      <c r="C101" s="5" t="s">
        <v>116</v>
      </c>
      <c r="D101" s="5" t="s">
        <v>136</v>
      </c>
      <c r="E101" s="5" t="s">
        <v>31</v>
      </c>
      <c r="F101" s="5" t="s">
        <v>16</v>
      </c>
      <c r="G101" s="5">
        <v>18</v>
      </c>
      <c r="H101" s="5">
        <v>674</v>
      </c>
      <c r="I101" s="5">
        <v>1099</v>
      </c>
      <c r="J101" s="6">
        <f t="shared" si="3"/>
        <v>12132</v>
      </c>
      <c r="K101" s="6">
        <f t="shared" si="4"/>
        <v>19782</v>
      </c>
      <c r="L101" s="6">
        <f t="shared" si="5"/>
        <v>7650</v>
      </c>
    </row>
    <row r="102" spans="1:12" ht="15.6" thickTop="1" thickBot="1" x14ac:dyDescent="0.35">
      <c r="A102" s="4">
        <v>45483</v>
      </c>
      <c r="B102" s="5" t="s">
        <v>147</v>
      </c>
      <c r="C102" s="5" t="s">
        <v>116</v>
      </c>
      <c r="D102" s="5" t="s">
        <v>136</v>
      </c>
      <c r="E102" s="5" t="s">
        <v>38</v>
      </c>
      <c r="F102" s="5" t="s">
        <v>35</v>
      </c>
      <c r="G102" s="5">
        <v>17</v>
      </c>
      <c r="H102" s="5">
        <v>641</v>
      </c>
      <c r="I102" s="5">
        <v>982</v>
      </c>
      <c r="J102" s="6">
        <f t="shared" si="3"/>
        <v>10897</v>
      </c>
      <c r="K102" s="6">
        <f t="shared" si="4"/>
        <v>16694</v>
      </c>
      <c r="L102" s="6">
        <f t="shared" si="5"/>
        <v>5797</v>
      </c>
    </row>
    <row r="103" spans="1:12" ht="15.6" thickTop="1" thickBot="1" x14ac:dyDescent="0.35">
      <c r="A103" s="4">
        <v>45484</v>
      </c>
      <c r="B103" s="5" t="s">
        <v>148</v>
      </c>
      <c r="C103" s="5" t="s">
        <v>13</v>
      </c>
      <c r="D103" s="5" t="s">
        <v>78</v>
      </c>
      <c r="E103" s="5" t="s">
        <v>38</v>
      </c>
      <c r="F103" s="5" t="s">
        <v>16</v>
      </c>
      <c r="G103" s="5">
        <v>26</v>
      </c>
      <c r="H103" s="5">
        <v>771</v>
      </c>
      <c r="I103" s="5">
        <v>917</v>
      </c>
      <c r="J103" s="6">
        <f t="shared" si="3"/>
        <v>20046</v>
      </c>
      <c r="K103" s="6">
        <f t="shared" si="4"/>
        <v>23842</v>
      </c>
      <c r="L103" s="6">
        <f t="shared" si="5"/>
        <v>3796</v>
      </c>
    </row>
    <row r="104" spans="1:12" ht="15.6" thickTop="1" thickBot="1" x14ac:dyDescent="0.35">
      <c r="A104" s="4">
        <v>45485</v>
      </c>
      <c r="B104" s="5" t="s">
        <v>149</v>
      </c>
      <c r="C104" s="5" t="s">
        <v>13</v>
      </c>
      <c r="D104" s="5" t="s">
        <v>78</v>
      </c>
      <c r="E104" s="5" t="s">
        <v>23</v>
      </c>
      <c r="F104" s="5" t="s">
        <v>16</v>
      </c>
      <c r="G104" s="5">
        <v>30</v>
      </c>
      <c r="H104" s="5">
        <v>859</v>
      </c>
      <c r="I104" s="5">
        <v>1317</v>
      </c>
      <c r="J104" s="6">
        <f t="shared" si="3"/>
        <v>25770</v>
      </c>
      <c r="K104" s="6">
        <f t="shared" si="4"/>
        <v>39510</v>
      </c>
      <c r="L104" s="6">
        <f t="shared" si="5"/>
        <v>13740</v>
      </c>
    </row>
    <row r="105" spans="1:12" ht="15.6" thickTop="1" thickBot="1" x14ac:dyDescent="0.35">
      <c r="A105" s="4">
        <v>45486</v>
      </c>
      <c r="B105" s="5" t="s">
        <v>150</v>
      </c>
      <c r="C105" s="5" t="s">
        <v>13</v>
      </c>
      <c r="D105" s="5" t="s">
        <v>78</v>
      </c>
      <c r="E105" s="5" t="s">
        <v>23</v>
      </c>
      <c r="F105" s="5" t="s">
        <v>16</v>
      </c>
      <c r="G105" s="5">
        <v>30</v>
      </c>
      <c r="H105" s="5">
        <v>726</v>
      </c>
      <c r="I105" s="5">
        <v>1323</v>
      </c>
      <c r="J105" s="6">
        <f t="shared" si="3"/>
        <v>21780</v>
      </c>
      <c r="K105" s="6">
        <f t="shared" si="4"/>
        <v>39690</v>
      </c>
      <c r="L105" s="6">
        <f t="shared" si="5"/>
        <v>17910</v>
      </c>
    </row>
    <row r="106" spans="1:12" ht="15.6" thickTop="1" thickBot="1" x14ac:dyDescent="0.35">
      <c r="A106" s="4">
        <v>45487</v>
      </c>
      <c r="B106" s="5" t="s">
        <v>151</v>
      </c>
      <c r="C106" s="5" t="s">
        <v>13</v>
      </c>
      <c r="D106" s="5" t="s">
        <v>78</v>
      </c>
      <c r="E106" s="5" t="s">
        <v>34</v>
      </c>
      <c r="F106" s="5" t="s">
        <v>16</v>
      </c>
      <c r="G106" s="5">
        <v>29</v>
      </c>
      <c r="H106" s="5">
        <v>861</v>
      </c>
      <c r="I106" s="5">
        <v>1045</v>
      </c>
      <c r="J106" s="6">
        <f t="shared" si="3"/>
        <v>24969</v>
      </c>
      <c r="K106" s="6">
        <f t="shared" si="4"/>
        <v>30305</v>
      </c>
      <c r="L106" s="6">
        <f t="shared" si="5"/>
        <v>5336</v>
      </c>
    </row>
    <row r="107" spans="1:12" ht="15.6" thickTop="1" thickBot="1" x14ac:dyDescent="0.35">
      <c r="A107" s="4">
        <v>45488</v>
      </c>
      <c r="B107" s="5" t="s">
        <v>152</v>
      </c>
      <c r="C107" s="5" t="s">
        <v>13</v>
      </c>
      <c r="D107" s="5" t="s">
        <v>78</v>
      </c>
      <c r="E107" s="5" t="s">
        <v>38</v>
      </c>
      <c r="F107" s="5" t="s">
        <v>35</v>
      </c>
      <c r="G107" s="5">
        <v>26</v>
      </c>
      <c r="H107" s="5">
        <v>627</v>
      </c>
      <c r="I107" s="5">
        <v>1079</v>
      </c>
      <c r="J107" s="6">
        <f t="shared" si="3"/>
        <v>16302</v>
      </c>
      <c r="K107" s="6">
        <f t="shared" si="4"/>
        <v>28054</v>
      </c>
      <c r="L107" s="6">
        <f t="shared" si="5"/>
        <v>11752</v>
      </c>
    </row>
    <row r="108" spans="1:12" ht="15.6" thickTop="1" thickBot="1" x14ac:dyDescent="0.35">
      <c r="A108" s="4">
        <v>45489</v>
      </c>
      <c r="B108" s="5" t="s">
        <v>153</v>
      </c>
      <c r="C108" s="5" t="s">
        <v>13</v>
      </c>
      <c r="D108" s="5" t="s">
        <v>78</v>
      </c>
      <c r="E108" s="5" t="s">
        <v>61</v>
      </c>
      <c r="F108" s="5" t="s">
        <v>35</v>
      </c>
      <c r="G108" s="5">
        <v>24</v>
      </c>
      <c r="H108" s="5">
        <v>978</v>
      </c>
      <c r="I108" s="5">
        <v>1319</v>
      </c>
      <c r="J108" s="6">
        <f t="shared" si="3"/>
        <v>23472</v>
      </c>
      <c r="K108" s="6">
        <f t="shared" si="4"/>
        <v>31656</v>
      </c>
      <c r="L108" s="6">
        <f t="shared" si="5"/>
        <v>8184</v>
      </c>
    </row>
    <row r="109" spans="1:12" ht="15.6" thickTop="1" thickBot="1" x14ac:dyDescent="0.35">
      <c r="A109" s="4">
        <v>45490</v>
      </c>
      <c r="B109" s="5" t="s">
        <v>154</v>
      </c>
      <c r="C109" s="5" t="s">
        <v>13</v>
      </c>
      <c r="D109" s="5" t="s">
        <v>78</v>
      </c>
      <c r="E109" s="5" t="s">
        <v>63</v>
      </c>
      <c r="F109" s="5" t="s">
        <v>35</v>
      </c>
      <c r="G109" s="5">
        <v>30</v>
      </c>
      <c r="H109" s="5">
        <v>514</v>
      </c>
      <c r="I109" s="5">
        <v>1418</v>
      </c>
      <c r="J109" s="6">
        <f t="shared" si="3"/>
        <v>15420</v>
      </c>
      <c r="K109" s="6">
        <f t="shared" si="4"/>
        <v>42540</v>
      </c>
      <c r="L109" s="6">
        <f t="shared" si="5"/>
        <v>27120</v>
      </c>
    </row>
    <row r="110" spans="1:12" ht="15.6" thickTop="1" thickBot="1" x14ac:dyDescent="0.35">
      <c r="A110" s="4">
        <v>45491</v>
      </c>
      <c r="B110" s="5" t="s">
        <v>155</v>
      </c>
      <c r="C110" s="5" t="s">
        <v>13</v>
      </c>
      <c r="D110" s="5" t="s">
        <v>78</v>
      </c>
      <c r="E110" s="5" t="s">
        <v>19</v>
      </c>
      <c r="F110" s="5" t="s">
        <v>35</v>
      </c>
      <c r="G110" s="5">
        <v>26</v>
      </c>
      <c r="H110" s="5">
        <v>656</v>
      </c>
      <c r="I110" s="5">
        <v>1363</v>
      </c>
      <c r="J110" s="6">
        <f t="shared" si="3"/>
        <v>17056</v>
      </c>
      <c r="K110" s="6">
        <f t="shared" si="4"/>
        <v>35438</v>
      </c>
      <c r="L110" s="6">
        <f t="shared" si="5"/>
        <v>18382</v>
      </c>
    </row>
    <row r="111" spans="1:12" ht="15.6" thickTop="1" thickBot="1" x14ac:dyDescent="0.35">
      <c r="A111" s="4">
        <v>45492</v>
      </c>
      <c r="B111" s="5" t="s">
        <v>156</v>
      </c>
      <c r="C111" s="5" t="s">
        <v>13</v>
      </c>
      <c r="D111" s="5" t="s">
        <v>78</v>
      </c>
      <c r="E111" s="5" t="s">
        <v>66</v>
      </c>
      <c r="F111" s="5" t="s">
        <v>35</v>
      </c>
      <c r="G111" s="5">
        <v>28</v>
      </c>
      <c r="H111" s="5">
        <v>866</v>
      </c>
      <c r="I111" s="5">
        <v>897</v>
      </c>
      <c r="J111" s="6">
        <f t="shared" si="3"/>
        <v>24248</v>
      </c>
      <c r="K111" s="6">
        <f t="shared" si="4"/>
        <v>25116</v>
      </c>
      <c r="L111" s="6">
        <f t="shared" si="5"/>
        <v>868</v>
      </c>
    </row>
    <row r="112" spans="1:12" ht="15.6" thickTop="1" thickBot="1" x14ac:dyDescent="0.35">
      <c r="A112" s="4">
        <v>45493</v>
      </c>
      <c r="B112" s="5" t="s">
        <v>157</v>
      </c>
      <c r="C112" s="5" t="s">
        <v>13</v>
      </c>
      <c r="D112" s="5" t="s">
        <v>78</v>
      </c>
      <c r="E112" s="5" t="s">
        <v>68</v>
      </c>
      <c r="F112" s="5" t="s">
        <v>35</v>
      </c>
      <c r="G112" s="5">
        <v>23</v>
      </c>
      <c r="H112" s="5">
        <v>969</v>
      </c>
      <c r="I112" s="5">
        <v>1485</v>
      </c>
      <c r="J112" s="6">
        <f t="shared" si="3"/>
        <v>22287</v>
      </c>
      <c r="K112" s="6">
        <f t="shared" si="4"/>
        <v>34155</v>
      </c>
      <c r="L112" s="6">
        <f t="shared" si="5"/>
        <v>11868</v>
      </c>
    </row>
    <row r="113" spans="1:12" ht="15.6" thickTop="1" thickBot="1" x14ac:dyDescent="0.35">
      <c r="A113" s="4">
        <v>45494</v>
      </c>
      <c r="B113" s="5" t="s">
        <v>158</v>
      </c>
      <c r="C113" s="5" t="s">
        <v>13</v>
      </c>
      <c r="D113" s="5" t="s">
        <v>78</v>
      </c>
      <c r="E113" s="5" t="s">
        <v>70</v>
      </c>
      <c r="F113" s="5" t="s">
        <v>35</v>
      </c>
      <c r="G113" s="5">
        <v>21</v>
      </c>
      <c r="H113" s="5">
        <v>626</v>
      </c>
      <c r="I113" s="5">
        <v>931</v>
      </c>
      <c r="J113" s="6">
        <f t="shared" si="3"/>
        <v>13146</v>
      </c>
      <c r="K113" s="6">
        <f t="shared" si="4"/>
        <v>19551</v>
      </c>
      <c r="L113" s="6">
        <f t="shared" si="5"/>
        <v>6405</v>
      </c>
    </row>
    <row r="114" spans="1:12" ht="15.6" thickTop="1" thickBot="1" x14ac:dyDescent="0.35">
      <c r="A114" s="4">
        <v>45495</v>
      </c>
      <c r="B114" s="5" t="s">
        <v>159</v>
      </c>
      <c r="C114" s="5" t="s">
        <v>25</v>
      </c>
      <c r="D114" s="5" t="s">
        <v>91</v>
      </c>
      <c r="E114" s="5" t="s">
        <v>72</v>
      </c>
      <c r="F114" s="5" t="s">
        <v>35</v>
      </c>
      <c r="G114" s="5">
        <v>58</v>
      </c>
      <c r="H114" s="5">
        <v>898</v>
      </c>
      <c r="I114" s="5">
        <v>1125</v>
      </c>
      <c r="J114" s="6">
        <f t="shared" si="3"/>
        <v>52084</v>
      </c>
      <c r="K114" s="6">
        <f t="shared" si="4"/>
        <v>65250</v>
      </c>
      <c r="L114" s="6">
        <f t="shared" si="5"/>
        <v>13166</v>
      </c>
    </row>
    <row r="115" spans="1:12" ht="15.6" thickTop="1" thickBot="1" x14ac:dyDescent="0.35">
      <c r="A115" s="4">
        <v>45496</v>
      </c>
      <c r="B115" s="5" t="s">
        <v>160</v>
      </c>
      <c r="C115" s="5" t="s">
        <v>25</v>
      </c>
      <c r="D115" s="5" t="s">
        <v>91</v>
      </c>
      <c r="E115" s="5" t="s">
        <v>74</v>
      </c>
      <c r="F115" s="5" t="s">
        <v>35</v>
      </c>
      <c r="G115" s="5">
        <v>83</v>
      </c>
      <c r="H115" s="5">
        <v>943</v>
      </c>
      <c r="I115" s="5">
        <v>994</v>
      </c>
      <c r="J115" s="6">
        <f t="shared" si="3"/>
        <v>78269</v>
      </c>
      <c r="K115" s="6">
        <f t="shared" si="4"/>
        <v>82502</v>
      </c>
      <c r="L115" s="6">
        <f t="shared" si="5"/>
        <v>4233</v>
      </c>
    </row>
    <row r="116" spans="1:12" ht="15.6" thickTop="1" thickBot="1" x14ac:dyDescent="0.35">
      <c r="A116" s="4">
        <v>45497</v>
      </c>
      <c r="B116" s="5" t="s">
        <v>161</v>
      </c>
      <c r="C116" s="5" t="s">
        <v>25</v>
      </c>
      <c r="D116" s="5" t="s">
        <v>91</v>
      </c>
      <c r="E116" s="5" t="s">
        <v>21</v>
      </c>
      <c r="F116" s="5" t="s">
        <v>35</v>
      </c>
      <c r="G116" s="5">
        <v>85</v>
      </c>
      <c r="H116" s="5">
        <v>641</v>
      </c>
      <c r="I116" s="5">
        <v>952</v>
      </c>
      <c r="J116" s="6">
        <f t="shared" si="3"/>
        <v>54485</v>
      </c>
      <c r="K116" s="6">
        <f t="shared" si="4"/>
        <v>80920</v>
      </c>
      <c r="L116" s="6">
        <f t="shared" si="5"/>
        <v>26435</v>
      </c>
    </row>
    <row r="117" spans="1:12" ht="15.6" thickTop="1" thickBot="1" x14ac:dyDescent="0.35">
      <c r="A117" s="4">
        <v>45498</v>
      </c>
      <c r="B117" s="5" t="s">
        <v>162</v>
      </c>
      <c r="C117" s="5" t="s">
        <v>25</v>
      </c>
      <c r="D117" s="5" t="s">
        <v>91</v>
      </c>
      <c r="E117" s="5" t="s">
        <v>21</v>
      </c>
      <c r="F117" s="5" t="s">
        <v>35</v>
      </c>
      <c r="G117" s="5">
        <v>57</v>
      </c>
      <c r="H117" s="5">
        <v>784</v>
      </c>
      <c r="I117" s="5">
        <v>1089</v>
      </c>
      <c r="J117" s="6">
        <f t="shared" si="3"/>
        <v>44688</v>
      </c>
      <c r="K117" s="6">
        <f t="shared" si="4"/>
        <v>62073</v>
      </c>
      <c r="L117" s="6">
        <f t="shared" si="5"/>
        <v>17385</v>
      </c>
    </row>
    <row r="118" spans="1:12" ht="15.6" thickTop="1" thickBot="1" x14ac:dyDescent="0.35">
      <c r="A118" s="4">
        <v>45499</v>
      </c>
      <c r="B118" s="5" t="s">
        <v>163</v>
      </c>
      <c r="C118" s="5" t="s">
        <v>25</v>
      </c>
      <c r="D118" s="5" t="s">
        <v>91</v>
      </c>
      <c r="E118" s="5" t="s">
        <v>42</v>
      </c>
      <c r="F118" s="5" t="s">
        <v>35</v>
      </c>
      <c r="G118" s="5">
        <v>98</v>
      </c>
      <c r="H118" s="5">
        <v>579</v>
      </c>
      <c r="I118" s="5">
        <v>1173</v>
      </c>
      <c r="J118" s="6">
        <f t="shared" si="3"/>
        <v>56742</v>
      </c>
      <c r="K118" s="6">
        <f t="shared" si="4"/>
        <v>114954</v>
      </c>
      <c r="L118" s="6">
        <f t="shared" si="5"/>
        <v>58212</v>
      </c>
    </row>
    <row r="119" spans="1:12" ht="15.6" thickTop="1" thickBot="1" x14ac:dyDescent="0.35">
      <c r="A119" s="4">
        <v>45500</v>
      </c>
      <c r="B119" s="5" t="s">
        <v>164</v>
      </c>
      <c r="C119" s="5" t="s">
        <v>25</v>
      </c>
      <c r="D119" s="5" t="s">
        <v>91</v>
      </c>
      <c r="E119" s="5" t="s">
        <v>61</v>
      </c>
      <c r="F119" s="5" t="s">
        <v>35</v>
      </c>
      <c r="G119" s="5">
        <v>98</v>
      </c>
      <c r="H119" s="5">
        <v>605</v>
      </c>
      <c r="I119" s="5">
        <v>1491</v>
      </c>
      <c r="J119" s="6">
        <f t="shared" si="3"/>
        <v>59290</v>
      </c>
      <c r="K119" s="6">
        <f t="shared" si="4"/>
        <v>146118</v>
      </c>
      <c r="L119" s="6">
        <f t="shared" si="5"/>
        <v>86828</v>
      </c>
    </row>
    <row r="120" spans="1:12" ht="15.6" thickTop="1" thickBot="1" x14ac:dyDescent="0.35">
      <c r="A120" s="4">
        <v>45501</v>
      </c>
      <c r="B120" s="5" t="s">
        <v>165</v>
      </c>
      <c r="C120" s="5" t="s">
        <v>25</v>
      </c>
      <c r="D120" s="5" t="s">
        <v>91</v>
      </c>
      <c r="E120" s="5" t="s">
        <v>21</v>
      </c>
      <c r="F120" s="5" t="s">
        <v>35</v>
      </c>
      <c r="G120" s="5">
        <v>63</v>
      </c>
      <c r="H120" s="5">
        <v>952</v>
      </c>
      <c r="I120" s="5">
        <v>1435</v>
      </c>
      <c r="J120" s="6">
        <f t="shared" si="3"/>
        <v>59976</v>
      </c>
      <c r="K120" s="6">
        <f t="shared" si="4"/>
        <v>90405</v>
      </c>
      <c r="L120" s="6">
        <f t="shared" si="5"/>
        <v>30429</v>
      </c>
    </row>
    <row r="121" spans="1:12" ht="15.6" thickTop="1" thickBot="1" x14ac:dyDescent="0.35">
      <c r="A121" s="4">
        <v>45502</v>
      </c>
      <c r="B121" s="5" t="s">
        <v>166</v>
      </c>
      <c r="C121" s="5" t="s">
        <v>25</v>
      </c>
      <c r="D121" s="5" t="s">
        <v>91</v>
      </c>
      <c r="E121" s="5" t="s">
        <v>27</v>
      </c>
      <c r="F121" s="5" t="s">
        <v>35</v>
      </c>
      <c r="G121" s="5">
        <v>91</v>
      </c>
      <c r="H121" s="5">
        <v>938</v>
      </c>
      <c r="I121" s="5">
        <v>928</v>
      </c>
      <c r="J121" s="6">
        <f t="shared" si="3"/>
        <v>85358</v>
      </c>
      <c r="K121" s="6">
        <f t="shared" si="4"/>
        <v>84448</v>
      </c>
      <c r="L121" s="6">
        <f t="shared" si="5"/>
        <v>-910</v>
      </c>
    </row>
    <row r="122" spans="1:12" ht="15.6" thickTop="1" thickBot="1" x14ac:dyDescent="0.35">
      <c r="A122" s="4">
        <v>45503</v>
      </c>
      <c r="B122" s="5" t="s">
        <v>167</v>
      </c>
      <c r="C122" s="5" t="s">
        <v>25</v>
      </c>
      <c r="D122" s="5" t="s">
        <v>91</v>
      </c>
      <c r="E122" s="5" t="s">
        <v>15</v>
      </c>
      <c r="F122" s="5" t="s">
        <v>16</v>
      </c>
      <c r="G122" s="5">
        <v>66</v>
      </c>
      <c r="H122" s="5">
        <v>512</v>
      </c>
      <c r="I122" s="5">
        <v>1281</v>
      </c>
      <c r="J122" s="6">
        <f t="shared" si="3"/>
        <v>33792</v>
      </c>
      <c r="K122" s="6">
        <f t="shared" si="4"/>
        <v>84546</v>
      </c>
      <c r="L122" s="6">
        <f t="shared" si="5"/>
        <v>50754</v>
      </c>
    </row>
    <row r="123" spans="1:12" ht="15.6" thickTop="1" thickBot="1" x14ac:dyDescent="0.35">
      <c r="A123" s="4">
        <v>45504</v>
      </c>
      <c r="B123" s="5" t="s">
        <v>168</v>
      </c>
      <c r="C123" s="5" t="s">
        <v>25</v>
      </c>
      <c r="D123" s="5" t="s">
        <v>91</v>
      </c>
      <c r="E123" s="5" t="s">
        <v>19</v>
      </c>
      <c r="F123" s="5" t="s">
        <v>16</v>
      </c>
      <c r="G123" s="5">
        <v>88</v>
      </c>
      <c r="H123" s="5">
        <v>691</v>
      </c>
      <c r="I123" s="5">
        <v>1014</v>
      </c>
      <c r="J123" s="6">
        <f t="shared" si="3"/>
        <v>60808</v>
      </c>
      <c r="K123" s="6">
        <f t="shared" si="4"/>
        <v>89232</v>
      </c>
      <c r="L123" s="6">
        <f t="shared" si="5"/>
        <v>28424</v>
      </c>
    </row>
    <row r="124" spans="1:12" ht="15.6" thickTop="1" thickBot="1" x14ac:dyDescent="0.35">
      <c r="A124" s="4">
        <v>45505</v>
      </c>
      <c r="B124" s="5" t="s">
        <v>169</v>
      </c>
      <c r="C124" s="5" t="s">
        <v>25</v>
      </c>
      <c r="D124" s="5" t="s">
        <v>91</v>
      </c>
      <c r="E124" s="5" t="s">
        <v>21</v>
      </c>
      <c r="F124" s="5" t="s">
        <v>16</v>
      </c>
      <c r="G124" s="5">
        <v>54</v>
      </c>
      <c r="H124" s="5">
        <v>518</v>
      </c>
      <c r="I124" s="5">
        <v>1038</v>
      </c>
      <c r="J124" s="6">
        <f t="shared" si="3"/>
        <v>27972</v>
      </c>
      <c r="K124" s="6">
        <f t="shared" si="4"/>
        <v>56052</v>
      </c>
      <c r="L124" s="6">
        <f t="shared" si="5"/>
        <v>28080</v>
      </c>
    </row>
    <row r="125" spans="1:12" ht="15.6" thickTop="1" thickBot="1" x14ac:dyDescent="0.35">
      <c r="A125" s="4">
        <v>45506</v>
      </c>
      <c r="B125" s="5" t="s">
        <v>170</v>
      </c>
      <c r="C125" s="5" t="s">
        <v>25</v>
      </c>
      <c r="D125" s="5" t="s">
        <v>91</v>
      </c>
      <c r="E125" s="5" t="s">
        <v>23</v>
      </c>
      <c r="F125" s="5" t="s">
        <v>16</v>
      </c>
      <c r="G125" s="5">
        <v>67</v>
      </c>
      <c r="H125" s="5">
        <v>780</v>
      </c>
      <c r="I125" s="5">
        <v>1238</v>
      </c>
      <c r="J125" s="6">
        <f t="shared" si="3"/>
        <v>52260</v>
      </c>
      <c r="K125" s="6">
        <f t="shared" si="4"/>
        <v>82946</v>
      </c>
      <c r="L125" s="6">
        <f t="shared" si="5"/>
        <v>30686</v>
      </c>
    </row>
    <row r="126" spans="1:12" ht="15.6" thickTop="1" thickBot="1" x14ac:dyDescent="0.35">
      <c r="A126" s="4">
        <v>45507</v>
      </c>
      <c r="B126" s="5" t="s">
        <v>171</v>
      </c>
      <c r="C126" s="5" t="s">
        <v>25</v>
      </c>
      <c r="D126" s="5" t="s">
        <v>104</v>
      </c>
      <c r="E126" s="5" t="s">
        <v>27</v>
      </c>
      <c r="F126" s="5" t="s">
        <v>16</v>
      </c>
      <c r="G126" s="5">
        <v>86</v>
      </c>
      <c r="H126" s="5">
        <v>540</v>
      </c>
      <c r="I126" s="5">
        <v>1478</v>
      </c>
      <c r="J126" s="6">
        <f t="shared" si="3"/>
        <v>46440</v>
      </c>
      <c r="K126" s="6">
        <f t="shared" si="4"/>
        <v>127108</v>
      </c>
      <c r="L126" s="6">
        <f t="shared" si="5"/>
        <v>80668</v>
      </c>
    </row>
    <row r="127" spans="1:12" ht="15.6" thickTop="1" thickBot="1" x14ac:dyDescent="0.35">
      <c r="A127" s="4">
        <v>45508</v>
      </c>
      <c r="B127" s="5" t="s">
        <v>172</v>
      </c>
      <c r="C127" s="5" t="s">
        <v>25</v>
      </c>
      <c r="D127" s="5" t="s">
        <v>104</v>
      </c>
      <c r="E127" s="5" t="s">
        <v>29</v>
      </c>
      <c r="F127" s="5" t="s">
        <v>35</v>
      </c>
      <c r="G127" s="5">
        <v>85</v>
      </c>
      <c r="H127" s="5">
        <v>853</v>
      </c>
      <c r="I127" s="5">
        <v>1388</v>
      </c>
      <c r="J127" s="6">
        <f t="shared" si="3"/>
        <v>72505</v>
      </c>
      <c r="K127" s="6">
        <f t="shared" si="4"/>
        <v>117980</v>
      </c>
      <c r="L127" s="6">
        <f t="shared" si="5"/>
        <v>45475</v>
      </c>
    </row>
    <row r="128" spans="1:12" ht="15.6" thickTop="1" thickBot="1" x14ac:dyDescent="0.35">
      <c r="A128" s="4">
        <v>45509</v>
      </c>
      <c r="B128" s="5" t="s">
        <v>173</v>
      </c>
      <c r="C128" s="5" t="s">
        <v>25</v>
      </c>
      <c r="D128" s="5" t="s">
        <v>104</v>
      </c>
      <c r="E128" s="5" t="s">
        <v>31</v>
      </c>
      <c r="F128" s="5" t="s">
        <v>35</v>
      </c>
      <c r="G128" s="5">
        <v>69</v>
      </c>
      <c r="H128" s="5">
        <v>745</v>
      </c>
      <c r="I128" s="5">
        <v>1294</v>
      </c>
      <c r="J128" s="6">
        <f t="shared" si="3"/>
        <v>51405</v>
      </c>
      <c r="K128" s="6">
        <f t="shared" si="4"/>
        <v>89286</v>
      </c>
      <c r="L128" s="6">
        <f t="shared" si="5"/>
        <v>37881</v>
      </c>
    </row>
    <row r="129" spans="1:12" ht="15.6" thickTop="1" thickBot="1" x14ac:dyDescent="0.35">
      <c r="A129" s="4">
        <v>45510</v>
      </c>
      <c r="B129" s="5" t="s">
        <v>174</v>
      </c>
      <c r="C129" s="5" t="s">
        <v>116</v>
      </c>
      <c r="D129" s="5" t="s">
        <v>136</v>
      </c>
      <c r="E129" s="5" t="s">
        <v>19</v>
      </c>
      <c r="F129" s="5" t="s">
        <v>35</v>
      </c>
      <c r="G129" s="5">
        <v>10</v>
      </c>
      <c r="H129" s="5">
        <v>754</v>
      </c>
      <c r="I129" s="5">
        <v>1209</v>
      </c>
      <c r="J129" s="6">
        <f t="shared" si="3"/>
        <v>7540</v>
      </c>
      <c r="K129" s="6">
        <f t="shared" si="4"/>
        <v>12090</v>
      </c>
      <c r="L129" s="6">
        <f t="shared" si="5"/>
        <v>4550</v>
      </c>
    </row>
    <row r="130" spans="1:12" ht="15.6" thickTop="1" thickBot="1" x14ac:dyDescent="0.35">
      <c r="A130" s="4">
        <v>45511</v>
      </c>
      <c r="B130" s="5" t="s">
        <v>175</v>
      </c>
      <c r="C130" s="5" t="s">
        <v>116</v>
      </c>
      <c r="D130" s="5" t="s">
        <v>136</v>
      </c>
      <c r="E130" s="5" t="s">
        <v>34</v>
      </c>
      <c r="F130" s="5" t="s">
        <v>35</v>
      </c>
      <c r="G130" s="5">
        <v>14</v>
      </c>
      <c r="H130" s="5">
        <v>815</v>
      </c>
      <c r="I130" s="5">
        <v>1202</v>
      </c>
      <c r="J130" s="6">
        <f t="shared" si="3"/>
        <v>11410</v>
      </c>
      <c r="K130" s="6">
        <f t="shared" si="4"/>
        <v>16828</v>
      </c>
      <c r="L130" s="6">
        <f t="shared" si="5"/>
        <v>5418</v>
      </c>
    </row>
    <row r="131" spans="1:12" ht="15.6" thickTop="1" thickBot="1" x14ac:dyDescent="0.35">
      <c r="A131" s="4">
        <v>45512</v>
      </c>
      <c r="B131" s="5" t="s">
        <v>176</v>
      </c>
      <c r="C131" s="5" t="s">
        <v>116</v>
      </c>
      <c r="D131" s="5" t="s">
        <v>136</v>
      </c>
      <c r="E131" s="5" t="s">
        <v>31</v>
      </c>
      <c r="F131" s="5" t="s">
        <v>35</v>
      </c>
      <c r="G131" s="5">
        <v>10</v>
      </c>
      <c r="H131" s="5">
        <v>863</v>
      </c>
      <c r="I131" s="5">
        <v>1124</v>
      </c>
      <c r="J131" s="6">
        <f t="shared" ref="J131:J194" si="6">G131*H131</f>
        <v>8630</v>
      </c>
      <c r="K131" s="6">
        <f t="shared" ref="K131:K194" si="7">G131*I131</f>
        <v>11240</v>
      </c>
      <c r="L131" s="6">
        <f t="shared" ref="L131:L194" si="8">K131-J131</f>
        <v>2610</v>
      </c>
    </row>
    <row r="132" spans="1:12" ht="15.6" thickTop="1" thickBot="1" x14ac:dyDescent="0.35">
      <c r="A132" s="4">
        <v>45513</v>
      </c>
      <c r="B132" s="5" t="s">
        <v>177</v>
      </c>
      <c r="C132" s="5" t="s">
        <v>116</v>
      </c>
      <c r="D132" s="5" t="s">
        <v>136</v>
      </c>
      <c r="E132" s="5" t="s">
        <v>38</v>
      </c>
      <c r="F132" s="5" t="s">
        <v>35</v>
      </c>
      <c r="G132" s="5">
        <v>18</v>
      </c>
      <c r="H132" s="5">
        <v>704</v>
      </c>
      <c r="I132" s="5">
        <v>1257</v>
      </c>
      <c r="J132" s="6">
        <f t="shared" si="6"/>
        <v>12672</v>
      </c>
      <c r="K132" s="6">
        <f t="shared" si="7"/>
        <v>22626</v>
      </c>
      <c r="L132" s="6">
        <f t="shared" si="8"/>
        <v>9954</v>
      </c>
    </row>
    <row r="133" spans="1:12" ht="15.6" thickTop="1" thickBot="1" x14ac:dyDescent="0.35">
      <c r="A133" s="4">
        <v>45514</v>
      </c>
      <c r="B133" s="5" t="s">
        <v>178</v>
      </c>
      <c r="C133" s="5" t="s">
        <v>116</v>
      </c>
      <c r="D133" s="5" t="s">
        <v>136</v>
      </c>
      <c r="E133" s="5" t="s">
        <v>38</v>
      </c>
      <c r="F133" s="5" t="s">
        <v>35</v>
      </c>
      <c r="G133" s="5">
        <v>19</v>
      </c>
      <c r="H133" s="5">
        <v>744</v>
      </c>
      <c r="I133" s="5">
        <v>1498</v>
      </c>
      <c r="J133" s="6">
        <f t="shared" si="6"/>
        <v>14136</v>
      </c>
      <c r="K133" s="6">
        <f t="shared" si="7"/>
        <v>28462</v>
      </c>
      <c r="L133" s="6">
        <f t="shared" si="8"/>
        <v>14326</v>
      </c>
    </row>
    <row r="134" spans="1:12" ht="15.6" thickTop="1" thickBot="1" x14ac:dyDescent="0.35">
      <c r="A134" s="4">
        <v>45515</v>
      </c>
      <c r="B134" s="5" t="s">
        <v>179</v>
      </c>
      <c r="C134" s="5" t="s">
        <v>116</v>
      </c>
      <c r="D134" s="5" t="s">
        <v>136</v>
      </c>
      <c r="E134" s="5" t="s">
        <v>19</v>
      </c>
      <c r="F134" s="5" t="s">
        <v>16</v>
      </c>
      <c r="G134" s="5">
        <v>10</v>
      </c>
      <c r="H134" s="5">
        <v>669</v>
      </c>
      <c r="I134" s="5">
        <v>920</v>
      </c>
      <c r="J134" s="6">
        <f t="shared" si="6"/>
        <v>6690</v>
      </c>
      <c r="K134" s="6">
        <f t="shared" si="7"/>
        <v>9200</v>
      </c>
      <c r="L134" s="6">
        <f t="shared" si="8"/>
        <v>2510</v>
      </c>
    </row>
    <row r="135" spans="1:12" ht="15.6" thickTop="1" thickBot="1" x14ac:dyDescent="0.35">
      <c r="A135" s="4">
        <v>45516</v>
      </c>
      <c r="B135" s="5" t="s">
        <v>180</v>
      </c>
      <c r="C135" s="5" t="s">
        <v>116</v>
      </c>
      <c r="D135" s="5" t="s">
        <v>136</v>
      </c>
      <c r="E135" s="5" t="s">
        <v>42</v>
      </c>
      <c r="F135" s="5" t="s">
        <v>16</v>
      </c>
      <c r="G135" s="5">
        <v>20</v>
      </c>
      <c r="H135" s="5">
        <v>966</v>
      </c>
      <c r="I135" s="5">
        <v>955</v>
      </c>
      <c r="J135" s="6">
        <f t="shared" si="6"/>
        <v>19320</v>
      </c>
      <c r="K135" s="6">
        <f t="shared" si="7"/>
        <v>19100</v>
      </c>
      <c r="L135" s="6">
        <f t="shared" si="8"/>
        <v>-220</v>
      </c>
    </row>
    <row r="136" spans="1:12" ht="15.6" thickTop="1" thickBot="1" x14ac:dyDescent="0.35">
      <c r="A136" s="4">
        <v>45517</v>
      </c>
      <c r="B136" s="5" t="s">
        <v>181</v>
      </c>
      <c r="C136" s="5" t="s">
        <v>13</v>
      </c>
      <c r="D136" s="5" t="s">
        <v>78</v>
      </c>
      <c r="E136" s="5" t="s">
        <v>19</v>
      </c>
      <c r="F136" s="5" t="s">
        <v>16</v>
      </c>
      <c r="G136" s="5">
        <v>26</v>
      </c>
      <c r="H136" s="5">
        <v>715</v>
      </c>
      <c r="I136" s="5">
        <v>1015</v>
      </c>
      <c r="J136" s="6">
        <f t="shared" si="6"/>
        <v>18590</v>
      </c>
      <c r="K136" s="6">
        <f t="shared" si="7"/>
        <v>26390</v>
      </c>
      <c r="L136" s="6">
        <f t="shared" si="8"/>
        <v>7800</v>
      </c>
    </row>
    <row r="137" spans="1:12" ht="15.6" thickTop="1" thickBot="1" x14ac:dyDescent="0.35">
      <c r="A137" s="4">
        <v>45518</v>
      </c>
      <c r="B137" s="5" t="s">
        <v>182</v>
      </c>
      <c r="C137" s="5" t="s">
        <v>13</v>
      </c>
      <c r="D137" s="5" t="s">
        <v>78</v>
      </c>
      <c r="E137" s="5" t="s">
        <v>46</v>
      </c>
      <c r="F137" s="5" t="s">
        <v>16</v>
      </c>
      <c r="G137" s="5">
        <v>27</v>
      </c>
      <c r="H137" s="5">
        <v>611</v>
      </c>
      <c r="I137" s="5">
        <v>1197</v>
      </c>
      <c r="J137" s="6">
        <f t="shared" si="6"/>
        <v>16497</v>
      </c>
      <c r="K137" s="6">
        <f t="shared" si="7"/>
        <v>32319</v>
      </c>
      <c r="L137" s="6">
        <f t="shared" si="8"/>
        <v>15822</v>
      </c>
    </row>
    <row r="138" spans="1:12" ht="15.6" thickTop="1" thickBot="1" x14ac:dyDescent="0.35">
      <c r="A138" s="4">
        <v>45519</v>
      </c>
      <c r="B138" s="5" t="s">
        <v>183</v>
      </c>
      <c r="C138" s="5" t="s">
        <v>13</v>
      </c>
      <c r="D138" s="5" t="s">
        <v>78</v>
      </c>
      <c r="E138" s="5" t="s">
        <v>42</v>
      </c>
      <c r="F138" s="5" t="s">
        <v>35</v>
      </c>
      <c r="G138" s="5">
        <v>29</v>
      </c>
      <c r="H138" s="5">
        <v>544</v>
      </c>
      <c r="I138" s="5">
        <v>929</v>
      </c>
      <c r="J138" s="6">
        <f t="shared" si="6"/>
        <v>15776</v>
      </c>
      <c r="K138" s="6">
        <f t="shared" si="7"/>
        <v>26941</v>
      </c>
      <c r="L138" s="6">
        <f t="shared" si="8"/>
        <v>11165</v>
      </c>
    </row>
    <row r="139" spans="1:12" ht="15.6" thickTop="1" thickBot="1" x14ac:dyDescent="0.35">
      <c r="A139" s="4">
        <v>45520</v>
      </c>
      <c r="B139" s="5" t="s">
        <v>184</v>
      </c>
      <c r="C139" s="5" t="s">
        <v>13</v>
      </c>
      <c r="D139" s="5" t="s">
        <v>78</v>
      </c>
      <c r="E139" s="5" t="s">
        <v>49</v>
      </c>
      <c r="F139" s="5" t="s">
        <v>16</v>
      </c>
      <c r="G139" s="5">
        <v>26</v>
      </c>
      <c r="H139" s="5">
        <v>715</v>
      </c>
      <c r="I139" s="5">
        <v>929</v>
      </c>
      <c r="J139" s="6">
        <f t="shared" si="6"/>
        <v>18590</v>
      </c>
      <c r="K139" s="6">
        <f t="shared" si="7"/>
        <v>24154</v>
      </c>
      <c r="L139" s="6">
        <f t="shared" si="8"/>
        <v>5564</v>
      </c>
    </row>
    <row r="140" spans="1:12" ht="15.6" thickTop="1" thickBot="1" x14ac:dyDescent="0.35">
      <c r="A140" s="4">
        <v>45521</v>
      </c>
      <c r="B140" s="5" t="s">
        <v>185</v>
      </c>
      <c r="C140" s="5" t="s">
        <v>13</v>
      </c>
      <c r="D140" s="5" t="s">
        <v>78</v>
      </c>
      <c r="E140" s="5" t="s">
        <v>51</v>
      </c>
      <c r="F140" s="5" t="s">
        <v>16</v>
      </c>
      <c r="G140" s="5">
        <v>30</v>
      </c>
      <c r="H140" s="5">
        <v>652</v>
      </c>
      <c r="I140" s="5">
        <v>1488</v>
      </c>
      <c r="J140" s="6">
        <f t="shared" si="6"/>
        <v>19560</v>
      </c>
      <c r="K140" s="6">
        <f t="shared" si="7"/>
        <v>44640</v>
      </c>
      <c r="L140" s="6">
        <f t="shared" si="8"/>
        <v>25080</v>
      </c>
    </row>
    <row r="141" spans="1:12" ht="15.6" thickTop="1" thickBot="1" x14ac:dyDescent="0.35">
      <c r="A141" s="4">
        <v>45522</v>
      </c>
      <c r="B141" s="5" t="s">
        <v>186</v>
      </c>
      <c r="C141" s="5" t="s">
        <v>13</v>
      </c>
      <c r="D141" s="5" t="s">
        <v>78</v>
      </c>
      <c r="E141" s="5" t="s">
        <v>31</v>
      </c>
      <c r="F141" s="5" t="s">
        <v>16</v>
      </c>
      <c r="G141" s="5">
        <v>22</v>
      </c>
      <c r="H141" s="5">
        <v>681</v>
      </c>
      <c r="I141" s="5">
        <v>1367</v>
      </c>
      <c r="J141" s="6">
        <f t="shared" si="6"/>
        <v>14982</v>
      </c>
      <c r="K141" s="6">
        <f t="shared" si="7"/>
        <v>30074</v>
      </c>
      <c r="L141" s="6">
        <f t="shared" si="8"/>
        <v>15092</v>
      </c>
    </row>
    <row r="142" spans="1:12" ht="15.6" thickTop="1" thickBot="1" x14ac:dyDescent="0.35">
      <c r="A142" s="4">
        <v>45523</v>
      </c>
      <c r="B142" s="5" t="s">
        <v>187</v>
      </c>
      <c r="C142" s="5" t="s">
        <v>13</v>
      </c>
      <c r="D142" s="5" t="s">
        <v>78</v>
      </c>
      <c r="E142" s="5" t="s">
        <v>38</v>
      </c>
      <c r="F142" s="5" t="s">
        <v>16</v>
      </c>
      <c r="G142" s="5">
        <v>28</v>
      </c>
      <c r="H142" s="5">
        <v>923</v>
      </c>
      <c r="I142" s="5">
        <v>1253</v>
      </c>
      <c r="J142" s="6">
        <f t="shared" si="6"/>
        <v>25844</v>
      </c>
      <c r="K142" s="6">
        <f t="shared" si="7"/>
        <v>35084</v>
      </c>
      <c r="L142" s="6">
        <f t="shared" si="8"/>
        <v>9240</v>
      </c>
    </row>
    <row r="143" spans="1:12" ht="15.6" thickTop="1" thickBot="1" x14ac:dyDescent="0.35">
      <c r="A143" s="4">
        <v>45524</v>
      </c>
      <c r="B143" s="5" t="s">
        <v>188</v>
      </c>
      <c r="C143" s="5" t="s">
        <v>13</v>
      </c>
      <c r="D143" s="5" t="s">
        <v>78</v>
      </c>
      <c r="E143" s="5" t="s">
        <v>38</v>
      </c>
      <c r="F143" s="5" t="s">
        <v>35</v>
      </c>
      <c r="G143" s="5">
        <v>26</v>
      </c>
      <c r="H143" s="5">
        <v>999</v>
      </c>
      <c r="I143" s="5">
        <v>1382</v>
      </c>
      <c r="J143" s="6">
        <f t="shared" si="6"/>
        <v>25974</v>
      </c>
      <c r="K143" s="6">
        <f t="shared" si="7"/>
        <v>35932</v>
      </c>
      <c r="L143" s="6">
        <f t="shared" si="8"/>
        <v>9958</v>
      </c>
    </row>
    <row r="144" spans="1:12" ht="15.6" thickTop="1" thickBot="1" x14ac:dyDescent="0.35">
      <c r="A144" s="4">
        <v>45525</v>
      </c>
      <c r="B144" s="5" t="s">
        <v>189</v>
      </c>
      <c r="C144" s="5" t="s">
        <v>13</v>
      </c>
      <c r="D144" s="5" t="s">
        <v>78</v>
      </c>
      <c r="E144" s="5" t="s">
        <v>23</v>
      </c>
      <c r="F144" s="5" t="s">
        <v>35</v>
      </c>
      <c r="G144" s="5">
        <v>30</v>
      </c>
      <c r="H144" s="5">
        <v>792</v>
      </c>
      <c r="I144" s="5">
        <v>1239</v>
      </c>
      <c r="J144" s="6">
        <f t="shared" si="6"/>
        <v>23760</v>
      </c>
      <c r="K144" s="6">
        <f t="shared" si="7"/>
        <v>37170</v>
      </c>
      <c r="L144" s="6">
        <f t="shared" si="8"/>
        <v>13410</v>
      </c>
    </row>
    <row r="145" spans="1:12" ht="15.6" thickTop="1" thickBot="1" x14ac:dyDescent="0.35">
      <c r="A145" s="4">
        <v>45526</v>
      </c>
      <c r="B145" s="5" t="s">
        <v>190</v>
      </c>
      <c r="C145" s="5" t="s">
        <v>13</v>
      </c>
      <c r="D145" s="5" t="s">
        <v>78</v>
      </c>
      <c r="E145" s="5" t="s">
        <v>23</v>
      </c>
      <c r="F145" s="5" t="s">
        <v>35</v>
      </c>
      <c r="G145" s="5">
        <v>23</v>
      </c>
      <c r="H145" s="5">
        <v>923</v>
      </c>
      <c r="I145" s="5">
        <v>1333</v>
      </c>
      <c r="J145" s="6">
        <f t="shared" si="6"/>
        <v>21229</v>
      </c>
      <c r="K145" s="6">
        <f t="shared" si="7"/>
        <v>30659</v>
      </c>
      <c r="L145" s="6">
        <f t="shared" si="8"/>
        <v>9430</v>
      </c>
    </row>
    <row r="146" spans="1:12" ht="15.6" thickTop="1" thickBot="1" x14ac:dyDescent="0.35">
      <c r="A146" s="4">
        <v>45527</v>
      </c>
      <c r="B146" s="5" t="s">
        <v>191</v>
      </c>
      <c r="C146" s="5" t="s">
        <v>13</v>
      </c>
      <c r="D146" s="5" t="s">
        <v>78</v>
      </c>
      <c r="E146" s="5" t="s">
        <v>34</v>
      </c>
      <c r="F146" s="5" t="s">
        <v>35</v>
      </c>
      <c r="G146" s="5">
        <v>22</v>
      </c>
      <c r="H146" s="5">
        <v>774</v>
      </c>
      <c r="I146" s="5">
        <v>921</v>
      </c>
      <c r="J146" s="6">
        <f t="shared" si="6"/>
        <v>17028</v>
      </c>
      <c r="K146" s="6">
        <f t="shared" si="7"/>
        <v>20262</v>
      </c>
      <c r="L146" s="6">
        <f t="shared" si="8"/>
        <v>3234</v>
      </c>
    </row>
    <row r="147" spans="1:12" ht="15.6" thickTop="1" thickBot="1" x14ac:dyDescent="0.35">
      <c r="A147" s="4">
        <v>45528</v>
      </c>
      <c r="B147" s="5" t="s">
        <v>192</v>
      </c>
      <c r="C147" s="5" t="s">
        <v>25</v>
      </c>
      <c r="D147" s="5" t="s">
        <v>91</v>
      </c>
      <c r="E147" s="5" t="s">
        <v>38</v>
      </c>
      <c r="F147" s="5" t="s">
        <v>35</v>
      </c>
      <c r="G147" s="5">
        <v>63</v>
      </c>
      <c r="H147" s="5">
        <v>525</v>
      </c>
      <c r="I147" s="5">
        <v>1124</v>
      </c>
      <c r="J147" s="6">
        <f t="shared" si="6"/>
        <v>33075</v>
      </c>
      <c r="K147" s="6">
        <f t="shared" si="7"/>
        <v>70812</v>
      </c>
      <c r="L147" s="6">
        <f t="shared" si="8"/>
        <v>37737</v>
      </c>
    </row>
    <row r="148" spans="1:12" ht="15.6" thickTop="1" thickBot="1" x14ac:dyDescent="0.35">
      <c r="A148" s="4">
        <v>45529</v>
      </c>
      <c r="B148" s="5" t="s">
        <v>193</v>
      </c>
      <c r="C148" s="5" t="s">
        <v>25</v>
      </c>
      <c r="D148" s="5" t="s">
        <v>91</v>
      </c>
      <c r="E148" s="5" t="s">
        <v>61</v>
      </c>
      <c r="F148" s="5" t="s">
        <v>35</v>
      </c>
      <c r="G148" s="5">
        <v>73</v>
      </c>
      <c r="H148" s="5">
        <v>709</v>
      </c>
      <c r="I148" s="5">
        <v>1096</v>
      </c>
      <c r="J148" s="6">
        <f t="shared" si="6"/>
        <v>51757</v>
      </c>
      <c r="K148" s="6">
        <f t="shared" si="7"/>
        <v>80008</v>
      </c>
      <c r="L148" s="6">
        <f t="shared" si="8"/>
        <v>28251</v>
      </c>
    </row>
    <row r="149" spans="1:12" ht="15.6" thickTop="1" thickBot="1" x14ac:dyDescent="0.35">
      <c r="A149" s="4">
        <v>45530</v>
      </c>
      <c r="B149" s="5" t="s">
        <v>194</v>
      </c>
      <c r="C149" s="5" t="s">
        <v>25</v>
      </c>
      <c r="D149" s="5" t="s">
        <v>91</v>
      </c>
      <c r="E149" s="5" t="s">
        <v>63</v>
      </c>
      <c r="F149" s="5" t="s">
        <v>35</v>
      </c>
      <c r="G149" s="5">
        <v>74</v>
      </c>
      <c r="H149" s="5">
        <v>914</v>
      </c>
      <c r="I149" s="5">
        <v>1026</v>
      </c>
      <c r="J149" s="6">
        <f t="shared" si="6"/>
        <v>67636</v>
      </c>
      <c r="K149" s="6">
        <f t="shared" si="7"/>
        <v>75924</v>
      </c>
      <c r="L149" s="6">
        <f t="shared" si="8"/>
        <v>8288</v>
      </c>
    </row>
    <row r="150" spans="1:12" ht="15.6" thickTop="1" thickBot="1" x14ac:dyDescent="0.35">
      <c r="A150" s="4">
        <v>45531</v>
      </c>
      <c r="B150" s="5" t="s">
        <v>195</v>
      </c>
      <c r="C150" s="5" t="s">
        <v>25</v>
      </c>
      <c r="D150" s="5" t="s">
        <v>91</v>
      </c>
      <c r="E150" s="5" t="s">
        <v>19</v>
      </c>
      <c r="F150" s="5" t="s">
        <v>35</v>
      </c>
      <c r="G150" s="5">
        <v>84</v>
      </c>
      <c r="H150" s="5">
        <v>558</v>
      </c>
      <c r="I150" s="5">
        <v>1154</v>
      </c>
      <c r="J150" s="6">
        <f t="shared" si="6"/>
        <v>46872</v>
      </c>
      <c r="K150" s="6">
        <f t="shared" si="7"/>
        <v>96936</v>
      </c>
      <c r="L150" s="6">
        <f t="shared" si="8"/>
        <v>50064</v>
      </c>
    </row>
    <row r="151" spans="1:12" ht="15.6" thickTop="1" thickBot="1" x14ac:dyDescent="0.35">
      <c r="A151" s="4">
        <v>45532</v>
      </c>
      <c r="B151" s="5" t="s">
        <v>196</v>
      </c>
      <c r="C151" s="5" t="s">
        <v>25</v>
      </c>
      <c r="D151" s="5" t="s">
        <v>91</v>
      </c>
      <c r="E151" s="5" t="s">
        <v>66</v>
      </c>
      <c r="F151" s="5" t="s">
        <v>35</v>
      </c>
      <c r="G151" s="5">
        <v>99</v>
      </c>
      <c r="H151" s="5">
        <v>934</v>
      </c>
      <c r="I151" s="5">
        <v>893</v>
      </c>
      <c r="J151" s="6">
        <f t="shared" si="6"/>
        <v>92466</v>
      </c>
      <c r="K151" s="6">
        <f t="shared" si="7"/>
        <v>88407</v>
      </c>
      <c r="L151" s="6">
        <f t="shared" si="8"/>
        <v>-4059</v>
      </c>
    </row>
    <row r="152" spans="1:12" ht="15.6" thickTop="1" thickBot="1" x14ac:dyDescent="0.35">
      <c r="A152" s="4">
        <v>45533</v>
      </c>
      <c r="B152" s="5" t="s">
        <v>197</v>
      </c>
      <c r="C152" s="5" t="s">
        <v>25</v>
      </c>
      <c r="D152" s="5" t="s">
        <v>91</v>
      </c>
      <c r="E152" s="5" t="s">
        <v>68</v>
      </c>
      <c r="F152" s="5" t="s">
        <v>35</v>
      </c>
      <c r="G152" s="5">
        <v>52</v>
      </c>
      <c r="H152" s="5">
        <v>576</v>
      </c>
      <c r="I152" s="5">
        <v>1479</v>
      </c>
      <c r="J152" s="6">
        <f t="shared" si="6"/>
        <v>29952</v>
      </c>
      <c r="K152" s="6">
        <f t="shared" si="7"/>
        <v>76908</v>
      </c>
      <c r="L152" s="6">
        <f t="shared" si="8"/>
        <v>46956</v>
      </c>
    </row>
    <row r="153" spans="1:12" ht="15.6" thickTop="1" thickBot="1" x14ac:dyDescent="0.35">
      <c r="A153" s="4">
        <v>45534</v>
      </c>
      <c r="B153" s="5" t="s">
        <v>198</v>
      </c>
      <c r="C153" s="5" t="s">
        <v>25</v>
      </c>
      <c r="D153" s="5" t="s">
        <v>91</v>
      </c>
      <c r="E153" s="5" t="s">
        <v>70</v>
      </c>
      <c r="F153" s="5" t="s">
        <v>16</v>
      </c>
      <c r="G153" s="5">
        <v>98</v>
      </c>
      <c r="H153" s="5">
        <v>769</v>
      </c>
      <c r="I153" s="5">
        <v>1077</v>
      </c>
      <c r="J153" s="6">
        <f t="shared" si="6"/>
        <v>75362</v>
      </c>
      <c r="K153" s="6">
        <f t="shared" si="7"/>
        <v>105546</v>
      </c>
      <c r="L153" s="6">
        <f t="shared" si="8"/>
        <v>30184</v>
      </c>
    </row>
    <row r="154" spans="1:12" ht="15.6" thickTop="1" thickBot="1" x14ac:dyDescent="0.35">
      <c r="A154" s="4">
        <v>45535</v>
      </c>
      <c r="B154" s="5" t="s">
        <v>199</v>
      </c>
      <c r="C154" s="5" t="s">
        <v>25</v>
      </c>
      <c r="D154" s="5" t="s">
        <v>91</v>
      </c>
      <c r="E154" s="5" t="s">
        <v>72</v>
      </c>
      <c r="F154" s="5" t="s">
        <v>16</v>
      </c>
      <c r="G154" s="5">
        <v>89</v>
      </c>
      <c r="H154" s="5">
        <v>910</v>
      </c>
      <c r="I154" s="5">
        <v>906</v>
      </c>
      <c r="J154" s="6">
        <f t="shared" si="6"/>
        <v>80990</v>
      </c>
      <c r="K154" s="6">
        <f t="shared" si="7"/>
        <v>80634</v>
      </c>
      <c r="L154" s="6">
        <f t="shared" si="8"/>
        <v>-356</v>
      </c>
    </row>
    <row r="155" spans="1:12" ht="15.6" thickTop="1" thickBot="1" x14ac:dyDescent="0.35">
      <c r="A155" s="4">
        <v>45536</v>
      </c>
      <c r="B155" s="5" t="s">
        <v>200</v>
      </c>
      <c r="C155" s="5" t="s">
        <v>25</v>
      </c>
      <c r="D155" s="5" t="s">
        <v>91</v>
      </c>
      <c r="E155" s="5" t="s">
        <v>74</v>
      </c>
      <c r="F155" s="5" t="s">
        <v>16</v>
      </c>
      <c r="G155" s="5">
        <v>73</v>
      </c>
      <c r="H155" s="5">
        <v>627</v>
      </c>
      <c r="I155" s="5">
        <v>1089</v>
      </c>
      <c r="J155" s="6">
        <f t="shared" si="6"/>
        <v>45771</v>
      </c>
      <c r="K155" s="6">
        <f t="shared" si="7"/>
        <v>79497</v>
      </c>
      <c r="L155" s="6">
        <f t="shared" si="8"/>
        <v>33726</v>
      </c>
    </row>
    <row r="156" spans="1:12" ht="15.6" thickTop="1" thickBot="1" x14ac:dyDescent="0.35">
      <c r="A156" s="4">
        <v>45537</v>
      </c>
      <c r="B156" s="5" t="s">
        <v>201</v>
      </c>
      <c r="C156" s="5" t="s">
        <v>25</v>
      </c>
      <c r="D156" s="5" t="s">
        <v>104</v>
      </c>
      <c r="E156" s="5" t="s">
        <v>21</v>
      </c>
      <c r="F156" s="5" t="s">
        <v>16</v>
      </c>
      <c r="G156" s="5">
        <v>93</v>
      </c>
      <c r="H156" s="5">
        <v>847</v>
      </c>
      <c r="I156" s="5">
        <v>1090</v>
      </c>
      <c r="J156" s="6">
        <f t="shared" si="6"/>
        <v>78771</v>
      </c>
      <c r="K156" s="6">
        <f t="shared" si="7"/>
        <v>101370</v>
      </c>
      <c r="L156" s="6">
        <f t="shared" si="8"/>
        <v>22599</v>
      </c>
    </row>
    <row r="157" spans="1:12" ht="15.6" thickTop="1" thickBot="1" x14ac:dyDescent="0.35">
      <c r="A157" s="4">
        <v>45538</v>
      </c>
      <c r="B157" s="5" t="s">
        <v>202</v>
      </c>
      <c r="C157" s="5" t="s">
        <v>25</v>
      </c>
      <c r="D157" s="5" t="s">
        <v>104</v>
      </c>
      <c r="E157" s="5" t="s">
        <v>21</v>
      </c>
      <c r="F157" s="5" t="s">
        <v>16</v>
      </c>
      <c r="G157" s="5">
        <v>84</v>
      </c>
      <c r="H157" s="5">
        <v>522</v>
      </c>
      <c r="I157" s="5">
        <v>1232</v>
      </c>
      <c r="J157" s="6">
        <f t="shared" si="6"/>
        <v>43848</v>
      </c>
      <c r="K157" s="6">
        <f t="shared" si="7"/>
        <v>103488</v>
      </c>
      <c r="L157" s="6">
        <f t="shared" si="8"/>
        <v>59640</v>
      </c>
    </row>
    <row r="158" spans="1:12" ht="15.6" thickTop="1" thickBot="1" x14ac:dyDescent="0.35">
      <c r="A158" s="4">
        <v>45539</v>
      </c>
      <c r="B158" s="5" t="s">
        <v>203</v>
      </c>
      <c r="C158" s="5" t="s">
        <v>25</v>
      </c>
      <c r="D158" s="5" t="s">
        <v>104</v>
      </c>
      <c r="E158" s="5" t="s">
        <v>42</v>
      </c>
      <c r="F158" s="5" t="s">
        <v>35</v>
      </c>
      <c r="G158" s="5">
        <v>85</v>
      </c>
      <c r="H158" s="5">
        <v>564</v>
      </c>
      <c r="I158" s="5">
        <v>1464</v>
      </c>
      <c r="J158" s="6">
        <f t="shared" si="6"/>
        <v>47940</v>
      </c>
      <c r="K158" s="6">
        <f t="shared" si="7"/>
        <v>124440</v>
      </c>
      <c r="L158" s="6">
        <f t="shared" si="8"/>
        <v>76500</v>
      </c>
    </row>
    <row r="159" spans="1:12" ht="15.6" thickTop="1" thickBot="1" x14ac:dyDescent="0.35">
      <c r="A159" s="4">
        <v>45540</v>
      </c>
      <c r="B159" s="5" t="s">
        <v>204</v>
      </c>
      <c r="C159" s="5" t="s">
        <v>25</v>
      </c>
      <c r="D159" s="5" t="s">
        <v>104</v>
      </c>
      <c r="E159" s="5" t="s">
        <v>61</v>
      </c>
      <c r="F159" s="5" t="s">
        <v>35</v>
      </c>
      <c r="G159" s="5">
        <v>59</v>
      </c>
      <c r="H159" s="5">
        <v>764</v>
      </c>
      <c r="I159" s="5">
        <v>1003</v>
      </c>
      <c r="J159" s="6">
        <f t="shared" si="6"/>
        <v>45076</v>
      </c>
      <c r="K159" s="6">
        <f t="shared" si="7"/>
        <v>59177</v>
      </c>
      <c r="L159" s="6">
        <f t="shared" si="8"/>
        <v>14101</v>
      </c>
    </row>
    <row r="160" spans="1:12" ht="15.6" thickTop="1" thickBot="1" x14ac:dyDescent="0.35">
      <c r="A160" s="4">
        <v>45541</v>
      </c>
      <c r="B160" s="5" t="s">
        <v>205</v>
      </c>
      <c r="C160" s="5" t="s">
        <v>25</v>
      </c>
      <c r="D160" s="5" t="s">
        <v>104</v>
      </c>
      <c r="E160" s="5" t="s">
        <v>21</v>
      </c>
      <c r="F160" s="5" t="s">
        <v>35</v>
      </c>
      <c r="G160" s="5">
        <v>93</v>
      </c>
      <c r="H160" s="5">
        <v>579</v>
      </c>
      <c r="I160" s="5">
        <v>1119</v>
      </c>
      <c r="J160" s="6">
        <f t="shared" si="6"/>
        <v>53847</v>
      </c>
      <c r="K160" s="6">
        <f t="shared" si="7"/>
        <v>104067</v>
      </c>
      <c r="L160" s="6">
        <f t="shared" si="8"/>
        <v>50220</v>
      </c>
    </row>
    <row r="161" spans="1:12" ht="15.6" thickTop="1" thickBot="1" x14ac:dyDescent="0.35">
      <c r="A161" s="4">
        <v>45542</v>
      </c>
      <c r="B161" s="5" t="s">
        <v>206</v>
      </c>
      <c r="C161" s="5" t="s">
        <v>25</v>
      </c>
      <c r="D161" s="5" t="s">
        <v>104</v>
      </c>
      <c r="E161" s="5" t="s">
        <v>27</v>
      </c>
      <c r="F161" s="5" t="s">
        <v>16</v>
      </c>
      <c r="G161" s="5">
        <v>56</v>
      </c>
      <c r="H161" s="5">
        <v>724</v>
      </c>
      <c r="I161" s="5">
        <v>1094</v>
      </c>
      <c r="J161" s="6">
        <f t="shared" si="6"/>
        <v>40544</v>
      </c>
      <c r="K161" s="6">
        <f t="shared" si="7"/>
        <v>61264</v>
      </c>
      <c r="L161" s="6">
        <f t="shared" si="8"/>
        <v>20720</v>
      </c>
    </row>
    <row r="162" spans="1:12" ht="15.6" thickTop="1" thickBot="1" x14ac:dyDescent="0.35">
      <c r="A162" s="4">
        <v>45543</v>
      </c>
      <c r="B162" s="5" t="s">
        <v>207</v>
      </c>
      <c r="C162" s="5" t="s">
        <v>116</v>
      </c>
      <c r="D162" s="5" t="s">
        <v>136</v>
      </c>
      <c r="E162" s="5" t="s">
        <v>15</v>
      </c>
      <c r="F162" s="5" t="s">
        <v>16</v>
      </c>
      <c r="G162" s="5">
        <v>18</v>
      </c>
      <c r="H162" s="5">
        <v>859</v>
      </c>
      <c r="I162" s="5">
        <v>942</v>
      </c>
      <c r="J162" s="6">
        <f t="shared" si="6"/>
        <v>15462</v>
      </c>
      <c r="K162" s="6">
        <f t="shared" si="7"/>
        <v>16956</v>
      </c>
      <c r="L162" s="6">
        <f t="shared" si="8"/>
        <v>1494</v>
      </c>
    </row>
    <row r="163" spans="1:12" ht="15.6" thickTop="1" thickBot="1" x14ac:dyDescent="0.35">
      <c r="A163" s="4">
        <v>45544</v>
      </c>
      <c r="B163" s="5" t="s">
        <v>208</v>
      </c>
      <c r="C163" s="5" t="s">
        <v>116</v>
      </c>
      <c r="D163" s="5" t="s">
        <v>136</v>
      </c>
      <c r="E163" s="5" t="s">
        <v>19</v>
      </c>
      <c r="F163" s="5" t="s">
        <v>16</v>
      </c>
      <c r="G163" s="5">
        <v>15</v>
      </c>
      <c r="H163" s="5">
        <v>890</v>
      </c>
      <c r="I163" s="5">
        <v>936</v>
      </c>
      <c r="J163" s="6">
        <f t="shared" si="6"/>
        <v>13350</v>
      </c>
      <c r="K163" s="6">
        <f t="shared" si="7"/>
        <v>14040</v>
      </c>
      <c r="L163" s="6">
        <f t="shared" si="8"/>
        <v>690</v>
      </c>
    </row>
    <row r="164" spans="1:12" ht="15.6" thickTop="1" thickBot="1" x14ac:dyDescent="0.35">
      <c r="A164" s="4">
        <v>45545</v>
      </c>
      <c r="B164" s="5" t="s">
        <v>209</v>
      </c>
      <c r="C164" s="5" t="s">
        <v>116</v>
      </c>
      <c r="D164" s="5" t="s">
        <v>136</v>
      </c>
      <c r="E164" s="5" t="s">
        <v>21</v>
      </c>
      <c r="F164" s="5" t="s">
        <v>16</v>
      </c>
      <c r="G164" s="5">
        <v>19</v>
      </c>
      <c r="H164" s="5">
        <v>630</v>
      </c>
      <c r="I164" s="5">
        <v>906</v>
      </c>
      <c r="J164" s="6">
        <f t="shared" si="6"/>
        <v>11970</v>
      </c>
      <c r="K164" s="6">
        <f t="shared" si="7"/>
        <v>17214</v>
      </c>
      <c r="L164" s="6">
        <f t="shared" si="8"/>
        <v>5244</v>
      </c>
    </row>
    <row r="165" spans="1:12" ht="15.6" thickTop="1" thickBot="1" x14ac:dyDescent="0.35">
      <c r="A165" s="4">
        <v>45546</v>
      </c>
      <c r="B165" s="5" t="s">
        <v>210</v>
      </c>
      <c r="C165" s="5" t="s">
        <v>116</v>
      </c>
      <c r="D165" s="5" t="s">
        <v>136</v>
      </c>
      <c r="E165" s="5" t="s">
        <v>23</v>
      </c>
      <c r="F165" s="5" t="s">
        <v>16</v>
      </c>
      <c r="G165" s="5">
        <v>10</v>
      </c>
      <c r="H165" s="5">
        <v>701</v>
      </c>
      <c r="I165" s="5">
        <v>1307</v>
      </c>
      <c r="J165" s="6">
        <f t="shared" si="6"/>
        <v>7010</v>
      </c>
      <c r="K165" s="6">
        <f t="shared" si="7"/>
        <v>13070</v>
      </c>
      <c r="L165" s="6">
        <f t="shared" si="8"/>
        <v>6060</v>
      </c>
    </row>
    <row r="166" spans="1:12" ht="15.6" thickTop="1" thickBot="1" x14ac:dyDescent="0.35">
      <c r="A166" s="4">
        <v>45547</v>
      </c>
      <c r="B166" s="5" t="s">
        <v>211</v>
      </c>
      <c r="C166" s="5" t="s">
        <v>116</v>
      </c>
      <c r="D166" s="5" t="s">
        <v>136</v>
      </c>
      <c r="E166" s="5" t="s">
        <v>27</v>
      </c>
      <c r="F166" s="5" t="s">
        <v>35</v>
      </c>
      <c r="G166" s="5">
        <v>19</v>
      </c>
      <c r="H166" s="5">
        <v>653</v>
      </c>
      <c r="I166" s="5">
        <v>1162</v>
      </c>
      <c r="J166" s="6">
        <f t="shared" si="6"/>
        <v>12407</v>
      </c>
      <c r="K166" s="6">
        <f t="shared" si="7"/>
        <v>22078</v>
      </c>
      <c r="L166" s="6">
        <f t="shared" si="8"/>
        <v>9671</v>
      </c>
    </row>
    <row r="167" spans="1:12" ht="15.6" thickTop="1" thickBot="1" x14ac:dyDescent="0.35">
      <c r="A167" s="4">
        <v>45548</v>
      </c>
      <c r="B167" s="5" t="s">
        <v>212</v>
      </c>
      <c r="C167" s="5" t="s">
        <v>116</v>
      </c>
      <c r="D167" s="5" t="s">
        <v>136</v>
      </c>
      <c r="E167" s="5" t="s">
        <v>29</v>
      </c>
      <c r="F167" s="5" t="s">
        <v>35</v>
      </c>
      <c r="G167" s="5">
        <v>14</v>
      </c>
      <c r="H167" s="5">
        <v>968</v>
      </c>
      <c r="I167" s="5">
        <v>1290</v>
      </c>
      <c r="J167" s="6">
        <f t="shared" si="6"/>
        <v>13552</v>
      </c>
      <c r="K167" s="6">
        <f t="shared" si="7"/>
        <v>18060</v>
      </c>
      <c r="L167" s="6">
        <f t="shared" si="8"/>
        <v>4508</v>
      </c>
    </row>
    <row r="168" spans="1:12" ht="15.6" thickTop="1" thickBot="1" x14ac:dyDescent="0.35">
      <c r="A168" s="4">
        <v>45549</v>
      </c>
      <c r="B168" s="5" t="s">
        <v>213</v>
      </c>
      <c r="C168" s="5" t="s">
        <v>116</v>
      </c>
      <c r="D168" s="5" t="s">
        <v>136</v>
      </c>
      <c r="E168" s="5" t="s">
        <v>31</v>
      </c>
      <c r="F168" s="5" t="s">
        <v>35</v>
      </c>
      <c r="G168" s="5">
        <v>14</v>
      </c>
      <c r="H168" s="5">
        <v>857</v>
      </c>
      <c r="I168" s="5">
        <v>960</v>
      </c>
      <c r="J168" s="6">
        <f t="shared" si="6"/>
        <v>11998</v>
      </c>
      <c r="K168" s="6">
        <f t="shared" si="7"/>
        <v>13440</v>
      </c>
      <c r="L168" s="6">
        <f t="shared" si="8"/>
        <v>1442</v>
      </c>
    </row>
    <row r="169" spans="1:12" ht="15.6" thickTop="1" thickBot="1" x14ac:dyDescent="0.35">
      <c r="A169" s="4">
        <v>45550</v>
      </c>
      <c r="B169" s="5" t="s">
        <v>214</v>
      </c>
      <c r="C169" s="5" t="s">
        <v>116</v>
      </c>
      <c r="D169" s="5" t="s">
        <v>136</v>
      </c>
      <c r="E169" s="5" t="s">
        <v>19</v>
      </c>
      <c r="F169" s="5" t="s">
        <v>35</v>
      </c>
      <c r="G169" s="5">
        <v>20</v>
      </c>
      <c r="H169" s="5">
        <v>508</v>
      </c>
      <c r="I169" s="5">
        <v>1169</v>
      </c>
      <c r="J169" s="6">
        <f t="shared" si="6"/>
        <v>10160</v>
      </c>
      <c r="K169" s="6">
        <f t="shared" si="7"/>
        <v>23380</v>
      </c>
      <c r="L169" s="6">
        <f t="shared" si="8"/>
        <v>13220</v>
      </c>
    </row>
    <row r="170" spans="1:12" ht="15.6" thickTop="1" thickBot="1" x14ac:dyDescent="0.35">
      <c r="A170" s="4">
        <v>45551</v>
      </c>
      <c r="B170" s="5" t="s">
        <v>215</v>
      </c>
      <c r="C170" s="5" t="s">
        <v>116</v>
      </c>
      <c r="D170" s="5" t="s">
        <v>136</v>
      </c>
      <c r="E170" s="5" t="s">
        <v>34</v>
      </c>
      <c r="F170" s="5" t="s">
        <v>35</v>
      </c>
      <c r="G170" s="5">
        <v>12</v>
      </c>
      <c r="H170" s="5">
        <v>539</v>
      </c>
      <c r="I170" s="5">
        <v>953</v>
      </c>
      <c r="J170" s="6">
        <f t="shared" si="6"/>
        <v>6468</v>
      </c>
      <c r="K170" s="6">
        <f t="shared" si="7"/>
        <v>11436</v>
      </c>
      <c r="L170" s="6">
        <f t="shared" si="8"/>
        <v>4968</v>
      </c>
    </row>
    <row r="171" spans="1:12" ht="15.6" thickTop="1" thickBot="1" x14ac:dyDescent="0.35">
      <c r="A171" s="4">
        <v>45552</v>
      </c>
      <c r="B171" s="5" t="s">
        <v>216</v>
      </c>
      <c r="C171" s="5" t="s">
        <v>116</v>
      </c>
      <c r="D171" s="5" t="s">
        <v>136</v>
      </c>
      <c r="E171" s="5" t="s">
        <v>31</v>
      </c>
      <c r="F171" s="5" t="s">
        <v>35</v>
      </c>
      <c r="G171" s="5">
        <v>10</v>
      </c>
      <c r="H171" s="5">
        <v>731</v>
      </c>
      <c r="I171" s="5">
        <v>962</v>
      </c>
      <c r="J171" s="6">
        <f t="shared" si="6"/>
        <v>7310</v>
      </c>
      <c r="K171" s="6">
        <f t="shared" si="7"/>
        <v>9620</v>
      </c>
      <c r="L171" s="6">
        <f t="shared" si="8"/>
        <v>2310</v>
      </c>
    </row>
    <row r="172" spans="1:12" ht="15.6" thickTop="1" thickBot="1" x14ac:dyDescent="0.35">
      <c r="A172" s="4">
        <v>45553</v>
      </c>
      <c r="B172" s="5" t="s">
        <v>217</v>
      </c>
      <c r="C172" s="5" t="s">
        <v>116</v>
      </c>
      <c r="D172" s="5" t="s">
        <v>136</v>
      </c>
      <c r="E172" s="5" t="s">
        <v>38</v>
      </c>
      <c r="F172" s="5" t="s">
        <v>35</v>
      </c>
      <c r="G172" s="5">
        <v>15</v>
      </c>
      <c r="H172" s="5">
        <v>621</v>
      </c>
      <c r="I172" s="5">
        <v>1388</v>
      </c>
      <c r="J172" s="6">
        <f t="shared" si="6"/>
        <v>9315</v>
      </c>
      <c r="K172" s="6">
        <f t="shared" si="7"/>
        <v>20820</v>
      </c>
      <c r="L172" s="6">
        <f t="shared" si="8"/>
        <v>11505</v>
      </c>
    </row>
    <row r="173" spans="1:12" ht="15.6" thickTop="1" thickBot="1" x14ac:dyDescent="0.35">
      <c r="A173" s="4">
        <v>45554</v>
      </c>
      <c r="B173" s="5" t="s">
        <v>218</v>
      </c>
      <c r="C173" s="5" t="s">
        <v>116</v>
      </c>
      <c r="D173" s="5" t="s">
        <v>136</v>
      </c>
      <c r="E173" s="5" t="s">
        <v>38</v>
      </c>
      <c r="F173" s="5" t="s">
        <v>16</v>
      </c>
      <c r="G173" s="5">
        <v>14</v>
      </c>
      <c r="H173" s="5">
        <v>515</v>
      </c>
      <c r="I173" s="5">
        <v>1137</v>
      </c>
      <c r="J173" s="6">
        <f t="shared" si="6"/>
        <v>7210</v>
      </c>
      <c r="K173" s="6">
        <f t="shared" si="7"/>
        <v>15918</v>
      </c>
      <c r="L173" s="6">
        <f t="shared" si="8"/>
        <v>8708</v>
      </c>
    </row>
    <row r="174" spans="1:12" ht="15.6" thickTop="1" thickBot="1" x14ac:dyDescent="0.35">
      <c r="A174" s="4">
        <v>45555</v>
      </c>
      <c r="B174" s="5" t="s">
        <v>219</v>
      </c>
      <c r="C174" s="5" t="s">
        <v>25</v>
      </c>
      <c r="D174" s="5" t="s">
        <v>104</v>
      </c>
      <c r="E174" s="5" t="s">
        <v>19</v>
      </c>
      <c r="F174" s="5" t="s">
        <v>16</v>
      </c>
      <c r="G174" s="5">
        <v>60</v>
      </c>
      <c r="H174" s="5">
        <v>783</v>
      </c>
      <c r="I174" s="5">
        <v>1362</v>
      </c>
      <c r="J174" s="6">
        <f t="shared" si="6"/>
        <v>46980</v>
      </c>
      <c r="K174" s="6">
        <f t="shared" si="7"/>
        <v>81720</v>
      </c>
      <c r="L174" s="6">
        <f t="shared" si="8"/>
        <v>34740</v>
      </c>
    </row>
    <row r="175" spans="1:12" ht="15.6" thickTop="1" thickBot="1" x14ac:dyDescent="0.35">
      <c r="A175" s="4">
        <v>45556</v>
      </c>
      <c r="B175" s="5" t="s">
        <v>220</v>
      </c>
      <c r="C175" s="5" t="s">
        <v>25</v>
      </c>
      <c r="D175" s="5" t="s">
        <v>104</v>
      </c>
      <c r="E175" s="5" t="s">
        <v>42</v>
      </c>
      <c r="F175" s="5" t="s">
        <v>16</v>
      </c>
      <c r="G175" s="5">
        <v>81</v>
      </c>
      <c r="H175" s="5">
        <v>948</v>
      </c>
      <c r="I175" s="5">
        <v>907</v>
      </c>
      <c r="J175" s="6">
        <f t="shared" si="6"/>
        <v>76788</v>
      </c>
      <c r="K175" s="6">
        <f t="shared" si="7"/>
        <v>73467</v>
      </c>
      <c r="L175" s="6">
        <f t="shared" si="8"/>
        <v>-3321</v>
      </c>
    </row>
    <row r="176" spans="1:12" ht="15.6" thickTop="1" thickBot="1" x14ac:dyDescent="0.35">
      <c r="A176" s="4">
        <v>45557</v>
      </c>
      <c r="B176" s="5" t="s">
        <v>221</v>
      </c>
      <c r="C176" s="5" t="s">
        <v>25</v>
      </c>
      <c r="D176" s="5" t="s">
        <v>104</v>
      </c>
      <c r="E176" s="5" t="s">
        <v>19</v>
      </c>
      <c r="F176" s="5" t="s">
        <v>16</v>
      </c>
      <c r="G176" s="5">
        <v>80</v>
      </c>
      <c r="H176" s="5">
        <v>771</v>
      </c>
      <c r="I176" s="5">
        <v>908</v>
      </c>
      <c r="J176" s="6">
        <f t="shared" si="6"/>
        <v>61680</v>
      </c>
      <c r="K176" s="6">
        <f t="shared" si="7"/>
        <v>72640</v>
      </c>
      <c r="L176" s="6">
        <f t="shared" si="8"/>
        <v>10960</v>
      </c>
    </row>
    <row r="177" spans="1:12" ht="15.6" thickTop="1" thickBot="1" x14ac:dyDescent="0.35">
      <c r="A177" s="4">
        <v>45558</v>
      </c>
      <c r="B177" s="5" t="s">
        <v>222</v>
      </c>
      <c r="C177" s="5" t="s">
        <v>25</v>
      </c>
      <c r="D177" s="5" t="s">
        <v>104</v>
      </c>
      <c r="E177" s="5" t="s">
        <v>46</v>
      </c>
      <c r="F177" s="5" t="s">
        <v>35</v>
      </c>
      <c r="G177" s="5">
        <v>88</v>
      </c>
      <c r="H177" s="5">
        <v>943</v>
      </c>
      <c r="I177" s="5">
        <v>965</v>
      </c>
      <c r="J177" s="6">
        <f t="shared" si="6"/>
        <v>82984</v>
      </c>
      <c r="K177" s="6">
        <f t="shared" si="7"/>
        <v>84920</v>
      </c>
      <c r="L177" s="6">
        <f t="shared" si="8"/>
        <v>1936</v>
      </c>
    </row>
    <row r="178" spans="1:12" ht="15.6" thickTop="1" thickBot="1" x14ac:dyDescent="0.35">
      <c r="A178" s="4">
        <v>45559</v>
      </c>
      <c r="B178" s="5" t="s">
        <v>223</v>
      </c>
      <c r="C178" s="5" t="s">
        <v>25</v>
      </c>
      <c r="D178" s="5" t="s">
        <v>104</v>
      </c>
      <c r="E178" s="5" t="s">
        <v>42</v>
      </c>
      <c r="F178" s="5" t="s">
        <v>16</v>
      </c>
      <c r="G178" s="5">
        <v>68</v>
      </c>
      <c r="H178" s="5">
        <v>909</v>
      </c>
      <c r="I178" s="5">
        <v>1146</v>
      </c>
      <c r="J178" s="6">
        <f t="shared" si="6"/>
        <v>61812</v>
      </c>
      <c r="K178" s="6">
        <f t="shared" si="7"/>
        <v>77928</v>
      </c>
      <c r="L178" s="6">
        <f t="shared" si="8"/>
        <v>16116</v>
      </c>
    </row>
    <row r="179" spans="1:12" ht="15.6" thickTop="1" thickBot="1" x14ac:dyDescent="0.35">
      <c r="A179" s="4">
        <v>45560</v>
      </c>
      <c r="B179" s="5" t="s">
        <v>224</v>
      </c>
      <c r="C179" s="5" t="s">
        <v>25</v>
      </c>
      <c r="D179" s="5" t="s">
        <v>104</v>
      </c>
      <c r="E179" s="5" t="s">
        <v>49</v>
      </c>
      <c r="F179" s="5" t="s">
        <v>16</v>
      </c>
      <c r="G179" s="5">
        <v>65</v>
      </c>
      <c r="H179" s="5">
        <v>568</v>
      </c>
      <c r="I179" s="5">
        <v>1241</v>
      </c>
      <c r="J179" s="6">
        <f t="shared" si="6"/>
        <v>36920</v>
      </c>
      <c r="K179" s="6">
        <f t="shared" si="7"/>
        <v>80665</v>
      </c>
      <c r="L179" s="6">
        <f t="shared" si="8"/>
        <v>43745</v>
      </c>
    </row>
    <row r="180" spans="1:12" ht="15.6" thickTop="1" thickBot="1" x14ac:dyDescent="0.35">
      <c r="A180" s="4">
        <v>45561</v>
      </c>
      <c r="B180" s="5" t="s">
        <v>225</v>
      </c>
      <c r="C180" s="5" t="s">
        <v>25</v>
      </c>
      <c r="D180" s="5" t="s">
        <v>104</v>
      </c>
      <c r="E180" s="5" t="s">
        <v>51</v>
      </c>
      <c r="F180" s="5" t="s">
        <v>16</v>
      </c>
      <c r="G180" s="5">
        <v>58</v>
      </c>
      <c r="H180" s="5">
        <v>758</v>
      </c>
      <c r="I180" s="5">
        <v>1261</v>
      </c>
      <c r="J180" s="6">
        <f t="shared" si="6"/>
        <v>43964</v>
      </c>
      <c r="K180" s="6">
        <f t="shared" si="7"/>
        <v>73138</v>
      </c>
      <c r="L180" s="6">
        <f t="shared" si="8"/>
        <v>29174</v>
      </c>
    </row>
    <row r="181" spans="1:12" ht="15.6" thickTop="1" thickBot="1" x14ac:dyDescent="0.35">
      <c r="A181" s="4">
        <v>45562</v>
      </c>
      <c r="B181" s="5" t="s">
        <v>226</v>
      </c>
      <c r="C181" s="5" t="s">
        <v>116</v>
      </c>
      <c r="D181" s="5" t="s">
        <v>117</v>
      </c>
      <c r="E181" s="5" t="s">
        <v>31</v>
      </c>
      <c r="F181" s="5" t="s">
        <v>16</v>
      </c>
      <c r="G181" s="5">
        <v>16</v>
      </c>
      <c r="H181" s="5">
        <v>963</v>
      </c>
      <c r="I181" s="5">
        <v>1136</v>
      </c>
      <c r="J181" s="6">
        <f t="shared" si="6"/>
        <v>15408</v>
      </c>
      <c r="K181" s="6">
        <f t="shared" si="7"/>
        <v>18176</v>
      </c>
      <c r="L181" s="6">
        <f t="shared" si="8"/>
        <v>2768</v>
      </c>
    </row>
    <row r="182" spans="1:12" ht="15.6" thickTop="1" thickBot="1" x14ac:dyDescent="0.35">
      <c r="A182" s="4">
        <v>45563</v>
      </c>
      <c r="B182" s="5" t="s">
        <v>227</v>
      </c>
      <c r="C182" s="5" t="s">
        <v>116</v>
      </c>
      <c r="D182" s="5" t="s">
        <v>117</v>
      </c>
      <c r="E182" s="5" t="s">
        <v>38</v>
      </c>
      <c r="F182" s="5" t="s">
        <v>35</v>
      </c>
      <c r="G182" s="5">
        <v>15</v>
      </c>
      <c r="H182" s="5">
        <v>650</v>
      </c>
      <c r="I182" s="5">
        <v>1222</v>
      </c>
      <c r="J182" s="6">
        <f t="shared" si="6"/>
        <v>9750</v>
      </c>
      <c r="K182" s="6">
        <f t="shared" si="7"/>
        <v>18330</v>
      </c>
      <c r="L182" s="6">
        <f t="shared" si="8"/>
        <v>8580</v>
      </c>
    </row>
    <row r="183" spans="1:12" ht="15.6" thickTop="1" thickBot="1" x14ac:dyDescent="0.35">
      <c r="A183" s="4">
        <v>45564</v>
      </c>
      <c r="B183" s="5" t="s">
        <v>228</v>
      </c>
      <c r="C183" s="5" t="s">
        <v>116</v>
      </c>
      <c r="D183" s="5" t="s">
        <v>117</v>
      </c>
      <c r="E183" s="5" t="s">
        <v>38</v>
      </c>
      <c r="F183" s="5" t="s">
        <v>35</v>
      </c>
      <c r="G183" s="5">
        <v>13</v>
      </c>
      <c r="H183" s="5">
        <v>762</v>
      </c>
      <c r="I183" s="5">
        <v>1475</v>
      </c>
      <c r="J183" s="6">
        <f t="shared" si="6"/>
        <v>9906</v>
      </c>
      <c r="K183" s="6">
        <f t="shared" si="7"/>
        <v>19175</v>
      </c>
      <c r="L183" s="6">
        <f t="shared" si="8"/>
        <v>9269</v>
      </c>
    </row>
    <row r="184" spans="1:12" ht="15.6" thickTop="1" thickBot="1" x14ac:dyDescent="0.35">
      <c r="A184" s="4">
        <v>45565</v>
      </c>
      <c r="B184" s="5" t="s">
        <v>229</v>
      </c>
      <c r="C184" s="5" t="s">
        <v>116</v>
      </c>
      <c r="D184" s="5" t="s">
        <v>117</v>
      </c>
      <c r="E184" s="5" t="s">
        <v>23</v>
      </c>
      <c r="F184" s="5" t="s">
        <v>35</v>
      </c>
      <c r="G184" s="5">
        <v>15</v>
      </c>
      <c r="H184" s="5">
        <v>825</v>
      </c>
      <c r="I184" s="5">
        <v>1350</v>
      </c>
      <c r="J184" s="6">
        <f t="shared" si="6"/>
        <v>12375</v>
      </c>
      <c r="K184" s="6">
        <f t="shared" si="7"/>
        <v>20250</v>
      </c>
      <c r="L184" s="6">
        <f t="shared" si="8"/>
        <v>7875</v>
      </c>
    </row>
    <row r="185" spans="1:12" ht="15.6" thickTop="1" thickBot="1" x14ac:dyDescent="0.35">
      <c r="A185" s="4">
        <v>45566</v>
      </c>
      <c r="B185" s="5" t="s">
        <v>230</v>
      </c>
      <c r="C185" s="5" t="s">
        <v>116</v>
      </c>
      <c r="D185" s="5" t="s">
        <v>117</v>
      </c>
      <c r="E185" s="5" t="s">
        <v>23</v>
      </c>
      <c r="F185" s="5" t="s">
        <v>35</v>
      </c>
      <c r="G185" s="5">
        <v>14</v>
      </c>
      <c r="H185" s="5">
        <v>909</v>
      </c>
      <c r="I185" s="5">
        <v>1118</v>
      </c>
      <c r="J185" s="6">
        <f t="shared" si="6"/>
        <v>12726</v>
      </c>
      <c r="K185" s="6">
        <f t="shared" si="7"/>
        <v>15652</v>
      </c>
      <c r="L185" s="6">
        <f t="shared" si="8"/>
        <v>2926</v>
      </c>
    </row>
    <row r="186" spans="1:12" ht="15.6" thickTop="1" thickBot="1" x14ac:dyDescent="0.35">
      <c r="A186" s="4">
        <v>45567</v>
      </c>
      <c r="B186" s="5" t="s">
        <v>231</v>
      </c>
      <c r="C186" s="5" t="s">
        <v>116</v>
      </c>
      <c r="D186" s="5" t="s">
        <v>117</v>
      </c>
      <c r="E186" s="5" t="s">
        <v>34</v>
      </c>
      <c r="F186" s="5" t="s">
        <v>35</v>
      </c>
      <c r="G186" s="5">
        <v>11</v>
      </c>
      <c r="H186" s="5">
        <v>858</v>
      </c>
      <c r="I186" s="5">
        <v>1474</v>
      </c>
      <c r="J186" s="6">
        <f t="shared" si="6"/>
        <v>9438</v>
      </c>
      <c r="K186" s="6">
        <f t="shared" si="7"/>
        <v>16214</v>
      </c>
      <c r="L186" s="6">
        <f t="shared" si="8"/>
        <v>6776</v>
      </c>
    </row>
    <row r="187" spans="1:12" ht="15.6" thickTop="1" thickBot="1" x14ac:dyDescent="0.35">
      <c r="A187" s="4">
        <v>45568</v>
      </c>
      <c r="B187" s="5" t="s">
        <v>232</v>
      </c>
      <c r="C187" s="5" t="s">
        <v>116</v>
      </c>
      <c r="D187" s="5" t="s">
        <v>117</v>
      </c>
      <c r="E187" s="5" t="s">
        <v>38</v>
      </c>
      <c r="F187" s="5" t="s">
        <v>35</v>
      </c>
      <c r="G187" s="5">
        <v>12</v>
      </c>
      <c r="H187" s="5">
        <v>516</v>
      </c>
      <c r="I187" s="5">
        <v>1033</v>
      </c>
      <c r="J187" s="6">
        <f t="shared" si="6"/>
        <v>6192</v>
      </c>
      <c r="K187" s="6">
        <f t="shared" si="7"/>
        <v>12396</v>
      </c>
      <c r="L187" s="6">
        <f t="shared" si="8"/>
        <v>6204</v>
      </c>
    </row>
    <row r="188" spans="1:12" ht="15.6" thickTop="1" thickBot="1" x14ac:dyDescent="0.35">
      <c r="A188" s="4">
        <v>45569</v>
      </c>
      <c r="B188" s="5" t="s">
        <v>233</v>
      </c>
      <c r="C188" s="5" t="s">
        <v>25</v>
      </c>
      <c r="D188" s="5" t="s">
        <v>91</v>
      </c>
      <c r="E188" s="5" t="s">
        <v>61</v>
      </c>
      <c r="F188" s="5" t="s">
        <v>35</v>
      </c>
      <c r="G188" s="5">
        <v>61</v>
      </c>
      <c r="H188" s="5">
        <v>604</v>
      </c>
      <c r="I188" s="5">
        <v>904</v>
      </c>
      <c r="J188" s="6">
        <f t="shared" si="6"/>
        <v>36844</v>
      </c>
      <c r="K188" s="6">
        <f t="shared" si="7"/>
        <v>55144</v>
      </c>
      <c r="L188" s="6">
        <f t="shared" si="8"/>
        <v>18300</v>
      </c>
    </row>
    <row r="189" spans="1:12" ht="15.6" thickTop="1" thickBot="1" x14ac:dyDescent="0.35">
      <c r="A189" s="4">
        <v>45570</v>
      </c>
      <c r="B189" s="5" t="s">
        <v>234</v>
      </c>
      <c r="C189" s="5" t="s">
        <v>25</v>
      </c>
      <c r="D189" s="5" t="s">
        <v>91</v>
      </c>
      <c r="E189" s="5" t="s">
        <v>63</v>
      </c>
      <c r="F189" s="5" t="s">
        <v>35</v>
      </c>
      <c r="G189" s="5">
        <v>62</v>
      </c>
      <c r="H189" s="5">
        <v>641</v>
      </c>
      <c r="I189" s="5">
        <v>1074</v>
      </c>
      <c r="J189" s="6">
        <f t="shared" si="6"/>
        <v>39742</v>
      </c>
      <c r="K189" s="6">
        <f t="shared" si="7"/>
        <v>66588</v>
      </c>
      <c r="L189" s="6">
        <f t="shared" si="8"/>
        <v>26846</v>
      </c>
    </row>
    <row r="190" spans="1:12" ht="15.6" thickTop="1" thickBot="1" x14ac:dyDescent="0.35">
      <c r="A190" s="4">
        <v>45571</v>
      </c>
      <c r="B190" s="5" t="s">
        <v>235</v>
      </c>
      <c r="C190" s="5" t="s">
        <v>25</v>
      </c>
      <c r="D190" s="5" t="s">
        <v>91</v>
      </c>
      <c r="E190" s="5" t="s">
        <v>19</v>
      </c>
      <c r="F190" s="5" t="s">
        <v>35</v>
      </c>
      <c r="G190" s="5">
        <v>92</v>
      </c>
      <c r="H190" s="5">
        <v>923</v>
      </c>
      <c r="I190" s="5">
        <v>1138</v>
      </c>
      <c r="J190" s="6">
        <f t="shared" si="6"/>
        <v>84916</v>
      </c>
      <c r="K190" s="6">
        <f t="shared" si="7"/>
        <v>104696</v>
      </c>
      <c r="L190" s="6">
        <f t="shared" si="8"/>
        <v>19780</v>
      </c>
    </row>
    <row r="191" spans="1:12" ht="15.6" thickTop="1" thickBot="1" x14ac:dyDescent="0.35">
      <c r="A191" s="4">
        <v>45572</v>
      </c>
      <c r="B191" s="5" t="s">
        <v>236</v>
      </c>
      <c r="C191" s="5" t="s">
        <v>25</v>
      </c>
      <c r="D191" s="5" t="s">
        <v>91</v>
      </c>
      <c r="E191" s="5" t="s">
        <v>66</v>
      </c>
      <c r="F191" s="5" t="s">
        <v>35</v>
      </c>
      <c r="G191" s="5">
        <v>53</v>
      </c>
      <c r="H191" s="5">
        <v>913</v>
      </c>
      <c r="I191" s="5">
        <v>1055</v>
      </c>
      <c r="J191" s="6">
        <f t="shared" si="6"/>
        <v>48389</v>
      </c>
      <c r="K191" s="6">
        <f t="shared" si="7"/>
        <v>55915</v>
      </c>
      <c r="L191" s="6">
        <f t="shared" si="8"/>
        <v>7526</v>
      </c>
    </row>
    <row r="192" spans="1:12" ht="15.6" thickTop="1" thickBot="1" x14ac:dyDescent="0.35">
      <c r="A192" s="4">
        <v>45573</v>
      </c>
      <c r="B192" s="5" t="s">
        <v>237</v>
      </c>
      <c r="C192" s="5" t="s">
        <v>25</v>
      </c>
      <c r="D192" s="5" t="s">
        <v>91</v>
      </c>
      <c r="E192" s="5" t="s">
        <v>68</v>
      </c>
      <c r="F192" s="5" t="s">
        <v>35</v>
      </c>
      <c r="G192" s="5">
        <v>56</v>
      </c>
      <c r="H192" s="5">
        <v>840</v>
      </c>
      <c r="I192" s="5">
        <v>1455</v>
      </c>
      <c r="J192" s="6">
        <f t="shared" si="6"/>
        <v>47040</v>
      </c>
      <c r="K192" s="6">
        <f t="shared" si="7"/>
        <v>81480</v>
      </c>
      <c r="L192" s="6">
        <f t="shared" si="8"/>
        <v>34440</v>
      </c>
    </row>
    <row r="193" spans="1:12" ht="15.6" thickTop="1" thickBot="1" x14ac:dyDescent="0.35">
      <c r="A193" s="4">
        <v>45574</v>
      </c>
      <c r="B193" s="5" t="s">
        <v>238</v>
      </c>
      <c r="C193" s="5" t="s">
        <v>25</v>
      </c>
      <c r="D193" s="5" t="s">
        <v>104</v>
      </c>
      <c r="E193" s="5" t="s">
        <v>70</v>
      </c>
      <c r="F193" s="5" t="s">
        <v>35</v>
      </c>
      <c r="G193" s="5">
        <v>85</v>
      </c>
      <c r="H193" s="5">
        <v>541</v>
      </c>
      <c r="I193" s="5">
        <v>1247</v>
      </c>
      <c r="J193" s="6">
        <f t="shared" si="6"/>
        <v>45985</v>
      </c>
      <c r="K193" s="6">
        <f t="shared" si="7"/>
        <v>105995</v>
      </c>
      <c r="L193" s="6">
        <f t="shared" si="8"/>
        <v>60010</v>
      </c>
    </row>
    <row r="194" spans="1:12" ht="15.6" thickTop="1" thickBot="1" x14ac:dyDescent="0.35">
      <c r="A194" s="4">
        <v>45575</v>
      </c>
      <c r="B194" s="5" t="s">
        <v>239</v>
      </c>
      <c r="C194" s="5" t="s">
        <v>25</v>
      </c>
      <c r="D194" s="5" t="s">
        <v>104</v>
      </c>
      <c r="E194" s="5" t="s">
        <v>72</v>
      </c>
      <c r="F194" s="5" t="s">
        <v>35</v>
      </c>
      <c r="G194" s="5">
        <v>56</v>
      </c>
      <c r="H194" s="5">
        <v>611</v>
      </c>
      <c r="I194" s="5">
        <v>1357</v>
      </c>
      <c r="J194" s="6">
        <f t="shared" si="6"/>
        <v>34216</v>
      </c>
      <c r="K194" s="6">
        <f t="shared" si="7"/>
        <v>75992</v>
      </c>
      <c r="L194" s="6">
        <f t="shared" si="8"/>
        <v>41776</v>
      </c>
    </row>
    <row r="195" spans="1:12" ht="15.6" thickTop="1" thickBot="1" x14ac:dyDescent="0.35">
      <c r="A195" s="4">
        <v>45576</v>
      </c>
      <c r="B195" s="5" t="s">
        <v>240</v>
      </c>
      <c r="C195" s="5" t="s">
        <v>25</v>
      </c>
      <c r="D195" s="5" t="s">
        <v>104</v>
      </c>
      <c r="E195" s="5" t="s">
        <v>74</v>
      </c>
      <c r="F195" s="5" t="s">
        <v>35</v>
      </c>
      <c r="G195" s="5">
        <v>91</v>
      </c>
      <c r="H195" s="5">
        <v>867</v>
      </c>
      <c r="I195" s="5">
        <v>954</v>
      </c>
      <c r="J195" s="6">
        <f t="shared" ref="J195:J258" si="9">G195*H195</f>
        <v>78897</v>
      </c>
      <c r="K195" s="6">
        <f t="shared" ref="K195:K258" si="10">G195*I195</f>
        <v>86814</v>
      </c>
      <c r="L195" s="6">
        <f t="shared" ref="L195:L258" si="11">K195-J195</f>
        <v>7917</v>
      </c>
    </row>
    <row r="196" spans="1:12" ht="15.6" thickTop="1" thickBot="1" x14ac:dyDescent="0.35">
      <c r="A196" s="4">
        <v>45577</v>
      </c>
      <c r="B196" s="5" t="s">
        <v>241</v>
      </c>
      <c r="C196" s="5" t="s">
        <v>25</v>
      </c>
      <c r="D196" s="5" t="s">
        <v>104</v>
      </c>
      <c r="E196" s="5" t="s">
        <v>21</v>
      </c>
      <c r="F196" s="5" t="s">
        <v>35</v>
      </c>
      <c r="G196" s="5">
        <v>95</v>
      </c>
      <c r="H196" s="5">
        <v>508</v>
      </c>
      <c r="I196" s="5">
        <v>1054</v>
      </c>
      <c r="J196" s="6">
        <f t="shared" si="9"/>
        <v>48260</v>
      </c>
      <c r="K196" s="6">
        <f t="shared" si="10"/>
        <v>100130</v>
      </c>
      <c r="L196" s="6">
        <f t="shared" si="11"/>
        <v>51870</v>
      </c>
    </row>
    <row r="197" spans="1:12" ht="15.6" thickTop="1" thickBot="1" x14ac:dyDescent="0.35">
      <c r="A197" s="4">
        <v>45578</v>
      </c>
      <c r="B197" s="5" t="s">
        <v>242</v>
      </c>
      <c r="C197" s="5" t="s">
        <v>25</v>
      </c>
      <c r="D197" s="5" t="s">
        <v>104</v>
      </c>
      <c r="E197" s="5" t="s">
        <v>21</v>
      </c>
      <c r="F197" s="5" t="s">
        <v>16</v>
      </c>
      <c r="G197" s="5">
        <v>57</v>
      </c>
      <c r="H197" s="5">
        <v>927</v>
      </c>
      <c r="I197" s="5">
        <v>1216</v>
      </c>
      <c r="J197" s="6">
        <f t="shared" si="9"/>
        <v>52839</v>
      </c>
      <c r="K197" s="6">
        <f t="shared" si="10"/>
        <v>69312</v>
      </c>
      <c r="L197" s="6">
        <f t="shared" si="11"/>
        <v>16473</v>
      </c>
    </row>
    <row r="198" spans="1:12" ht="15.6" thickTop="1" thickBot="1" x14ac:dyDescent="0.35">
      <c r="A198" s="4">
        <v>45579</v>
      </c>
      <c r="B198" s="5" t="s">
        <v>243</v>
      </c>
      <c r="C198" s="5" t="s">
        <v>25</v>
      </c>
      <c r="D198" s="5" t="s">
        <v>104</v>
      </c>
      <c r="E198" s="5" t="s">
        <v>42</v>
      </c>
      <c r="F198" s="5" t="s">
        <v>16</v>
      </c>
      <c r="G198" s="5">
        <v>75</v>
      </c>
      <c r="H198" s="5">
        <v>549</v>
      </c>
      <c r="I198" s="5">
        <v>1229</v>
      </c>
      <c r="J198" s="6">
        <f t="shared" si="9"/>
        <v>41175</v>
      </c>
      <c r="K198" s="6">
        <f t="shared" si="10"/>
        <v>92175</v>
      </c>
      <c r="L198" s="6">
        <f t="shared" si="11"/>
        <v>51000</v>
      </c>
    </row>
    <row r="199" spans="1:12" ht="15.6" thickTop="1" thickBot="1" x14ac:dyDescent="0.35">
      <c r="A199" s="4">
        <v>45580</v>
      </c>
      <c r="B199" s="5" t="s">
        <v>244</v>
      </c>
      <c r="C199" s="5" t="s">
        <v>116</v>
      </c>
      <c r="D199" s="5" t="s">
        <v>136</v>
      </c>
      <c r="E199" s="5" t="s">
        <v>61</v>
      </c>
      <c r="F199" s="5" t="s">
        <v>16</v>
      </c>
      <c r="G199" s="5">
        <v>20</v>
      </c>
      <c r="H199" s="5">
        <v>817</v>
      </c>
      <c r="I199" s="5">
        <v>960</v>
      </c>
      <c r="J199" s="6">
        <f t="shared" si="9"/>
        <v>16340</v>
      </c>
      <c r="K199" s="6">
        <f t="shared" si="10"/>
        <v>19200</v>
      </c>
      <c r="L199" s="6">
        <f t="shared" si="11"/>
        <v>2860</v>
      </c>
    </row>
    <row r="200" spans="1:12" ht="15.6" thickTop="1" thickBot="1" x14ac:dyDescent="0.35">
      <c r="A200" s="4">
        <v>45581</v>
      </c>
      <c r="B200" s="5" t="s">
        <v>245</v>
      </c>
      <c r="C200" s="5" t="s">
        <v>116</v>
      </c>
      <c r="D200" s="5" t="s">
        <v>136</v>
      </c>
      <c r="E200" s="5" t="s">
        <v>21</v>
      </c>
      <c r="F200" s="5" t="s">
        <v>16</v>
      </c>
      <c r="G200" s="5">
        <v>16</v>
      </c>
      <c r="H200" s="5">
        <v>935</v>
      </c>
      <c r="I200" s="5">
        <v>1043</v>
      </c>
      <c r="J200" s="6">
        <f t="shared" si="9"/>
        <v>14960</v>
      </c>
      <c r="K200" s="6">
        <f t="shared" si="10"/>
        <v>16688</v>
      </c>
      <c r="L200" s="6">
        <f t="shared" si="11"/>
        <v>1728</v>
      </c>
    </row>
    <row r="201" spans="1:12" ht="15.6" thickTop="1" thickBot="1" x14ac:dyDescent="0.35">
      <c r="A201" s="4">
        <v>45582</v>
      </c>
      <c r="B201" s="5" t="s">
        <v>246</v>
      </c>
      <c r="C201" s="5" t="s">
        <v>116</v>
      </c>
      <c r="D201" s="5" t="s">
        <v>136</v>
      </c>
      <c r="E201" s="5" t="s">
        <v>27</v>
      </c>
      <c r="F201" s="5" t="s">
        <v>16</v>
      </c>
      <c r="G201" s="5">
        <v>17</v>
      </c>
      <c r="H201" s="5">
        <v>642</v>
      </c>
      <c r="I201" s="5">
        <v>1499</v>
      </c>
      <c r="J201" s="6">
        <f t="shared" si="9"/>
        <v>10914</v>
      </c>
      <c r="K201" s="6">
        <f t="shared" si="10"/>
        <v>25483</v>
      </c>
      <c r="L201" s="6">
        <f t="shared" si="11"/>
        <v>14569</v>
      </c>
    </row>
    <row r="202" spans="1:12" ht="15.6" thickTop="1" thickBot="1" x14ac:dyDescent="0.35">
      <c r="A202" s="4">
        <v>45583</v>
      </c>
      <c r="B202" s="5" t="s">
        <v>247</v>
      </c>
      <c r="C202" s="5" t="s">
        <v>116</v>
      </c>
      <c r="D202" s="5" t="s">
        <v>136</v>
      </c>
      <c r="E202" s="5" t="s">
        <v>51</v>
      </c>
      <c r="F202" s="5" t="s">
        <v>35</v>
      </c>
      <c r="G202" s="5">
        <v>16</v>
      </c>
      <c r="H202" s="5">
        <v>584</v>
      </c>
      <c r="I202" s="5">
        <v>1327</v>
      </c>
      <c r="J202" s="6">
        <f t="shared" si="9"/>
        <v>9344</v>
      </c>
      <c r="K202" s="6">
        <f t="shared" si="10"/>
        <v>21232</v>
      </c>
      <c r="L202" s="6">
        <f t="shared" si="11"/>
        <v>11888</v>
      </c>
    </row>
    <row r="203" spans="1:12" ht="15.6" thickTop="1" thickBot="1" x14ac:dyDescent="0.35">
      <c r="A203" s="4">
        <v>45584</v>
      </c>
      <c r="B203" s="5" t="s">
        <v>248</v>
      </c>
      <c r="C203" s="5" t="s">
        <v>116</v>
      </c>
      <c r="D203" s="5" t="s">
        <v>136</v>
      </c>
      <c r="E203" s="5" t="s">
        <v>31</v>
      </c>
      <c r="F203" s="5" t="s">
        <v>35</v>
      </c>
      <c r="G203" s="5">
        <v>18</v>
      </c>
      <c r="H203" s="5">
        <v>596</v>
      </c>
      <c r="I203" s="5">
        <v>1310</v>
      </c>
      <c r="J203" s="6">
        <f t="shared" si="9"/>
        <v>10728</v>
      </c>
      <c r="K203" s="6">
        <f t="shared" si="10"/>
        <v>23580</v>
      </c>
      <c r="L203" s="6">
        <f t="shared" si="11"/>
        <v>12852</v>
      </c>
    </row>
    <row r="204" spans="1:12" ht="15.6" thickTop="1" thickBot="1" x14ac:dyDescent="0.35">
      <c r="A204" s="4">
        <v>45585</v>
      </c>
      <c r="B204" s="5" t="s">
        <v>249</v>
      </c>
      <c r="C204" s="5" t="s">
        <v>116</v>
      </c>
      <c r="D204" s="5" t="s">
        <v>136</v>
      </c>
      <c r="E204" s="5" t="s">
        <v>38</v>
      </c>
      <c r="F204" s="5" t="s">
        <v>35</v>
      </c>
      <c r="G204" s="5">
        <v>14</v>
      </c>
      <c r="H204" s="5">
        <v>533</v>
      </c>
      <c r="I204" s="5">
        <v>1277</v>
      </c>
      <c r="J204" s="6">
        <f t="shared" si="9"/>
        <v>7462</v>
      </c>
      <c r="K204" s="6">
        <f t="shared" si="10"/>
        <v>17878</v>
      </c>
      <c r="L204" s="6">
        <f t="shared" si="11"/>
        <v>10416</v>
      </c>
    </row>
    <row r="205" spans="1:12" ht="15.6" thickTop="1" thickBot="1" x14ac:dyDescent="0.35">
      <c r="A205" s="4">
        <v>45586</v>
      </c>
      <c r="B205" s="5" t="s">
        <v>250</v>
      </c>
      <c r="C205" s="5" t="s">
        <v>116</v>
      </c>
      <c r="D205" s="5" t="s">
        <v>136</v>
      </c>
      <c r="E205" s="5" t="s">
        <v>38</v>
      </c>
      <c r="F205" s="5" t="s">
        <v>35</v>
      </c>
      <c r="G205" s="5">
        <v>19</v>
      </c>
      <c r="H205" s="5">
        <v>589</v>
      </c>
      <c r="I205" s="5">
        <v>929</v>
      </c>
      <c r="J205" s="6">
        <f t="shared" si="9"/>
        <v>11191</v>
      </c>
      <c r="K205" s="6">
        <f t="shared" si="10"/>
        <v>17651</v>
      </c>
      <c r="L205" s="6">
        <f t="shared" si="11"/>
        <v>6460</v>
      </c>
    </row>
    <row r="206" spans="1:12" ht="15.6" thickTop="1" thickBot="1" x14ac:dyDescent="0.35">
      <c r="A206" s="4">
        <v>45587</v>
      </c>
      <c r="B206" s="5" t="s">
        <v>251</v>
      </c>
      <c r="C206" s="5" t="s">
        <v>116</v>
      </c>
      <c r="D206" s="5" t="s">
        <v>136</v>
      </c>
      <c r="E206" s="5" t="s">
        <v>23</v>
      </c>
      <c r="F206" s="5" t="s">
        <v>35</v>
      </c>
      <c r="G206" s="5">
        <v>19</v>
      </c>
      <c r="H206" s="5">
        <v>578</v>
      </c>
      <c r="I206" s="5">
        <v>1494</v>
      </c>
      <c r="J206" s="6">
        <f t="shared" si="9"/>
        <v>10982</v>
      </c>
      <c r="K206" s="6">
        <f t="shared" si="10"/>
        <v>28386</v>
      </c>
      <c r="L206" s="6">
        <f t="shared" si="11"/>
        <v>17404</v>
      </c>
    </row>
    <row r="207" spans="1:12" ht="15.6" thickTop="1" thickBot="1" x14ac:dyDescent="0.35">
      <c r="A207" s="4">
        <v>45588</v>
      </c>
      <c r="B207" s="5" t="s">
        <v>252</v>
      </c>
      <c r="C207" s="5" t="s">
        <v>13</v>
      </c>
      <c r="D207" s="5" t="s">
        <v>14</v>
      </c>
      <c r="E207" s="5" t="s">
        <v>23</v>
      </c>
      <c r="F207" s="5" t="s">
        <v>35</v>
      </c>
      <c r="G207" s="5">
        <v>30</v>
      </c>
      <c r="H207" s="5">
        <v>869</v>
      </c>
      <c r="I207" s="5">
        <v>1036</v>
      </c>
      <c r="J207" s="6">
        <f t="shared" si="9"/>
        <v>26070</v>
      </c>
      <c r="K207" s="6">
        <f t="shared" si="10"/>
        <v>31080</v>
      </c>
      <c r="L207" s="6">
        <f t="shared" si="11"/>
        <v>5010</v>
      </c>
    </row>
    <row r="208" spans="1:12" ht="15.6" thickTop="1" thickBot="1" x14ac:dyDescent="0.35">
      <c r="A208" s="4">
        <v>45589</v>
      </c>
      <c r="B208" s="5" t="s">
        <v>253</v>
      </c>
      <c r="C208" s="5" t="s">
        <v>13</v>
      </c>
      <c r="D208" s="5" t="s">
        <v>18</v>
      </c>
      <c r="E208" s="5" t="s">
        <v>34</v>
      </c>
      <c r="F208" s="5" t="s">
        <v>35</v>
      </c>
      <c r="G208" s="5">
        <v>20</v>
      </c>
      <c r="H208" s="5">
        <v>999</v>
      </c>
      <c r="I208" s="5">
        <v>1292</v>
      </c>
      <c r="J208" s="6">
        <f t="shared" si="9"/>
        <v>19980</v>
      </c>
      <c r="K208" s="6">
        <f t="shared" si="10"/>
        <v>25840</v>
      </c>
      <c r="L208" s="6">
        <f t="shared" si="11"/>
        <v>5860</v>
      </c>
    </row>
    <row r="209" spans="1:12" ht="15.6" thickTop="1" thickBot="1" x14ac:dyDescent="0.35">
      <c r="A209" s="4">
        <v>45590</v>
      </c>
      <c r="B209" s="5" t="s">
        <v>254</v>
      </c>
      <c r="C209" s="5" t="s">
        <v>13</v>
      </c>
      <c r="D209" s="5" t="s">
        <v>18</v>
      </c>
      <c r="E209" s="5" t="s">
        <v>38</v>
      </c>
      <c r="F209" s="5" t="s">
        <v>16</v>
      </c>
      <c r="G209" s="5">
        <v>20</v>
      </c>
      <c r="H209" s="5">
        <v>979</v>
      </c>
      <c r="I209" s="5">
        <v>1071</v>
      </c>
      <c r="J209" s="6">
        <f t="shared" si="9"/>
        <v>19580</v>
      </c>
      <c r="K209" s="6">
        <f t="shared" si="10"/>
        <v>21420</v>
      </c>
      <c r="L209" s="6">
        <f t="shared" si="11"/>
        <v>1840</v>
      </c>
    </row>
    <row r="210" spans="1:12" ht="15.6" thickTop="1" thickBot="1" x14ac:dyDescent="0.35">
      <c r="A210" s="4">
        <v>45591</v>
      </c>
      <c r="B210" s="5" t="s">
        <v>255</v>
      </c>
      <c r="C210" s="5" t="s">
        <v>13</v>
      </c>
      <c r="D210" s="5" t="s">
        <v>18</v>
      </c>
      <c r="E210" s="5" t="s">
        <v>61</v>
      </c>
      <c r="F210" s="5" t="s">
        <v>16</v>
      </c>
      <c r="G210" s="5">
        <v>29</v>
      </c>
      <c r="H210" s="5">
        <v>661</v>
      </c>
      <c r="I210" s="5">
        <v>1369</v>
      </c>
      <c r="J210" s="6">
        <f t="shared" si="9"/>
        <v>19169</v>
      </c>
      <c r="K210" s="6">
        <f t="shared" si="10"/>
        <v>39701</v>
      </c>
      <c r="L210" s="6">
        <f t="shared" si="11"/>
        <v>20532</v>
      </c>
    </row>
    <row r="211" spans="1:12" ht="15.6" thickTop="1" thickBot="1" x14ac:dyDescent="0.35">
      <c r="A211" s="4">
        <v>45592</v>
      </c>
      <c r="B211" s="5" t="s">
        <v>256</v>
      </c>
      <c r="C211" s="5" t="s">
        <v>25</v>
      </c>
      <c r="D211" s="5" t="s">
        <v>26</v>
      </c>
      <c r="E211" s="5" t="s">
        <v>63</v>
      </c>
      <c r="F211" s="5" t="s">
        <v>16</v>
      </c>
      <c r="G211" s="5">
        <v>95</v>
      </c>
      <c r="H211" s="5">
        <v>845</v>
      </c>
      <c r="I211" s="5">
        <v>967</v>
      </c>
      <c r="J211" s="6">
        <f t="shared" si="9"/>
        <v>80275</v>
      </c>
      <c r="K211" s="6">
        <f t="shared" si="10"/>
        <v>91865</v>
      </c>
      <c r="L211" s="6">
        <f t="shared" si="11"/>
        <v>11590</v>
      </c>
    </row>
    <row r="212" spans="1:12" ht="15.6" thickTop="1" thickBot="1" x14ac:dyDescent="0.35">
      <c r="A212" s="4">
        <v>45593</v>
      </c>
      <c r="B212" s="5" t="s">
        <v>257</v>
      </c>
      <c r="C212" s="5" t="s">
        <v>25</v>
      </c>
      <c r="D212" s="5" t="s">
        <v>26</v>
      </c>
      <c r="E212" s="5" t="s">
        <v>19</v>
      </c>
      <c r="F212" s="5" t="s">
        <v>16</v>
      </c>
      <c r="G212" s="5">
        <v>86</v>
      </c>
      <c r="H212" s="5">
        <v>949</v>
      </c>
      <c r="I212" s="5">
        <v>1326</v>
      </c>
      <c r="J212" s="6">
        <f t="shared" si="9"/>
        <v>81614</v>
      </c>
      <c r="K212" s="6">
        <f t="shared" si="10"/>
        <v>114036</v>
      </c>
      <c r="L212" s="6">
        <f t="shared" si="11"/>
        <v>32422</v>
      </c>
    </row>
    <row r="213" spans="1:12" ht="15.6" thickTop="1" thickBot="1" x14ac:dyDescent="0.35">
      <c r="A213" s="4">
        <v>45594</v>
      </c>
      <c r="B213" s="5" t="s">
        <v>258</v>
      </c>
      <c r="C213" s="5" t="s">
        <v>25</v>
      </c>
      <c r="D213" s="5" t="s">
        <v>26</v>
      </c>
      <c r="E213" s="5" t="s">
        <v>66</v>
      </c>
      <c r="F213" s="5" t="s">
        <v>35</v>
      </c>
      <c r="G213" s="5">
        <v>73</v>
      </c>
      <c r="H213" s="5">
        <v>801</v>
      </c>
      <c r="I213" s="5">
        <v>990</v>
      </c>
      <c r="J213" s="6">
        <f t="shared" si="9"/>
        <v>58473</v>
      </c>
      <c r="K213" s="6">
        <f t="shared" si="10"/>
        <v>72270</v>
      </c>
      <c r="L213" s="6">
        <f t="shared" si="11"/>
        <v>13797</v>
      </c>
    </row>
    <row r="214" spans="1:12" ht="15.6" thickTop="1" thickBot="1" x14ac:dyDescent="0.35">
      <c r="A214" s="4">
        <v>45595</v>
      </c>
      <c r="B214" s="5" t="s">
        <v>259</v>
      </c>
      <c r="C214" s="5" t="s">
        <v>25</v>
      </c>
      <c r="D214" s="5" t="s">
        <v>26</v>
      </c>
      <c r="E214" s="5" t="s">
        <v>68</v>
      </c>
      <c r="F214" s="5" t="s">
        <v>16</v>
      </c>
      <c r="G214" s="5">
        <v>70</v>
      </c>
      <c r="H214" s="5">
        <v>699</v>
      </c>
      <c r="I214" s="5">
        <v>950</v>
      </c>
      <c r="J214" s="6">
        <f t="shared" si="9"/>
        <v>48930</v>
      </c>
      <c r="K214" s="6">
        <f t="shared" si="10"/>
        <v>66500</v>
      </c>
      <c r="L214" s="6">
        <f t="shared" si="11"/>
        <v>17570</v>
      </c>
    </row>
    <row r="215" spans="1:12" ht="15.6" thickTop="1" thickBot="1" x14ac:dyDescent="0.35">
      <c r="A215" s="4">
        <v>45596</v>
      </c>
      <c r="B215" s="5" t="s">
        <v>260</v>
      </c>
      <c r="C215" s="5" t="s">
        <v>13</v>
      </c>
      <c r="D215" s="5" t="s">
        <v>14</v>
      </c>
      <c r="E215" s="5" t="s">
        <v>70</v>
      </c>
      <c r="F215" s="5" t="s">
        <v>16</v>
      </c>
      <c r="G215" s="5">
        <v>30</v>
      </c>
      <c r="H215" s="5">
        <v>539</v>
      </c>
      <c r="I215" s="5">
        <v>1461</v>
      </c>
      <c r="J215" s="6">
        <f t="shared" si="9"/>
        <v>16170</v>
      </c>
      <c r="K215" s="6">
        <f t="shared" si="10"/>
        <v>43830</v>
      </c>
      <c r="L215" s="6">
        <f t="shared" si="11"/>
        <v>27660</v>
      </c>
    </row>
    <row r="216" spans="1:12" ht="15.6" thickTop="1" thickBot="1" x14ac:dyDescent="0.35">
      <c r="A216" s="4">
        <v>45597</v>
      </c>
      <c r="B216" s="5" t="s">
        <v>261</v>
      </c>
      <c r="C216" s="5" t="s">
        <v>13</v>
      </c>
      <c r="D216" s="5" t="s">
        <v>14</v>
      </c>
      <c r="E216" s="5" t="s">
        <v>72</v>
      </c>
      <c r="F216" s="5" t="s">
        <v>16</v>
      </c>
      <c r="G216" s="5">
        <v>26</v>
      </c>
      <c r="H216" s="5">
        <v>726</v>
      </c>
      <c r="I216" s="5">
        <v>1070</v>
      </c>
      <c r="J216" s="6">
        <f t="shared" si="9"/>
        <v>18876</v>
      </c>
      <c r="K216" s="6">
        <f t="shared" si="10"/>
        <v>27820</v>
      </c>
      <c r="L216" s="6">
        <f t="shared" si="11"/>
        <v>8944</v>
      </c>
    </row>
    <row r="217" spans="1:12" ht="15.6" thickTop="1" thickBot="1" x14ac:dyDescent="0.35">
      <c r="A217" s="4">
        <v>45598</v>
      </c>
      <c r="B217" s="5" t="s">
        <v>262</v>
      </c>
      <c r="C217" s="5" t="s">
        <v>13</v>
      </c>
      <c r="D217" s="5" t="s">
        <v>14</v>
      </c>
      <c r="E217" s="5" t="s">
        <v>74</v>
      </c>
      <c r="F217" s="5" t="s">
        <v>16</v>
      </c>
      <c r="G217" s="5">
        <v>29</v>
      </c>
      <c r="H217" s="5">
        <v>510</v>
      </c>
      <c r="I217" s="5">
        <v>1089</v>
      </c>
      <c r="J217" s="6">
        <f t="shared" si="9"/>
        <v>14790</v>
      </c>
      <c r="K217" s="6">
        <f t="shared" si="10"/>
        <v>31581</v>
      </c>
      <c r="L217" s="6">
        <f t="shared" si="11"/>
        <v>16791</v>
      </c>
    </row>
    <row r="218" spans="1:12" ht="15.6" thickTop="1" thickBot="1" x14ac:dyDescent="0.35">
      <c r="A218" s="4">
        <v>45599</v>
      </c>
      <c r="B218" s="5" t="s">
        <v>263</v>
      </c>
      <c r="C218" s="5" t="s">
        <v>13</v>
      </c>
      <c r="D218" s="5" t="s">
        <v>14</v>
      </c>
      <c r="E218" s="5" t="s">
        <v>21</v>
      </c>
      <c r="F218" s="5" t="s">
        <v>35</v>
      </c>
      <c r="G218" s="5">
        <v>27</v>
      </c>
      <c r="H218" s="5">
        <v>752</v>
      </c>
      <c r="I218" s="5">
        <v>1447</v>
      </c>
      <c r="J218" s="6">
        <f t="shared" si="9"/>
        <v>20304</v>
      </c>
      <c r="K218" s="6">
        <f t="shared" si="10"/>
        <v>39069</v>
      </c>
      <c r="L218" s="6">
        <f t="shared" si="11"/>
        <v>18765</v>
      </c>
    </row>
    <row r="219" spans="1:12" ht="15.6" thickTop="1" thickBot="1" x14ac:dyDescent="0.35">
      <c r="A219" s="4">
        <v>45600</v>
      </c>
      <c r="B219" s="5" t="s">
        <v>264</v>
      </c>
      <c r="C219" s="5" t="s">
        <v>13</v>
      </c>
      <c r="D219" s="5" t="s">
        <v>14</v>
      </c>
      <c r="E219" s="5" t="s">
        <v>21</v>
      </c>
      <c r="F219" s="5" t="s">
        <v>35</v>
      </c>
      <c r="G219" s="5">
        <v>28</v>
      </c>
      <c r="H219" s="5">
        <v>924</v>
      </c>
      <c r="I219" s="5">
        <v>1332</v>
      </c>
      <c r="J219" s="6">
        <f t="shared" si="9"/>
        <v>25872</v>
      </c>
      <c r="K219" s="6">
        <f t="shared" si="10"/>
        <v>37296</v>
      </c>
      <c r="L219" s="6">
        <f t="shared" si="11"/>
        <v>11424</v>
      </c>
    </row>
    <row r="220" spans="1:12" ht="15.6" thickTop="1" thickBot="1" x14ac:dyDescent="0.35">
      <c r="A220" s="4">
        <v>45601</v>
      </c>
      <c r="B220" s="5" t="s">
        <v>265</v>
      </c>
      <c r="C220" s="5" t="s">
        <v>13</v>
      </c>
      <c r="D220" s="5" t="s">
        <v>14</v>
      </c>
      <c r="E220" s="5" t="s">
        <v>42</v>
      </c>
      <c r="F220" s="5" t="s">
        <v>35</v>
      </c>
      <c r="G220" s="5">
        <v>26</v>
      </c>
      <c r="H220" s="5">
        <v>643</v>
      </c>
      <c r="I220" s="5">
        <v>1370</v>
      </c>
      <c r="J220" s="6">
        <f t="shared" si="9"/>
        <v>16718</v>
      </c>
      <c r="K220" s="6">
        <f t="shared" si="10"/>
        <v>35620</v>
      </c>
      <c r="L220" s="6">
        <f t="shared" si="11"/>
        <v>18902</v>
      </c>
    </row>
    <row r="221" spans="1:12" ht="15.6" thickTop="1" thickBot="1" x14ac:dyDescent="0.35">
      <c r="A221" s="4">
        <v>45602</v>
      </c>
      <c r="B221" s="5" t="s">
        <v>266</v>
      </c>
      <c r="C221" s="5" t="s">
        <v>25</v>
      </c>
      <c r="D221" s="5" t="s">
        <v>44</v>
      </c>
      <c r="E221" s="5" t="s">
        <v>61</v>
      </c>
      <c r="F221" s="5" t="s">
        <v>35</v>
      </c>
      <c r="G221" s="5">
        <v>57</v>
      </c>
      <c r="H221" s="5">
        <v>541</v>
      </c>
      <c r="I221" s="5">
        <v>1285</v>
      </c>
      <c r="J221" s="6">
        <f t="shared" si="9"/>
        <v>30837</v>
      </c>
      <c r="K221" s="6">
        <f t="shared" si="10"/>
        <v>73245</v>
      </c>
      <c r="L221" s="6">
        <f t="shared" si="11"/>
        <v>42408</v>
      </c>
    </row>
    <row r="222" spans="1:12" ht="15.6" thickTop="1" thickBot="1" x14ac:dyDescent="0.35">
      <c r="A222" s="4">
        <v>45603</v>
      </c>
      <c r="B222" s="5" t="s">
        <v>267</v>
      </c>
      <c r="C222" s="5" t="s">
        <v>25</v>
      </c>
      <c r="D222" s="5" t="s">
        <v>44</v>
      </c>
      <c r="E222" s="5" t="s">
        <v>21</v>
      </c>
      <c r="F222" s="5" t="s">
        <v>35</v>
      </c>
      <c r="G222" s="5">
        <v>67</v>
      </c>
      <c r="H222" s="5">
        <v>674</v>
      </c>
      <c r="I222" s="5">
        <v>1149</v>
      </c>
      <c r="J222" s="6">
        <f t="shared" si="9"/>
        <v>45158</v>
      </c>
      <c r="K222" s="6">
        <f t="shared" si="10"/>
        <v>76983</v>
      </c>
      <c r="L222" s="6">
        <f t="shared" si="11"/>
        <v>31825</v>
      </c>
    </row>
    <row r="223" spans="1:12" ht="15.6" thickTop="1" thickBot="1" x14ac:dyDescent="0.35">
      <c r="A223" s="4">
        <v>45604</v>
      </c>
      <c r="B223" s="5" t="s">
        <v>268</v>
      </c>
      <c r="C223" s="5" t="s">
        <v>25</v>
      </c>
      <c r="D223" s="5" t="s">
        <v>44</v>
      </c>
      <c r="E223" s="5" t="s">
        <v>27</v>
      </c>
      <c r="F223" s="5" t="s">
        <v>35</v>
      </c>
      <c r="G223" s="5">
        <v>55</v>
      </c>
      <c r="H223" s="5">
        <v>599</v>
      </c>
      <c r="I223" s="5">
        <v>1345</v>
      </c>
      <c r="J223" s="6">
        <f t="shared" si="9"/>
        <v>32945</v>
      </c>
      <c r="K223" s="6">
        <f t="shared" si="10"/>
        <v>73975</v>
      </c>
      <c r="L223" s="6">
        <f t="shared" si="11"/>
        <v>41030</v>
      </c>
    </row>
    <row r="224" spans="1:12" ht="15.6" thickTop="1" thickBot="1" x14ac:dyDescent="0.35">
      <c r="A224" s="4">
        <v>45605</v>
      </c>
      <c r="B224" s="5" t="s">
        <v>269</v>
      </c>
      <c r="C224" s="5" t="s">
        <v>25</v>
      </c>
      <c r="D224" s="5" t="s">
        <v>44</v>
      </c>
      <c r="E224" s="5" t="s">
        <v>15</v>
      </c>
      <c r="F224" s="5" t="s">
        <v>35</v>
      </c>
      <c r="G224" s="5">
        <v>70</v>
      </c>
      <c r="H224" s="5">
        <v>871</v>
      </c>
      <c r="I224" s="5">
        <v>1274</v>
      </c>
      <c r="J224" s="6">
        <f t="shared" si="9"/>
        <v>60970</v>
      </c>
      <c r="K224" s="6">
        <f t="shared" si="10"/>
        <v>89180</v>
      </c>
      <c r="L224" s="6">
        <f t="shared" si="11"/>
        <v>28210</v>
      </c>
    </row>
    <row r="225" spans="1:12" ht="15.6" thickTop="1" thickBot="1" x14ac:dyDescent="0.35">
      <c r="A225" s="4">
        <v>45606</v>
      </c>
      <c r="B225" s="5" t="s">
        <v>270</v>
      </c>
      <c r="C225" s="5" t="s">
        <v>25</v>
      </c>
      <c r="D225" s="5" t="s">
        <v>44</v>
      </c>
      <c r="E225" s="5" t="s">
        <v>19</v>
      </c>
      <c r="F225" s="5" t="s">
        <v>35</v>
      </c>
      <c r="G225" s="5">
        <v>90</v>
      </c>
      <c r="H225" s="5">
        <v>962</v>
      </c>
      <c r="I225" s="5">
        <v>1312</v>
      </c>
      <c r="J225" s="6">
        <f t="shared" si="9"/>
        <v>86580</v>
      </c>
      <c r="K225" s="6">
        <f t="shared" si="10"/>
        <v>118080</v>
      </c>
      <c r="L225" s="6">
        <f t="shared" si="11"/>
        <v>31500</v>
      </c>
    </row>
    <row r="226" spans="1:12" ht="15.6" thickTop="1" thickBot="1" x14ac:dyDescent="0.35">
      <c r="A226" s="4">
        <v>45607</v>
      </c>
      <c r="B226" s="5" t="s">
        <v>271</v>
      </c>
      <c r="C226" s="5" t="s">
        <v>25</v>
      </c>
      <c r="D226" s="5" t="s">
        <v>44</v>
      </c>
      <c r="E226" s="5" t="s">
        <v>21</v>
      </c>
      <c r="F226" s="5" t="s">
        <v>35</v>
      </c>
      <c r="G226" s="5">
        <v>71</v>
      </c>
      <c r="H226" s="5">
        <v>739</v>
      </c>
      <c r="I226" s="5">
        <v>968</v>
      </c>
      <c r="J226" s="6">
        <f t="shared" si="9"/>
        <v>52469</v>
      </c>
      <c r="K226" s="6">
        <f t="shared" si="10"/>
        <v>68728</v>
      </c>
      <c r="L226" s="6">
        <f t="shared" si="11"/>
        <v>16259</v>
      </c>
    </row>
    <row r="227" spans="1:12" ht="15.6" thickTop="1" thickBot="1" x14ac:dyDescent="0.35">
      <c r="A227" s="4">
        <v>45608</v>
      </c>
      <c r="B227" s="5" t="s">
        <v>272</v>
      </c>
      <c r="C227" s="5" t="s">
        <v>25</v>
      </c>
      <c r="D227" s="5" t="s">
        <v>44</v>
      </c>
      <c r="E227" s="5" t="s">
        <v>23</v>
      </c>
      <c r="F227" s="5" t="s">
        <v>35</v>
      </c>
      <c r="G227" s="5">
        <v>63</v>
      </c>
      <c r="H227" s="5">
        <v>691</v>
      </c>
      <c r="I227" s="5">
        <v>988</v>
      </c>
      <c r="J227" s="6">
        <f t="shared" si="9"/>
        <v>43533</v>
      </c>
      <c r="K227" s="6">
        <f t="shared" si="10"/>
        <v>62244</v>
      </c>
      <c r="L227" s="6">
        <f t="shared" si="11"/>
        <v>18711</v>
      </c>
    </row>
    <row r="228" spans="1:12" ht="15.6" thickTop="1" thickBot="1" x14ac:dyDescent="0.35">
      <c r="A228" s="4">
        <v>45609</v>
      </c>
      <c r="B228" s="5" t="s">
        <v>273</v>
      </c>
      <c r="C228" s="5" t="s">
        <v>13</v>
      </c>
      <c r="D228" s="5" t="s">
        <v>55</v>
      </c>
      <c r="E228" s="5" t="s">
        <v>27</v>
      </c>
      <c r="F228" s="5" t="s">
        <v>16</v>
      </c>
      <c r="G228" s="5">
        <v>23</v>
      </c>
      <c r="H228" s="5">
        <v>584</v>
      </c>
      <c r="I228" s="5">
        <v>1191</v>
      </c>
      <c r="J228" s="6">
        <f t="shared" si="9"/>
        <v>13432</v>
      </c>
      <c r="K228" s="6">
        <f t="shared" si="10"/>
        <v>27393</v>
      </c>
      <c r="L228" s="6">
        <f t="shared" si="11"/>
        <v>13961</v>
      </c>
    </row>
    <row r="229" spans="1:12" ht="15.6" thickTop="1" thickBot="1" x14ac:dyDescent="0.35">
      <c r="A229" s="4">
        <v>45610</v>
      </c>
      <c r="B229" s="5" t="s">
        <v>274</v>
      </c>
      <c r="C229" s="5" t="s">
        <v>13</v>
      </c>
      <c r="D229" s="5" t="s">
        <v>55</v>
      </c>
      <c r="E229" s="5" t="s">
        <v>29</v>
      </c>
      <c r="F229" s="5" t="s">
        <v>16</v>
      </c>
      <c r="G229" s="5">
        <v>20</v>
      </c>
      <c r="H229" s="5">
        <v>773</v>
      </c>
      <c r="I229" s="5">
        <v>1009</v>
      </c>
      <c r="J229" s="6">
        <f t="shared" si="9"/>
        <v>15460</v>
      </c>
      <c r="K229" s="6">
        <f t="shared" si="10"/>
        <v>20180</v>
      </c>
      <c r="L229" s="6">
        <f t="shared" si="11"/>
        <v>4720</v>
      </c>
    </row>
    <row r="230" spans="1:12" ht="15.6" thickTop="1" thickBot="1" x14ac:dyDescent="0.35">
      <c r="A230" s="4">
        <v>45611</v>
      </c>
      <c r="B230" s="5" t="s">
        <v>275</v>
      </c>
      <c r="C230" s="5" t="s">
        <v>13</v>
      </c>
      <c r="D230" s="5" t="s">
        <v>55</v>
      </c>
      <c r="E230" s="5" t="s">
        <v>31</v>
      </c>
      <c r="F230" s="5" t="s">
        <v>16</v>
      </c>
      <c r="G230" s="5">
        <v>21</v>
      </c>
      <c r="H230" s="5">
        <v>608</v>
      </c>
      <c r="I230" s="5">
        <v>1380</v>
      </c>
      <c r="J230" s="6">
        <f t="shared" si="9"/>
        <v>12768</v>
      </c>
      <c r="K230" s="6">
        <f t="shared" si="10"/>
        <v>28980</v>
      </c>
      <c r="L230" s="6">
        <f t="shared" si="11"/>
        <v>16212</v>
      </c>
    </row>
    <row r="231" spans="1:12" ht="15.6" thickTop="1" thickBot="1" x14ac:dyDescent="0.35">
      <c r="A231" s="4">
        <v>45612</v>
      </c>
      <c r="B231" s="5" t="s">
        <v>276</v>
      </c>
      <c r="C231" s="5" t="s">
        <v>13</v>
      </c>
      <c r="D231" s="5" t="s">
        <v>55</v>
      </c>
      <c r="E231" s="5" t="s">
        <v>19</v>
      </c>
      <c r="F231" s="5" t="s">
        <v>16</v>
      </c>
      <c r="G231" s="5">
        <v>30</v>
      </c>
      <c r="H231" s="5">
        <v>712</v>
      </c>
      <c r="I231" s="5">
        <v>1102</v>
      </c>
      <c r="J231" s="6">
        <f t="shared" si="9"/>
        <v>21360</v>
      </c>
      <c r="K231" s="6">
        <f t="shared" si="10"/>
        <v>33060</v>
      </c>
      <c r="L231" s="6">
        <f t="shared" si="11"/>
        <v>11700</v>
      </c>
    </row>
    <row r="232" spans="1:12" ht="15.6" thickTop="1" thickBot="1" x14ac:dyDescent="0.35">
      <c r="A232" s="4">
        <v>45613</v>
      </c>
      <c r="B232" s="5" t="s">
        <v>277</v>
      </c>
      <c r="C232" s="5" t="s">
        <v>13</v>
      </c>
      <c r="D232" s="5" t="s">
        <v>55</v>
      </c>
      <c r="E232" s="5" t="s">
        <v>34</v>
      </c>
      <c r="F232" s="5" t="s">
        <v>16</v>
      </c>
      <c r="G232" s="5">
        <v>24</v>
      </c>
      <c r="H232" s="5">
        <v>672</v>
      </c>
      <c r="I232" s="5">
        <v>910</v>
      </c>
      <c r="J232" s="6">
        <f t="shared" si="9"/>
        <v>16128</v>
      </c>
      <c r="K232" s="6">
        <f t="shared" si="10"/>
        <v>21840</v>
      </c>
      <c r="L232" s="6">
        <f t="shared" si="11"/>
        <v>5712</v>
      </c>
    </row>
    <row r="233" spans="1:12" ht="15.6" thickTop="1" thickBot="1" x14ac:dyDescent="0.35">
      <c r="A233" s="4">
        <v>45614</v>
      </c>
      <c r="B233" s="5" t="s">
        <v>278</v>
      </c>
      <c r="C233" s="5" t="s">
        <v>13</v>
      </c>
      <c r="D233" s="5" t="s">
        <v>55</v>
      </c>
      <c r="E233" s="5" t="s">
        <v>31</v>
      </c>
      <c r="F233" s="5" t="s">
        <v>35</v>
      </c>
      <c r="G233" s="5">
        <v>23</v>
      </c>
      <c r="H233" s="5">
        <v>906</v>
      </c>
      <c r="I233" s="5">
        <v>1394</v>
      </c>
      <c r="J233" s="6">
        <f t="shared" si="9"/>
        <v>20838</v>
      </c>
      <c r="K233" s="6">
        <f t="shared" si="10"/>
        <v>32062</v>
      </c>
      <c r="L233" s="6">
        <f t="shared" si="11"/>
        <v>11224</v>
      </c>
    </row>
    <row r="234" spans="1:12" ht="15.6" thickTop="1" thickBot="1" x14ac:dyDescent="0.35">
      <c r="A234" s="4">
        <v>45615</v>
      </c>
      <c r="B234" s="5" t="s">
        <v>279</v>
      </c>
      <c r="C234" s="5" t="s">
        <v>13</v>
      </c>
      <c r="D234" s="5" t="s">
        <v>55</v>
      </c>
      <c r="E234" s="5" t="s">
        <v>38</v>
      </c>
      <c r="F234" s="5" t="s">
        <v>35</v>
      </c>
      <c r="G234" s="5">
        <v>29</v>
      </c>
      <c r="H234" s="5">
        <v>520</v>
      </c>
      <c r="I234" s="5">
        <v>981</v>
      </c>
      <c r="J234" s="6">
        <f t="shared" si="9"/>
        <v>15080</v>
      </c>
      <c r="K234" s="6">
        <f t="shared" si="10"/>
        <v>28449</v>
      </c>
      <c r="L234" s="6">
        <f t="shared" si="11"/>
        <v>13369</v>
      </c>
    </row>
    <row r="235" spans="1:12" ht="15.6" thickTop="1" thickBot="1" x14ac:dyDescent="0.35">
      <c r="A235" s="4">
        <v>45616</v>
      </c>
      <c r="B235" s="5" t="s">
        <v>280</v>
      </c>
      <c r="C235" s="5" t="s">
        <v>13</v>
      </c>
      <c r="D235" s="5" t="s">
        <v>55</v>
      </c>
      <c r="E235" s="5" t="s">
        <v>38</v>
      </c>
      <c r="F235" s="5" t="s">
        <v>35</v>
      </c>
      <c r="G235" s="5">
        <v>24</v>
      </c>
      <c r="H235" s="5">
        <v>927</v>
      </c>
      <c r="I235" s="5">
        <v>1362</v>
      </c>
      <c r="J235" s="6">
        <f t="shared" si="9"/>
        <v>22248</v>
      </c>
      <c r="K235" s="6">
        <f t="shared" si="10"/>
        <v>32688</v>
      </c>
      <c r="L235" s="6">
        <f t="shared" si="11"/>
        <v>10440</v>
      </c>
    </row>
    <row r="236" spans="1:12" ht="15.6" thickTop="1" thickBot="1" x14ac:dyDescent="0.35">
      <c r="A236" s="4">
        <v>45617</v>
      </c>
      <c r="B236" s="5" t="s">
        <v>281</v>
      </c>
      <c r="C236" s="5" t="s">
        <v>13</v>
      </c>
      <c r="D236" s="5" t="s">
        <v>55</v>
      </c>
      <c r="E236" s="5" t="s">
        <v>19</v>
      </c>
      <c r="F236" s="5" t="s">
        <v>16</v>
      </c>
      <c r="G236" s="5">
        <v>28</v>
      </c>
      <c r="H236" s="5">
        <v>884</v>
      </c>
      <c r="I236" s="5">
        <v>1414</v>
      </c>
      <c r="J236" s="6">
        <f t="shared" si="9"/>
        <v>24752</v>
      </c>
      <c r="K236" s="6">
        <f t="shared" si="10"/>
        <v>39592</v>
      </c>
      <c r="L236" s="6">
        <f t="shared" si="11"/>
        <v>14840</v>
      </c>
    </row>
    <row r="237" spans="1:12" ht="15.6" thickTop="1" thickBot="1" x14ac:dyDescent="0.35">
      <c r="A237" s="4">
        <v>45618</v>
      </c>
      <c r="B237" s="5" t="s">
        <v>282</v>
      </c>
      <c r="C237" s="5" t="s">
        <v>13</v>
      </c>
      <c r="D237" s="5" t="s">
        <v>55</v>
      </c>
      <c r="E237" s="5" t="s">
        <v>42</v>
      </c>
      <c r="F237" s="5" t="s">
        <v>16</v>
      </c>
      <c r="G237" s="5">
        <v>25</v>
      </c>
      <c r="H237" s="5">
        <v>990</v>
      </c>
      <c r="I237" s="5">
        <v>1293</v>
      </c>
      <c r="J237" s="6">
        <f t="shared" si="9"/>
        <v>24750</v>
      </c>
      <c r="K237" s="6">
        <f t="shared" si="10"/>
        <v>32325</v>
      </c>
      <c r="L237" s="6">
        <f t="shared" si="11"/>
        <v>7575</v>
      </c>
    </row>
    <row r="238" spans="1:12" ht="15.6" thickTop="1" thickBot="1" x14ac:dyDescent="0.35">
      <c r="A238" s="4">
        <v>45619</v>
      </c>
      <c r="B238" s="5" t="s">
        <v>283</v>
      </c>
      <c r="C238" s="5" t="s">
        <v>13</v>
      </c>
      <c r="D238" s="5" t="s">
        <v>55</v>
      </c>
      <c r="E238" s="5" t="s">
        <v>19</v>
      </c>
      <c r="F238" s="5" t="s">
        <v>16</v>
      </c>
      <c r="G238" s="5">
        <v>22</v>
      </c>
      <c r="H238" s="5">
        <v>524</v>
      </c>
      <c r="I238" s="5">
        <v>1420</v>
      </c>
      <c r="J238" s="6">
        <f t="shared" si="9"/>
        <v>11528</v>
      </c>
      <c r="K238" s="6">
        <f t="shared" si="10"/>
        <v>31240</v>
      </c>
      <c r="L238" s="6">
        <f t="shared" si="11"/>
        <v>19712</v>
      </c>
    </row>
    <row r="239" spans="1:12" ht="15.6" thickTop="1" thickBot="1" x14ac:dyDescent="0.35">
      <c r="A239" s="4">
        <v>45620</v>
      </c>
      <c r="B239" s="5" t="s">
        <v>284</v>
      </c>
      <c r="C239" s="5" t="s">
        <v>13</v>
      </c>
      <c r="D239" s="5" t="s">
        <v>55</v>
      </c>
      <c r="E239" s="5" t="s">
        <v>46</v>
      </c>
      <c r="F239" s="5" t="s">
        <v>16</v>
      </c>
      <c r="G239" s="5">
        <v>26</v>
      </c>
      <c r="H239" s="5">
        <v>997</v>
      </c>
      <c r="I239" s="5">
        <v>1308</v>
      </c>
      <c r="J239" s="6">
        <f t="shared" si="9"/>
        <v>25922</v>
      </c>
      <c r="K239" s="6">
        <f t="shared" si="10"/>
        <v>34008</v>
      </c>
      <c r="L239" s="6">
        <f t="shared" si="11"/>
        <v>8086</v>
      </c>
    </row>
    <row r="240" spans="1:12" ht="15.6" thickTop="1" thickBot="1" x14ac:dyDescent="0.35">
      <c r="A240" s="4">
        <v>45621</v>
      </c>
      <c r="B240" s="5" t="s">
        <v>285</v>
      </c>
      <c r="C240" s="5" t="s">
        <v>13</v>
      </c>
      <c r="D240" s="5" t="s">
        <v>55</v>
      </c>
      <c r="E240" s="5" t="s">
        <v>42</v>
      </c>
      <c r="F240" s="5" t="s">
        <v>16</v>
      </c>
      <c r="G240" s="5">
        <v>27</v>
      </c>
      <c r="H240" s="5">
        <v>922</v>
      </c>
      <c r="I240" s="5">
        <v>1357</v>
      </c>
      <c r="J240" s="6">
        <f t="shared" si="9"/>
        <v>24894</v>
      </c>
      <c r="K240" s="6">
        <f t="shared" si="10"/>
        <v>36639</v>
      </c>
      <c r="L240" s="6">
        <f t="shared" si="11"/>
        <v>11745</v>
      </c>
    </row>
    <row r="241" spans="1:12" ht="15.6" thickTop="1" thickBot="1" x14ac:dyDescent="0.35">
      <c r="A241" s="4">
        <v>45622</v>
      </c>
      <c r="B241" s="5" t="s">
        <v>286</v>
      </c>
      <c r="C241" s="5" t="s">
        <v>13</v>
      </c>
      <c r="D241" s="5" t="s">
        <v>55</v>
      </c>
      <c r="E241" s="5" t="s">
        <v>49</v>
      </c>
      <c r="F241" s="5" t="s">
        <v>35</v>
      </c>
      <c r="G241" s="5">
        <v>21</v>
      </c>
      <c r="H241" s="5">
        <v>978</v>
      </c>
      <c r="I241" s="5">
        <v>1115</v>
      </c>
      <c r="J241" s="6">
        <f t="shared" si="9"/>
        <v>20538</v>
      </c>
      <c r="K241" s="6">
        <f t="shared" si="10"/>
        <v>23415</v>
      </c>
      <c r="L241" s="6">
        <f t="shared" si="11"/>
        <v>2877</v>
      </c>
    </row>
    <row r="242" spans="1:12" ht="15.6" thickTop="1" thickBot="1" x14ac:dyDescent="0.35">
      <c r="A242" s="4">
        <v>45623</v>
      </c>
      <c r="B242" s="5" t="s">
        <v>287</v>
      </c>
      <c r="C242" s="5" t="s">
        <v>13</v>
      </c>
      <c r="D242" s="5" t="s">
        <v>55</v>
      </c>
      <c r="E242" s="5" t="s">
        <v>51</v>
      </c>
      <c r="F242" s="5" t="s">
        <v>35</v>
      </c>
      <c r="G242" s="5">
        <v>24</v>
      </c>
      <c r="H242" s="5">
        <v>830</v>
      </c>
      <c r="I242" s="5">
        <v>964</v>
      </c>
      <c r="J242" s="6">
        <f t="shared" si="9"/>
        <v>19920</v>
      </c>
      <c r="K242" s="6">
        <f t="shared" si="10"/>
        <v>23136</v>
      </c>
      <c r="L242" s="6">
        <f t="shared" si="11"/>
        <v>3216</v>
      </c>
    </row>
    <row r="243" spans="1:12" ht="15.6" thickTop="1" thickBot="1" x14ac:dyDescent="0.35">
      <c r="A243" s="4">
        <v>45624</v>
      </c>
      <c r="B243" s="5" t="s">
        <v>288</v>
      </c>
      <c r="C243" s="5" t="s">
        <v>13</v>
      </c>
      <c r="D243" s="5" t="s">
        <v>78</v>
      </c>
      <c r="E243" s="5" t="s">
        <v>31</v>
      </c>
      <c r="F243" s="5" t="s">
        <v>35</v>
      </c>
      <c r="G243" s="5">
        <v>21</v>
      </c>
      <c r="H243" s="5">
        <v>751</v>
      </c>
      <c r="I243" s="5">
        <v>1002</v>
      </c>
      <c r="J243" s="6">
        <f t="shared" si="9"/>
        <v>15771</v>
      </c>
      <c r="K243" s="6">
        <f t="shared" si="10"/>
        <v>21042</v>
      </c>
      <c r="L243" s="6">
        <f t="shared" si="11"/>
        <v>5271</v>
      </c>
    </row>
    <row r="244" spans="1:12" ht="15.6" thickTop="1" thickBot="1" x14ac:dyDescent="0.35">
      <c r="A244" s="4">
        <v>45625</v>
      </c>
      <c r="B244" s="5" t="s">
        <v>289</v>
      </c>
      <c r="C244" s="5" t="s">
        <v>13</v>
      </c>
      <c r="D244" s="5" t="s">
        <v>78</v>
      </c>
      <c r="E244" s="5" t="s">
        <v>38</v>
      </c>
      <c r="F244" s="5" t="s">
        <v>35</v>
      </c>
      <c r="G244" s="5">
        <v>26</v>
      </c>
      <c r="H244" s="5">
        <v>520</v>
      </c>
      <c r="I244" s="5">
        <v>1174</v>
      </c>
      <c r="J244" s="6">
        <f t="shared" si="9"/>
        <v>13520</v>
      </c>
      <c r="K244" s="6">
        <f t="shared" si="10"/>
        <v>30524</v>
      </c>
      <c r="L244" s="6">
        <f t="shared" si="11"/>
        <v>17004</v>
      </c>
    </row>
    <row r="245" spans="1:12" ht="15.6" thickTop="1" thickBot="1" x14ac:dyDescent="0.35">
      <c r="A245" s="4">
        <v>45626</v>
      </c>
      <c r="B245" s="5" t="s">
        <v>290</v>
      </c>
      <c r="C245" s="5" t="s">
        <v>13</v>
      </c>
      <c r="D245" s="5" t="s">
        <v>78</v>
      </c>
      <c r="E245" s="5" t="s">
        <v>38</v>
      </c>
      <c r="F245" s="5" t="s">
        <v>35</v>
      </c>
      <c r="G245" s="5">
        <v>28</v>
      </c>
      <c r="H245" s="5">
        <v>866</v>
      </c>
      <c r="I245" s="5">
        <v>1293</v>
      </c>
      <c r="J245" s="6">
        <f t="shared" si="9"/>
        <v>24248</v>
      </c>
      <c r="K245" s="6">
        <f t="shared" si="10"/>
        <v>36204</v>
      </c>
      <c r="L245" s="6">
        <f t="shared" si="11"/>
        <v>11956</v>
      </c>
    </row>
    <row r="246" spans="1:12" ht="15.6" thickTop="1" thickBot="1" x14ac:dyDescent="0.35">
      <c r="A246" s="4">
        <v>45627</v>
      </c>
      <c r="B246" s="5" t="s">
        <v>291</v>
      </c>
      <c r="C246" s="5" t="s">
        <v>13</v>
      </c>
      <c r="D246" s="5" t="s">
        <v>78</v>
      </c>
      <c r="E246" s="5" t="s">
        <v>23</v>
      </c>
      <c r="F246" s="5" t="s">
        <v>35</v>
      </c>
      <c r="G246" s="5">
        <v>21</v>
      </c>
      <c r="H246" s="5">
        <v>605</v>
      </c>
      <c r="I246" s="5">
        <v>1005</v>
      </c>
      <c r="J246" s="6">
        <f t="shared" si="9"/>
        <v>12705</v>
      </c>
      <c r="K246" s="6">
        <f t="shared" si="10"/>
        <v>21105</v>
      </c>
      <c r="L246" s="6">
        <f t="shared" si="11"/>
        <v>8400</v>
      </c>
    </row>
    <row r="247" spans="1:12" ht="15.6" thickTop="1" thickBot="1" x14ac:dyDescent="0.35">
      <c r="A247" s="4">
        <v>45628</v>
      </c>
      <c r="B247" s="5" t="s">
        <v>292</v>
      </c>
      <c r="C247" s="5" t="s">
        <v>13</v>
      </c>
      <c r="D247" s="5" t="s">
        <v>78</v>
      </c>
      <c r="E247" s="5" t="s">
        <v>23</v>
      </c>
      <c r="F247" s="5" t="s">
        <v>35</v>
      </c>
      <c r="G247" s="5">
        <v>20</v>
      </c>
      <c r="H247" s="5">
        <v>666</v>
      </c>
      <c r="I247" s="5">
        <v>1346</v>
      </c>
      <c r="J247" s="6">
        <f t="shared" si="9"/>
        <v>13320</v>
      </c>
      <c r="K247" s="6">
        <f t="shared" si="10"/>
        <v>26920</v>
      </c>
      <c r="L247" s="6">
        <f t="shared" si="11"/>
        <v>13600</v>
      </c>
    </row>
    <row r="248" spans="1:12" ht="15.6" thickTop="1" thickBot="1" x14ac:dyDescent="0.35">
      <c r="A248" s="4">
        <v>45629</v>
      </c>
      <c r="B248" s="5" t="s">
        <v>293</v>
      </c>
      <c r="C248" s="5" t="s">
        <v>13</v>
      </c>
      <c r="D248" s="5" t="s">
        <v>78</v>
      </c>
      <c r="E248" s="5" t="s">
        <v>34</v>
      </c>
      <c r="F248" s="5" t="s">
        <v>16</v>
      </c>
      <c r="G248" s="5">
        <v>29</v>
      </c>
      <c r="H248" s="5">
        <v>639</v>
      </c>
      <c r="I248" s="5">
        <v>1449</v>
      </c>
      <c r="J248" s="6">
        <f t="shared" si="9"/>
        <v>18531</v>
      </c>
      <c r="K248" s="6">
        <f t="shared" si="10"/>
        <v>42021</v>
      </c>
      <c r="L248" s="6">
        <f t="shared" si="11"/>
        <v>23490</v>
      </c>
    </row>
    <row r="249" spans="1:12" ht="15.6" thickTop="1" thickBot="1" x14ac:dyDescent="0.35">
      <c r="A249" s="4">
        <v>45630</v>
      </c>
      <c r="B249" s="5" t="s">
        <v>294</v>
      </c>
      <c r="C249" s="5" t="s">
        <v>13</v>
      </c>
      <c r="D249" s="5" t="s">
        <v>78</v>
      </c>
      <c r="E249" s="5" t="s">
        <v>38</v>
      </c>
      <c r="F249" s="5" t="s">
        <v>16</v>
      </c>
      <c r="G249" s="5">
        <v>23</v>
      </c>
      <c r="H249" s="5">
        <v>632</v>
      </c>
      <c r="I249" s="5">
        <v>1062</v>
      </c>
      <c r="J249" s="6">
        <f t="shared" si="9"/>
        <v>14536</v>
      </c>
      <c r="K249" s="6">
        <f t="shared" si="10"/>
        <v>24426</v>
      </c>
      <c r="L249" s="6">
        <f t="shared" si="11"/>
        <v>9890</v>
      </c>
    </row>
    <row r="250" spans="1:12" ht="15.6" thickTop="1" thickBot="1" x14ac:dyDescent="0.35">
      <c r="A250" s="4">
        <v>45631</v>
      </c>
      <c r="B250" s="5" t="s">
        <v>295</v>
      </c>
      <c r="C250" s="5" t="s">
        <v>13</v>
      </c>
      <c r="D250" s="5" t="s">
        <v>78</v>
      </c>
      <c r="E250" s="5" t="s">
        <v>61</v>
      </c>
      <c r="F250" s="5" t="s">
        <v>16</v>
      </c>
      <c r="G250" s="5">
        <v>21</v>
      </c>
      <c r="H250" s="5">
        <v>540</v>
      </c>
      <c r="I250" s="5">
        <v>1169</v>
      </c>
      <c r="J250" s="6">
        <f t="shared" si="9"/>
        <v>11340</v>
      </c>
      <c r="K250" s="6">
        <f t="shared" si="10"/>
        <v>24549</v>
      </c>
      <c r="L250" s="6">
        <f t="shared" si="11"/>
        <v>13209</v>
      </c>
    </row>
    <row r="251" spans="1:12" ht="15.6" thickTop="1" thickBot="1" x14ac:dyDescent="0.35">
      <c r="A251" s="4">
        <v>45632</v>
      </c>
      <c r="B251" s="5" t="s">
        <v>296</v>
      </c>
      <c r="C251" s="5" t="s">
        <v>13</v>
      </c>
      <c r="D251" s="5" t="s">
        <v>78</v>
      </c>
      <c r="E251" s="5" t="s">
        <v>63</v>
      </c>
      <c r="F251" s="5" t="s">
        <v>16</v>
      </c>
      <c r="G251" s="5">
        <v>30</v>
      </c>
      <c r="H251" s="5">
        <v>557</v>
      </c>
      <c r="I251" s="5">
        <v>1005</v>
      </c>
      <c r="J251" s="6">
        <f t="shared" si="9"/>
        <v>16710</v>
      </c>
      <c r="K251" s="6">
        <f t="shared" si="10"/>
        <v>30150</v>
      </c>
      <c r="L251" s="6">
        <f t="shared" si="11"/>
        <v>13440</v>
      </c>
    </row>
    <row r="252" spans="1:12" ht="15.6" thickTop="1" thickBot="1" x14ac:dyDescent="0.35">
      <c r="A252" s="4">
        <v>45633</v>
      </c>
      <c r="B252" s="5" t="s">
        <v>297</v>
      </c>
      <c r="C252" s="5" t="s">
        <v>13</v>
      </c>
      <c r="D252" s="5" t="s">
        <v>78</v>
      </c>
      <c r="E252" s="5" t="s">
        <v>19</v>
      </c>
      <c r="F252" s="5" t="s">
        <v>35</v>
      </c>
      <c r="G252" s="5">
        <v>24</v>
      </c>
      <c r="H252" s="5">
        <v>651</v>
      </c>
      <c r="I252" s="5">
        <v>1091</v>
      </c>
      <c r="J252" s="6">
        <f t="shared" si="9"/>
        <v>15624</v>
      </c>
      <c r="K252" s="6">
        <f t="shared" si="10"/>
        <v>26184</v>
      </c>
      <c r="L252" s="6">
        <f t="shared" si="11"/>
        <v>10560</v>
      </c>
    </row>
    <row r="253" spans="1:12" ht="15.6" thickTop="1" thickBot="1" x14ac:dyDescent="0.35">
      <c r="A253" s="4">
        <v>45634</v>
      </c>
      <c r="B253" s="5" t="s">
        <v>298</v>
      </c>
      <c r="C253" s="5" t="s">
        <v>13</v>
      </c>
      <c r="D253" s="5" t="s">
        <v>78</v>
      </c>
      <c r="E253" s="5" t="s">
        <v>66</v>
      </c>
      <c r="F253" s="5" t="s">
        <v>16</v>
      </c>
      <c r="G253" s="5">
        <v>23</v>
      </c>
      <c r="H253" s="5">
        <v>771</v>
      </c>
      <c r="I253" s="5">
        <v>946</v>
      </c>
      <c r="J253" s="6">
        <f t="shared" si="9"/>
        <v>17733</v>
      </c>
      <c r="K253" s="6">
        <f t="shared" si="10"/>
        <v>21758</v>
      </c>
      <c r="L253" s="6">
        <f t="shared" si="11"/>
        <v>4025</v>
      </c>
    </row>
    <row r="254" spans="1:12" ht="15.6" thickTop="1" thickBot="1" x14ac:dyDescent="0.35">
      <c r="A254" s="4">
        <v>45635</v>
      </c>
      <c r="B254" s="5" t="s">
        <v>299</v>
      </c>
      <c r="C254" s="5" t="s">
        <v>13</v>
      </c>
      <c r="D254" s="5" t="s">
        <v>78</v>
      </c>
      <c r="E254" s="5" t="s">
        <v>68</v>
      </c>
      <c r="F254" s="5" t="s">
        <v>16</v>
      </c>
      <c r="G254" s="5">
        <v>20</v>
      </c>
      <c r="H254" s="5">
        <v>565</v>
      </c>
      <c r="I254" s="5">
        <v>1218</v>
      </c>
      <c r="J254" s="6">
        <f t="shared" si="9"/>
        <v>11300</v>
      </c>
      <c r="K254" s="6">
        <f t="shared" si="10"/>
        <v>24360</v>
      </c>
      <c r="L254" s="6">
        <f t="shared" si="11"/>
        <v>13060</v>
      </c>
    </row>
    <row r="255" spans="1:12" ht="15.6" thickTop="1" thickBot="1" x14ac:dyDescent="0.35">
      <c r="A255" s="4">
        <v>45636</v>
      </c>
      <c r="B255" s="5" t="s">
        <v>158</v>
      </c>
      <c r="C255" s="5" t="s">
        <v>25</v>
      </c>
      <c r="D255" s="5" t="s">
        <v>91</v>
      </c>
      <c r="E255" s="5" t="s">
        <v>70</v>
      </c>
      <c r="F255" s="5" t="s">
        <v>16</v>
      </c>
      <c r="G255" s="5">
        <v>99</v>
      </c>
      <c r="H255" s="5">
        <v>705</v>
      </c>
      <c r="I255" s="5">
        <v>1284</v>
      </c>
      <c r="J255" s="6">
        <f t="shared" si="9"/>
        <v>69795</v>
      </c>
      <c r="K255" s="6">
        <f t="shared" si="10"/>
        <v>127116</v>
      </c>
      <c r="L255" s="6">
        <f t="shared" si="11"/>
        <v>57321</v>
      </c>
    </row>
    <row r="256" spans="1:12" ht="15.6" thickTop="1" thickBot="1" x14ac:dyDescent="0.35">
      <c r="A256" s="4">
        <v>45637</v>
      </c>
      <c r="B256" s="5" t="s">
        <v>300</v>
      </c>
      <c r="C256" s="5" t="s">
        <v>25</v>
      </c>
      <c r="D256" s="5" t="s">
        <v>91</v>
      </c>
      <c r="E256" s="5" t="s">
        <v>72</v>
      </c>
      <c r="F256" s="5" t="s">
        <v>16</v>
      </c>
      <c r="G256" s="5">
        <v>66</v>
      </c>
      <c r="H256" s="5">
        <v>888</v>
      </c>
      <c r="I256" s="5">
        <v>1242</v>
      </c>
      <c r="J256" s="6">
        <f t="shared" si="9"/>
        <v>58608</v>
      </c>
      <c r="K256" s="6">
        <f t="shared" si="10"/>
        <v>81972</v>
      </c>
      <c r="L256" s="6">
        <f t="shared" si="11"/>
        <v>23364</v>
      </c>
    </row>
    <row r="257" spans="1:12" ht="15.6" thickTop="1" thickBot="1" x14ac:dyDescent="0.35">
      <c r="A257" s="4">
        <v>45638</v>
      </c>
      <c r="B257" s="5" t="s">
        <v>301</v>
      </c>
      <c r="C257" s="5" t="s">
        <v>25</v>
      </c>
      <c r="D257" s="5" t="s">
        <v>91</v>
      </c>
      <c r="E257" s="5" t="s">
        <v>74</v>
      </c>
      <c r="F257" s="5" t="s">
        <v>35</v>
      </c>
      <c r="G257" s="5">
        <v>74</v>
      </c>
      <c r="H257" s="5">
        <v>922</v>
      </c>
      <c r="I257" s="5">
        <v>1093</v>
      </c>
      <c r="J257" s="6">
        <f t="shared" si="9"/>
        <v>68228</v>
      </c>
      <c r="K257" s="6">
        <f t="shared" si="10"/>
        <v>80882</v>
      </c>
      <c r="L257" s="6">
        <f t="shared" si="11"/>
        <v>12654</v>
      </c>
    </row>
    <row r="258" spans="1:12" ht="15.6" thickTop="1" thickBot="1" x14ac:dyDescent="0.35">
      <c r="A258" s="4">
        <v>45639</v>
      </c>
      <c r="B258" s="5" t="s">
        <v>302</v>
      </c>
      <c r="C258" s="5" t="s">
        <v>25</v>
      </c>
      <c r="D258" s="5" t="s">
        <v>91</v>
      </c>
      <c r="E258" s="5" t="s">
        <v>21</v>
      </c>
      <c r="F258" s="5" t="s">
        <v>35</v>
      </c>
      <c r="G258" s="5">
        <v>72</v>
      </c>
      <c r="H258" s="5">
        <v>560</v>
      </c>
      <c r="I258" s="5">
        <v>911</v>
      </c>
      <c r="J258" s="6">
        <f t="shared" si="9"/>
        <v>40320</v>
      </c>
      <c r="K258" s="6">
        <f t="shared" si="10"/>
        <v>65592</v>
      </c>
      <c r="L258" s="6">
        <f t="shared" si="11"/>
        <v>25272</v>
      </c>
    </row>
    <row r="259" spans="1:12" ht="15.6" thickTop="1" thickBot="1" x14ac:dyDescent="0.35">
      <c r="A259" s="4">
        <v>45640</v>
      </c>
      <c r="B259" s="5" t="s">
        <v>303</v>
      </c>
      <c r="C259" s="5" t="s">
        <v>25</v>
      </c>
      <c r="D259" s="5" t="s">
        <v>91</v>
      </c>
      <c r="E259" s="5" t="s">
        <v>31</v>
      </c>
      <c r="F259" s="5" t="s">
        <v>35</v>
      </c>
      <c r="G259" s="5">
        <v>59</v>
      </c>
      <c r="H259" s="5">
        <v>834</v>
      </c>
      <c r="I259" s="5">
        <v>949</v>
      </c>
      <c r="J259" s="6">
        <f t="shared" ref="J259:J322" si="12">G259*H259</f>
        <v>49206</v>
      </c>
      <c r="K259" s="6">
        <f t="shared" ref="K259:K322" si="13">G259*I259</f>
        <v>55991</v>
      </c>
      <c r="L259" s="6">
        <f t="shared" ref="L259:L322" si="14">K259-J259</f>
        <v>6785</v>
      </c>
    </row>
    <row r="260" spans="1:12" ht="15.6" thickTop="1" thickBot="1" x14ac:dyDescent="0.35">
      <c r="A260" s="4">
        <v>45641</v>
      </c>
      <c r="B260" s="5" t="s">
        <v>304</v>
      </c>
      <c r="C260" s="5" t="s">
        <v>25</v>
      </c>
      <c r="D260" s="5" t="s">
        <v>91</v>
      </c>
      <c r="E260" s="5" t="s">
        <v>38</v>
      </c>
      <c r="F260" s="5" t="s">
        <v>35</v>
      </c>
      <c r="G260" s="5">
        <v>83</v>
      </c>
      <c r="H260" s="5">
        <v>840</v>
      </c>
      <c r="I260" s="5">
        <v>997</v>
      </c>
      <c r="J260" s="6">
        <f t="shared" si="12"/>
        <v>69720</v>
      </c>
      <c r="K260" s="6">
        <f t="shared" si="13"/>
        <v>82751</v>
      </c>
      <c r="L260" s="6">
        <f t="shared" si="14"/>
        <v>13031</v>
      </c>
    </row>
    <row r="261" spans="1:12" ht="15.6" thickTop="1" thickBot="1" x14ac:dyDescent="0.35">
      <c r="A261" s="4">
        <v>45642</v>
      </c>
      <c r="B261" s="5" t="s">
        <v>305</v>
      </c>
      <c r="C261" s="5" t="s">
        <v>25</v>
      </c>
      <c r="D261" s="5" t="s">
        <v>91</v>
      </c>
      <c r="E261" s="5" t="s">
        <v>38</v>
      </c>
      <c r="F261" s="5" t="s">
        <v>35</v>
      </c>
      <c r="G261" s="5">
        <v>56</v>
      </c>
      <c r="H261" s="5">
        <v>516</v>
      </c>
      <c r="I261" s="5">
        <v>1162</v>
      </c>
      <c r="J261" s="6">
        <f t="shared" si="12"/>
        <v>28896</v>
      </c>
      <c r="K261" s="6">
        <f t="shared" si="13"/>
        <v>65072</v>
      </c>
      <c r="L261" s="6">
        <f t="shared" si="14"/>
        <v>36176</v>
      </c>
    </row>
    <row r="262" spans="1:12" ht="15.6" thickTop="1" thickBot="1" x14ac:dyDescent="0.35">
      <c r="A262" s="4">
        <v>45643</v>
      </c>
      <c r="B262" s="5" t="s">
        <v>306</v>
      </c>
      <c r="C262" s="5" t="s">
        <v>25</v>
      </c>
      <c r="D262" s="5" t="s">
        <v>91</v>
      </c>
      <c r="E262" s="5" t="s">
        <v>23</v>
      </c>
      <c r="F262" s="5" t="s">
        <v>35</v>
      </c>
      <c r="G262" s="5">
        <v>64</v>
      </c>
      <c r="H262" s="5">
        <v>965</v>
      </c>
      <c r="I262" s="5">
        <v>982</v>
      </c>
      <c r="J262" s="6">
        <f t="shared" si="12"/>
        <v>61760</v>
      </c>
      <c r="K262" s="6">
        <f t="shared" si="13"/>
        <v>62848</v>
      </c>
      <c r="L262" s="6">
        <f t="shared" si="14"/>
        <v>1088</v>
      </c>
    </row>
    <row r="263" spans="1:12" ht="15.6" thickTop="1" thickBot="1" x14ac:dyDescent="0.35">
      <c r="A263" s="4">
        <v>45644</v>
      </c>
      <c r="B263" s="5" t="s">
        <v>307</v>
      </c>
      <c r="C263" s="5" t="s">
        <v>25</v>
      </c>
      <c r="D263" s="5" t="s">
        <v>91</v>
      </c>
      <c r="E263" s="5" t="s">
        <v>23</v>
      </c>
      <c r="F263" s="5" t="s">
        <v>35</v>
      </c>
      <c r="G263" s="5">
        <v>59</v>
      </c>
      <c r="H263" s="5">
        <v>671</v>
      </c>
      <c r="I263" s="5">
        <v>931</v>
      </c>
      <c r="J263" s="6">
        <f t="shared" si="12"/>
        <v>39589</v>
      </c>
      <c r="K263" s="6">
        <f t="shared" si="13"/>
        <v>54929</v>
      </c>
      <c r="L263" s="6">
        <f t="shared" si="14"/>
        <v>15340</v>
      </c>
    </row>
    <row r="264" spans="1:12" ht="15.6" thickTop="1" thickBot="1" x14ac:dyDescent="0.35">
      <c r="A264" s="4">
        <v>45645</v>
      </c>
      <c r="B264" s="5" t="s">
        <v>308</v>
      </c>
      <c r="C264" s="5" t="s">
        <v>25</v>
      </c>
      <c r="D264" s="5" t="s">
        <v>91</v>
      </c>
      <c r="E264" s="5" t="s">
        <v>34</v>
      </c>
      <c r="F264" s="5" t="s">
        <v>35</v>
      </c>
      <c r="G264" s="5">
        <v>85</v>
      </c>
      <c r="H264" s="5">
        <v>761</v>
      </c>
      <c r="I264" s="5">
        <v>901</v>
      </c>
      <c r="J264" s="6">
        <f t="shared" si="12"/>
        <v>64685</v>
      </c>
      <c r="K264" s="6">
        <f t="shared" si="13"/>
        <v>76585</v>
      </c>
      <c r="L264" s="6">
        <f t="shared" si="14"/>
        <v>11900</v>
      </c>
    </row>
    <row r="265" spans="1:12" ht="15.6" thickTop="1" thickBot="1" x14ac:dyDescent="0.35">
      <c r="A265" s="4">
        <v>45646</v>
      </c>
      <c r="B265" s="5" t="s">
        <v>309</v>
      </c>
      <c r="C265" s="5" t="s">
        <v>25</v>
      </c>
      <c r="D265" s="5" t="s">
        <v>91</v>
      </c>
      <c r="E265" s="5" t="s">
        <v>38</v>
      </c>
      <c r="F265" s="5" t="s">
        <v>35</v>
      </c>
      <c r="G265" s="5">
        <v>60</v>
      </c>
      <c r="H265" s="5">
        <v>901</v>
      </c>
      <c r="I265" s="5">
        <v>1310</v>
      </c>
      <c r="J265" s="6">
        <f t="shared" si="12"/>
        <v>54060</v>
      </c>
      <c r="K265" s="6">
        <f t="shared" si="13"/>
        <v>78600</v>
      </c>
      <c r="L265" s="6">
        <f t="shared" si="14"/>
        <v>24540</v>
      </c>
    </row>
    <row r="266" spans="1:12" ht="15.6" thickTop="1" thickBot="1" x14ac:dyDescent="0.35">
      <c r="A266" s="4">
        <v>45647</v>
      </c>
      <c r="B266" s="5" t="s">
        <v>310</v>
      </c>
      <c r="C266" s="5" t="s">
        <v>25</v>
      </c>
      <c r="D266" s="5" t="s">
        <v>91</v>
      </c>
      <c r="E266" s="5" t="s">
        <v>61</v>
      </c>
      <c r="F266" s="5" t="s">
        <v>35</v>
      </c>
      <c r="G266" s="5">
        <v>81</v>
      </c>
      <c r="H266" s="5">
        <v>522</v>
      </c>
      <c r="I266" s="5">
        <v>929</v>
      </c>
      <c r="J266" s="6">
        <f t="shared" si="12"/>
        <v>42282</v>
      </c>
      <c r="K266" s="6">
        <f t="shared" si="13"/>
        <v>75249</v>
      </c>
      <c r="L266" s="6">
        <f t="shared" si="14"/>
        <v>32967</v>
      </c>
    </row>
    <row r="267" spans="1:12" ht="15.6" thickTop="1" thickBot="1" x14ac:dyDescent="0.35">
      <c r="A267" s="4">
        <v>45648</v>
      </c>
      <c r="B267" s="5" t="s">
        <v>311</v>
      </c>
      <c r="C267" s="5" t="s">
        <v>25</v>
      </c>
      <c r="D267" s="5" t="s">
        <v>104</v>
      </c>
      <c r="E267" s="5" t="s">
        <v>63</v>
      </c>
      <c r="F267" s="5" t="s">
        <v>35</v>
      </c>
      <c r="G267" s="5">
        <v>50</v>
      </c>
      <c r="H267" s="5">
        <v>749</v>
      </c>
      <c r="I267" s="5">
        <v>1021</v>
      </c>
      <c r="J267" s="6">
        <f t="shared" si="12"/>
        <v>37450</v>
      </c>
      <c r="K267" s="6">
        <f t="shared" si="13"/>
        <v>51050</v>
      </c>
      <c r="L267" s="6">
        <f t="shared" si="14"/>
        <v>13600</v>
      </c>
    </row>
    <row r="268" spans="1:12" ht="15.6" thickTop="1" thickBot="1" x14ac:dyDescent="0.35">
      <c r="A268" s="4">
        <v>45649</v>
      </c>
      <c r="B268" s="5" t="s">
        <v>312</v>
      </c>
      <c r="C268" s="5" t="s">
        <v>25</v>
      </c>
      <c r="D268" s="5" t="s">
        <v>104</v>
      </c>
      <c r="E268" s="5" t="s">
        <v>19</v>
      </c>
      <c r="F268" s="5" t="s">
        <v>35</v>
      </c>
      <c r="G268" s="5">
        <v>72</v>
      </c>
      <c r="H268" s="5">
        <v>943</v>
      </c>
      <c r="I268" s="5">
        <v>1230</v>
      </c>
      <c r="J268" s="6">
        <f t="shared" si="12"/>
        <v>67896</v>
      </c>
      <c r="K268" s="6">
        <f t="shared" si="13"/>
        <v>88560</v>
      </c>
      <c r="L268" s="6">
        <f t="shared" si="14"/>
        <v>20664</v>
      </c>
    </row>
    <row r="269" spans="1:12" ht="15.6" thickTop="1" thickBot="1" x14ac:dyDescent="0.35">
      <c r="A269" s="4">
        <v>45650</v>
      </c>
      <c r="B269" s="5" t="s">
        <v>313</v>
      </c>
      <c r="C269" s="5" t="s">
        <v>25</v>
      </c>
      <c r="D269" s="5" t="s">
        <v>104</v>
      </c>
      <c r="E269" s="5" t="s">
        <v>66</v>
      </c>
      <c r="F269" s="5" t="s">
        <v>35</v>
      </c>
      <c r="G269" s="5">
        <v>67</v>
      </c>
      <c r="H269" s="5">
        <v>801</v>
      </c>
      <c r="I269" s="5">
        <v>938</v>
      </c>
      <c r="J269" s="6">
        <f t="shared" si="12"/>
        <v>53667</v>
      </c>
      <c r="K269" s="6">
        <f t="shared" si="13"/>
        <v>62846</v>
      </c>
      <c r="L269" s="6">
        <f t="shared" si="14"/>
        <v>9179</v>
      </c>
    </row>
    <row r="270" spans="1:12" ht="15.6" thickTop="1" thickBot="1" x14ac:dyDescent="0.35">
      <c r="A270" s="4">
        <v>45651</v>
      </c>
      <c r="B270" s="5" t="s">
        <v>314</v>
      </c>
      <c r="C270" s="5" t="s">
        <v>25</v>
      </c>
      <c r="D270" s="5" t="s">
        <v>104</v>
      </c>
      <c r="E270" s="5" t="s">
        <v>68</v>
      </c>
      <c r="F270" s="5" t="s">
        <v>35</v>
      </c>
      <c r="G270" s="5">
        <v>57</v>
      </c>
      <c r="H270" s="5">
        <v>647</v>
      </c>
      <c r="I270" s="5">
        <v>1346</v>
      </c>
      <c r="J270" s="6">
        <f t="shared" si="12"/>
        <v>36879</v>
      </c>
      <c r="K270" s="6">
        <f t="shared" si="13"/>
        <v>76722</v>
      </c>
      <c r="L270" s="6">
        <f t="shared" si="14"/>
        <v>39843</v>
      </c>
    </row>
    <row r="271" spans="1:12" ht="15.6" thickTop="1" thickBot="1" x14ac:dyDescent="0.35">
      <c r="A271" s="4">
        <v>45652</v>
      </c>
      <c r="B271" s="5" t="s">
        <v>315</v>
      </c>
      <c r="C271" s="5" t="s">
        <v>25</v>
      </c>
      <c r="D271" s="5" t="s">
        <v>104</v>
      </c>
      <c r="E271" s="5" t="s">
        <v>70</v>
      </c>
      <c r="F271" s="5" t="s">
        <v>35</v>
      </c>
      <c r="G271" s="5">
        <v>91</v>
      </c>
      <c r="H271" s="5">
        <v>906</v>
      </c>
      <c r="I271" s="5">
        <v>1269</v>
      </c>
      <c r="J271" s="6">
        <f t="shared" si="12"/>
        <v>82446</v>
      </c>
      <c r="K271" s="6">
        <f t="shared" si="13"/>
        <v>115479</v>
      </c>
      <c r="L271" s="6">
        <f t="shared" si="14"/>
        <v>33033</v>
      </c>
    </row>
    <row r="272" spans="1:12" ht="15.6" thickTop="1" thickBot="1" x14ac:dyDescent="0.35">
      <c r="A272" s="4">
        <v>45653</v>
      </c>
      <c r="B272" s="5" t="s">
        <v>316</v>
      </c>
      <c r="C272" s="5" t="s">
        <v>25</v>
      </c>
      <c r="D272" s="5" t="s">
        <v>104</v>
      </c>
      <c r="E272" s="5" t="s">
        <v>72</v>
      </c>
      <c r="F272" s="5" t="s">
        <v>16</v>
      </c>
      <c r="G272" s="5">
        <v>59</v>
      </c>
      <c r="H272" s="5">
        <v>774</v>
      </c>
      <c r="I272" s="5">
        <v>1469</v>
      </c>
      <c r="J272" s="6">
        <f t="shared" si="12"/>
        <v>45666</v>
      </c>
      <c r="K272" s="6">
        <f t="shared" si="13"/>
        <v>86671</v>
      </c>
      <c r="L272" s="6">
        <f t="shared" si="14"/>
        <v>41005</v>
      </c>
    </row>
    <row r="273" spans="1:12" ht="15.6" thickTop="1" thickBot="1" x14ac:dyDescent="0.35">
      <c r="A273" s="4">
        <v>45654</v>
      </c>
      <c r="B273" s="5" t="s">
        <v>317</v>
      </c>
      <c r="C273" s="5" t="s">
        <v>25</v>
      </c>
      <c r="D273" s="5" t="s">
        <v>104</v>
      </c>
      <c r="E273" s="5" t="s">
        <v>74</v>
      </c>
      <c r="F273" s="5" t="s">
        <v>16</v>
      </c>
      <c r="G273" s="5">
        <v>82</v>
      </c>
      <c r="H273" s="5">
        <v>955</v>
      </c>
      <c r="I273" s="5">
        <v>1337</v>
      </c>
      <c r="J273" s="6">
        <f t="shared" si="12"/>
        <v>78310</v>
      </c>
      <c r="K273" s="6">
        <f t="shared" si="13"/>
        <v>109634</v>
      </c>
      <c r="L273" s="6">
        <f t="shared" si="14"/>
        <v>31324</v>
      </c>
    </row>
    <row r="274" spans="1:12" ht="15.6" thickTop="1" thickBot="1" x14ac:dyDescent="0.35">
      <c r="A274" s="4">
        <v>45655</v>
      </c>
      <c r="B274" s="5" t="s">
        <v>318</v>
      </c>
      <c r="C274" s="5" t="s">
        <v>25</v>
      </c>
      <c r="D274" s="5" t="s">
        <v>104</v>
      </c>
      <c r="E274" s="5" t="s">
        <v>21</v>
      </c>
      <c r="F274" s="5" t="s">
        <v>16</v>
      </c>
      <c r="G274" s="5">
        <v>72</v>
      </c>
      <c r="H274" s="5">
        <v>829</v>
      </c>
      <c r="I274" s="5">
        <v>1266</v>
      </c>
      <c r="J274" s="6">
        <f t="shared" si="12"/>
        <v>59688</v>
      </c>
      <c r="K274" s="6">
        <f t="shared" si="13"/>
        <v>91152</v>
      </c>
      <c r="L274" s="6">
        <f t="shared" si="14"/>
        <v>31464</v>
      </c>
    </row>
    <row r="275" spans="1:12" ht="15.6" thickTop="1" thickBot="1" x14ac:dyDescent="0.35">
      <c r="A275" s="4">
        <v>45656</v>
      </c>
      <c r="B275" s="5" t="s">
        <v>319</v>
      </c>
      <c r="C275" s="5" t="s">
        <v>25</v>
      </c>
      <c r="D275" s="5" t="s">
        <v>104</v>
      </c>
      <c r="E275" s="5" t="s">
        <v>21</v>
      </c>
      <c r="F275" s="5" t="s">
        <v>16</v>
      </c>
      <c r="G275" s="5">
        <v>62</v>
      </c>
      <c r="H275" s="5">
        <v>680</v>
      </c>
      <c r="I275" s="5">
        <v>1047</v>
      </c>
      <c r="J275" s="6">
        <f t="shared" si="12"/>
        <v>42160</v>
      </c>
      <c r="K275" s="6">
        <f t="shared" si="13"/>
        <v>64914</v>
      </c>
      <c r="L275" s="6">
        <f t="shared" si="14"/>
        <v>22754</v>
      </c>
    </row>
    <row r="276" spans="1:12" ht="15.6" thickTop="1" thickBot="1" x14ac:dyDescent="0.35">
      <c r="A276" s="4">
        <v>45657</v>
      </c>
      <c r="B276" s="5" t="s">
        <v>320</v>
      </c>
      <c r="C276" s="5" t="s">
        <v>25</v>
      </c>
      <c r="D276" s="5" t="s">
        <v>104</v>
      </c>
      <c r="E276" s="5" t="s">
        <v>42</v>
      </c>
      <c r="F276" s="5" t="s">
        <v>16</v>
      </c>
      <c r="G276" s="5">
        <v>67</v>
      </c>
      <c r="H276" s="5">
        <v>600</v>
      </c>
      <c r="I276" s="5">
        <v>1110</v>
      </c>
      <c r="J276" s="6">
        <f t="shared" si="12"/>
        <v>40200</v>
      </c>
      <c r="K276" s="6">
        <f t="shared" si="13"/>
        <v>74370</v>
      </c>
      <c r="L276" s="6">
        <f t="shared" si="14"/>
        <v>34170</v>
      </c>
    </row>
    <row r="277" spans="1:12" ht="15.6" thickTop="1" thickBot="1" x14ac:dyDescent="0.35">
      <c r="A277" s="4">
        <v>45658</v>
      </c>
      <c r="B277" s="5" t="s">
        <v>321</v>
      </c>
      <c r="C277" s="5" t="s">
        <v>25</v>
      </c>
      <c r="D277" s="5" t="s">
        <v>104</v>
      </c>
      <c r="E277" s="5" t="s">
        <v>61</v>
      </c>
      <c r="F277" s="5" t="s">
        <v>35</v>
      </c>
      <c r="G277" s="5">
        <v>97</v>
      </c>
      <c r="H277" s="5">
        <v>946</v>
      </c>
      <c r="I277" s="5">
        <v>1187</v>
      </c>
      <c r="J277" s="6">
        <f t="shared" si="12"/>
        <v>91762</v>
      </c>
      <c r="K277" s="6">
        <f t="shared" si="13"/>
        <v>115139</v>
      </c>
      <c r="L277" s="6">
        <f t="shared" si="14"/>
        <v>23377</v>
      </c>
    </row>
    <row r="278" spans="1:12" ht="15.6" thickTop="1" thickBot="1" x14ac:dyDescent="0.35">
      <c r="A278" s="4">
        <v>45659</v>
      </c>
      <c r="B278" s="5" t="s">
        <v>322</v>
      </c>
      <c r="C278" s="5" t="s">
        <v>116</v>
      </c>
      <c r="D278" s="5" t="s">
        <v>117</v>
      </c>
      <c r="E278" s="5" t="s">
        <v>21</v>
      </c>
      <c r="F278" s="5" t="s">
        <v>35</v>
      </c>
      <c r="G278" s="5">
        <v>14</v>
      </c>
      <c r="H278" s="5">
        <v>521</v>
      </c>
      <c r="I278" s="5">
        <v>1399</v>
      </c>
      <c r="J278" s="6">
        <f t="shared" si="12"/>
        <v>7294</v>
      </c>
      <c r="K278" s="6">
        <f t="shared" si="13"/>
        <v>19586</v>
      </c>
      <c r="L278" s="6">
        <f t="shared" si="14"/>
        <v>12292</v>
      </c>
    </row>
    <row r="279" spans="1:12" ht="15.6" thickTop="1" thickBot="1" x14ac:dyDescent="0.35">
      <c r="A279" s="4">
        <v>45660</v>
      </c>
      <c r="B279" s="5" t="s">
        <v>323</v>
      </c>
      <c r="C279" s="5" t="s">
        <v>116</v>
      </c>
      <c r="D279" s="5" t="s">
        <v>117</v>
      </c>
      <c r="E279" s="5" t="s">
        <v>27</v>
      </c>
      <c r="F279" s="5" t="s">
        <v>35</v>
      </c>
      <c r="G279" s="5">
        <v>11</v>
      </c>
      <c r="H279" s="5">
        <v>562</v>
      </c>
      <c r="I279" s="5">
        <v>1164</v>
      </c>
      <c r="J279" s="6">
        <f t="shared" si="12"/>
        <v>6182</v>
      </c>
      <c r="K279" s="6">
        <f t="shared" si="13"/>
        <v>12804</v>
      </c>
      <c r="L279" s="6">
        <f t="shared" si="14"/>
        <v>6622</v>
      </c>
    </row>
    <row r="280" spans="1:12" ht="15.6" thickTop="1" thickBot="1" x14ac:dyDescent="0.35">
      <c r="A280" s="4">
        <v>45661</v>
      </c>
      <c r="B280" s="5" t="s">
        <v>324</v>
      </c>
      <c r="C280" s="5" t="s">
        <v>116</v>
      </c>
      <c r="D280" s="5" t="s">
        <v>117</v>
      </c>
      <c r="E280" s="5" t="s">
        <v>15</v>
      </c>
      <c r="F280" s="5" t="s">
        <v>35</v>
      </c>
      <c r="G280" s="5">
        <v>14</v>
      </c>
      <c r="H280" s="5">
        <v>734</v>
      </c>
      <c r="I280" s="5">
        <v>1398</v>
      </c>
      <c r="J280" s="6">
        <f t="shared" si="12"/>
        <v>10276</v>
      </c>
      <c r="K280" s="6">
        <f t="shared" si="13"/>
        <v>19572</v>
      </c>
      <c r="L280" s="6">
        <f t="shared" si="14"/>
        <v>9296</v>
      </c>
    </row>
    <row r="281" spans="1:12" ht="15.6" thickTop="1" thickBot="1" x14ac:dyDescent="0.35">
      <c r="A281" s="4">
        <v>45662</v>
      </c>
      <c r="B281" s="5" t="s">
        <v>325</v>
      </c>
      <c r="C281" s="5" t="s">
        <v>116</v>
      </c>
      <c r="D281" s="5" t="s">
        <v>117</v>
      </c>
      <c r="E281" s="5" t="s">
        <v>19</v>
      </c>
      <c r="F281" s="5" t="s">
        <v>35</v>
      </c>
      <c r="G281" s="5">
        <v>15</v>
      </c>
      <c r="H281" s="5">
        <v>992</v>
      </c>
      <c r="I281" s="5">
        <v>1009</v>
      </c>
      <c r="J281" s="6">
        <f t="shared" si="12"/>
        <v>14880</v>
      </c>
      <c r="K281" s="6">
        <f t="shared" si="13"/>
        <v>15135</v>
      </c>
      <c r="L281" s="6">
        <f t="shared" si="14"/>
        <v>255</v>
      </c>
    </row>
    <row r="282" spans="1:12" ht="15.6" thickTop="1" thickBot="1" x14ac:dyDescent="0.35">
      <c r="A282" s="4">
        <v>45663</v>
      </c>
      <c r="B282" s="5" t="s">
        <v>326</v>
      </c>
      <c r="C282" s="5" t="s">
        <v>116</v>
      </c>
      <c r="D282" s="5" t="s">
        <v>117</v>
      </c>
      <c r="E282" s="5" t="s">
        <v>72</v>
      </c>
      <c r="F282" s="5" t="s">
        <v>35</v>
      </c>
      <c r="G282" s="5">
        <v>20</v>
      </c>
      <c r="H282" s="5">
        <v>837</v>
      </c>
      <c r="I282" s="5">
        <v>921</v>
      </c>
      <c r="J282" s="6">
        <f t="shared" si="12"/>
        <v>16740</v>
      </c>
      <c r="K282" s="6">
        <f t="shared" si="13"/>
        <v>18420</v>
      </c>
      <c r="L282" s="6">
        <f t="shared" si="14"/>
        <v>1680</v>
      </c>
    </row>
    <row r="283" spans="1:12" ht="15.6" thickTop="1" thickBot="1" x14ac:dyDescent="0.35">
      <c r="A283" s="4">
        <v>45664</v>
      </c>
      <c r="B283" s="5" t="s">
        <v>327</v>
      </c>
      <c r="C283" s="5" t="s">
        <v>116</v>
      </c>
      <c r="D283" s="5" t="s">
        <v>117</v>
      </c>
      <c r="E283" s="5" t="s">
        <v>74</v>
      </c>
      <c r="F283" s="5" t="s">
        <v>35</v>
      </c>
      <c r="G283" s="5">
        <v>11</v>
      </c>
      <c r="H283" s="5">
        <v>668</v>
      </c>
      <c r="I283" s="5">
        <v>1206</v>
      </c>
      <c r="J283" s="6">
        <f t="shared" si="12"/>
        <v>7348</v>
      </c>
      <c r="K283" s="6">
        <f t="shared" si="13"/>
        <v>13266</v>
      </c>
      <c r="L283" s="6">
        <f t="shared" si="14"/>
        <v>5918</v>
      </c>
    </row>
    <row r="284" spans="1:12" ht="15.6" thickTop="1" thickBot="1" x14ac:dyDescent="0.35">
      <c r="A284" s="4">
        <v>45665</v>
      </c>
      <c r="B284" s="5" t="s">
        <v>328</v>
      </c>
      <c r="C284" s="5" t="s">
        <v>116</v>
      </c>
      <c r="D284" s="5" t="s">
        <v>117</v>
      </c>
      <c r="E284" s="5" t="s">
        <v>21</v>
      </c>
      <c r="F284" s="5" t="s">
        <v>16</v>
      </c>
      <c r="G284" s="5">
        <v>11</v>
      </c>
      <c r="H284" s="5">
        <v>617</v>
      </c>
      <c r="I284" s="5">
        <v>1122</v>
      </c>
      <c r="J284" s="6">
        <f t="shared" si="12"/>
        <v>6787</v>
      </c>
      <c r="K284" s="6">
        <f t="shared" si="13"/>
        <v>12342</v>
      </c>
      <c r="L284" s="6">
        <f t="shared" si="14"/>
        <v>5555</v>
      </c>
    </row>
    <row r="285" spans="1:12" ht="15.6" thickTop="1" thickBot="1" x14ac:dyDescent="0.35">
      <c r="A285" s="4">
        <v>45666</v>
      </c>
      <c r="B285" s="5" t="s">
        <v>329</v>
      </c>
      <c r="C285" s="5" t="s">
        <v>25</v>
      </c>
      <c r="D285" s="5" t="s">
        <v>91</v>
      </c>
      <c r="E285" s="5" t="s">
        <v>31</v>
      </c>
      <c r="F285" s="5" t="s">
        <v>16</v>
      </c>
      <c r="G285" s="5">
        <v>62</v>
      </c>
      <c r="H285" s="5">
        <v>800</v>
      </c>
      <c r="I285" s="5">
        <v>1018</v>
      </c>
      <c r="J285" s="6">
        <f t="shared" si="12"/>
        <v>49600</v>
      </c>
      <c r="K285" s="6">
        <f t="shared" si="13"/>
        <v>63116</v>
      </c>
      <c r="L285" s="6">
        <f t="shared" si="14"/>
        <v>13516</v>
      </c>
    </row>
    <row r="286" spans="1:12" ht="15.6" thickTop="1" thickBot="1" x14ac:dyDescent="0.35">
      <c r="A286" s="4">
        <v>45667</v>
      </c>
      <c r="B286" s="5" t="s">
        <v>330</v>
      </c>
      <c r="C286" s="5" t="s">
        <v>25</v>
      </c>
      <c r="D286" s="5" t="s">
        <v>91</v>
      </c>
      <c r="E286" s="5" t="s">
        <v>38</v>
      </c>
      <c r="F286" s="5" t="s">
        <v>16</v>
      </c>
      <c r="G286" s="5">
        <v>65</v>
      </c>
      <c r="H286" s="5">
        <v>875</v>
      </c>
      <c r="I286" s="5">
        <v>1202</v>
      </c>
      <c r="J286" s="6">
        <f t="shared" si="12"/>
        <v>56875</v>
      </c>
      <c r="K286" s="6">
        <f t="shared" si="13"/>
        <v>78130</v>
      </c>
      <c r="L286" s="6">
        <f t="shared" si="14"/>
        <v>21255</v>
      </c>
    </row>
    <row r="287" spans="1:12" ht="15.6" thickTop="1" thickBot="1" x14ac:dyDescent="0.35">
      <c r="A287" s="4">
        <v>45668</v>
      </c>
      <c r="B287" s="5" t="s">
        <v>331</v>
      </c>
      <c r="C287" s="5" t="s">
        <v>25</v>
      </c>
      <c r="D287" s="5" t="s">
        <v>91</v>
      </c>
      <c r="E287" s="5" t="s">
        <v>38</v>
      </c>
      <c r="F287" s="5" t="s">
        <v>16</v>
      </c>
      <c r="G287" s="5">
        <v>88</v>
      </c>
      <c r="H287" s="5">
        <v>823</v>
      </c>
      <c r="I287" s="5">
        <v>1207</v>
      </c>
      <c r="J287" s="6">
        <f t="shared" si="12"/>
        <v>72424</v>
      </c>
      <c r="K287" s="6">
        <f t="shared" si="13"/>
        <v>106216</v>
      </c>
      <c r="L287" s="6">
        <f t="shared" si="14"/>
        <v>33792</v>
      </c>
    </row>
    <row r="288" spans="1:12" ht="15.6" thickTop="1" thickBot="1" x14ac:dyDescent="0.35">
      <c r="A288" s="4">
        <v>45669</v>
      </c>
      <c r="B288" s="5" t="s">
        <v>332</v>
      </c>
      <c r="C288" s="5" t="s">
        <v>25</v>
      </c>
      <c r="D288" s="5" t="s">
        <v>91</v>
      </c>
      <c r="E288" s="5" t="s">
        <v>23</v>
      </c>
      <c r="F288" s="5" t="s">
        <v>35</v>
      </c>
      <c r="G288" s="5">
        <v>54</v>
      </c>
      <c r="H288" s="5">
        <v>664</v>
      </c>
      <c r="I288" s="5">
        <v>1283</v>
      </c>
      <c r="J288" s="6">
        <f t="shared" si="12"/>
        <v>35856</v>
      </c>
      <c r="K288" s="6">
        <f t="shared" si="13"/>
        <v>69282</v>
      </c>
      <c r="L288" s="6">
        <f t="shared" si="14"/>
        <v>33426</v>
      </c>
    </row>
    <row r="289" spans="1:12" ht="15.6" thickTop="1" thickBot="1" x14ac:dyDescent="0.35">
      <c r="A289" s="4">
        <v>45670</v>
      </c>
      <c r="B289" s="5" t="s">
        <v>333</v>
      </c>
      <c r="C289" s="5" t="s">
        <v>25</v>
      </c>
      <c r="D289" s="5" t="s">
        <v>91</v>
      </c>
      <c r="E289" s="5" t="s">
        <v>23</v>
      </c>
      <c r="F289" s="5" t="s">
        <v>16</v>
      </c>
      <c r="G289" s="5">
        <v>52</v>
      </c>
      <c r="H289" s="5">
        <v>538</v>
      </c>
      <c r="I289" s="5">
        <v>1277</v>
      </c>
      <c r="J289" s="6">
        <f t="shared" si="12"/>
        <v>27976</v>
      </c>
      <c r="K289" s="6">
        <f t="shared" si="13"/>
        <v>66404</v>
      </c>
      <c r="L289" s="6">
        <f t="shared" si="14"/>
        <v>38428</v>
      </c>
    </row>
    <row r="290" spans="1:12" ht="15.6" thickTop="1" thickBot="1" x14ac:dyDescent="0.35">
      <c r="A290" s="4">
        <v>45671</v>
      </c>
      <c r="B290" s="5" t="s">
        <v>334</v>
      </c>
      <c r="C290" s="5" t="s">
        <v>25</v>
      </c>
      <c r="D290" s="5" t="s">
        <v>104</v>
      </c>
      <c r="E290" s="5" t="s">
        <v>34</v>
      </c>
      <c r="F290" s="5" t="s">
        <v>16</v>
      </c>
      <c r="G290" s="5">
        <v>56</v>
      </c>
      <c r="H290" s="5">
        <v>685</v>
      </c>
      <c r="I290" s="5">
        <v>1163</v>
      </c>
      <c r="J290" s="6">
        <f t="shared" si="12"/>
        <v>38360</v>
      </c>
      <c r="K290" s="6">
        <f t="shared" si="13"/>
        <v>65128</v>
      </c>
      <c r="L290" s="6">
        <f t="shared" si="14"/>
        <v>26768</v>
      </c>
    </row>
    <row r="291" spans="1:12" ht="15.6" thickTop="1" thickBot="1" x14ac:dyDescent="0.35">
      <c r="A291" s="4">
        <v>45672</v>
      </c>
      <c r="B291" s="5" t="s">
        <v>335</v>
      </c>
      <c r="C291" s="5" t="s">
        <v>25</v>
      </c>
      <c r="D291" s="5" t="s">
        <v>104</v>
      </c>
      <c r="E291" s="5" t="s">
        <v>38</v>
      </c>
      <c r="F291" s="5" t="s">
        <v>16</v>
      </c>
      <c r="G291" s="5">
        <v>81</v>
      </c>
      <c r="H291" s="5">
        <v>556</v>
      </c>
      <c r="I291" s="5">
        <v>932</v>
      </c>
      <c r="J291" s="6">
        <f t="shared" si="12"/>
        <v>45036</v>
      </c>
      <c r="K291" s="6">
        <f t="shared" si="13"/>
        <v>75492</v>
      </c>
      <c r="L291" s="6">
        <f t="shared" si="14"/>
        <v>30456</v>
      </c>
    </row>
    <row r="292" spans="1:12" ht="15.6" thickTop="1" thickBot="1" x14ac:dyDescent="0.35">
      <c r="A292" s="4">
        <v>45673</v>
      </c>
      <c r="B292" s="5" t="s">
        <v>336</v>
      </c>
      <c r="C292" s="5" t="s">
        <v>25</v>
      </c>
      <c r="D292" s="5" t="s">
        <v>104</v>
      </c>
      <c r="E292" s="5" t="s">
        <v>61</v>
      </c>
      <c r="F292" s="5" t="s">
        <v>16</v>
      </c>
      <c r="G292" s="5">
        <v>72</v>
      </c>
      <c r="H292" s="5">
        <v>608</v>
      </c>
      <c r="I292" s="5">
        <v>944</v>
      </c>
      <c r="J292" s="6">
        <f t="shared" si="12"/>
        <v>43776</v>
      </c>
      <c r="K292" s="6">
        <f t="shared" si="13"/>
        <v>67968</v>
      </c>
      <c r="L292" s="6">
        <f t="shared" si="14"/>
        <v>24192</v>
      </c>
    </row>
    <row r="293" spans="1:12" ht="15.6" thickTop="1" thickBot="1" x14ac:dyDescent="0.35">
      <c r="A293" s="4">
        <v>45674</v>
      </c>
      <c r="B293" s="5" t="s">
        <v>337</v>
      </c>
      <c r="C293" s="5" t="s">
        <v>25</v>
      </c>
      <c r="D293" s="5" t="s">
        <v>104</v>
      </c>
      <c r="E293" s="5" t="s">
        <v>63</v>
      </c>
      <c r="F293" s="5" t="s">
        <v>35</v>
      </c>
      <c r="G293" s="5">
        <v>61</v>
      </c>
      <c r="H293" s="5">
        <v>994</v>
      </c>
      <c r="I293" s="5">
        <v>1476</v>
      </c>
      <c r="J293" s="6">
        <f t="shared" si="12"/>
        <v>60634</v>
      </c>
      <c r="K293" s="6">
        <f t="shared" si="13"/>
        <v>90036</v>
      </c>
      <c r="L293" s="6">
        <f t="shared" si="14"/>
        <v>29402</v>
      </c>
    </row>
    <row r="294" spans="1:12" ht="15.6" thickTop="1" thickBot="1" x14ac:dyDescent="0.35">
      <c r="A294" s="4">
        <v>45675</v>
      </c>
      <c r="B294" s="5" t="s">
        <v>338</v>
      </c>
      <c r="C294" s="5" t="s">
        <v>25</v>
      </c>
      <c r="D294" s="5" t="s">
        <v>104</v>
      </c>
      <c r="E294" s="5" t="s">
        <v>19</v>
      </c>
      <c r="F294" s="5" t="s">
        <v>35</v>
      </c>
      <c r="G294" s="5">
        <v>57</v>
      </c>
      <c r="H294" s="5">
        <v>566</v>
      </c>
      <c r="I294" s="5">
        <v>1490</v>
      </c>
      <c r="J294" s="6">
        <f t="shared" si="12"/>
        <v>32262</v>
      </c>
      <c r="K294" s="6">
        <f t="shared" si="13"/>
        <v>84930</v>
      </c>
      <c r="L294" s="6">
        <f t="shared" si="14"/>
        <v>52668</v>
      </c>
    </row>
    <row r="295" spans="1:12" ht="15.6" thickTop="1" thickBot="1" x14ac:dyDescent="0.35">
      <c r="A295" s="4">
        <v>45676</v>
      </c>
      <c r="B295" s="5" t="s">
        <v>339</v>
      </c>
      <c r="C295" s="5" t="s">
        <v>25</v>
      </c>
      <c r="D295" s="5" t="s">
        <v>104</v>
      </c>
      <c r="E295" s="5" t="s">
        <v>66</v>
      </c>
      <c r="F295" s="5" t="s">
        <v>35</v>
      </c>
      <c r="G295" s="5">
        <v>50</v>
      </c>
      <c r="H295" s="5">
        <v>714</v>
      </c>
      <c r="I295" s="5">
        <v>1386</v>
      </c>
      <c r="J295" s="6">
        <f t="shared" si="12"/>
        <v>35700</v>
      </c>
      <c r="K295" s="6">
        <f t="shared" si="13"/>
        <v>69300</v>
      </c>
      <c r="L295" s="6">
        <f t="shared" si="14"/>
        <v>33600</v>
      </c>
    </row>
    <row r="296" spans="1:12" ht="15.6" thickTop="1" thickBot="1" x14ac:dyDescent="0.35">
      <c r="A296" s="4">
        <v>45677</v>
      </c>
      <c r="B296" s="5" t="s">
        <v>229</v>
      </c>
      <c r="C296" s="5" t="s">
        <v>116</v>
      </c>
      <c r="D296" s="5" t="s">
        <v>136</v>
      </c>
      <c r="E296" s="5" t="s">
        <v>68</v>
      </c>
      <c r="F296" s="5" t="s">
        <v>35</v>
      </c>
      <c r="G296" s="5">
        <v>20</v>
      </c>
      <c r="H296" s="5">
        <v>803</v>
      </c>
      <c r="I296" s="5">
        <v>1060</v>
      </c>
      <c r="J296" s="6">
        <f t="shared" si="12"/>
        <v>16060</v>
      </c>
      <c r="K296" s="6">
        <f t="shared" si="13"/>
        <v>21200</v>
      </c>
      <c r="L296" s="6">
        <f t="shared" si="14"/>
        <v>5140</v>
      </c>
    </row>
    <row r="297" spans="1:12" ht="15.6" thickTop="1" thickBot="1" x14ac:dyDescent="0.35">
      <c r="A297" s="4">
        <v>45678</v>
      </c>
      <c r="B297" s="5" t="s">
        <v>340</v>
      </c>
      <c r="C297" s="5" t="s">
        <v>116</v>
      </c>
      <c r="D297" s="5" t="s">
        <v>136</v>
      </c>
      <c r="E297" s="5" t="s">
        <v>70</v>
      </c>
      <c r="F297" s="5" t="s">
        <v>35</v>
      </c>
      <c r="G297" s="5">
        <v>20</v>
      </c>
      <c r="H297" s="5">
        <v>749</v>
      </c>
      <c r="I297" s="5">
        <v>1499</v>
      </c>
      <c r="J297" s="6">
        <f t="shared" si="12"/>
        <v>14980</v>
      </c>
      <c r="K297" s="6">
        <f t="shared" si="13"/>
        <v>29980</v>
      </c>
      <c r="L297" s="6">
        <f t="shared" si="14"/>
        <v>15000</v>
      </c>
    </row>
    <row r="298" spans="1:12" ht="15.6" thickTop="1" thickBot="1" x14ac:dyDescent="0.35">
      <c r="A298" s="4">
        <v>45679</v>
      </c>
      <c r="B298" s="5" t="s">
        <v>341</v>
      </c>
      <c r="C298" s="5" t="s">
        <v>116</v>
      </c>
      <c r="D298" s="5" t="s">
        <v>136</v>
      </c>
      <c r="E298" s="5" t="s">
        <v>72</v>
      </c>
      <c r="F298" s="5" t="s">
        <v>35</v>
      </c>
      <c r="G298" s="5">
        <v>15</v>
      </c>
      <c r="H298" s="5">
        <v>924</v>
      </c>
      <c r="I298" s="5">
        <v>1216</v>
      </c>
      <c r="J298" s="6">
        <f t="shared" si="12"/>
        <v>13860</v>
      </c>
      <c r="K298" s="6">
        <f t="shared" si="13"/>
        <v>18240</v>
      </c>
      <c r="L298" s="6">
        <f t="shared" si="14"/>
        <v>4380</v>
      </c>
    </row>
    <row r="299" spans="1:12" ht="15.6" thickTop="1" thickBot="1" x14ac:dyDescent="0.35">
      <c r="A299" s="4">
        <v>45680</v>
      </c>
      <c r="B299" s="5" t="s">
        <v>188</v>
      </c>
      <c r="C299" s="5" t="s">
        <v>116</v>
      </c>
      <c r="D299" s="5" t="s">
        <v>136</v>
      </c>
      <c r="E299" s="5" t="s">
        <v>74</v>
      </c>
      <c r="F299" s="5" t="s">
        <v>35</v>
      </c>
      <c r="G299" s="5">
        <v>18</v>
      </c>
      <c r="H299" s="5">
        <v>601</v>
      </c>
      <c r="I299" s="5">
        <v>1325</v>
      </c>
      <c r="J299" s="6">
        <f t="shared" si="12"/>
        <v>10818</v>
      </c>
      <c r="K299" s="6">
        <f t="shared" si="13"/>
        <v>23850</v>
      </c>
      <c r="L299" s="6">
        <f t="shared" si="14"/>
        <v>13032</v>
      </c>
    </row>
    <row r="300" spans="1:12" ht="15.6" thickTop="1" thickBot="1" x14ac:dyDescent="0.35">
      <c r="A300" s="4">
        <v>45681</v>
      </c>
      <c r="B300" s="5" t="s">
        <v>342</v>
      </c>
      <c r="C300" s="5" t="s">
        <v>116</v>
      </c>
      <c r="D300" s="5" t="s">
        <v>136</v>
      </c>
      <c r="E300" s="5" t="s">
        <v>21</v>
      </c>
      <c r="F300" s="5" t="s">
        <v>35</v>
      </c>
      <c r="G300" s="5">
        <v>17</v>
      </c>
      <c r="H300" s="5">
        <v>626</v>
      </c>
      <c r="I300" s="5">
        <v>1487</v>
      </c>
      <c r="J300" s="6">
        <f t="shared" si="12"/>
        <v>10642</v>
      </c>
      <c r="K300" s="6">
        <f t="shared" si="13"/>
        <v>25279</v>
      </c>
      <c r="L300" s="6">
        <f t="shared" si="14"/>
        <v>14637</v>
      </c>
    </row>
    <row r="301" spans="1:12" ht="15.6" thickTop="1" thickBot="1" x14ac:dyDescent="0.35">
      <c r="A301" s="4">
        <v>45682</v>
      </c>
      <c r="B301" s="5" t="s">
        <v>186</v>
      </c>
      <c r="C301" s="5" t="s">
        <v>116</v>
      </c>
      <c r="D301" s="5" t="s">
        <v>136</v>
      </c>
      <c r="E301" s="5" t="s">
        <v>21</v>
      </c>
      <c r="F301" s="5" t="s">
        <v>35</v>
      </c>
      <c r="G301" s="5">
        <v>13</v>
      </c>
      <c r="H301" s="5">
        <v>542</v>
      </c>
      <c r="I301" s="5">
        <v>1110</v>
      </c>
      <c r="J301" s="6">
        <f t="shared" si="12"/>
        <v>7046</v>
      </c>
      <c r="K301" s="6">
        <f t="shared" si="13"/>
        <v>14430</v>
      </c>
      <c r="L301" s="6">
        <f t="shared" si="14"/>
        <v>7384</v>
      </c>
    </row>
    <row r="302" spans="1:12" ht="15.6" thickTop="1" thickBot="1" x14ac:dyDescent="0.35">
      <c r="A302" s="4">
        <v>45683</v>
      </c>
      <c r="B302" s="5" t="s">
        <v>343</v>
      </c>
      <c r="C302" s="5" t="s">
        <v>116</v>
      </c>
      <c r="D302" s="5" t="s">
        <v>136</v>
      </c>
      <c r="E302" s="5" t="s">
        <v>42</v>
      </c>
      <c r="F302" s="5" t="s">
        <v>35</v>
      </c>
      <c r="G302" s="5">
        <v>19</v>
      </c>
      <c r="H302" s="5">
        <v>911</v>
      </c>
      <c r="I302" s="5">
        <v>1052</v>
      </c>
      <c r="J302" s="6">
        <f t="shared" si="12"/>
        <v>17309</v>
      </c>
      <c r="K302" s="6">
        <f t="shared" si="13"/>
        <v>19988</v>
      </c>
      <c r="L302" s="6">
        <f t="shared" si="14"/>
        <v>2679</v>
      </c>
    </row>
    <row r="303" spans="1:12" ht="15.6" thickTop="1" thickBot="1" x14ac:dyDescent="0.35">
      <c r="A303" s="4">
        <v>45684</v>
      </c>
      <c r="B303" s="5" t="s">
        <v>344</v>
      </c>
      <c r="C303" s="5" t="s">
        <v>116</v>
      </c>
      <c r="D303" s="5" t="s">
        <v>136</v>
      </c>
      <c r="E303" s="5" t="s">
        <v>61</v>
      </c>
      <c r="F303" s="5" t="s">
        <v>16</v>
      </c>
      <c r="G303" s="5">
        <v>19</v>
      </c>
      <c r="H303" s="5">
        <v>595</v>
      </c>
      <c r="I303" s="5">
        <v>892</v>
      </c>
      <c r="J303" s="6">
        <f t="shared" si="12"/>
        <v>11305</v>
      </c>
      <c r="K303" s="6">
        <f t="shared" si="13"/>
        <v>16948</v>
      </c>
      <c r="L303" s="6">
        <f t="shared" si="14"/>
        <v>5643</v>
      </c>
    </row>
    <row r="304" spans="1:12" ht="15.6" thickTop="1" thickBot="1" x14ac:dyDescent="0.35">
      <c r="A304" s="4">
        <v>45685</v>
      </c>
      <c r="B304" s="5" t="s">
        <v>345</v>
      </c>
      <c r="C304" s="5" t="s">
        <v>116</v>
      </c>
      <c r="D304" s="5" t="s">
        <v>136</v>
      </c>
      <c r="E304" s="5" t="s">
        <v>21</v>
      </c>
      <c r="F304" s="5" t="s">
        <v>16</v>
      </c>
      <c r="G304" s="5">
        <v>17</v>
      </c>
      <c r="H304" s="5">
        <v>593</v>
      </c>
      <c r="I304" s="5">
        <v>1359</v>
      </c>
      <c r="J304" s="6">
        <f t="shared" si="12"/>
        <v>10081</v>
      </c>
      <c r="K304" s="6">
        <f t="shared" si="13"/>
        <v>23103</v>
      </c>
      <c r="L304" s="6">
        <f t="shared" si="14"/>
        <v>13022</v>
      </c>
    </row>
    <row r="305" spans="1:12" ht="15.6" thickTop="1" thickBot="1" x14ac:dyDescent="0.35">
      <c r="A305" s="4">
        <v>45686</v>
      </c>
      <c r="B305" s="5" t="s">
        <v>346</v>
      </c>
      <c r="C305" s="5" t="s">
        <v>116</v>
      </c>
      <c r="D305" s="5" t="s">
        <v>136</v>
      </c>
      <c r="E305" s="5" t="s">
        <v>38</v>
      </c>
      <c r="F305" s="5" t="s">
        <v>16</v>
      </c>
      <c r="G305" s="5">
        <v>20</v>
      </c>
      <c r="H305" s="5">
        <v>735</v>
      </c>
      <c r="I305" s="5">
        <v>1265</v>
      </c>
      <c r="J305" s="6">
        <f t="shared" si="12"/>
        <v>14700</v>
      </c>
      <c r="K305" s="6">
        <f t="shared" si="13"/>
        <v>25300</v>
      </c>
      <c r="L305" s="6">
        <f t="shared" si="14"/>
        <v>10600</v>
      </c>
    </row>
    <row r="306" spans="1:12" ht="15.6" thickTop="1" thickBot="1" x14ac:dyDescent="0.35">
      <c r="A306" s="4">
        <v>45687</v>
      </c>
      <c r="B306" s="5" t="s">
        <v>347</v>
      </c>
      <c r="C306" s="5" t="s">
        <v>116</v>
      </c>
      <c r="D306" s="5" t="s">
        <v>136</v>
      </c>
      <c r="E306" s="5" t="s">
        <v>61</v>
      </c>
      <c r="F306" s="5" t="s">
        <v>16</v>
      </c>
      <c r="G306" s="5">
        <v>10</v>
      </c>
      <c r="H306" s="5">
        <v>911</v>
      </c>
      <c r="I306" s="5">
        <v>1214</v>
      </c>
      <c r="J306" s="6">
        <f t="shared" si="12"/>
        <v>9110</v>
      </c>
      <c r="K306" s="6">
        <f t="shared" si="13"/>
        <v>12140</v>
      </c>
      <c r="L306" s="6">
        <f t="shared" si="14"/>
        <v>3030</v>
      </c>
    </row>
    <row r="307" spans="1:12" ht="15.6" thickTop="1" thickBot="1" x14ac:dyDescent="0.35">
      <c r="A307" s="4">
        <v>45688</v>
      </c>
      <c r="B307" s="5" t="s">
        <v>348</v>
      </c>
      <c r="C307" s="5" t="s">
        <v>116</v>
      </c>
      <c r="D307" s="5" t="s">
        <v>136</v>
      </c>
      <c r="E307" s="5" t="s">
        <v>63</v>
      </c>
      <c r="F307" s="5" t="s">
        <v>16</v>
      </c>
      <c r="G307" s="5">
        <v>17</v>
      </c>
      <c r="H307" s="5">
        <v>750</v>
      </c>
      <c r="I307" s="5">
        <v>885</v>
      </c>
      <c r="J307" s="6">
        <f t="shared" si="12"/>
        <v>12750</v>
      </c>
      <c r="K307" s="6">
        <f t="shared" si="13"/>
        <v>15045</v>
      </c>
      <c r="L307" s="6">
        <f t="shared" si="14"/>
        <v>2295</v>
      </c>
    </row>
    <row r="308" spans="1:12" ht="15.6" thickTop="1" thickBot="1" x14ac:dyDescent="0.35">
      <c r="A308" s="4">
        <v>45689</v>
      </c>
      <c r="B308" s="5" t="s">
        <v>349</v>
      </c>
      <c r="C308" s="5" t="s">
        <v>13</v>
      </c>
      <c r="D308" s="5" t="s">
        <v>78</v>
      </c>
      <c r="E308" s="5" t="s">
        <v>19</v>
      </c>
      <c r="F308" s="5" t="s">
        <v>35</v>
      </c>
      <c r="G308" s="5">
        <v>22</v>
      </c>
      <c r="H308" s="5">
        <v>810</v>
      </c>
      <c r="I308" s="5">
        <v>1261</v>
      </c>
      <c r="J308" s="6">
        <f t="shared" si="12"/>
        <v>17820</v>
      </c>
      <c r="K308" s="6">
        <f t="shared" si="13"/>
        <v>27742</v>
      </c>
      <c r="L308" s="6">
        <f t="shared" si="14"/>
        <v>9922</v>
      </c>
    </row>
    <row r="309" spans="1:12" ht="15.6" thickTop="1" thickBot="1" x14ac:dyDescent="0.35">
      <c r="A309" s="4">
        <v>45690</v>
      </c>
      <c r="B309" s="5" t="s">
        <v>350</v>
      </c>
      <c r="C309" s="5" t="s">
        <v>13</v>
      </c>
      <c r="D309" s="5" t="s">
        <v>78</v>
      </c>
      <c r="E309" s="5" t="s">
        <v>66</v>
      </c>
      <c r="F309" s="5" t="s">
        <v>35</v>
      </c>
      <c r="G309" s="5">
        <v>23</v>
      </c>
      <c r="H309" s="5">
        <v>827</v>
      </c>
      <c r="I309" s="5">
        <v>968</v>
      </c>
      <c r="J309" s="6">
        <f t="shared" si="12"/>
        <v>19021</v>
      </c>
      <c r="K309" s="6">
        <f t="shared" si="13"/>
        <v>22264</v>
      </c>
      <c r="L309" s="6">
        <f t="shared" si="14"/>
        <v>3243</v>
      </c>
    </row>
    <row r="310" spans="1:12" ht="15.6" thickTop="1" thickBot="1" x14ac:dyDescent="0.35">
      <c r="A310" s="4">
        <v>45691</v>
      </c>
      <c r="B310" s="5" t="s">
        <v>351</v>
      </c>
      <c r="C310" s="5" t="s">
        <v>13</v>
      </c>
      <c r="D310" s="5" t="s">
        <v>78</v>
      </c>
      <c r="E310" s="5" t="s">
        <v>68</v>
      </c>
      <c r="F310" s="5" t="s">
        <v>35</v>
      </c>
      <c r="G310" s="5">
        <v>23</v>
      </c>
      <c r="H310" s="5">
        <v>570</v>
      </c>
      <c r="I310" s="5">
        <v>1174</v>
      </c>
      <c r="J310" s="6">
        <f t="shared" si="12"/>
        <v>13110</v>
      </c>
      <c r="K310" s="6">
        <f t="shared" si="13"/>
        <v>27002</v>
      </c>
      <c r="L310" s="6">
        <f t="shared" si="14"/>
        <v>13892</v>
      </c>
    </row>
    <row r="311" spans="1:12" ht="15.6" thickTop="1" thickBot="1" x14ac:dyDescent="0.35">
      <c r="A311" s="4">
        <v>45692</v>
      </c>
      <c r="B311" s="5" t="s">
        <v>352</v>
      </c>
      <c r="C311" s="5" t="s">
        <v>13</v>
      </c>
      <c r="D311" s="5" t="s">
        <v>78</v>
      </c>
      <c r="E311" s="5" t="s">
        <v>70</v>
      </c>
      <c r="F311" s="5" t="s">
        <v>16</v>
      </c>
      <c r="G311" s="5">
        <v>21</v>
      </c>
      <c r="H311" s="5">
        <v>938</v>
      </c>
      <c r="I311" s="5">
        <v>1008</v>
      </c>
      <c r="J311" s="6">
        <f t="shared" si="12"/>
        <v>19698</v>
      </c>
      <c r="K311" s="6">
        <f t="shared" si="13"/>
        <v>21168</v>
      </c>
      <c r="L311" s="6">
        <f t="shared" si="14"/>
        <v>1470</v>
      </c>
    </row>
    <row r="312" spans="1:12" ht="15.6" thickTop="1" thickBot="1" x14ac:dyDescent="0.35">
      <c r="A312" s="4">
        <v>45693</v>
      </c>
      <c r="B312" s="5" t="s">
        <v>353</v>
      </c>
      <c r="C312" s="5" t="s">
        <v>13</v>
      </c>
      <c r="D312" s="5" t="s">
        <v>78</v>
      </c>
      <c r="E312" s="5" t="s">
        <v>72</v>
      </c>
      <c r="F312" s="5" t="s">
        <v>16</v>
      </c>
      <c r="G312" s="5">
        <v>24</v>
      </c>
      <c r="H312" s="5">
        <v>993</v>
      </c>
      <c r="I312" s="5">
        <v>1319</v>
      </c>
      <c r="J312" s="6">
        <f t="shared" si="12"/>
        <v>23832</v>
      </c>
      <c r="K312" s="6">
        <f t="shared" si="13"/>
        <v>31656</v>
      </c>
      <c r="L312" s="6">
        <f t="shared" si="14"/>
        <v>7824</v>
      </c>
    </row>
    <row r="313" spans="1:12" ht="15.6" thickTop="1" thickBot="1" x14ac:dyDescent="0.35">
      <c r="A313" s="4">
        <v>45694</v>
      </c>
      <c r="B313" s="5" t="s">
        <v>354</v>
      </c>
      <c r="C313" s="5" t="s">
        <v>13</v>
      </c>
      <c r="D313" s="5" t="s">
        <v>78</v>
      </c>
      <c r="E313" s="5" t="s">
        <v>74</v>
      </c>
      <c r="F313" s="5" t="s">
        <v>16</v>
      </c>
      <c r="G313" s="5">
        <v>20</v>
      </c>
      <c r="H313" s="5">
        <v>534</v>
      </c>
      <c r="I313" s="5">
        <v>1436</v>
      </c>
      <c r="J313" s="6">
        <f t="shared" si="12"/>
        <v>10680</v>
      </c>
      <c r="K313" s="6">
        <f t="shared" si="13"/>
        <v>28720</v>
      </c>
      <c r="L313" s="6">
        <f t="shared" si="14"/>
        <v>18040</v>
      </c>
    </row>
    <row r="314" spans="1:12" ht="15.6" thickTop="1" thickBot="1" x14ac:dyDescent="0.35">
      <c r="A314" s="4">
        <v>45695</v>
      </c>
      <c r="B314" s="5" t="s">
        <v>355</v>
      </c>
      <c r="C314" s="5" t="s">
        <v>13</v>
      </c>
      <c r="D314" s="5" t="s">
        <v>78</v>
      </c>
      <c r="E314" s="5" t="s">
        <v>21</v>
      </c>
      <c r="F314" s="5" t="s">
        <v>16</v>
      </c>
      <c r="G314" s="5">
        <v>23</v>
      </c>
      <c r="H314" s="5">
        <v>761</v>
      </c>
      <c r="I314" s="5">
        <v>1027</v>
      </c>
      <c r="J314" s="6">
        <f t="shared" si="12"/>
        <v>17503</v>
      </c>
      <c r="K314" s="6">
        <f t="shared" si="13"/>
        <v>23621</v>
      </c>
      <c r="L314" s="6">
        <f t="shared" si="14"/>
        <v>6118</v>
      </c>
    </row>
    <row r="315" spans="1:12" ht="15.6" thickTop="1" thickBot="1" x14ac:dyDescent="0.35">
      <c r="A315" s="4">
        <v>45696</v>
      </c>
      <c r="B315" s="5" t="s">
        <v>356</v>
      </c>
      <c r="C315" s="5" t="s">
        <v>13</v>
      </c>
      <c r="D315" s="5" t="s">
        <v>78</v>
      </c>
      <c r="E315" s="5" t="s">
        <v>21</v>
      </c>
      <c r="F315" s="5" t="s">
        <v>16</v>
      </c>
      <c r="G315" s="5">
        <v>23</v>
      </c>
      <c r="H315" s="5">
        <v>701</v>
      </c>
      <c r="I315" s="5">
        <v>1006</v>
      </c>
      <c r="J315" s="6">
        <f t="shared" si="12"/>
        <v>16123</v>
      </c>
      <c r="K315" s="6">
        <f t="shared" si="13"/>
        <v>23138</v>
      </c>
      <c r="L315" s="6">
        <f t="shared" si="14"/>
        <v>7015</v>
      </c>
    </row>
    <row r="316" spans="1:12" ht="15.6" thickTop="1" thickBot="1" x14ac:dyDescent="0.35">
      <c r="A316" s="4">
        <v>45697</v>
      </c>
      <c r="B316" s="5" t="s">
        <v>357</v>
      </c>
      <c r="C316" s="5" t="s">
        <v>13</v>
      </c>
      <c r="D316" s="5" t="s">
        <v>78</v>
      </c>
      <c r="E316" s="5" t="s">
        <v>42</v>
      </c>
      <c r="F316" s="5" t="s">
        <v>35</v>
      </c>
      <c r="G316" s="5">
        <v>25</v>
      </c>
      <c r="H316" s="5">
        <v>541</v>
      </c>
      <c r="I316" s="5">
        <v>1277</v>
      </c>
      <c r="J316" s="6">
        <f t="shared" si="12"/>
        <v>13525</v>
      </c>
      <c r="K316" s="6">
        <f t="shared" si="13"/>
        <v>31925</v>
      </c>
      <c r="L316" s="6">
        <f t="shared" si="14"/>
        <v>18400</v>
      </c>
    </row>
    <row r="317" spans="1:12" ht="15.6" thickTop="1" thickBot="1" x14ac:dyDescent="0.35">
      <c r="A317" s="4">
        <v>45698</v>
      </c>
      <c r="B317" s="5" t="s">
        <v>358</v>
      </c>
      <c r="C317" s="5" t="s">
        <v>13</v>
      </c>
      <c r="D317" s="5" t="s">
        <v>78</v>
      </c>
      <c r="E317" s="5" t="s">
        <v>61</v>
      </c>
      <c r="F317" s="5" t="s">
        <v>35</v>
      </c>
      <c r="G317" s="5">
        <v>26</v>
      </c>
      <c r="H317" s="5">
        <v>751</v>
      </c>
      <c r="I317" s="5">
        <v>1271</v>
      </c>
      <c r="J317" s="6">
        <f t="shared" si="12"/>
        <v>19526</v>
      </c>
      <c r="K317" s="6">
        <f t="shared" si="13"/>
        <v>33046</v>
      </c>
      <c r="L317" s="6">
        <f t="shared" si="14"/>
        <v>13520</v>
      </c>
    </row>
    <row r="318" spans="1:12" ht="15.6" thickTop="1" thickBot="1" x14ac:dyDescent="0.35">
      <c r="A318" s="4">
        <v>45699</v>
      </c>
      <c r="B318" s="5" t="s">
        <v>359</v>
      </c>
      <c r="C318" s="5" t="s">
        <v>13</v>
      </c>
      <c r="D318" s="5" t="s">
        <v>78</v>
      </c>
      <c r="E318" s="5" t="s">
        <v>31</v>
      </c>
      <c r="F318" s="5" t="s">
        <v>35</v>
      </c>
      <c r="G318" s="5">
        <v>28</v>
      </c>
      <c r="H318" s="5">
        <v>708</v>
      </c>
      <c r="I318" s="5">
        <v>1037</v>
      </c>
      <c r="J318" s="6">
        <f t="shared" si="12"/>
        <v>19824</v>
      </c>
      <c r="K318" s="6">
        <f t="shared" si="13"/>
        <v>29036</v>
      </c>
      <c r="L318" s="6">
        <f t="shared" si="14"/>
        <v>9212</v>
      </c>
    </row>
    <row r="319" spans="1:12" ht="15.6" thickTop="1" thickBot="1" x14ac:dyDescent="0.35">
      <c r="A319" s="4">
        <v>45700</v>
      </c>
      <c r="B319" s="5" t="s">
        <v>360</v>
      </c>
      <c r="C319" s="5" t="s">
        <v>25</v>
      </c>
      <c r="D319" s="5" t="s">
        <v>91</v>
      </c>
      <c r="E319" s="5" t="s">
        <v>38</v>
      </c>
      <c r="F319" s="5" t="s">
        <v>35</v>
      </c>
      <c r="G319" s="5">
        <v>80</v>
      </c>
      <c r="H319" s="5">
        <v>636</v>
      </c>
      <c r="I319" s="5">
        <v>1120</v>
      </c>
      <c r="J319" s="6">
        <f t="shared" si="12"/>
        <v>50880</v>
      </c>
      <c r="K319" s="6">
        <f t="shared" si="13"/>
        <v>89600</v>
      </c>
      <c r="L319" s="6">
        <f t="shared" si="14"/>
        <v>38720</v>
      </c>
    </row>
    <row r="320" spans="1:12" ht="15.6" thickTop="1" thickBot="1" x14ac:dyDescent="0.35">
      <c r="A320" s="4">
        <v>45701</v>
      </c>
      <c r="B320" s="5" t="s">
        <v>361</v>
      </c>
      <c r="C320" s="5" t="s">
        <v>25</v>
      </c>
      <c r="D320" s="5" t="s">
        <v>91</v>
      </c>
      <c r="E320" s="5" t="s">
        <v>38</v>
      </c>
      <c r="F320" s="5" t="s">
        <v>35</v>
      </c>
      <c r="G320" s="5">
        <v>50</v>
      </c>
      <c r="H320" s="5">
        <v>581</v>
      </c>
      <c r="I320" s="5">
        <v>1107</v>
      </c>
      <c r="J320" s="6">
        <f t="shared" si="12"/>
        <v>29050</v>
      </c>
      <c r="K320" s="6">
        <f t="shared" si="13"/>
        <v>55350</v>
      </c>
      <c r="L320" s="6">
        <f t="shared" si="14"/>
        <v>26300</v>
      </c>
    </row>
    <row r="321" spans="1:12" ht="15.6" thickTop="1" thickBot="1" x14ac:dyDescent="0.35">
      <c r="A321" s="4">
        <v>45702</v>
      </c>
      <c r="B321" s="5" t="s">
        <v>362</v>
      </c>
      <c r="C321" s="5" t="s">
        <v>25</v>
      </c>
      <c r="D321" s="5" t="s">
        <v>91</v>
      </c>
      <c r="E321" s="5" t="s">
        <v>23</v>
      </c>
      <c r="F321" s="5" t="s">
        <v>35</v>
      </c>
      <c r="G321" s="5">
        <v>55</v>
      </c>
      <c r="H321" s="5">
        <v>856</v>
      </c>
      <c r="I321" s="5">
        <v>1202</v>
      </c>
      <c r="J321" s="6">
        <f t="shared" si="12"/>
        <v>47080</v>
      </c>
      <c r="K321" s="6">
        <f t="shared" si="13"/>
        <v>66110</v>
      </c>
      <c r="L321" s="6">
        <f t="shared" si="14"/>
        <v>19030</v>
      </c>
    </row>
    <row r="322" spans="1:12" ht="15.6" thickTop="1" thickBot="1" x14ac:dyDescent="0.35">
      <c r="A322" s="4">
        <v>45703</v>
      </c>
      <c r="B322" s="5" t="s">
        <v>363</v>
      </c>
      <c r="C322" s="5" t="s">
        <v>25</v>
      </c>
      <c r="D322" s="5" t="s">
        <v>91</v>
      </c>
      <c r="E322" s="5" t="s">
        <v>23</v>
      </c>
      <c r="F322" s="5" t="s">
        <v>35</v>
      </c>
      <c r="G322" s="5">
        <v>78</v>
      </c>
      <c r="H322" s="5">
        <v>964</v>
      </c>
      <c r="I322" s="5">
        <v>1202</v>
      </c>
      <c r="J322" s="6">
        <f t="shared" si="12"/>
        <v>75192</v>
      </c>
      <c r="K322" s="6">
        <f t="shared" si="13"/>
        <v>93756</v>
      </c>
      <c r="L322" s="6">
        <f t="shared" si="14"/>
        <v>18564</v>
      </c>
    </row>
    <row r="323" spans="1:12" ht="15.6" thickTop="1" thickBot="1" x14ac:dyDescent="0.35">
      <c r="A323" s="4">
        <v>45704</v>
      </c>
      <c r="B323" s="5" t="s">
        <v>364</v>
      </c>
      <c r="C323" s="5" t="s">
        <v>25</v>
      </c>
      <c r="D323" s="5" t="s">
        <v>91</v>
      </c>
      <c r="E323" s="5" t="s">
        <v>34</v>
      </c>
      <c r="F323" s="5" t="s">
        <v>16</v>
      </c>
      <c r="G323" s="5">
        <v>97</v>
      </c>
      <c r="H323" s="5">
        <v>982</v>
      </c>
      <c r="I323" s="5">
        <v>1080</v>
      </c>
      <c r="J323" s="6">
        <f t="shared" ref="J323:J386" si="15">G323*H323</f>
        <v>95254</v>
      </c>
      <c r="K323" s="6">
        <f t="shared" ref="K323:K386" si="16">G323*I323</f>
        <v>104760</v>
      </c>
      <c r="L323" s="6">
        <f t="shared" ref="L323:L386" si="17">K323-J323</f>
        <v>9506</v>
      </c>
    </row>
    <row r="324" spans="1:12" ht="15.6" thickTop="1" thickBot="1" x14ac:dyDescent="0.35">
      <c r="A324" s="4">
        <v>45705</v>
      </c>
      <c r="B324" s="5" t="s">
        <v>365</v>
      </c>
      <c r="C324" s="5" t="s">
        <v>25</v>
      </c>
      <c r="D324" s="5" t="s">
        <v>91</v>
      </c>
      <c r="E324" s="5" t="s">
        <v>38</v>
      </c>
      <c r="F324" s="5" t="s">
        <v>16</v>
      </c>
      <c r="G324" s="5">
        <v>93</v>
      </c>
      <c r="H324" s="5">
        <v>736</v>
      </c>
      <c r="I324" s="5">
        <v>1300</v>
      </c>
      <c r="J324" s="6">
        <f t="shared" si="15"/>
        <v>68448</v>
      </c>
      <c r="K324" s="6">
        <f t="shared" si="16"/>
        <v>120900</v>
      </c>
      <c r="L324" s="6">
        <f t="shared" si="17"/>
        <v>52452</v>
      </c>
    </row>
    <row r="325" spans="1:12" ht="15.6" thickTop="1" thickBot="1" x14ac:dyDescent="0.35">
      <c r="A325" s="4">
        <v>45706</v>
      </c>
      <c r="B325" s="5" t="s">
        <v>366</v>
      </c>
      <c r="C325" s="5" t="s">
        <v>25</v>
      </c>
      <c r="D325" s="5" t="s">
        <v>91</v>
      </c>
      <c r="E325" s="5" t="s">
        <v>61</v>
      </c>
      <c r="F325" s="5" t="s">
        <v>16</v>
      </c>
      <c r="G325" s="5">
        <v>51</v>
      </c>
      <c r="H325" s="5">
        <v>608</v>
      </c>
      <c r="I325" s="5">
        <v>1035</v>
      </c>
      <c r="J325" s="6">
        <f t="shared" si="15"/>
        <v>31008</v>
      </c>
      <c r="K325" s="6">
        <f t="shared" si="16"/>
        <v>52785</v>
      </c>
      <c r="L325" s="6">
        <f t="shared" si="17"/>
        <v>21777</v>
      </c>
    </row>
    <row r="326" spans="1:12" ht="15.6" thickTop="1" thickBot="1" x14ac:dyDescent="0.35">
      <c r="A326" s="4">
        <v>45707</v>
      </c>
      <c r="B326" s="5" t="s">
        <v>367</v>
      </c>
      <c r="C326" s="5" t="s">
        <v>25</v>
      </c>
      <c r="D326" s="5" t="s">
        <v>91</v>
      </c>
      <c r="E326" s="5" t="s">
        <v>63</v>
      </c>
      <c r="F326" s="5" t="s">
        <v>16</v>
      </c>
      <c r="G326" s="5">
        <v>95</v>
      </c>
      <c r="H326" s="5">
        <v>642</v>
      </c>
      <c r="I326" s="5">
        <v>991</v>
      </c>
      <c r="J326" s="6">
        <f t="shared" si="15"/>
        <v>60990</v>
      </c>
      <c r="K326" s="6">
        <f t="shared" si="16"/>
        <v>94145</v>
      </c>
      <c r="L326" s="6">
        <f t="shared" si="17"/>
        <v>33155</v>
      </c>
    </row>
    <row r="327" spans="1:12" ht="15.6" thickTop="1" thickBot="1" x14ac:dyDescent="0.35">
      <c r="A327" s="4">
        <v>45708</v>
      </c>
      <c r="B327" s="5" t="s">
        <v>368</v>
      </c>
      <c r="C327" s="5" t="s">
        <v>25</v>
      </c>
      <c r="D327" s="5" t="s">
        <v>91</v>
      </c>
      <c r="E327" s="5" t="s">
        <v>19</v>
      </c>
      <c r="F327" s="5" t="s">
        <v>35</v>
      </c>
      <c r="G327" s="5">
        <v>90</v>
      </c>
      <c r="H327" s="5">
        <v>713</v>
      </c>
      <c r="I327" s="5">
        <v>1017</v>
      </c>
      <c r="J327" s="6">
        <f t="shared" si="15"/>
        <v>64170</v>
      </c>
      <c r="K327" s="6">
        <f t="shared" si="16"/>
        <v>91530</v>
      </c>
      <c r="L327" s="6">
        <f t="shared" si="17"/>
        <v>27360</v>
      </c>
    </row>
    <row r="328" spans="1:12" ht="15.6" thickTop="1" thickBot="1" x14ac:dyDescent="0.35">
      <c r="A328" s="4">
        <v>45709</v>
      </c>
      <c r="B328" s="5" t="s">
        <v>369</v>
      </c>
      <c r="C328" s="5" t="s">
        <v>25</v>
      </c>
      <c r="D328" s="5" t="s">
        <v>91</v>
      </c>
      <c r="E328" s="5" t="s">
        <v>66</v>
      </c>
      <c r="F328" s="5" t="s">
        <v>16</v>
      </c>
      <c r="G328" s="5">
        <v>88</v>
      </c>
      <c r="H328" s="5">
        <v>635</v>
      </c>
      <c r="I328" s="5">
        <v>1275</v>
      </c>
      <c r="J328" s="6">
        <f t="shared" si="15"/>
        <v>55880</v>
      </c>
      <c r="K328" s="6">
        <f t="shared" si="16"/>
        <v>112200</v>
      </c>
      <c r="L328" s="6">
        <f t="shared" si="17"/>
        <v>56320</v>
      </c>
    </row>
    <row r="329" spans="1:12" ht="15.6" thickTop="1" thickBot="1" x14ac:dyDescent="0.35">
      <c r="A329" s="4">
        <v>45710</v>
      </c>
      <c r="B329" s="5" t="s">
        <v>370</v>
      </c>
      <c r="C329" s="5" t="s">
        <v>25</v>
      </c>
      <c r="D329" s="5" t="s">
        <v>91</v>
      </c>
      <c r="E329" s="5" t="s">
        <v>68</v>
      </c>
      <c r="F329" s="5" t="s">
        <v>16</v>
      </c>
      <c r="G329" s="5">
        <v>81</v>
      </c>
      <c r="H329" s="5">
        <v>813</v>
      </c>
      <c r="I329" s="5">
        <v>946</v>
      </c>
      <c r="J329" s="6">
        <f t="shared" si="15"/>
        <v>65853</v>
      </c>
      <c r="K329" s="6">
        <f t="shared" si="16"/>
        <v>76626</v>
      </c>
      <c r="L329" s="6">
        <f t="shared" si="17"/>
        <v>10773</v>
      </c>
    </row>
    <row r="330" spans="1:12" ht="15.6" thickTop="1" thickBot="1" x14ac:dyDescent="0.35">
      <c r="A330" s="4">
        <v>45711</v>
      </c>
      <c r="B330" s="5" t="s">
        <v>371</v>
      </c>
      <c r="C330" s="5" t="s">
        <v>25</v>
      </c>
      <c r="D330" s="5" t="s">
        <v>91</v>
      </c>
      <c r="E330" s="5" t="s">
        <v>70</v>
      </c>
      <c r="F330" s="5" t="s">
        <v>16</v>
      </c>
      <c r="G330" s="5">
        <v>57</v>
      </c>
      <c r="H330" s="5">
        <v>912</v>
      </c>
      <c r="I330" s="5">
        <v>1076</v>
      </c>
      <c r="J330" s="6">
        <f t="shared" si="15"/>
        <v>51984</v>
      </c>
      <c r="K330" s="6">
        <f t="shared" si="16"/>
        <v>61332</v>
      </c>
      <c r="L330" s="6">
        <f t="shared" si="17"/>
        <v>9348</v>
      </c>
    </row>
    <row r="331" spans="1:12" ht="15.6" thickTop="1" thickBot="1" x14ac:dyDescent="0.35">
      <c r="A331" s="4">
        <v>45712</v>
      </c>
      <c r="B331" s="7" t="s">
        <v>372</v>
      </c>
      <c r="C331" s="7" t="s">
        <v>25</v>
      </c>
      <c r="D331" s="7" t="s">
        <v>104</v>
      </c>
      <c r="E331" s="7" t="s">
        <v>72</v>
      </c>
      <c r="F331" s="5" t="s">
        <v>16</v>
      </c>
      <c r="G331" s="5">
        <v>61</v>
      </c>
      <c r="H331" s="5">
        <v>565</v>
      </c>
      <c r="I331" s="5">
        <v>1330</v>
      </c>
      <c r="J331" s="6">
        <f t="shared" si="15"/>
        <v>34465</v>
      </c>
      <c r="K331" s="6">
        <f t="shared" si="16"/>
        <v>81130</v>
      </c>
      <c r="L331" s="6">
        <f t="shared" si="17"/>
        <v>46665</v>
      </c>
    </row>
    <row r="332" spans="1:12" ht="15.6" thickTop="1" thickBot="1" x14ac:dyDescent="0.35">
      <c r="A332" s="4">
        <v>45713</v>
      </c>
      <c r="B332" s="8" t="s">
        <v>373</v>
      </c>
      <c r="C332" s="7" t="s">
        <v>25</v>
      </c>
      <c r="D332" s="8" t="s">
        <v>374</v>
      </c>
      <c r="E332" s="7" t="s">
        <v>72</v>
      </c>
      <c r="F332" s="5" t="s">
        <v>16</v>
      </c>
      <c r="G332" s="5">
        <v>62</v>
      </c>
      <c r="H332" s="5">
        <v>805</v>
      </c>
      <c r="I332" s="5">
        <v>1411</v>
      </c>
      <c r="J332" s="6">
        <f t="shared" si="15"/>
        <v>49910</v>
      </c>
      <c r="K332" s="6">
        <f t="shared" si="16"/>
        <v>87482</v>
      </c>
      <c r="L332" s="6">
        <f t="shared" si="17"/>
        <v>37572</v>
      </c>
    </row>
    <row r="333" spans="1:12" ht="15.6" thickTop="1" thickBot="1" x14ac:dyDescent="0.35">
      <c r="A333" s="4">
        <v>45383</v>
      </c>
      <c r="B333" s="5" t="s">
        <v>12</v>
      </c>
      <c r="C333" s="5" t="s">
        <v>13</v>
      </c>
      <c r="D333" s="5" t="s">
        <v>14</v>
      </c>
      <c r="E333" s="5" t="s">
        <v>15</v>
      </c>
      <c r="F333" s="5" t="s">
        <v>16</v>
      </c>
      <c r="G333" s="5">
        <v>28</v>
      </c>
      <c r="H333" s="5">
        <v>826</v>
      </c>
      <c r="I333" s="5">
        <v>1135</v>
      </c>
      <c r="J333" s="6">
        <f t="shared" si="15"/>
        <v>23128</v>
      </c>
      <c r="K333" s="6">
        <f t="shared" si="16"/>
        <v>31780</v>
      </c>
      <c r="L333" s="6">
        <f t="shared" si="17"/>
        <v>8652</v>
      </c>
    </row>
    <row r="334" spans="1:12" ht="15.6" thickTop="1" thickBot="1" x14ac:dyDescent="0.35">
      <c r="A334" s="4">
        <v>45384</v>
      </c>
      <c r="B334" s="5" t="s">
        <v>17</v>
      </c>
      <c r="C334" s="5" t="s">
        <v>13</v>
      </c>
      <c r="D334" s="5" t="s">
        <v>18</v>
      </c>
      <c r="E334" s="5" t="s">
        <v>19</v>
      </c>
      <c r="F334" s="5" t="s">
        <v>16</v>
      </c>
      <c r="G334" s="5">
        <v>25</v>
      </c>
      <c r="H334" s="5">
        <v>952</v>
      </c>
      <c r="I334" s="5">
        <v>1314</v>
      </c>
      <c r="J334" s="6">
        <f t="shared" si="15"/>
        <v>23800</v>
      </c>
      <c r="K334" s="6">
        <f t="shared" si="16"/>
        <v>32850</v>
      </c>
      <c r="L334" s="6">
        <f t="shared" si="17"/>
        <v>9050</v>
      </c>
    </row>
    <row r="335" spans="1:12" ht="15.6" thickTop="1" thickBot="1" x14ac:dyDescent="0.35">
      <c r="A335" s="4">
        <v>45385</v>
      </c>
      <c r="B335" s="5" t="s">
        <v>20</v>
      </c>
      <c r="C335" s="5" t="s">
        <v>13</v>
      </c>
      <c r="D335" s="5" t="s">
        <v>18</v>
      </c>
      <c r="E335" s="5" t="s">
        <v>21</v>
      </c>
      <c r="F335" s="5" t="s">
        <v>16</v>
      </c>
      <c r="G335" s="5">
        <v>20</v>
      </c>
      <c r="H335" s="5">
        <v>940</v>
      </c>
      <c r="I335" s="5">
        <v>1488</v>
      </c>
      <c r="J335" s="6">
        <f t="shared" si="15"/>
        <v>18800</v>
      </c>
      <c r="K335" s="6">
        <f t="shared" si="16"/>
        <v>29760</v>
      </c>
      <c r="L335" s="6">
        <f t="shared" si="17"/>
        <v>10960</v>
      </c>
    </row>
    <row r="336" spans="1:12" ht="15.6" thickTop="1" thickBot="1" x14ac:dyDescent="0.35">
      <c r="A336" s="4">
        <v>45386</v>
      </c>
      <c r="B336" s="5" t="s">
        <v>22</v>
      </c>
      <c r="C336" s="5" t="s">
        <v>13</v>
      </c>
      <c r="D336" s="5" t="s">
        <v>18</v>
      </c>
      <c r="E336" s="5" t="s">
        <v>23</v>
      </c>
      <c r="F336" s="5" t="s">
        <v>16</v>
      </c>
      <c r="G336" s="5">
        <v>22</v>
      </c>
      <c r="H336" s="5">
        <v>785</v>
      </c>
      <c r="I336" s="5">
        <v>885</v>
      </c>
      <c r="J336" s="6">
        <f t="shared" si="15"/>
        <v>17270</v>
      </c>
      <c r="K336" s="6">
        <f t="shared" si="16"/>
        <v>19470</v>
      </c>
      <c r="L336" s="6">
        <f t="shared" si="17"/>
        <v>2200</v>
      </c>
    </row>
    <row r="337" spans="1:12" ht="15.6" thickTop="1" thickBot="1" x14ac:dyDescent="0.35">
      <c r="A337" s="4">
        <v>45387</v>
      </c>
      <c r="B337" s="5" t="s">
        <v>24</v>
      </c>
      <c r="C337" s="5" t="s">
        <v>25</v>
      </c>
      <c r="D337" s="5" t="s">
        <v>26</v>
      </c>
      <c r="E337" s="5" t="s">
        <v>27</v>
      </c>
      <c r="F337" s="5" t="s">
        <v>16</v>
      </c>
      <c r="G337" s="5">
        <v>74</v>
      </c>
      <c r="H337" s="5">
        <v>743</v>
      </c>
      <c r="I337" s="5">
        <v>1284</v>
      </c>
      <c r="J337" s="6">
        <f t="shared" si="15"/>
        <v>54982</v>
      </c>
      <c r="K337" s="6">
        <f t="shared" si="16"/>
        <v>95016</v>
      </c>
      <c r="L337" s="6">
        <f t="shared" si="17"/>
        <v>40034</v>
      </c>
    </row>
    <row r="338" spans="1:12" ht="15.6" thickTop="1" thickBot="1" x14ac:dyDescent="0.35">
      <c r="A338" s="4">
        <v>45388</v>
      </c>
      <c r="B338" s="5" t="s">
        <v>28</v>
      </c>
      <c r="C338" s="5" t="s">
        <v>25</v>
      </c>
      <c r="D338" s="5" t="s">
        <v>26</v>
      </c>
      <c r="E338" s="5" t="s">
        <v>29</v>
      </c>
      <c r="F338" s="5" t="s">
        <v>16</v>
      </c>
      <c r="G338" s="5">
        <v>83</v>
      </c>
      <c r="H338" s="5">
        <v>594</v>
      </c>
      <c r="I338" s="5">
        <v>1302</v>
      </c>
      <c r="J338" s="6">
        <f t="shared" si="15"/>
        <v>49302</v>
      </c>
      <c r="K338" s="6">
        <f t="shared" si="16"/>
        <v>108066</v>
      </c>
      <c r="L338" s="6">
        <f t="shared" si="17"/>
        <v>58764</v>
      </c>
    </row>
    <row r="339" spans="1:12" ht="15.6" thickTop="1" thickBot="1" x14ac:dyDescent="0.35">
      <c r="A339" s="4">
        <v>45389</v>
      </c>
      <c r="B339" s="5" t="s">
        <v>30</v>
      </c>
      <c r="C339" s="5" t="s">
        <v>25</v>
      </c>
      <c r="D339" s="5" t="s">
        <v>26</v>
      </c>
      <c r="E339" s="5" t="s">
        <v>31</v>
      </c>
      <c r="F339" s="5" t="s">
        <v>16</v>
      </c>
      <c r="G339" s="5">
        <v>55</v>
      </c>
      <c r="H339" s="5">
        <v>906</v>
      </c>
      <c r="I339" s="5">
        <v>1316</v>
      </c>
      <c r="J339" s="6">
        <f t="shared" si="15"/>
        <v>49830</v>
      </c>
      <c r="K339" s="6">
        <f t="shared" si="16"/>
        <v>72380</v>
      </c>
      <c r="L339" s="6">
        <f t="shared" si="17"/>
        <v>22550</v>
      </c>
    </row>
    <row r="340" spans="1:12" ht="15.6" thickTop="1" thickBot="1" x14ac:dyDescent="0.35">
      <c r="A340" s="4">
        <v>45390</v>
      </c>
      <c r="B340" s="5" t="s">
        <v>32</v>
      </c>
      <c r="C340" s="5" t="s">
        <v>25</v>
      </c>
      <c r="D340" s="5" t="s">
        <v>26</v>
      </c>
      <c r="E340" s="5" t="s">
        <v>19</v>
      </c>
      <c r="F340" s="5" t="s">
        <v>16</v>
      </c>
      <c r="G340" s="5">
        <v>70</v>
      </c>
      <c r="H340" s="5">
        <v>878</v>
      </c>
      <c r="I340" s="5">
        <v>1198</v>
      </c>
      <c r="J340" s="6">
        <f t="shared" si="15"/>
        <v>61460</v>
      </c>
      <c r="K340" s="6">
        <f t="shared" si="16"/>
        <v>83860</v>
      </c>
      <c r="L340" s="6">
        <f t="shared" si="17"/>
        <v>22400</v>
      </c>
    </row>
    <row r="341" spans="1:12" ht="15.6" thickTop="1" thickBot="1" x14ac:dyDescent="0.35">
      <c r="A341" s="4">
        <v>45391</v>
      </c>
      <c r="B341" s="5" t="s">
        <v>33</v>
      </c>
      <c r="C341" s="5" t="s">
        <v>13</v>
      </c>
      <c r="D341" s="5" t="s">
        <v>14</v>
      </c>
      <c r="E341" s="5" t="s">
        <v>34</v>
      </c>
      <c r="F341" s="5" t="s">
        <v>35</v>
      </c>
      <c r="G341" s="5">
        <v>21</v>
      </c>
      <c r="H341" s="5">
        <v>879</v>
      </c>
      <c r="I341" s="5">
        <v>1072</v>
      </c>
      <c r="J341" s="6">
        <f t="shared" si="15"/>
        <v>18459</v>
      </c>
      <c r="K341" s="6">
        <f t="shared" si="16"/>
        <v>22512</v>
      </c>
      <c r="L341" s="6">
        <f t="shared" si="17"/>
        <v>4053</v>
      </c>
    </row>
    <row r="342" spans="1:12" ht="15.6" thickTop="1" thickBot="1" x14ac:dyDescent="0.35">
      <c r="A342" s="4">
        <v>45392</v>
      </c>
      <c r="B342" s="5" t="s">
        <v>36</v>
      </c>
      <c r="C342" s="5" t="s">
        <v>13</v>
      </c>
      <c r="D342" s="5" t="s">
        <v>14</v>
      </c>
      <c r="E342" s="5" t="s">
        <v>31</v>
      </c>
      <c r="F342" s="5" t="s">
        <v>35</v>
      </c>
      <c r="G342" s="5">
        <v>28</v>
      </c>
      <c r="H342" s="5">
        <v>937</v>
      </c>
      <c r="I342" s="5">
        <v>962</v>
      </c>
      <c r="J342" s="6">
        <f t="shared" si="15"/>
        <v>26236</v>
      </c>
      <c r="K342" s="6">
        <f t="shared" si="16"/>
        <v>26936</v>
      </c>
      <c r="L342" s="6">
        <f t="shared" si="17"/>
        <v>700</v>
      </c>
    </row>
    <row r="343" spans="1:12" ht="15.6" thickTop="1" thickBot="1" x14ac:dyDescent="0.35">
      <c r="A343" s="4">
        <v>45393</v>
      </c>
      <c r="B343" s="5" t="s">
        <v>37</v>
      </c>
      <c r="C343" s="5" t="s">
        <v>13</v>
      </c>
      <c r="D343" s="5" t="s">
        <v>14</v>
      </c>
      <c r="E343" s="5" t="s">
        <v>38</v>
      </c>
      <c r="F343" s="5" t="s">
        <v>35</v>
      </c>
      <c r="G343" s="5">
        <v>22</v>
      </c>
      <c r="H343" s="5">
        <v>832</v>
      </c>
      <c r="I343" s="5">
        <v>1160</v>
      </c>
      <c r="J343" s="6">
        <f t="shared" si="15"/>
        <v>18304</v>
      </c>
      <c r="K343" s="6">
        <f t="shared" si="16"/>
        <v>25520</v>
      </c>
      <c r="L343" s="6">
        <f t="shared" si="17"/>
        <v>7216</v>
      </c>
    </row>
    <row r="344" spans="1:12" ht="15.6" thickTop="1" thickBot="1" x14ac:dyDescent="0.35">
      <c r="A344" s="4">
        <v>45394</v>
      </c>
      <c r="B344" s="5" t="s">
        <v>39</v>
      </c>
      <c r="C344" s="5" t="s">
        <v>13</v>
      </c>
      <c r="D344" s="5" t="s">
        <v>14</v>
      </c>
      <c r="E344" s="5" t="s">
        <v>38</v>
      </c>
      <c r="F344" s="5" t="s">
        <v>35</v>
      </c>
      <c r="G344" s="5">
        <v>28</v>
      </c>
      <c r="H344" s="5">
        <v>832</v>
      </c>
      <c r="I344" s="5">
        <v>1013</v>
      </c>
      <c r="J344" s="6">
        <f t="shared" si="15"/>
        <v>23296</v>
      </c>
      <c r="K344" s="6">
        <f t="shared" si="16"/>
        <v>28364</v>
      </c>
      <c r="L344" s="6">
        <f t="shared" si="17"/>
        <v>5068</v>
      </c>
    </row>
    <row r="345" spans="1:12" ht="15.6" thickTop="1" thickBot="1" x14ac:dyDescent="0.35">
      <c r="A345" s="4">
        <v>45395</v>
      </c>
      <c r="B345" s="5" t="s">
        <v>40</v>
      </c>
      <c r="C345" s="5" t="s">
        <v>13</v>
      </c>
      <c r="D345" s="5" t="s">
        <v>14</v>
      </c>
      <c r="E345" s="5" t="s">
        <v>19</v>
      </c>
      <c r="F345" s="5" t="s">
        <v>35</v>
      </c>
      <c r="G345" s="5">
        <v>22</v>
      </c>
      <c r="H345" s="5">
        <v>692</v>
      </c>
      <c r="I345" s="5">
        <v>1407</v>
      </c>
      <c r="J345" s="6">
        <f t="shared" si="15"/>
        <v>15224</v>
      </c>
      <c r="K345" s="6">
        <f t="shared" si="16"/>
        <v>30954</v>
      </c>
      <c r="L345" s="6">
        <f t="shared" si="17"/>
        <v>15730</v>
      </c>
    </row>
    <row r="346" spans="1:12" ht="15.6" thickTop="1" thickBot="1" x14ac:dyDescent="0.35">
      <c r="A346" s="4">
        <v>45396</v>
      </c>
      <c r="B346" s="5" t="s">
        <v>41</v>
      </c>
      <c r="C346" s="5" t="s">
        <v>13</v>
      </c>
      <c r="D346" s="5" t="s">
        <v>14</v>
      </c>
      <c r="E346" s="5" t="s">
        <v>42</v>
      </c>
      <c r="F346" s="5" t="s">
        <v>35</v>
      </c>
      <c r="G346" s="5">
        <v>22</v>
      </c>
      <c r="H346" s="5">
        <v>622</v>
      </c>
      <c r="I346" s="5">
        <v>1031</v>
      </c>
      <c r="J346" s="6">
        <f t="shared" si="15"/>
        <v>13684</v>
      </c>
      <c r="K346" s="6">
        <f t="shared" si="16"/>
        <v>22682</v>
      </c>
      <c r="L346" s="6">
        <f t="shared" si="17"/>
        <v>8998</v>
      </c>
    </row>
    <row r="347" spans="1:12" ht="15.6" thickTop="1" thickBot="1" x14ac:dyDescent="0.35">
      <c r="A347" s="4">
        <v>45397</v>
      </c>
      <c r="B347" s="5" t="s">
        <v>43</v>
      </c>
      <c r="C347" s="5" t="s">
        <v>25</v>
      </c>
      <c r="D347" s="5" t="s">
        <v>44</v>
      </c>
      <c r="E347" s="5" t="s">
        <v>19</v>
      </c>
      <c r="F347" s="5" t="s">
        <v>35</v>
      </c>
      <c r="G347" s="5">
        <v>57</v>
      </c>
      <c r="H347" s="5">
        <v>724</v>
      </c>
      <c r="I347" s="5">
        <v>1094</v>
      </c>
      <c r="J347" s="6">
        <f t="shared" si="15"/>
        <v>41268</v>
      </c>
      <c r="K347" s="6">
        <f t="shared" si="16"/>
        <v>62358</v>
      </c>
      <c r="L347" s="6">
        <f t="shared" si="17"/>
        <v>21090</v>
      </c>
    </row>
    <row r="348" spans="1:12" ht="15.6" thickTop="1" thickBot="1" x14ac:dyDescent="0.35">
      <c r="A348" s="4">
        <v>45398</v>
      </c>
      <c r="B348" s="5" t="s">
        <v>45</v>
      </c>
      <c r="C348" s="5" t="s">
        <v>25</v>
      </c>
      <c r="D348" s="5" t="s">
        <v>44</v>
      </c>
      <c r="E348" s="5" t="s">
        <v>46</v>
      </c>
      <c r="F348" s="5" t="s">
        <v>35</v>
      </c>
      <c r="G348" s="5">
        <v>50</v>
      </c>
      <c r="H348" s="5">
        <v>537</v>
      </c>
      <c r="I348" s="5">
        <v>999</v>
      </c>
      <c r="J348" s="6">
        <f t="shared" si="15"/>
        <v>26850</v>
      </c>
      <c r="K348" s="6">
        <f t="shared" si="16"/>
        <v>49950</v>
      </c>
      <c r="L348" s="6">
        <f t="shared" si="17"/>
        <v>23100</v>
      </c>
    </row>
    <row r="349" spans="1:12" ht="15.6" thickTop="1" thickBot="1" x14ac:dyDescent="0.35">
      <c r="A349" s="4">
        <v>45399</v>
      </c>
      <c r="B349" s="5" t="s">
        <v>47</v>
      </c>
      <c r="C349" s="5" t="s">
        <v>25</v>
      </c>
      <c r="D349" s="5" t="s">
        <v>44</v>
      </c>
      <c r="E349" s="5" t="s">
        <v>42</v>
      </c>
      <c r="F349" s="5" t="s">
        <v>35</v>
      </c>
      <c r="G349" s="5">
        <v>67</v>
      </c>
      <c r="H349" s="5">
        <v>989</v>
      </c>
      <c r="I349" s="5">
        <v>1052</v>
      </c>
      <c r="J349" s="6">
        <f t="shared" si="15"/>
        <v>66263</v>
      </c>
      <c r="K349" s="6">
        <f t="shared" si="16"/>
        <v>70484</v>
      </c>
      <c r="L349" s="6">
        <f t="shared" si="17"/>
        <v>4221</v>
      </c>
    </row>
    <row r="350" spans="1:12" ht="15.6" thickTop="1" thickBot="1" x14ac:dyDescent="0.35">
      <c r="A350" s="4">
        <v>45400</v>
      </c>
      <c r="B350" s="5" t="s">
        <v>48</v>
      </c>
      <c r="C350" s="5" t="s">
        <v>25</v>
      </c>
      <c r="D350" s="5" t="s">
        <v>44</v>
      </c>
      <c r="E350" s="5" t="s">
        <v>49</v>
      </c>
      <c r="F350" s="5" t="s">
        <v>35</v>
      </c>
      <c r="G350" s="5">
        <v>83</v>
      </c>
      <c r="H350" s="5">
        <v>917</v>
      </c>
      <c r="I350" s="5">
        <v>1125</v>
      </c>
      <c r="J350" s="6">
        <f t="shared" si="15"/>
        <v>76111</v>
      </c>
      <c r="K350" s="6">
        <f t="shared" si="16"/>
        <v>93375</v>
      </c>
      <c r="L350" s="6">
        <f t="shared" si="17"/>
        <v>17264</v>
      </c>
    </row>
    <row r="351" spans="1:12" ht="15.6" thickTop="1" thickBot="1" x14ac:dyDescent="0.35">
      <c r="A351" s="4">
        <v>45401</v>
      </c>
      <c r="B351" s="5" t="s">
        <v>50</v>
      </c>
      <c r="C351" s="5" t="s">
        <v>25</v>
      </c>
      <c r="D351" s="5" t="s">
        <v>44</v>
      </c>
      <c r="E351" s="5" t="s">
        <v>51</v>
      </c>
      <c r="F351" s="5" t="s">
        <v>35</v>
      </c>
      <c r="G351" s="5">
        <v>74</v>
      </c>
      <c r="H351" s="5">
        <v>645</v>
      </c>
      <c r="I351" s="5">
        <v>1026</v>
      </c>
      <c r="J351" s="6">
        <f t="shared" si="15"/>
        <v>47730</v>
      </c>
      <c r="K351" s="6">
        <f t="shared" si="16"/>
        <v>75924</v>
      </c>
      <c r="L351" s="6">
        <f t="shared" si="17"/>
        <v>28194</v>
      </c>
    </row>
    <row r="352" spans="1:12" ht="15.6" thickTop="1" thickBot="1" x14ac:dyDescent="0.35">
      <c r="A352" s="4">
        <v>45402</v>
      </c>
      <c r="B352" s="5" t="s">
        <v>52</v>
      </c>
      <c r="C352" s="5" t="s">
        <v>25</v>
      </c>
      <c r="D352" s="5" t="s">
        <v>44</v>
      </c>
      <c r="E352" s="5" t="s">
        <v>31</v>
      </c>
      <c r="F352" s="5" t="s">
        <v>16</v>
      </c>
      <c r="G352" s="5">
        <v>76</v>
      </c>
      <c r="H352" s="5">
        <v>943</v>
      </c>
      <c r="I352" s="5">
        <v>1205</v>
      </c>
      <c r="J352" s="6">
        <f t="shared" si="15"/>
        <v>71668</v>
      </c>
      <c r="K352" s="6">
        <f t="shared" si="16"/>
        <v>91580</v>
      </c>
      <c r="L352" s="6">
        <f t="shared" si="17"/>
        <v>19912</v>
      </c>
    </row>
    <row r="353" spans="1:12" ht="15.6" thickTop="1" thickBot="1" x14ac:dyDescent="0.35">
      <c r="A353" s="4">
        <v>45403</v>
      </c>
      <c r="B353" s="5" t="s">
        <v>53</v>
      </c>
      <c r="C353" s="5" t="s">
        <v>25</v>
      </c>
      <c r="D353" s="5" t="s">
        <v>44</v>
      </c>
      <c r="E353" s="5" t="s">
        <v>38</v>
      </c>
      <c r="F353" s="5" t="s">
        <v>16</v>
      </c>
      <c r="G353" s="5">
        <v>85</v>
      </c>
      <c r="H353" s="5">
        <v>505</v>
      </c>
      <c r="I353" s="5">
        <v>1323</v>
      </c>
      <c r="J353" s="6">
        <f t="shared" si="15"/>
        <v>42925</v>
      </c>
      <c r="K353" s="6">
        <f t="shared" si="16"/>
        <v>112455</v>
      </c>
      <c r="L353" s="6">
        <f t="shared" si="17"/>
        <v>69530</v>
      </c>
    </row>
    <row r="354" spans="1:12" ht="15.6" thickTop="1" thickBot="1" x14ac:dyDescent="0.35">
      <c r="A354" s="4">
        <v>45404</v>
      </c>
      <c r="B354" s="5" t="s">
        <v>54</v>
      </c>
      <c r="C354" s="5" t="s">
        <v>13</v>
      </c>
      <c r="D354" s="5" t="s">
        <v>55</v>
      </c>
      <c r="E354" s="5" t="s">
        <v>38</v>
      </c>
      <c r="F354" s="5" t="s">
        <v>16</v>
      </c>
      <c r="G354" s="5">
        <v>23</v>
      </c>
      <c r="H354" s="5">
        <v>663</v>
      </c>
      <c r="I354" s="5">
        <v>926</v>
      </c>
      <c r="J354" s="6">
        <f t="shared" si="15"/>
        <v>15249</v>
      </c>
      <c r="K354" s="6">
        <f t="shared" si="16"/>
        <v>21298</v>
      </c>
      <c r="L354" s="6">
        <f t="shared" si="17"/>
        <v>6049</v>
      </c>
    </row>
    <row r="355" spans="1:12" ht="15.6" thickTop="1" thickBot="1" x14ac:dyDescent="0.35">
      <c r="A355" s="4">
        <v>45405</v>
      </c>
      <c r="B355" s="5" t="s">
        <v>56</v>
      </c>
      <c r="C355" s="5" t="s">
        <v>13</v>
      </c>
      <c r="D355" s="5" t="s">
        <v>55</v>
      </c>
      <c r="E355" s="5" t="s">
        <v>23</v>
      </c>
      <c r="F355" s="5" t="s">
        <v>16</v>
      </c>
      <c r="G355" s="5">
        <v>29</v>
      </c>
      <c r="H355" s="5">
        <v>893</v>
      </c>
      <c r="I355" s="5">
        <v>1003</v>
      </c>
      <c r="J355" s="6">
        <f t="shared" si="15"/>
        <v>25897</v>
      </c>
      <c r="K355" s="6">
        <f t="shared" si="16"/>
        <v>29087</v>
      </c>
      <c r="L355" s="6">
        <f t="shared" si="17"/>
        <v>3190</v>
      </c>
    </row>
    <row r="356" spans="1:12" ht="15.6" thickTop="1" thickBot="1" x14ac:dyDescent="0.35">
      <c r="A356" s="4">
        <v>45406</v>
      </c>
      <c r="B356" s="5" t="s">
        <v>57</v>
      </c>
      <c r="C356" s="5" t="s">
        <v>13</v>
      </c>
      <c r="D356" s="5" t="s">
        <v>55</v>
      </c>
      <c r="E356" s="5" t="s">
        <v>23</v>
      </c>
      <c r="F356" s="5" t="s">
        <v>16</v>
      </c>
      <c r="G356" s="5">
        <v>23</v>
      </c>
      <c r="H356" s="5">
        <v>779</v>
      </c>
      <c r="I356" s="5">
        <v>1428</v>
      </c>
      <c r="J356" s="6">
        <f t="shared" si="15"/>
        <v>17917</v>
      </c>
      <c r="K356" s="6">
        <f t="shared" si="16"/>
        <v>32844</v>
      </c>
      <c r="L356" s="6">
        <f t="shared" si="17"/>
        <v>14927</v>
      </c>
    </row>
    <row r="357" spans="1:12" ht="15.6" thickTop="1" thickBot="1" x14ac:dyDescent="0.35">
      <c r="A357" s="4">
        <v>45407</v>
      </c>
      <c r="B357" s="5" t="s">
        <v>58</v>
      </c>
      <c r="C357" s="5" t="s">
        <v>13</v>
      </c>
      <c r="D357" s="5" t="s">
        <v>55</v>
      </c>
      <c r="E357" s="5" t="s">
        <v>34</v>
      </c>
      <c r="F357" s="5" t="s">
        <v>35</v>
      </c>
      <c r="G357" s="5">
        <v>24</v>
      </c>
      <c r="H357" s="5">
        <v>859</v>
      </c>
      <c r="I357" s="5">
        <v>939</v>
      </c>
      <c r="J357" s="6">
        <f t="shared" si="15"/>
        <v>20616</v>
      </c>
      <c r="K357" s="6">
        <f t="shared" si="16"/>
        <v>22536</v>
      </c>
      <c r="L357" s="6">
        <f t="shared" si="17"/>
        <v>1920</v>
      </c>
    </row>
    <row r="358" spans="1:12" ht="15.6" thickTop="1" thickBot="1" x14ac:dyDescent="0.35">
      <c r="A358" s="4">
        <v>45408</v>
      </c>
      <c r="B358" s="5" t="s">
        <v>59</v>
      </c>
      <c r="C358" s="5" t="s">
        <v>13</v>
      </c>
      <c r="D358" s="5" t="s">
        <v>55</v>
      </c>
      <c r="E358" s="5" t="s">
        <v>38</v>
      </c>
      <c r="F358" s="5" t="s">
        <v>35</v>
      </c>
      <c r="G358" s="5">
        <v>29</v>
      </c>
      <c r="H358" s="5">
        <v>952</v>
      </c>
      <c r="I358" s="5">
        <v>1483</v>
      </c>
      <c r="J358" s="6">
        <f t="shared" si="15"/>
        <v>27608</v>
      </c>
      <c r="K358" s="6">
        <f t="shared" si="16"/>
        <v>43007</v>
      </c>
      <c r="L358" s="6">
        <f t="shared" si="17"/>
        <v>15399</v>
      </c>
    </row>
    <row r="359" spans="1:12" ht="15.6" thickTop="1" thickBot="1" x14ac:dyDescent="0.35">
      <c r="A359" s="4">
        <v>45409</v>
      </c>
      <c r="B359" s="5" t="s">
        <v>60</v>
      </c>
      <c r="C359" s="5" t="s">
        <v>13</v>
      </c>
      <c r="D359" s="5" t="s">
        <v>55</v>
      </c>
      <c r="E359" s="5" t="s">
        <v>61</v>
      </c>
      <c r="F359" s="5" t="s">
        <v>35</v>
      </c>
      <c r="G359" s="5">
        <v>26</v>
      </c>
      <c r="H359" s="5">
        <v>983</v>
      </c>
      <c r="I359" s="5">
        <v>1457</v>
      </c>
      <c r="J359" s="6">
        <f t="shared" si="15"/>
        <v>25558</v>
      </c>
      <c r="K359" s="6">
        <f t="shared" si="16"/>
        <v>37882</v>
      </c>
      <c r="L359" s="6">
        <f t="shared" si="17"/>
        <v>12324</v>
      </c>
    </row>
    <row r="360" spans="1:12" ht="15.6" thickTop="1" thickBot="1" x14ac:dyDescent="0.35">
      <c r="A360" s="4">
        <v>45410</v>
      </c>
      <c r="B360" s="5" t="s">
        <v>62</v>
      </c>
      <c r="C360" s="5" t="s">
        <v>13</v>
      </c>
      <c r="D360" s="5" t="s">
        <v>55</v>
      </c>
      <c r="E360" s="5" t="s">
        <v>63</v>
      </c>
      <c r="F360" s="5" t="s">
        <v>35</v>
      </c>
      <c r="G360" s="5">
        <v>28</v>
      </c>
      <c r="H360" s="5">
        <v>814</v>
      </c>
      <c r="I360" s="5">
        <v>1044</v>
      </c>
      <c r="J360" s="6">
        <f t="shared" si="15"/>
        <v>22792</v>
      </c>
      <c r="K360" s="6">
        <f t="shared" si="16"/>
        <v>29232</v>
      </c>
      <c r="L360" s="6">
        <f t="shared" si="17"/>
        <v>6440</v>
      </c>
    </row>
    <row r="361" spans="1:12" ht="15.6" thickTop="1" thickBot="1" x14ac:dyDescent="0.35">
      <c r="A361" s="4">
        <v>45411</v>
      </c>
      <c r="B361" s="5" t="s">
        <v>64</v>
      </c>
      <c r="C361" s="5" t="s">
        <v>13</v>
      </c>
      <c r="D361" s="5" t="s">
        <v>55</v>
      </c>
      <c r="E361" s="5" t="s">
        <v>19</v>
      </c>
      <c r="F361" s="5" t="s">
        <v>35</v>
      </c>
      <c r="G361" s="5">
        <v>26</v>
      </c>
      <c r="H361" s="5">
        <v>835</v>
      </c>
      <c r="I361" s="5">
        <v>1145</v>
      </c>
      <c r="J361" s="6">
        <f t="shared" si="15"/>
        <v>21710</v>
      </c>
      <c r="K361" s="6">
        <f t="shared" si="16"/>
        <v>29770</v>
      </c>
      <c r="L361" s="6">
        <f t="shared" si="17"/>
        <v>8060</v>
      </c>
    </row>
    <row r="362" spans="1:12" ht="15.6" thickTop="1" thickBot="1" x14ac:dyDescent="0.35">
      <c r="A362" s="4">
        <v>45412</v>
      </c>
      <c r="B362" s="5" t="s">
        <v>65</v>
      </c>
      <c r="C362" s="5" t="s">
        <v>13</v>
      </c>
      <c r="D362" s="5" t="s">
        <v>55</v>
      </c>
      <c r="E362" s="5" t="s">
        <v>66</v>
      </c>
      <c r="F362" s="5" t="s">
        <v>35</v>
      </c>
      <c r="G362" s="5">
        <v>24</v>
      </c>
      <c r="H362" s="5">
        <v>631</v>
      </c>
      <c r="I362" s="5">
        <v>1299</v>
      </c>
      <c r="J362" s="6">
        <f t="shared" si="15"/>
        <v>15144</v>
      </c>
      <c r="K362" s="6">
        <f t="shared" si="16"/>
        <v>31176</v>
      </c>
      <c r="L362" s="6">
        <f t="shared" si="17"/>
        <v>16032</v>
      </c>
    </row>
    <row r="363" spans="1:12" ht="15.6" thickTop="1" thickBot="1" x14ac:dyDescent="0.35">
      <c r="A363" s="4">
        <v>45413</v>
      </c>
      <c r="B363" s="5" t="s">
        <v>67</v>
      </c>
      <c r="C363" s="5" t="s">
        <v>13</v>
      </c>
      <c r="D363" s="5" t="s">
        <v>55</v>
      </c>
      <c r="E363" s="5" t="s">
        <v>68</v>
      </c>
      <c r="F363" s="5" t="s">
        <v>35</v>
      </c>
      <c r="G363" s="5">
        <v>24</v>
      </c>
      <c r="H363" s="5">
        <v>833</v>
      </c>
      <c r="I363" s="5">
        <v>974</v>
      </c>
      <c r="J363" s="6">
        <f t="shared" si="15"/>
        <v>19992</v>
      </c>
      <c r="K363" s="6">
        <f t="shared" si="16"/>
        <v>23376</v>
      </c>
      <c r="L363" s="6">
        <f t="shared" si="17"/>
        <v>3384</v>
      </c>
    </row>
    <row r="364" spans="1:12" ht="15.6" thickTop="1" thickBot="1" x14ac:dyDescent="0.35">
      <c r="A364" s="4">
        <v>45414</v>
      </c>
      <c r="B364" s="5" t="s">
        <v>69</v>
      </c>
      <c r="C364" s="5" t="s">
        <v>13</v>
      </c>
      <c r="D364" s="5" t="s">
        <v>55</v>
      </c>
      <c r="E364" s="5" t="s">
        <v>70</v>
      </c>
      <c r="F364" s="5" t="s">
        <v>16</v>
      </c>
      <c r="G364" s="5">
        <v>21</v>
      </c>
      <c r="H364" s="5">
        <v>680</v>
      </c>
      <c r="I364" s="5">
        <v>1232</v>
      </c>
      <c r="J364" s="6">
        <f t="shared" si="15"/>
        <v>14280</v>
      </c>
      <c r="K364" s="6">
        <f t="shared" si="16"/>
        <v>25872</v>
      </c>
      <c r="L364" s="6">
        <f t="shared" si="17"/>
        <v>11592</v>
      </c>
    </row>
    <row r="365" spans="1:12" ht="15.6" thickTop="1" thickBot="1" x14ac:dyDescent="0.35">
      <c r="A365" s="4">
        <v>45415</v>
      </c>
      <c r="B365" s="5" t="s">
        <v>71</v>
      </c>
      <c r="C365" s="5" t="s">
        <v>13</v>
      </c>
      <c r="D365" s="5" t="s">
        <v>55</v>
      </c>
      <c r="E365" s="5" t="s">
        <v>72</v>
      </c>
      <c r="F365" s="5" t="s">
        <v>16</v>
      </c>
      <c r="G365" s="5">
        <v>23</v>
      </c>
      <c r="H365" s="5">
        <v>667</v>
      </c>
      <c r="I365" s="5">
        <v>1242</v>
      </c>
      <c r="J365" s="6">
        <f t="shared" si="15"/>
        <v>15341</v>
      </c>
      <c r="K365" s="6">
        <f t="shared" si="16"/>
        <v>28566</v>
      </c>
      <c r="L365" s="6">
        <f t="shared" si="17"/>
        <v>13225</v>
      </c>
    </row>
    <row r="366" spans="1:12" ht="15.6" thickTop="1" thickBot="1" x14ac:dyDescent="0.35">
      <c r="A366" s="4">
        <v>45416</v>
      </c>
      <c r="B366" s="5" t="s">
        <v>73</v>
      </c>
      <c r="C366" s="5" t="s">
        <v>13</v>
      </c>
      <c r="D366" s="5" t="s">
        <v>55</v>
      </c>
      <c r="E366" s="5" t="s">
        <v>74</v>
      </c>
      <c r="F366" s="5" t="s">
        <v>16</v>
      </c>
      <c r="G366" s="5">
        <v>24</v>
      </c>
      <c r="H366" s="5">
        <v>504</v>
      </c>
      <c r="I366" s="5">
        <v>1107</v>
      </c>
      <c r="J366" s="6">
        <f t="shared" si="15"/>
        <v>12096</v>
      </c>
      <c r="K366" s="6">
        <f t="shared" si="16"/>
        <v>26568</v>
      </c>
      <c r="L366" s="6">
        <f t="shared" si="17"/>
        <v>14472</v>
      </c>
    </row>
    <row r="367" spans="1:12" ht="15.6" thickTop="1" thickBot="1" x14ac:dyDescent="0.35">
      <c r="A367" s="4">
        <v>45417</v>
      </c>
      <c r="B367" s="5" t="s">
        <v>75</v>
      </c>
      <c r="C367" s="5" t="s">
        <v>13</v>
      </c>
      <c r="D367" s="5" t="s">
        <v>55</v>
      </c>
      <c r="E367" s="5" t="s">
        <v>21</v>
      </c>
      <c r="F367" s="5" t="s">
        <v>16</v>
      </c>
      <c r="G367" s="5">
        <v>26</v>
      </c>
      <c r="H367" s="5">
        <v>985</v>
      </c>
      <c r="I367" s="5">
        <v>1158</v>
      </c>
      <c r="J367" s="6">
        <f t="shared" si="15"/>
        <v>25610</v>
      </c>
      <c r="K367" s="6">
        <f t="shared" si="16"/>
        <v>30108</v>
      </c>
      <c r="L367" s="6">
        <f t="shared" si="17"/>
        <v>4498</v>
      </c>
    </row>
    <row r="368" spans="1:12" ht="15.6" thickTop="1" thickBot="1" x14ac:dyDescent="0.35">
      <c r="A368" s="4">
        <v>45418</v>
      </c>
      <c r="B368" s="5" t="s">
        <v>76</v>
      </c>
      <c r="C368" s="5" t="s">
        <v>13</v>
      </c>
      <c r="D368" s="5" t="s">
        <v>55</v>
      </c>
      <c r="E368" s="5" t="s">
        <v>21</v>
      </c>
      <c r="F368" s="5" t="s">
        <v>35</v>
      </c>
      <c r="G368" s="5">
        <v>27</v>
      </c>
      <c r="H368" s="5">
        <v>890</v>
      </c>
      <c r="I368" s="5">
        <v>1033</v>
      </c>
      <c r="J368" s="6">
        <f t="shared" si="15"/>
        <v>24030</v>
      </c>
      <c r="K368" s="6">
        <f t="shared" si="16"/>
        <v>27891</v>
      </c>
      <c r="L368" s="6">
        <f t="shared" si="17"/>
        <v>3861</v>
      </c>
    </row>
    <row r="369" spans="1:12" ht="15.6" thickTop="1" thickBot="1" x14ac:dyDescent="0.35">
      <c r="A369" s="4">
        <v>45419</v>
      </c>
      <c r="B369" s="5" t="s">
        <v>77</v>
      </c>
      <c r="C369" s="5" t="s">
        <v>13</v>
      </c>
      <c r="D369" s="5" t="s">
        <v>78</v>
      </c>
      <c r="E369" s="5" t="s">
        <v>42</v>
      </c>
      <c r="F369" s="5" t="s">
        <v>35</v>
      </c>
      <c r="G369" s="5">
        <v>21</v>
      </c>
      <c r="H369" s="5">
        <v>722</v>
      </c>
      <c r="I369" s="5">
        <v>1486</v>
      </c>
      <c r="J369" s="6">
        <f t="shared" si="15"/>
        <v>15162</v>
      </c>
      <c r="K369" s="6">
        <f t="shared" si="16"/>
        <v>31206</v>
      </c>
      <c r="L369" s="6">
        <f t="shared" si="17"/>
        <v>16044</v>
      </c>
    </row>
    <row r="370" spans="1:12" ht="15.6" thickTop="1" thickBot="1" x14ac:dyDescent="0.35">
      <c r="A370" s="4">
        <v>45420</v>
      </c>
      <c r="B370" s="5" t="s">
        <v>79</v>
      </c>
      <c r="C370" s="5" t="s">
        <v>13</v>
      </c>
      <c r="D370" s="5" t="s">
        <v>78</v>
      </c>
      <c r="E370" s="5" t="s">
        <v>61</v>
      </c>
      <c r="F370" s="5" t="s">
        <v>35</v>
      </c>
      <c r="G370" s="5">
        <v>22</v>
      </c>
      <c r="H370" s="5">
        <v>725</v>
      </c>
      <c r="I370" s="5">
        <v>1362</v>
      </c>
      <c r="J370" s="6">
        <f t="shared" si="15"/>
        <v>15950</v>
      </c>
      <c r="K370" s="6">
        <f t="shared" si="16"/>
        <v>29964</v>
      </c>
      <c r="L370" s="6">
        <f t="shared" si="17"/>
        <v>14014</v>
      </c>
    </row>
    <row r="371" spans="1:12" ht="15.6" thickTop="1" thickBot="1" x14ac:dyDescent="0.35">
      <c r="A371" s="4">
        <v>45421</v>
      </c>
      <c r="B371" s="5" t="s">
        <v>80</v>
      </c>
      <c r="C371" s="5" t="s">
        <v>13</v>
      </c>
      <c r="D371" s="5" t="s">
        <v>78</v>
      </c>
      <c r="E371" s="5" t="s">
        <v>21</v>
      </c>
      <c r="F371" s="5" t="s">
        <v>35</v>
      </c>
      <c r="G371" s="5">
        <v>26</v>
      </c>
      <c r="H371" s="5">
        <v>509</v>
      </c>
      <c r="I371" s="5">
        <v>1413</v>
      </c>
      <c r="J371" s="6">
        <f t="shared" si="15"/>
        <v>13234</v>
      </c>
      <c r="K371" s="6">
        <f t="shared" si="16"/>
        <v>36738</v>
      </c>
      <c r="L371" s="6">
        <f t="shared" si="17"/>
        <v>23504</v>
      </c>
    </row>
    <row r="372" spans="1:12" ht="15.6" thickTop="1" thickBot="1" x14ac:dyDescent="0.35">
      <c r="A372" s="4">
        <v>45422</v>
      </c>
      <c r="B372" s="5" t="s">
        <v>81</v>
      </c>
      <c r="C372" s="5" t="s">
        <v>13</v>
      </c>
      <c r="D372" s="5" t="s">
        <v>78</v>
      </c>
      <c r="E372" s="5" t="s">
        <v>27</v>
      </c>
      <c r="F372" s="5" t="s">
        <v>35</v>
      </c>
      <c r="G372" s="5">
        <v>28</v>
      </c>
      <c r="H372" s="5">
        <v>905</v>
      </c>
      <c r="I372" s="5">
        <v>1110</v>
      </c>
      <c r="J372" s="6">
        <f t="shared" si="15"/>
        <v>25340</v>
      </c>
      <c r="K372" s="6">
        <f t="shared" si="16"/>
        <v>31080</v>
      </c>
      <c r="L372" s="6">
        <f t="shared" si="17"/>
        <v>5740</v>
      </c>
    </row>
    <row r="373" spans="1:12" ht="15.6" thickTop="1" thickBot="1" x14ac:dyDescent="0.35">
      <c r="A373" s="4">
        <v>45423</v>
      </c>
      <c r="B373" s="5" t="s">
        <v>82</v>
      </c>
      <c r="C373" s="5" t="s">
        <v>13</v>
      </c>
      <c r="D373" s="5" t="s">
        <v>78</v>
      </c>
      <c r="E373" s="5" t="s">
        <v>15</v>
      </c>
      <c r="F373" s="5" t="s">
        <v>35</v>
      </c>
      <c r="G373" s="5">
        <v>22</v>
      </c>
      <c r="H373" s="5">
        <v>866</v>
      </c>
      <c r="I373" s="5">
        <v>1020</v>
      </c>
      <c r="J373" s="6">
        <f t="shared" si="15"/>
        <v>19052</v>
      </c>
      <c r="K373" s="6">
        <f t="shared" si="16"/>
        <v>22440</v>
      </c>
      <c r="L373" s="6">
        <f t="shared" si="17"/>
        <v>3388</v>
      </c>
    </row>
    <row r="374" spans="1:12" ht="15.6" thickTop="1" thickBot="1" x14ac:dyDescent="0.35">
      <c r="A374" s="4">
        <v>45424</v>
      </c>
      <c r="B374" s="5" t="s">
        <v>83</v>
      </c>
      <c r="C374" s="5" t="s">
        <v>13</v>
      </c>
      <c r="D374" s="5" t="s">
        <v>78</v>
      </c>
      <c r="E374" s="5" t="s">
        <v>19</v>
      </c>
      <c r="F374" s="5" t="s">
        <v>35</v>
      </c>
      <c r="G374" s="5">
        <v>23</v>
      </c>
      <c r="H374" s="5">
        <v>816</v>
      </c>
      <c r="I374" s="5">
        <v>1429</v>
      </c>
      <c r="J374" s="6">
        <f t="shared" si="15"/>
        <v>18768</v>
      </c>
      <c r="K374" s="6">
        <f t="shared" si="16"/>
        <v>32867</v>
      </c>
      <c r="L374" s="6">
        <f t="shared" si="17"/>
        <v>14099</v>
      </c>
    </row>
    <row r="375" spans="1:12" ht="15.6" thickTop="1" thickBot="1" x14ac:dyDescent="0.35">
      <c r="A375" s="4">
        <v>45425</v>
      </c>
      <c r="B375" s="5" t="s">
        <v>84</v>
      </c>
      <c r="C375" s="5" t="s">
        <v>13</v>
      </c>
      <c r="D375" s="5" t="s">
        <v>78</v>
      </c>
      <c r="E375" s="5" t="s">
        <v>21</v>
      </c>
      <c r="F375" s="5" t="s">
        <v>35</v>
      </c>
      <c r="G375" s="5">
        <v>30</v>
      </c>
      <c r="H375" s="5">
        <v>738</v>
      </c>
      <c r="I375" s="5">
        <v>1400</v>
      </c>
      <c r="J375" s="6">
        <f t="shared" si="15"/>
        <v>22140</v>
      </c>
      <c r="K375" s="6">
        <f t="shared" si="16"/>
        <v>42000</v>
      </c>
      <c r="L375" s="6">
        <f t="shared" si="17"/>
        <v>19860</v>
      </c>
    </row>
    <row r="376" spans="1:12" ht="15.6" thickTop="1" thickBot="1" x14ac:dyDescent="0.35">
      <c r="A376" s="4">
        <v>45426</v>
      </c>
      <c r="B376" s="5" t="s">
        <v>85</v>
      </c>
      <c r="C376" s="5" t="s">
        <v>13</v>
      </c>
      <c r="D376" s="5" t="s">
        <v>78</v>
      </c>
      <c r="E376" s="5" t="s">
        <v>23</v>
      </c>
      <c r="F376" s="5" t="s">
        <v>35</v>
      </c>
      <c r="G376" s="5">
        <v>24</v>
      </c>
      <c r="H376" s="5">
        <v>653</v>
      </c>
      <c r="I376" s="5">
        <v>962</v>
      </c>
      <c r="J376" s="6">
        <f t="shared" si="15"/>
        <v>15672</v>
      </c>
      <c r="K376" s="6">
        <f t="shared" si="16"/>
        <v>23088</v>
      </c>
      <c r="L376" s="6">
        <f t="shared" si="17"/>
        <v>7416</v>
      </c>
    </row>
    <row r="377" spans="1:12" ht="15.6" thickTop="1" thickBot="1" x14ac:dyDescent="0.35">
      <c r="A377" s="4">
        <v>45427</v>
      </c>
      <c r="B377" s="5" t="s">
        <v>86</v>
      </c>
      <c r="C377" s="5" t="s">
        <v>13</v>
      </c>
      <c r="D377" s="5" t="s">
        <v>78</v>
      </c>
      <c r="E377" s="5" t="s">
        <v>27</v>
      </c>
      <c r="F377" s="5" t="s">
        <v>35</v>
      </c>
      <c r="G377" s="5">
        <v>30</v>
      </c>
      <c r="H377" s="5">
        <v>583</v>
      </c>
      <c r="I377" s="5">
        <v>1093</v>
      </c>
      <c r="J377" s="6">
        <f t="shared" si="15"/>
        <v>17490</v>
      </c>
      <c r="K377" s="6">
        <f t="shared" si="16"/>
        <v>32790</v>
      </c>
      <c r="L377" s="6">
        <f t="shared" si="17"/>
        <v>15300</v>
      </c>
    </row>
    <row r="378" spans="1:12" ht="15.6" thickTop="1" thickBot="1" x14ac:dyDescent="0.35">
      <c r="A378" s="4">
        <v>45428</v>
      </c>
      <c r="B378" s="5" t="s">
        <v>87</v>
      </c>
      <c r="C378" s="5" t="s">
        <v>13</v>
      </c>
      <c r="D378" s="5" t="s">
        <v>78</v>
      </c>
      <c r="E378" s="5" t="s">
        <v>29</v>
      </c>
      <c r="F378" s="5" t="s">
        <v>16</v>
      </c>
      <c r="G378" s="5">
        <v>26</v>
      </c>
      <c r="H378" s="5">
        <v>1000</v>
      </c>
      <c r="I378" s="5">
        <v>1236</v>
      </c>
      <c r="J378" s="6">
        <f t="shared" si="15"/>
        <v>26000</v>
      </c>
      <c r="K378" s="6">
        <f t="shared" si="16"/>
        <v>32136</v>
      </c>
      <c r="L378" s="6">
        <f t="shared" si="17"/>
        <v>6136</v>
      </c>
    </row>
    <row r="379" spans="1:12" ht="15.6" thickTop="1" thickBot="1" x14ac:dyDescent="0.35">
      <c r="A379" s="4">
        <v>45429</v>
      </c>
      <c r="B379" s="5" t="s">
        <v>88</v>
      </c>
      <c r="C379" s="5" t="s">
        <v>13</v>
      </c>
      <c r="D379" s="5" t="s">
        <v>78</v>
      </c>
      <c r="E379" s="5" t="s">
        <v>31</v>
      </c>
      <c r="F379" s="5" t="s">
        <v>16</v>
      </c>
      <c r="G379" s="5">
        <v>27</v>
      </c>
      <c r="H379" s="5">
        <v>913</v>
      </c>
      <c r="I379" s="5">
        <v>1041</v>
      </c>
      <c r="J379" s="6">
        <f t="shared" si="15"/>
        <v>24651</v>
      </c>
      <c r="K379" s="6">
        <f t="shared" si="16"/>
        <v>28107</v>
      </c>
      <c r="L379" s="6">
        <f t="shared" si="17"/>
        <v>3456</v>
      </c>
    </row>
    <row r="380" spans="1:12" ht="15.6" thickTop="1" thickBot="1" x14ac:dyDescent="0.35">
      <c r="A380" s="4">
        <v>45430</v>
      </c>
      <c r="B380" s="5" t="s">
        <v>89</v>
      </c>
      <c r="C380" s="5" t="s">
        <v>13</v>
      </c>
      <c r="D380" s="5" t="s">
        <v>78</v>
      </c>
      <c r="E380" s="5" t="s">
        <v>19</v>
      </c>
      <c r="F380" s="5" t="s">
        <v>16</v>
      </c>
      <c r="G380" s="5">
        <v>29</v>
      </c>
      <c r="H380" s="5">
        <v>735</v>
      </c>
      <c r="I380" s="5">
        <v>1098</v>
      </c>
      <c r="J380" s="6">
        <f t="shared" si="15"/>
        <v>21315</v>
      </c>
      <c r="K380" s="6">
        <f t="shared" si="16"/>
        <v>31842</v>
      </c>
      <c r="L380" s="6">
        <f t="shared" si="17"/>
        <v>10527</v>
      </c>
    </row>
    <row r="381" spans="1:12" ht="15.6" thickTop="1" thickBot="1" x14ac:dyDescent="0.35">
      <c r="A381" s="4">
        <v>45431</v>
      </c>
      <c r="B381" s="5" t="s">
        <v>90</v>
      </c>
      <c r="C381" s="5" t="s">
        <v>25</v>
      </c>
      <c r="D381" s="5" t="s">
        <v>91</v>
      </c>
      <c r="E381" s="5" t="s">
        <v>34</v>
      </c>
      <c r="F381" s="5" t="s">
        <v>16</v>
      </c>
      <c r="G381" s="5">
        <v>82</v>
      </c>
      <c r="H381" s="5">
        <v>928</v>
      </c>
      <c r="I381" s="5">
        <v>1106</v>
      </c>
      <c r="J381" s="6">
        <f t="shared" si="15"/>
        <v>76096</v>
      </c>
      <c r="K381" s="6">
        <f t="shared" si="16"/>
        <v>90692</v>
      </c>
      <c r="L381" s="6">
        <f t="shared" si="17"/>
        <v>14596</v>
      </c>
    </row>
    <row r="382" spans="1:12" ht="15.6" thickTop="1" thickBot="1" x14ac:dyDescent="0.35">
      <c r="A382" s="4">
        <v>45432</v>
      </c>
      <c r="B382" s="5" t="s">
        <v>92</v>
      </c>
      <c r="C382" s="5" t="s">
        <v>25</v>
      </c>
      <c r="D382" s="5" t="s">
        <v>91</v>
      </c>
      <c r="E382" s="5" t="s">
        <v>31</v>
      </c>
      <c r="F382" s="5" t="s">
        <v>16</v>
      </c>
      <c r="G382" s="5">
        <v>63</v>
      </c>
      <c r="H382" s="5">
        <v>929</v>
      </c>
      <c r="I382" s="5">
        <v>1054</v>
      </c>
      <c r="J382" s="6">
        <f t="shared" si="15"/>
        <v>58527</v>
      </c>
      <c r="K382" s="6">
        <f t="shared" si="16"/>
        <v>66402</v>
      </c>
      <c r="L382" s="6">
        <f t="shared" si="17"/>
        <v>7875</v>
      </c>
    </row>
    <row r="383" spans="1:12" ht="15.6" thickTop="1" thickBot="1" x14ac:dyDescent="0.35">
      <c r="A383" s="4">
        <v>45433</v>
      </c>
      <c r="B383" s="5" t="s">
        <v>93</v>
      </c>
      <c r="C383" s="5" t="s">
        <v>25</v>
      </c>
      <c r="D383" s="5" t="s">
        <v>91</v>
      </c>
      <c r="E383" s="5" t="s">
        <v>38</v>
      </c>
      <c r="F383" s="5" t="s">
        <v>35</v>
      </c>
      <c r="G383" s="5">
        <v>72</v>
      </c>
      <c r="H383" s="5">
        <v>605</v>
      </c>
      <c r="I383" s="5">
        <v>1174</v>
      </c>
      <c r="J383" s="6">
        <f t="shared" si="15"/>
        <v>43560</v>
      </c>
      <c r="K383" s="6">
        <f t="shared" si="16"/>
        <v>84528</v>
      </c>
      <c r="L383" s="6">
        <f t="shared" si="17"/>
        <v>40968</v>
      </c>
    </row>
    <row r="384" spans="1:12" ht="15.6" thickTop="1" thickBot="1" x14ac:dyDescent="0.35">
      <c r="A384" s="4">
        <v>45434</v>
      </c>
      <c r="B384" s="5" t="s">
        <v>94</v>
      </c>
      <c r="C384" s="5" t="s">
        <v>25</v>
      </c>
      <c r="D384" s="5" t="s">
        <v>91</v>
      </c>
      <c r="E384" s="5" t="s">
        <v>38</v>
      </c>
      <c r="F384" s="5" t="s">
        <v>35</v>
      </c>
      <c r="G384" s="5">
        <v>82</v>
      </c>
      <c r="H384" s="5">
        <v>993</v>
      </c>
      <c r="I384" s="5">
        <v>1475</v>
      </c>
      <c r="J384" s="6">
        <f t="shared" si="15"/>
        <v>81426</v>
      </c>
      <c r="K384" s="6">
        <f t="shared" si="16"/>
        <v>120950</v>
      </c>
      <c r="L384" s="6">
        <f t="shared" si="17"/>
        <v>39524</v>
      </c>
    </row>
    <row r="385" spans="1:12" ht="15.6" thickTop="1" thickBot="1" x14ac:dyDescent="0.35">
      <c r="A385" s="4">
        <v>45435</v>
      </c>
      <c r="B385" s="5" t="s">
        <v>95</v>
      </c>
      <c r="C385" s="5" t="s">
        <v>25</v>
      </c>
      <c r="D385" s="5" t="s">
        <v>91</v>
      </c>
      <c r="E385" s="5" t="s">
        <v>19</v>
      </c>
      <c r="F385" s="5" t="s">
        <v>35</v>
      </c>
      <c r="G385" s="5">
        <v>53</v>
      </c>
      <c r="H385" s="5">
        <v>803</v>
      </c>
      <c r="I385" s="5">
        <v>1141</v>
      </c>
      <c r="J385" s="6">
        <f t="shared" si="15"/>
        <v>42559</v>
      </c>
      <c r="K385" s="6">
        <f t="shared" si="16"/>
        <v>60473</v>
      </c>
      <c r="L385" s="6">
        <f t="shared" si="17"/>
        <v>17914</v>
      </c>
    </row>
    <row r="386" spans="1:12" ht="15.6" thickTop="1" thickBot="1" x14ac:dyDescent="0.35">
      <c r="A386" s="4">
        <v>45436</v>
      </c>
      <c r="B386" s="5" t="s">
        <v>96</v>
      </c>
      <c r="C386" s="5" t="s">
        <v>25</v>
      </c>
      <c r="D386" s="5" t="s">
        <v>91</v>
      </c>
      <c r="E386" s="5" t="s">
        <v>42</v>
      </c>
      <c r="F386" s="5" t="s">
        <v>35</v>
      </c>
      <c r="G386" s="5">
        <v>87</v>
      </c>
      <c r="H386" s="5">
        <v>742</v>
      </c>
      <c r="I386" s="5">
        <v>1221</v>
      </c>
      <c r="J386" s="6">
        <f t="shared" si="15"/>
        <v>64554</v>
      </c>
      <c r="K386" s="6">
        <f t="shared" si="16"/>
        <v>106227</v>
      </c>
      <c r="L386" s="6">
        <f t="shared" si="17"/>
        <v>41673</v>
      </c>
    </row>
    <row r="387" spans="1:12" ht="15.6" thickTop="1" thickBot="1" x14ac:dyDescent="0.35">
      <c r="A387" s="4">
        <v>45437</v>
      </c>
      <c r="B387" s="5" t="s">
        <v>97</v>
      </c>
      <c r="C387" s="5" t="s">
        <v>25</v>
      </c>
      <c r="D387" s="5" t="s">
        <v>91</v>
      </c>
      <c r="E387" s="5" t="s">
        <v>19</v>
      </c>
      <c r="F387" s="5" t="s">
        <v>35</v>
      </c>
      <c r="G387" s="5">
        <v>70</v>
      </c>
      <c r="H387" s="5">
        <v>605</v>
      </c>
      <c r="I387" s="5">
        <v>1228</v>
      </c>
      <c r="J387" s="6">
        <f t="shared" ref="J387:J450" si="18">G387*H387</f>
        <v>42350</v>
      </c>
      <c r="K387" s="6">
        <f t="shared" ref="K387:K450" si="19">G387*I387</f>
        <v>85960</v>
      </c>
      <c r="L387" s="6">
        <f t="shared" ref="L387:L450" si="20">K387-J387</f>
        <v>43610</v>
      </c>
    </row>
    <row r="388" spans="1:12" ht="15.6" thickTop="1" thickBot="1" x14ac:dyDescent="0.35">
      <c r="A388" s="4">
        <v>45438</v>
      </c>
      <c r="B388" s="5" t="s">
        <v>98</v>
      </c>
      <c r="C388" s="5" t="s">
        <v>25</v>
      </c>
      <c r="D388" s="5" t="s">
        <v>91</v>
      </c>
      <c r="E388" s="5" t="s">
        <v>46</v>
      </c>
      <c r="F388" s="5" t="s">
        <v>35</v>
      </c>
      <c r="G388" s="5">
        <v>94</v>
      </c>
      <c r="H388" s="5">
        <v>754</v>
      </c>
      <c r="I388" s="5">
        <v>1347</v>
      </c>
      <c r="J388" s="6">
        <f t="shared" si="18"/>
        <v>70876</v>
      </c>
      <c r="K388" s="6">
        <f t="shared" si="19"/>
        <v>126618</v>
      </c>
      <c r="L388" s="6">
        <f t="shared" si="20"/>
        <v>55742</v>
      </c>
    </row>
    <row r="389" spans="1:12" ht="15.6" thickTop="1" thickBot="1" x14ac:dyDescent="0.35">
      <c r="A389" s="4">
        <v>45439</v>
      </c>
      <c r="B389" s="5" t="s">
        <v>99</v>
      </c>
      <c r="C389" s="5" t="s">
        <v>25</v>
      </c>
      <c r="D389" s="5" t="s">
        <v>91</v>
      </c>
      <c r="E389" s="5" t="s">
        <v>42</v>
      </c>
      <c r="F389" s="5" t="s">
        <v>35</v>
      </c>
      <c r="G389" s="5">
        <v>80</v>
      </c>
      <c r="H389" s="5">
        <v>622</v>
      </c>
      <c r="I389" s="5">
        <v>1239</v>
      </c>
      <c r="J389" s="6">
        <f t="shared" si="18"/>
        <v>49760</v>
      </c>
      <c r="K389" s="6">
        <f t="shared" si="19"/>
        <v>99120</v>
      </c>
      <c r="L389" s="6">
        <f t="shared" si="20"/>
        <v>49360</v>
      </c>
    </row>
    <row r="390" spans="1:12" ht="15.6" thickTop="1" thickBot="1" x14ac:dyDescent="0.35">
      <c r="A390" s="4">
        <v>45440</v>
      </c>
      <c r="B390" s="5" t="s">
        <v>100</v>
      </c>
      <c r="C390" s="5" t="s">
        <v>25</v>
      </c>
      <c r="D390" s="5" t="s">
        <v>91</v>
      </c>
      <c r="E390" s="5" t="s">
        <v>49</v>
      </c>
      <c r="F390" s="5" t="s">
        <v>16</v>
      </c>
      <c r="G390" s="5">
        <v>88</v>
      </c>
      <c r="H390" s="5">
        <v>625</v>
      </c>
      <c r="I390" s="5">
        <v>1027</v>
      </c>
      <c r="J390" s="6">
        <f t="shared" si="18"/>
        <v>55000</v>
      </c>
      <c r="K390" s="6">
        <f t="shared" si="19"/>
        <v>90376</v>
      </c>
      <c r="L390" s="6">
        <f t="shared" si="20"/>
        <v>35376</v>
      </c>
    </row>
    <row r="391" spans="1:12" ht="15.6" thickTop="1" thickBot="1" x14ac:dyDescent="0.35">
      <c r="A391" s="4">
        <v>45441</v>
      </c>
      <c r="B391" s="5" t="s">
        <v>101</v>
      </c>
      <c r="C391" s="5" t="s">
        <v>25</v>
      </c>
      <c r="D391" s="5" t="s">
        <v>91</v>
      </c>
      <c r="E391" s="5" t="s">
        <v>51</v>
      </c>
      <c r="F391" s="5" t="s">
        <v>16</v>
      </c>
      <c r="G391" s="5">
        <v>67</v>
      </c>
      <c r="H391" s="5">
        <v>796</v>
      </c>
      <c r="I391" s="5">
        <v>1414</v>
      </c>
      <c r="J391" s="6">
        <f t="shared" si="18"/>
        <v>53332</v>
      </c>
      <c r="K391" s="6">
        <f t="shared" si="19"/>
        <v>94738</v>
      </c>
      <c r="L391" s="6">
        <f t="shared" si="20"/>
        <v>41406</v>
      </c>
    </row>
    <row r="392" spans="1:12" ht="15.6" thickTop="1" thickBot="1" x14ac:dyDescent="0.35">
      <c r="A392" s="4">
        <v>45442</v>
      </c>
      <c r="B392" s="5" t="s">
        <v>102</v>
      </c>
      <c r="C392" s="5" t="s">
        <v>25</v>
      </c>
      <c r="D392" s="5" t="s">
        <v>91</v>
      </c>
      <c r="E392" s="5" t="s">
        <v>31</v>
      </c>
      <c r="F392" s="5" t="s">
        <v>16</v>
      </c>
      <c r="G392" s="5">
        <v>67</v>
      </c>
      <c r="H392" s="5">
        <v>760</v>
      </c>
      <c r="I392" s="5">
        <v>1290</v>
      </c>
      <c r="J392" s="6">
        <f t="shared" si="18"/>
        <v>50920</v>
      </c>
      <c r="K392" s="6">
        <f t="shared" si="19"/>
        <v>86430</v>
      </c>
      <c r="L392" s="6">
        <f t="shared" si="20"/>
        <v>35510</v>
      </c>
    </row>
    <row r="393" spans="1:12" ht="15.6" thickTop="1" thickBot="1" x14ac:dyDescent="0.35">
      <c r="A393" s="4">
        <v>45443</v>
      </c>
      <c r="B393" s="5" t="s">
        <v>103</v>
      </c>
      <c r="C393" s="5" t="s">
        <v>25</v>
      </c>
      <c r="D393" s="5" t="s">
        <v>104</v>
      </c>
      <c r="E393" s="5" t="s">
        <v>38</v>
      </c>
      <c r="F393" s="5" t="s">
        <v>16</v>
      </c>
      <c r="G393" s="5">
        <v>75</v>
      </c>
      <c r="H393" s="5">
        <v>966</v>
      </c>
      <c r="I393" s="5">
        <v>1098</v>
      </c>
      <c r="J393" s="6">
        <f t="shared" si="18"/>
        <v>72450</v>
      </c>
      <c r="K393" s="6">
        <f t="shared" si="19"/>
        <v>82350</v>
      </c>
      <c r="L393" s="6">
        <f t="shared" si="20"/>
        <v>9900</v>
      </c>
    </row>
    <row r="394" spans="1:12" ht="15.6" thickTop="1" thickBot="1" x14ac:dyDescent="0.35">
      <c r="A394" s="4">
        <v>45444</v>
      </c>
      <c r="B394" s="5" t="s">
        <v>105</v>
      </c>
      <c r="C394" s="5" t="s">
        <v>25</v>
      </c>
      <c r="D394" s="5" t="s">
        <v>104</v>
      </c>
      <c r="E394" s="5" t="s">
        <v>38</v>
      </c>
      <c r="F394" s="5" t="s">
        <v>35</v>
      </c>
      <c r="G394" s="5">
        <v>51</v>
      </c>
      <c r="H394" s="5">
        <v>749</v>
      </c>
      <c r="I394" s="5">
        <v>1290</v>
      </c>
      <c r="J394" s="6">
        <f t="shared" si="18"/>
        <v>38199</v>
      </c>
      <c r="K394" s="6">
        <f t="shared" si="19"/>
        <v>65790</v>
      </c>
      <c r="L394" s="6">
        <f t="shared" si="20"/>
        <v>27591</v>
      </c>
    </row>
    <row r="395" spans="1:12" ht="15.6" thickTop="1" thickBot="1" x14ac:dyDescent="0.35">
      <c r="A395" s="4">
        <v>45445</v>
      </c>
      <c r="B395" s="5" t="s">
        <v>106</v>
      </c>
      <c r="C395" s="5" t="s">
        <v>25</v>
      </c>
      <c r="D395" s="5" t="s">
        <v>104</v>
      </c>
      <c r="E395" s="5" t="s">
        <v>23</v>
      </c>
      <c r="F395" s="5" t="s">
        <v>16</v>
      </c>
      <c r="G395" s="5">
        <v>94</v>
      </c>
      <c r="H395" s="5">
        <v>721</v>
      </c>
      <c r="I395" s="5">
        <v>1066</v>
      </c>
      <c r="J395" s="6">
        <f t="shared" si="18"/>
        <v>67774</v>
      </c>
      <c r="K395" s="6">
        <f t="shared" si="19"/>
        <v>100204</v>
      </c>
      <c r="L395" s="6">
        <f t="shared" si="20"/>
        <v>32430</v>
      </c>
    </row>
    <row r="396" spans="1:12" ht="15.6" thickTop="1" thickBot="1" x14ac:dyDescent="0.35">
      <c r="A396" s="4">
        <v>45446</v>
      </c>
      <c r="B396" s="5" t="s">
        <v>107</v>
      </c>
      <c r="C396" s="5" t="s">
        <v>25</v>
      </c>
      <c r="D396" s="5" t="s">
        <v>104</v>
      </c>
      <c r="E396" s="5" t="s">
        <v>23</v>
      </c>
      <c r="F396" s="5" t="s">
        <v>16</v>
      </c>
      <c r="G396" s="5">
        <v>71</v>
      </c>
      <c r="H396" s="5">
        <v>869</v>
      </c>
      <c r="I396" s="5">
        <v>902</v>
      </c>
      <c r="J396" s="6">
        <f t="shared" si="18"/>
        <v>61699</v>
      </c>
      <c r="K396" s="6">
        <f t="shared" si="19"/>
        <v>64042</v>
      </c>
      <c r="L396" s="6">
        <f t="shared" si="20"/>
        <v>2343</v>
      </c>
    </row>
    <row r="397" spans="1:12" ht="15.6" thickTop="1" thickBot="1" x14ac:dyDescent="0.35">
      <c r="A397" s="4">
        <v>45447</v>
      </c>
      <c r="B397" s="5" t="s">
        <v>108</v>
      </c>
      <c r="C397" s="5" t="s">
        <v>25</v>
      </c>
      <c r="D397" s="5" t="s">
        <v>104</v>
      </c>
      <c r="E397" s="5" t="s">
        <v>34</v>
      </c>
      <c r="F397" s="5" t="s">
        <v>16</v>
      </c>
      <c r="G397" s="5">
        <v>52</v>
      </c>
      <c r="H397" s="5">
        <v>550</v>
      </c>
      <c r="I397" s="5">
        <v>1057</v>
      </c>
      <c r="J397" s="6">
        <f t="shared" si="18"/>
        <v>28600</v>
      </c>
      <c r="K397" s="6">
        <f t="shared" si="19"/>
        <v>54964</v>
      </c>
      <c r="L397" s="6">
        <f t="shared" si="20"/>
        <v>26364</v>
      </c>
    </row>
    <row r="398" spans="1:12" ht="15.6" thickTop="1" thickBot="1" x14ac:dyDescent="0.35">
      <c r="A398" s="4">
        <v>45448</v>
      </c>
      <c r="B398" s="5" t="s">
        <v>109</v>
      </c>
      <c r="C398" s="5" t="s">
        <v>25</v>
      </c>
      <c r="D398" s="5" t="s">
        <v>104</v>
      </c>
      <c r="E398" s="5" t="s">
        <v>38</v>
      </c>
      <c r="F398" s="5" t="s">
        <v>16</v>
      </c>
      <c r="G398" s="5">
        <v>77</v>
      </c>
      <c r="H398" s="5">
        <v>513</v>
      </c>
      <c r="I398" s="5">
        <v>962</v>
      </c>
      <c r="J398" s="6">
        <f t="shared" si="18"/>
        <v>39501</v>
      </c>
      <c r="K398" s="6">
        <f t="shared" si="19"/>
        <v>74074</v>
      </c>
      <c r="L398" s="6">
        <f t="shared" si="20"/>
        <v>34573</v>
      </c>
    </row>
    <row r="399" spans="1:12" ht="15.6" thickTop="1" thickBot="1" x14ac:dyDescent="0.35">
      <c r="A399" s="4">
        <v>45449</v>
      </c>
      <c r="B399" s="5" t="s">
        <v>110</v>
      </c>
      <c r="C399" s="5" t="s">
        <v>25</v>
      </c>
      <c r="D399" s="5" t="s">
        <v>104</v>
      </c>
      <c r="E399" s="5" t="s">
        <v>61</v>
      </c>
      <c r="F399" s="5" t="s">
        <v>35</v>
      </c>
      <c r="G399" s="5">
        <v>84</v>
      </c>
      <c r="H399" s="5">
        <v>739</v>
      </c>
      <c r="I399" s="5">
        <v>1077</v>
      </c>
      <c r="J399" s="6">
        <f t="shared" si="18"/>
        <v>62076</v>
      </c>
      <c r="K399" s="6">
        <f t="shared" si="19"/>
        <v>90468</v>
      </c>
      <c r="L399" s="6">
        <f t="shared" si="20"/>
        <v>28392</v>
      </c>
    </row>
    <row r="400" spans="1:12" ht="15.6" thickTop="1" thickBot="1" x14ac:dyDescent="0.35">
      <c r="A400" s="4">
        <v>45450</v>
      </c>
      <c r="B400" s="5" t="s">
        <v>111</v>
      </c>
      <c r="C400" s="5" t="s">
        <v>25</v>
      </c>
      <c r="D400" s="5" t="s">
        <v>104</v>
      </c>
      <c r="E400" s="5" t="s">
        <v>63</v>
      </c>
      <c r="F400" s="5" t="s">
        <v>35</v>
      </c>
      <c r="G400" s="5">
        <v>71</v>
      </c>
      <c r="H400" s="5">
        <v>923</v>
      </c>
      <c r="I400" s="5">
        <v>1199</v>
      </c>
      <c r="J400" s="6">
        <f t="shared" si="18"/>
        <v>65533</v>
      </c>
      <c r="K400" s="6">
        <f t="shared" si="19"/>
        <v>85129</v>
      </c>
      <c r="L400" s="6">
        <f t="shared" si="20"/>
        <v>19596</v>
      </c>
    </row>
    <row r="401" spans="1:12" ht="15.6" thickTop="1" thickBot="1" x14ac:dyDescent="0.35">
      <c r="A401" s="4">
        <v>45451</v>
      </c>
      <c r="B401" s="5" t="s">
        <v>112</v>
      </c>
      <c r="C401" s="5" t="s">
        <v>25</v>
      </c>
      <c r="D401" s="5" t="s">
        <v>104</v>
      </c>
      <c r="E401" s="5" t="s">
        <v>19</v>
      </c>
      <c r="F401" s="5" t="s">
        <v>35</v>
      </c>
      <c r="G401" s="5">
        <v>59</v>
      </c>
      <c r="H401" s="5">
        <v>862</v>
      </c>
      <c r="I401" s="5">
        <v>1030</v>
      </c>
      <c r="J401" s="6">
        <f t="shared" si="18"/>
        <v>50858</v>
      </c>
      <c r="K401" s="6">
        <f t="shared" si="19"/>
        <v>60770</v>
      </c>
      <c r="L401" s="6">
        <f t="shared" si="20"/>
        <v>9912</v>
      </c>
    </row>
    <row r="402" spans="1:12" ht="15.6" thickTop="1" thickBot="1" x14ac:dyDescent="0.35">
      <c r="A402" s="4">
        <v>45452</v>
      </c>
      <c r="B402" s="5" t="s">
        <v>113</v>
      </c>
      <c r="C402" s="5" t="s">
        <v>25</v>
      </c>
      <c r="D402" s="5" t="s">
        <v>104</v>
      </c>
      <c r="E402" s="5" t="s">
        <v>66</v>
      </c>
      <c r="F402" s="5" t="s">
        <v>35</v>
      </c>
      <c r="G402" s="5">
        <v>77</v>
      </c>
      <c r="H402" s="5">
        <v>882</v>
      </c>
      <c r="I402" s="5">
        <v>1346</v>
      </c>
      <c r="J402" s="6">
        <f t="shared" si="18"/>
        <v>67914</v>
      </c>
      <c r="K402" s="6">
        <f t="shared" si="19"/>
        <v>103642</v>
      </c>
      <c r="L402" s="6">
        <f t="shared" si="20"/>
        <v>35728</v>
      </c>
    </row>
    <row r="403" spans="1:12" ht="15.6" thickTop="1" thickBot="1" x14ac:dyDescent="0.35">
      <c r="A403" s="4">
        <v>45453</v>
      </c>
      <c r="B403" s="5" t="s">
        <v>114</v>
      </c>
      <c r="C403" s="5" t="s">
        <v>25</v>
      </c>
      <c r="D403" s="5" t="s">
        <v>104</v>
      </c>
      <c r="E403" s="5" t="s">
        <v>68</v>
      </c>
      <c r="F403" s="5" t="s">
        <v>35</v>
      </c>
      <c r="G403" s="5">
        <v>90</v>
      </c>
      <c r="H403" s="5">
        <v>862</v>
      </c>
      <c r="I403" s="5">
        <v>920</v>
      </c>
      <c r="J403" s="6">
        <f t="shared" si="18"/>
        <v>77580</v>
      </c>
      <c r="K403" s="6">
        <f t="shared" si="19"/>
        <v>82800</v>
      </c>
      <c r="L403" s="6">
        <f t="shared" si="20"/>
        <v>5220</v>
      </c>
    </row>
    <row r="404" spans="1:12" ht="15.6" thickTop="1" thickBot="1" x14ac:dyDescent="0.35">
      <c r="A404" s="4">
        <v>45454</v>
      </c>
      <c r="B404" s="5" t="s">
        <v>115</v>
      </c>
      <c r="C404" s="5" t="s">
        <v>116</v>
      </c>
      <c r="D404" s="5" t="s">
        <v>117</v>
      </c>
      <c r="E404" s="5" t="s">
        <v>70</v>
      </c>
      <c r="F404" s="5" t="s">
        <v>35</v>
      </c>
      <c r="G404" s="5">
        <v>11</v>
      </c>
      <c r="H404" s="5">
        <v>601</v>
      </c>
      <c r="I404" s="5">
        <v>986</v>
      </c>
      <c r="J404" s="6">
        <f t="shared" si="18"/>
        <v>6611</v>
      </c>
      <c r="K404" s="6">
        <f t="shared" si="19"/>
        <v>10846</v>
      </c>
      <c r="L404" s="6">
        <f t="shared" si="20"/>
        <v>4235</v>
      </c>
    </row>
    <row r="405" spans="1:12" ht="15.6" thickTop="1" thickBot="1" x14ac:dyDescent="0.35">
      <c r="A405" s="4">
        <v>45455</v>
      </c>
      <c r="B405" s="5" t="s">
        <v>118</v>
      </c>
      <c r="C405" s="5" t="s">
        <v>116</v>
      </c>
      <c r="D405" s="5" t="s">
        <v>117</v>
      </c>
      <c r="E405" s="5" t="s">
        <v>72</v>
      </c>
      <c r="F405" s="5" t="s">
        <v>35</v>
      </c>
      <c r="G405" s="5">
        <v>20</v>
      </c>
      <c r="H405" s="5">
        <v>857</v>
      </c>
      <c r="I405" s="5">
        <v>911</v>
      </c>
      <c r="J405" s="6">
        <f t="shared" si="18"/>
        <v>17140</v>
      </c>
      <c r="K405" s="6">
        <f t="shared" si="19"/>
        <v>18220</v>
      </c>
      <c r="L405" s="6">
        <f t="shared" si="20"/>
        <v>1080</v>
      </c>
    </row>
    <row r="406" spans="1:12" ht="15.6" thickTop="1" thickBot="1" x14ac:dyDescent="0.35">
      <c r="A406" s="4">
        <v>45456</v>
      </c>
      <c r="B406" s="5" t="s">
        <v>119</v>
      </c>
      <c r="C406" s="5" t="s">
        <v>116</v>
      </c>
      <c r="D406" s="5" t="s">
        <v>117</v>
      </c>
      <c r="E406" s="5" t="s">
        <v>74</v>
      </c>
      <c r="F406" s="5" t="s">
        <v>35</v>
      </c>
      <c r="G406" s="5">
        <v>11</v>
      </c>
      <c r="H406" s="5">
        <v>774</v>
      </c>
      <c r="I406" s="5">
        <v>1193</v>
      </c>
      <c r="J406" s="6">
        <f t="shared" si="18"/>
        <v>8514</v>
      </c>
      <c r="K406" s="6">
        <f t="shared" si="19"/>
        <v>13123</v>
      </c>
      <c r="L406" s="6">
        <f t="shared" si="20"/>
        <v>4609</v>
      </c>
    </row>
    <row r="407" spans="1:12" ht="15.6" thickTop="1" thickBot="1" x14ac:dyDescent="0.35">
      <c r="A407" s="4">
        <v>45457</v>
      </c>
      <c r="B407" s="5" t="s">
        <v>120</v>
      </c>
      <c r="C407" s="5" t="s">
        <v>116</v>
      </c>
      <c r="D407" s="5" t="s">
        <v>117</v>
      </c>
      <c r="E407" s="5" t="s">
        <v>21</v>
      </c>
      <c r="F407" s="5" t="s">
        <v>35</v>
      </c>
      <c r="G407" s="5">
        <v>13</v>
      </c>
      <c r="H407" s="5">
        <v>986</v>
      </c>
      <c r="I407" s="5">
        <v>1318</v>
      </c>
      <c r="J407" s="6">
        <f t="shared" si="18"/>
        <v>12818</v>
      </c>
      <c r="K407" s="6">
        <f t="shared" si="19"/>
        <v>17134</v>
      </c>
      <c r="L407" s="6">
        <f t="shared" si="20"/>
        <v>4316</v>
      </c>
    </row>
    <row r="408" spans="1:12" ht="15.6" thickTop="1" thickBot="1" x14ac:dyDescent="0.35">
      <c r="A408" s="4">
        <v>45458</v>
      </c>
      <c r="B408" s="5" t="s">
        <v>121</v>
      </c>
      <c r="C408" s="5" t="s">
        <v>116</v>
      </c>
      <c r="D408" s="5" t="s">
        <v>117</v>
      </c>
      <c r="E408" s="5" t="s">
        <v>21</v>
      </c>
      <c r="F408" s="5" t="s">
        <v>35</v>
      </c>
      <c r="G408" s="5">
        <v>14</v>
      </c>
      <c r="H408" s="5">
        <v>603</v>
      </c>
      <c r="I408" s="5">
        <v>1313</v>
      </c>
      <c r="J408" s="6">
        <f t="shared" si="18"/>
        <v>8442</v>
      </c>
      <c r="K408" s="6">
        <f t="shared" si="19"/>
        <v>18382</v>
      </c>
      <c r="L408" s="6">
        <f t="shared" si="20"/>
        <v>9940</v>
      </c>
    </row>
    <row r="409" spans="1:12" ht="15.6" thickTop="1" thickBot="1" x14ac:dyDescent="0.35">
      <c r="A409" s="4">
        <v>45459</v>
      </c>
      <c r="B409" s="5" t="s">
        <v>122</v>
      </c>
      <c r="C409" s="5" t="s">
        <v>116</v>
      </c>
      <c r="D409" s="5" t="s">
        <v>117</v>
      </c>
      <c r="E409" s="5" t="s">
        <v>42</v>
      </c>
      <c r="F409" s="5" t="s">
        <v>16</v>
      </c>
      <c r="G409" s="5">
        <v>12</v>
      </c>
      <c r="H409" s="5">
        <v>997</v>
      </c>
      <c r="I409" s="5">
        <v>1282</v>
      </c>
      <c r="J409" s="6">
        <f t="shared" si="18"/>
        <v>11964</v>
      </c>
      <c r="K409" s="6">
        <f t="shared" si="19"/>
        <v>15384</v>
      </c>
      <c r="L409" s="6">
        <f t="shared" si="20"/>
        <v>3420</v>
      </c>
    </row>
    <row r="410" spans="1:12" ht="15.6" thickTop="1" thickBot="1" x14ac:dyDescent="0.35">
      <c r="A410" s="4">
        <v>45460</v>
      </c>
      <c r="B410" s="5" t="s">
        <v>123</v>
      </c>
      <c r="C410" s="5" t="s">
        <v>116</v>
      </c>
      <c r="D410" s="5" t="s">
        <v>117</v>
      </c>
      <c r="E410" s="5" t="s">
        <v>61</v>
      </c>
      <c r="F410" s="5" t="s">
        <v>16</v>
      </c>
      <c r="G410" s="5">
        <v>20</v>
      </c>
      <c r="H410" s="5">
        <v>941</v>
      </c>
      <c r="I410" s="5">
        <v>1038</v>
      </c>
      <c r="J410" s="6">
        <f t="shared" si="18"/>
        <v>18820</v>
      </c>
      <c r="K410" s="6">
        <f t="shared" si="19"/>
        <v>20760</v>
      </c>
      <c r="L410" s="6">
        <f t="shared" si="20"/>
        <v>1940</v>
      </c>
    </row>
    <row r="411" spans="1:12" ht="15.6" thickTop="1" thickBot="1" x14ac:dyDescent="0.35">
      <c r="A411" s="4">
        <v>45461</v>
      </c>
      <c r="B411" s="5" t="s">
        <v>124</v>
      </c>
      <c r="C411" s="5" t="s">
        <v>25</v>
      </c>
      <c r="D411" s="5" t="s">
        <v>91</v>
      </c>
      <c r="E411" s="5" t="s">
        <v>21</v>
      </c>
      <c r="F411" s="5" t="s">
        <v>16</v>
      </c>
      <c r="G411" s="5">
        <v>73</v>
      </c>
      <c r="H411" s="5">
        <v>541</v>
      </c>
      <c r="I411" s="5">
        <v>1126</v>
      </c>
      <c r="J411" s="6">
        <f t="shared" si="18"/>
        <v>39493</v>
      </c>
      <c r="K411" s="6">
        <f t="shared" si="19"/>
        <v>82198</v>
      </c>
      <c r="L411" s="6">
        <f t="shared" si="20"/>
        <v>42705</v>
      </c>
    </row>
    <row r="412" spans="1:12" ht="15.6" thickTop="1" thickBot="1" x14ac:dyDescent="0.35">
      <c r="A412" s="4">
        <v>45462</v>
      </c>
      <c r="B412" s="5" t="s">
        <v>125</v>
      </c>
      <c r="C412" s="5" t="s">
        <v>25</v>
      </c>
      <c r="D412" s="5" t="s">
        <v>91</v>
      </c>
      <c r="E412" s="5" t="s">
        <v>27</v>
      </c>
      <c r="F412" s="5" t="s">
        <v>16</v>
      </c>
      <c r="G412" s="5">
        <v>94</v>
      </c>
      <c r="H412" s="5">
        <v>772</v>
      </c>
      <c r="I412" s="5">
        <v>1078</v>
      </c>
      <c r="J412" s="6">
        <f t="shared" si="18"/>
        <v>72568</v>
      </c>
      <c r="K412" s="6">
        <f t="shared" si="19"/>
        <v>101332</v>
      </c>
      <c r="L412" s="6">
        <f t="shared" si="20"/>
        <v>28764</v>
      </c>
    </row>
    <row r="413" spans="1:12" ht="15.6" thickTop="1" thickBot="1" x14ac:dyDescent="0.35">
      <c r="A413" s="4">
        <v>45463</v>
      </c>
      <c r="B413" s="5" t="s">
        <v>126</v>
      </c>
      <c r="C413" s="5" t="s">
        <v>25</v>
      </c>
      <c r="D413" s="5" t="s">
        <v>91</v>
      </c>
      <c r="E413" s="5" t="s">
        <v>15</v>
      </c>
      <c r="F413" s="5" t="s">
        <v>16</v>
      </c>
      <c r="G413" s="5">
        <v>66</v>
      </c>
      <c r="H413" s="5">
        <v>771</v>
      </c>
      <c r="I413" s="5">
        <v>1200</v>
      </c>
      <c r="J413" s="6">
        <f t="shared" si="18"/>
        <v>50886</v>
      </c>
      <c r="K413" s="6">
        <f t="shared" si="19"/>
        <v>79200</v>
      </c>
      <c r="L413" s="6">
        <f t="shared" si="20"/>
        <v>28314</v>
      </c>
    </row>
    <row r="414" spans="1:12" ht="15.6" thickTop="1" thickBot="1" x14ac:dyDescent="0.35">
      <c r="A414" s="4">
        <v>45464</v>
      </c>
      <c r="B414" s="5" t="s">
        <v>127</v>
      </c>
      <c r="C414" s="5" t="s">
        <v>25</v>
      </c>
      <c r="D414" s="5" t="s">
        <v>91</v>
      </c>
      <c r="E414" s="5" t="s">
        <v>19</v>
      </c>
      <c r="F414" s="5" t="s">
        <v>35</v>
      </c>
      <c r="G414" s="5">
        <v>77</v>
      </c>
      <c r="H414" s="5">
        <v>923</v>
      </c>
      <c r="I414" s="5">
        <v>1363</v>
      </c>
      <c r="J414" s="6">
        <f t="shared" si="18"/>
        <v>71071</v>
      </c>
      <c r="K414" s="6">
        <f t="shared" si="19"/>
        <v>104951</v>
      </c>
      <c r="L414" s="6">
        <f t="shared" si="20"/>
        <v>33880</v>
      </c>
    </row>
    <row r="415" spans="1:12" ht="15.6" thickTop="1" thickBot="1" x14ac:dyDescent="0.35">
      <c r="A415" s="4">
        <v>45465</v>
      </c>
      <c r="B415" s="5" t="s">
        <v>128</v>
      </c>
      <c r="C415" s="5" t="s">
        <v>25</v>
      </c>
      <c r="D415" s="5" t="s">
        <v>91</v>
      </c>
      <c r="E415" s="5" t="s">
        <v>21</v>
      </c>
      <c r="F415" s="5" t="s">
        <v>35</v>
      </c>
      <c r="G415" s="5">
        <v>65</v>
      </c>
      <c r="H415" s="5">
        <v>762</v>
      </c>
      <c r="I415" s="5">
        <v>1365</v>
      </c>
      <c r="J415" s="6">
        <f t="shared" si="18"/>
        <v>49530</v>
      </c>
      <c r="K415" s="6">
        <f t="shared" si="19"/>
        <v>88725</v>
      </c>
      <c r="L415" s="6">
        <f t="shared" si="20"/>
        <v>39195</v>
      </c>
    </row>
    <row r="416" spans="1:12" ht="15.6" thickTop="1" thickBot="1" x14ac:dyDescent="0.35">
      <c r="A416" s="4">
        <v>45466</v>
      </c>
      <c r="B416" s="5" t="s">
        <v>129</v>
      </c>
      <c r="C416" s="5" t="s">
        <v>25</v>
      </c>
      <c r="D416" s="5" t="s">
        <v>104</v>
      </c>
      <c r="E416" s="5" t="s">
        <v>23</v>
      </c>
      <c r="F416" s="5" t="s">
        <v>35</v>
      </c>
      <c r="G416" s="5">
        <v>78</v>
      </c>
      <c r="H416" s="5">
        <v>918</v>
      </c>
      <c r="I416" s="5">
        <v>1277</v>
      </c>
      <c r="J416" s="6">
        <f t="shared" si="18"/>
        <v>71604</v>
      </c>
      <c r="K416" s="6">
        <f t="shared" si="19"/>
        <v>99606</v>
      </c>
      <c r="L416" s="6">
        <f t="shared" si="20"/>
        <v>28002</v>
      </c>
    </row>
    <row r="417" spans="1:12" ht="15.6" thickTop="1" thickBot="1" x14ac:dyDescent="0.35">
      <c r="A417" s="4">
        <v>45467</v>
      </c>
      <c r="B417" s="5" t="s">
        <v>130</v>
      </c>
      <c r="C417" s="5" t="s">
        <v>25</v>
      </c>
      <c r="D417" s="5" t="s">
        <v>104</v>
      </c>
      <c r="E417" s="5" t="s">
        <v>27</v>
      </c>
      <c r="F417" s="5" t="s">
        <v>16</v>
      </c>
      <c r="G417" s="5">
        <v>76</v>
      </c>
      <c r="H417" s="5">
        <v>624</v>
      </c>
      <c r="I417" s="5">
        <v>1300</v>
      </c>
      <c r="J417" s="6">
        <f t="shared" si="18"/>
        <v>47424</v>
      </c>
      <c r="K417" s="6">
        <f t="shared" si="19"/>
        <v>98800</v>
      </c>
      <c r="L417" s="6">
        <f t="shared" si="20"/>
        <v>51376</v>
      </c>
    </row>
    <row r="418" spans="1:12" ht="15.6" thickTop="1" thickBot="1" x14ac:dyDescent="0.35">
      <c r="A418" s="4">
        <v>45468</v>
      </c>
      <c r="B418" s="5" t="s">
        <v>131</v>
      </c>
      <c r="C418" s="5" t="s">
        <v>25</v>
      </c>
      <c r="D418" s="5" t="s">
        <v>104</v>
      </c>
      <c r="E418" s="5" t="s">
        <v>29</v>
      </c>
      <c r="F418" s="5" t="s">
        <v>16</v>
      </c>
      <c r="G418" s="5">
        <v>99</v>
      </c>
      <c r="H418" s="5">
        <v>598</v>
      </c>
      <c r="I418" s="5">
        <v>1134</v>
      </c>
      <c r="J418" s="6">
        <f t="shared" si="18"/>
        <v>59202</v>
      </c>
      <c r="K418" s="6">
        <f t="shared" si="19"/>
        <v>112266</v>
      </c>
      <c r="L418" s="6">
        <f t="shared" si="20"/>
        <v>53064</v>
      </c>
    </row>
    <row r="419" spans="1:12" ht="15.6" thickTop="1" thickBot="1" x14ac:dyDescent="0.35">
      <c r="A419" s="4">
        <v>45469</v>
      </c>
      <c r="B419" s="5" t="s">
        <v>132</v>
      </c>
      <c r="C419" s="5" t="s">
        <v>25</v>
      </c>
      <c r="D419" s="5" t="s">
        <v>104</v>
      </c>
      <c r="E419" s="5" t="s">
        <v>31</v>
      </c>
      <c r="F419" s="5" t="s">
        <v>16</v>
      </c>
      <c r="G419" s="5">
        <v>78</v>
      </c>
      <c r="H419" s="5">
        <v>761</v>
      </c>
      <c r="I419" s="5">
        <v>1351</v>
      </c>
      <c r="J419" s="6">
        <f t="shared" si="18"/>
        <v>59358</v>
      </c>
      <c r="K419" s="6">
        <f t="shared" si="19"/>
        <v>105378</v>
      </c>
      <c r="L419" s="6">
        <f t="shared" si="20"/>
        <v>46020</v>
      </c>
    </row>
    <row r="420" spans="1:12" ht="15.6" thickTop="1" thickBot="1" x14ac:dyDescent="0.35">
      <c r="A420" s="4">
        <v>45470</v>
      </c>
      <c r="B420" s="5" t="s">
        <v>133</v>
      </c>
      <c r="C420" s="5" t="s">
        <v>25</v>
      </c>
      <c r="D420" s="5" t="s">
        <v>104</v>
      </c>
      <c r="E420" s="5" t="s">
        <v>19</v>
      </c>
      <c r="F420" s="5" t="s">
        <v>16</v>
      </c>
      <c r="G420" s="5">
        <v>96</v>
      </c>
      <c r="H420" s="5">
        <v>512</v>
      </c>
      <c r="I420" s="5">
        <v>1418</v>
      </c>
      <c r="J420" s="6">
        <f t="shared" si="18"/>
        <v>49152</v>
      </c>
      <c r="K420" s="6">
        <f t="shared" si="19"/>
        <v>136128</v>
      </c>
      <c r="L420" s="6">
        <f t="shared" si="20"/>
        <v>86976</v>
      </c>
    </row>
    <row r="421" spans="1:12" ht="15.6" thickTop="1" thickBot="1" x14ac:dyDescent="0.35">
      <c r="A421" s="4">
        <v>45471</v>
      </c>
      <c r="B421" s="5" t="s">
        <v>134</v>
      </c>
      <c r="C421" s="5" t="s">
        <v>25</v>
      </c>
      <c r="D421" s="5" t="s">
        <v>104</v>
      </c>
      <c r="E421" s="5" t="s">
        <v>34</v>
      </c>
      <c r="F421" s="5" t="s">
        <v>16</v>
      </c>
      <c r="G421" s="5">
        <v>85</v>
      </c>
      <c r="H421" s="5">
        <v>765</v>
      </c>
      <c r="I421" s="5">
        <v>1320</v>
      </c>
      <c r="J421" s="6">
        <f t="shared" si="18"/>
        <v>65025</v>
      </c>
      <c r="K421" s="6">
        <f t="shared" si="19"/>
        <v>112200</v>
      </c>
      <c r="L421" s="6">
        <f t="shared" si="20"/>
        <v>47175</v>
      </c>
    </row>
    <row r="422" spans="1:12" ht="15.6" thickTop="1" thickBot="1" x14ac:dyDescent="0.35">
      <c r="A422" s="4">
        <v>45472</v>
      </c>
      <c r="B422" s="5" t="s">
        <v>135</v>
      </c>
      <c r="C422" s="5" t="s">
        <v>116</v>
      </c>
      <c r="D422" s="5" t="s">
        <v>136</v>
      </c>
      <c r="E422" s="5" t="s">
        <v>31</v>
      </c>
      <c r="F422" s="5" t="s">
        <v>35</v>
      </c>
      <c r="G422" s="5">
        <v>19</v>
      </c>
      <c r="H422" s="5">
        <v>952</v>
      </c>
      <c r="I422" s="5">
        <v>946</v>
      </c>
      <c r="J422" s="6">
        <f t="shared" si="18"/>
        <v>18088</v>
      </c>
      <c r="K422" s="6">
        <f t="shared" si="19"/>
        <v>17974</v>
      </c>
      <c r="L422" s="6">
        <f t="shared" si="20"/>
        <v>-114</v>
      </c>
    </row>
    <row r="423" spans="1:12" ht="15.6" thickTop="1" thickBot="1" x14ac:dyDescent="0.35">
      <c r="A423" s="4">
        <v>45473</v>
      </c>
      <c r="B423" s="5" t="s">
        <v>137</v>
      </c>
      <c r="C423" s="5" t="s">
        <v>116</v>
      </c>
      <c r="D423" s="5" t="s">
        <v>136</v>
      </c>
      <c r="E423" s="5" t="s">
        <v>38</v>
      </c>
      <c r="F423" s="5" t="s">
        <v>35</v>
      </c>
      <c r="G423" s="5">
        <v>11</v>
      </c>
      <c r="H423" s="5">
        <v>503</v>
      </c>
      <c r="I423" s="5">
        <v>1337</v>
      </c>
      <c r="J423" s="6">
        <f t="shared" si="18"/>
        <v>5533</v>
      </c>
      <c r="K423" s="6">
        <f t="shared" si="19"/>
        <v>14707</v>
      </c>
      <c r="L423" s="6">
        <f t="shared" si="20"/>
        <v>9174</v>
      </c>
    </row>
    <row r="424" spans="1:12" ht="15.6" thickTop="1" thickBot="1" x14ac:dyDescent="0.35">
      <c r="A424" s="4">
        <v>45474</v>
      </c>
      <c r="B424" s="5" t="s">
        <v>138</v>
      </c>
      <c r="C424" s="5" t="s">
        <v>116</v>
      </c>
      <c r="D424" s="5" t="s">
        <v>136</v>
      </c>
      <c r="E424" s="5" t="s">
        <v>38</v>
      </c>
      <c r="F424" s="5" t="s">
        <v>35</v>
      </c>
      <c r="G424" s="5">
        <v>10</v>
      </c>
      <c r="H424" s="5">
        <v>719</v>
      </c>
      <c r="I424" s="5">
        <v>1050</v>
      </c>
      <c r="J424" s="6">
        <f t="shared" si="18"/>
        <v>7190</v>
      </c>
      <c r="K424" s="6">
        <f t="shared" si="19"/>
        <v>10500</v>
      </c>
      <c r="L424" s="6">
        <f t="shared" si="20"/>
        <v>3310</v>
      </c>
    </row>
    <row r="425" spans="1:12" ht="15.6" thickTop="1" thickBot="1" x14ac:dyDescent="0.35">
      <c r="A425" s="4">
        <v>45475</v>
      </c>
      <c r="B425" s="5" t="s">
        <v>139</v>
      </c>
      <c r="C425" s="5" t="s">
        <v>116</v>
      </c>
      <c r="D425" s="5" t="s">
        <v>136</v>
      </c>
      <c r="E425" s="5" t="s">
        <v>19</v>
      </c>
      <c r="F425" s="5" t="s">
        <v>35</v>
      </c>
      <c r="G425" s="5">
        <v>19</v>
      </c>
      <c r="H425" s="5">
        <v>860</v>
      </c>
      <c r="I425" s="5">
        <v>1430</v>
      </c>
      <c r="J425" s="6">
        <f t="shared" si="18"/>
        <v>16340</v>
      </c>
      <c r="K425" s="6">
        <f t="shared" si="19"/>
        <v>27170</v>
      </c>
      <c r="L425" s="6">
        <f t="shared" si="20"/>
        <v>10830</v>
      </c>
    </row>
    <row r="426" spans="1:12" ht="15.6" thickTop="1" thickBot="1" x14ac:dyDescent="0.35">
      <c r="A426" s="4">
        <v>45476</v>
      </c>
      <c r="B426" s="5" t="s">
        <v>140</v>
      </c>
      <c r="C426" s="5" t="s">
        <v>116</v>
      </c>
      <c r="D426" s="5" t="s">
        <v>136</v>
      </c>
      <c r="E426" s="5" t="s">
        <v>42</v>
      </c>
      <c r="F426" s="5" t="s">
        <v>35</v>
      </c>
      <c r="G426" s="5">
        <v>15</v>
      </c>
      <c r="H426" s="5">
        <v>941</v>
      </c>
      <c r="I426" s="5">
        <v>1098</v>
      </c>
      <c r="J426" s="6">
        <f t="shared" si="18"/>
        <v>14115</v>
      </c>
      <c r="K426" s="6">
        <f t="shared" si="19"/>
        <v>16470</v>
      </c>
      <c r="L426" s="6">
        <f t="shared" si="20"/>
        <v>2355</v>
      </c>
    </row>
    <row r="427" spans="1:12" ht="15.6" thickTop="1" thickBot="1" x14ac:dyDescent="0.35">
      <c r="A427" s="4">
        <v>45477</v>
      </c>
      <c r="B427" s="5" t="s">
        <v>141</v>
      </c>
      <c r="C427" s="5" t="s">
        <v>116</v>
      </c>
      <c r="D427" s="5" t="s">
        <v>136</v>
      </c>
      <c r="E427" s="5" t="s">
        <v>19</v>
      </c>
      <c r="F427" s="5" t="s">
        <v>35</v>
      </c>
      <c r="G427" s="5">
        <v>15</v>
      </c>
      <c r="H427" s="5">
        <v>937</v>
      </c>
      <c r="I427" s="5">
        <v>1356</v>
      </c>
      <c r="J427" s="6">
        <f t="shared" si="18"/>
        <v>14055</v>
      </c>
      <c r="K427" s="6">
        <f t="shared" si="19"/>
        <v>20340</v>
      </c>
      <c r="L427" s="6">
        <f t="shared" si="20"/>
        <v>6285</v>
      </c>
    </row>
    <row r="428" spans="1:12" ht="15.6" thickTop="1" thickBot="1" x14ac:dyDescent="0.35">
      <c r="A428" s="4">
        <v>45478</v>
      </c>
      <c r="B428" s="5" t="s">
        <v>142</v>
      </c>
      <c r="C428" s="5" t="s">
        <v>116</v>
      </c>
      <c r="D428" s="5" t="s">
        <v>136</v>
      </c>
      <c r="E428" s="5" t="s">
        <v>46</v>
      </c>
      <c r="F428" s="5" t="s">
        <v>35</v>
      </c>
      <c r="G428" s="5">
        <v>11</v>
      </c>
      <c r="H428" s="5">
        <v>674</v>
      </c>
      <c r="I428" s="5">
        <v>1005</v>
      </c>
      <c r="J428" s="6">
        <f t="shared" si="18"/>
        <v>7414</v>
      </c>
      <c r="K428" s="6">
        <f t="shared" si="19"/>
        <v>11055</v>
      </c>
      <c r="L428" s="6">
        <f t="shared" si="20"/>
        <v>3641</v>
      </c>
    </row>
    <row r="429" spans="1:12" ht="15.6" thickTop="1" thickBot="1" x14ac:dyDescent="0.35">
      <c r="A429" s="4">
        <v>45479</v>
      </c>
      <c r="B429" s="5" t="s">
        <v>143</v>
      </c>
      <c r="C429" s="5" t="s">
        <v>116</v>
      </c>
      <c r="D429" s="5" t="s">
        <v>136</v>
      </c>
      <c r="E429" s="5" t="s">
        <v>42</v>
      </c>
      <c r="F429" s="5" t="s">
        <v>16</v>
      </c>
      <c r="G429" s="5">
        <v>20</v>
      </c>
      <c r="H429" s="5">
        <v>596</v>
      </c>
      <c r="I429" s="5">
        <v>1317</v>
      </c>
      <c r="J429" s="6">
        <f t="shared" si="18"/>
        <v>11920</v>
      </c>
      <c r="K429" s="6">
        <f t="shared" si="19"/>
        <v>26340</v>
      </c>
      <c r="L429" s="6">
        <f t="shared" si="20"/>
        <v>14420</v>
      </c>
    </row>
    <row r="430" spans="1:12" ht="15.6" thickTop="1" thickBot="1" x14ac:dyDescent="0.35">
      <c r="A430" s="4">
        <v>45480</v>
      </c>
      <c r="B430" s="5" t="s">
        <v>144</v>
      </c>
      <c r="C430" s="5" t="s">
        <v>116</v>
      </c>
      <c r="D430" s="5" t="s">
        <v>136</v>
      </c>
      <c r="E430" s="5" t="s">
        <v>49</v>
      </c>
      <c r="F430" s="5" t="s">
        <v>16</v>
      </c>
      <c r="G430" s="5">
        <v>20</v>
      </c>
      <c r="H430" s="5">
        <v>689</v>
      </c>
      <c r="I430" s="5">
        <v>1240</v>
      </c>
      <c r="J430" s="6">
        <f t="shared" si="18"/>
        <v>13780</v>
      </c>
      <c r="K430" s="6">
        <f t="shared" si="19"/>
        <v>24800</v>
      </c>
      <c r="L430" s="6">
        <f t="shared" si="20"/>
        <v>11020</v>
      </c>
    </row>
    <row r="431" spans="1:12" ht="15.6" thickTop="1" thickBot="1" x14ac:dyDescent="0.35">
      <c r="A431" s="4">
        <v>45481</v>
      </c>
      <c r="B431" s="5" t="s">
        <v>145</v>
      </c>
      <c r="C431" s="5" t="s">
        <v>116</v>
      </c>
      <c r="D431" s="5" t="s">
        <v>136</v>
      </c>
      <c r="E431" s="5" t="s">
        <v>51</v>
      </c>
      <c r="F431" s="5" t="s">
        <v>16</v>
      </c>
      <c r="G431" s="5">
        <v>17</v>
      </c>
      <c r="H431" s="5">
        <v>990</v>
      </c>
      <c r="I431" s="5">
        <v>1141</v>
      </c>
      <c r="J431" s="6">
        <f t="shared" si="18"/>
        <v>16830</v>
      </c>
      <c r="K431" s="6">
        <f t="shared" si="19"/>
        <v>19397</v>
      </c>
      <c r="L431" s="6">
        <f t="shared" si="20"/>
        <v>2567</v>
      </c>
    </row>
    <row r="432" spans="1:12" ht="15.6" thickTop="1" thickBot="1" x14ac:dyDescent="0.35">
      <c r="A432" s="4">
        <v>45482</v>
      </c>
      <c r="B432" s="5" t="s">
        <v>146</v>
      </c>
      <c r="C432" s="5" t="s">
        <v>116</v>
      </c>
      <c r="D432" s="5" t="s">
        <v>136</v>
      </c>
      <c r="E432" s="5" t="s">
        <v>31</v>
      </c>
      <c r="F432" s="5" t="s">
        <v>16</v>
      </c>
      <c r="G432" s="5">
        <v>20</v>
      </c>
      <c r="H432" s="5">
        <v>589</v>
      </c>
      <c r="I432" s="5">
        <v>1329</v>
      </c>
      <c r="J432" s="6">
        <f t="shared" si="18"/>
        <v>11780</v>
      </c>
      <c r="K432" s="6">
        <f t="shared" si="19"/>
        <v>26580</v>
      </c>
      <c r="L432" s="6">
        <f t="shared" si="20"/>
        <v>14800</v>
      </c>
    </row>
    <row r="433" spans="1:12" ht="15.6" thickTop="1" thickBot="1" x14ac:dyDescent="0.35">
      <c r="A433" s="4">
        <v>45483</v>
      </c>
      <c r="B433" s="5" t="s">
        <v>147</v>
      </c>
      <c r="C433" s="5" t="s">
        <v>116</v>
      </c>
      <c r="D433" s="5" t="s">
        <v>136</v>
      </c>
      <c r="E433" s="5" t="s">
        <v>38</v>
      </c>
      <c r="F433" s="5" t="s">
        <v>35</v>
      </c>
      <c r="G433" s="5">
        <v>17</v>
      </c>
      <c r="H433" s="5">
        <v>773</v>
      </c>
      <c r="I433" s="5">
        <v>1470</v>
      </c>
      <c r="J433" s="6">
        <f t="shared" si="18"/>
        <v>13141</v>
      </c>
      <c r="K433" s="6">
        <f t="shared" si="19"/>
        <v>24990</v>
      </c>
      <c r="L433" s="6">
        <f t="shared" si="20"/>
        <v>11849</v>
      </c>
    </row>
    <row r="434" spans="1:12" ht="15.6" thickTop="1" thickBot="1" x14ac:dyDescent="0.35">
      <c r="A434" s="4">
        <v>45484</v>
      </c>
      <c r="B434" s="5" t="s">
        <v>148</v>
      </c>
      <c r="C434" s="5" t="s">
        <v>13</v>
      </c>
      <c r="D434" s="5" t="s">
        <v>78</v>
      </c>
      <c r="E434" s="5" t="s">
        <v>38</v>
      </c>
      <c r="F434" s="5" t="s">
        <v>16</v>
      </c>
      <c r="G434" s="5">
        <v>29</v>
      </c>
      <c r="H434" s="5">
        <v>965</v>
      </c>
      <c r="I434" s="5">
        <v>1015</v>
      </c>
      <c r="J434" s="6">
        <f t="shared" si="18"/>
        <v>27985</v>
      </c>
      <c r="K434" s="6">
        <f t="shared" si="19"/>
        <v>29435</v>
      </c>
      <c r="L434" s="6">
        <f t="shared" si="20"/>
        <v>1450</v>
      </c>
    </row>
    <row r="435" spans="1:12" ht="15.6" thickTop="1" thickBot="1" x14ac:dyDescent="0.35">
      <c r="A435" s="4">
        <v>45485</v>
      </c>
      <c r="B435" s="5" t="s">
        <v>149</v>
      </c>
      <c r="C435" s="5" t="s">
        <v>13</v>
      </c>
      <c r="D435" s="5" t="s">
        <v>78</v>
      </c>
      <c r="E435" s="5" t="s">
        <v>23</v>
      </c>
      <c r="F435" s="5" t="s">
        <v>16</v>
      </c>
      <c r="G435" s="5">
        <v>24</v>
      </c>
      <c r="H435" s="5">
        <v>970</v>
      </c>
      <c r="I435" s="5">
        <v>1470</v>
      </c>
      <c r="J435" s="6">
        <f t="shared" si="18"/>
        <v>23280</v>
      </c>
      <c r="K435" s="6">
        <f t="shared" si="19"/>
        <v>35280</v>
      </c>
      <c r="L435" s="6">
        <f t="shared" si="20"/>
        <v>12000</v>
      </c>
    </row>
    <row r="436" spans="1:12" ht="15.6" thickTop="1" thickBot="1" x14ac:dyDescent="0.35">
      <c r="A436" s="4">
        <v>45486</v>
      </c>
      <c r="B436" s="5" t="s">
        <v>150</v>
      </c>
      <c r="C436" s="5" t="s">
        <v>13</v>
      </c>
      <c r="D436" s="5" t="s">
        <v>78</v>
      </c>
      <c r="E436" s="5" t="s">
        <v>23</v>
      </c>
      <c r="F436" s="5" t="s">
        <v>16</v>
      </c>
      <c r="G436" s="5">
        <v>22</v>
      </c>
      <c r="H436" s="5">
        <v>974</v>
      </c>
      <c r="I436" s="5">
        <v>1398</v>
      </c>
      <c r="J436" s="6">
        <f t="shared" si="18"/>
        <v>21428</v>
      </c>
      <c r="K436" s="6">
        <f t="shared" si="19"/>
        <v>30756</v>
      </c>
      <c r="L436" s="6">
        <f t="shared" si="20"/>
        <v>9328</v>
      </c>
    </row>
    <row r="437" spans="1:12" ht="15.6" thickTop="1" thickBot="1" x14ac:dyDescent="0.35">
      <c r="A437" s="4">
        <v>45487</v>
      </c>
      <c r="B437" s="5" t="s">
        <v>151</v>
      </c>
      <c r="C437" s="5" t="s">
        <v>13</v>
      </c>
      <c r="D437" s="5" t="s">
        <v>78</v>
      </c>
      <c r="E437" s="5" t="s">
        <v>34</v>
      </c>
      <c r="F437" s="5" t="s">
        <v>16</v>
      </c>
      <c r="G437" s="5">
        <v>21</v>
      </c>
      <c r="H437" s="5">
        <v>915</v>
      </c>
      <c r="I437" s="5">
        <v>961</v>
      </c>
      <c r="J437" s="6">
        <f t="shared" si="18"/>
        <v>19215</v>
      </c>
      <c r="K437" s="6">
        <f t="shared" si="19"/>
        <v>20181</v>
      </c>
      <c r="L437" s="6">
        <f t="shared" si="20"/>
        <v>966</v>
      </c>
    </row>
    <row r="438" spans="1:12" ht="15.6" thickTop="1" thickBot="1" x14ac:dyDescent="0.35">
      <c r="A438" s="4">
        <v>45488</v>
      </c>
      <c r="B438" s="5" t="s">
        <v>152</v>
      </c>
      <c r="C438" s="5" t="s">
        <v>13</v>
      </c>
      <c r="D438" s="5" t="s">
        <v>78</v>
      </c>
      <c r="E438" s="5" t="s">
        <v>38</v>
      </c>
      <c r="F438" s="5" t="s">
        <v>35</v>
      </c>
      <c r="G438" s="5">
        <v>29</v>
      </c>
      <c r="H438" s="5">
        <v>929</v>
      </c>
      <c r="I438" s="5">
        <v>1066</v>
      </c>
      <c r="J438" s="6">
        <f t="shared" si="18"/>
        <v>26941</v>
      </c>
      <c r="K438" s="6">
        <f t="shared" si="19"/>
        <v>30914</v>
      </c>
      <c r="L438" s="6">
        <f t="shared" si="20"/>
        <v>3973</v>
      </c>
    </row>
    <row r="439" spans="1:12" ht="15.6" thickTop="1" thickBot="1" x14ac:dyDescent="0.35">
      <c r="A439" s="4">
        <v>45489</v>
      </c>
      <c r="B439" s="5" t="s">
        <v>153</v>
      </c>
      <c r="C439" s="5" t="s">
        <v>13</v>
      </c>
      <c r="D439" s="5" t="s">
        <v>78</v>
      </c>
      <c r="E439" s="5" t="s">
        <v>61</v>
      </c>
      <c r="F439" s="5" t="s">
        <v>35</v>
      </c>
      <c r="G439" s="5">
        <v>27</v>
      </c>
      <c r="H439" s="5">
        <v>605</v>
      </c>
      <c r="I439" s="5">
        <v>1361</v>
      </c>
      <c r="J439" s="6">
        <f t="shared" si="18"/>
        <v>16335</v>
      </c>
      <c r="K439" s="6">
        <f t="shared" si="19"/>
        <v>36747</v>
      </c>
      <c r="L439" s="6">
        <f t="shared" si="20"/>
        <v>20412</v>
      </c>
    </row>
    <row r="440" spans="1:12" ht="15.6" thickTop="1" thickBot="1" x14ac:dyDescent="0.35">
      <c r="A440" s="4">
        <v>45490</v>
      </c>
      <c r="B440" s="5" t="s">
        <v>154</v>
      </c>
      <c r="C440" s="5" t="s">
        <v>13</v>
      </c>
      <c r="D440" s="5" t="s">
        <v>78</v>
      </c>
      <c r="E440" s="5" t="s">
        <v>63</v>
      </c>
      <c r="F440" s="5" t="s">
        <v>35</v>
      </c>
      <c r="G440" s="5">
        <v>29</v>
      </c>
      <c r="H440" s="5">
        <v>689</v>
      </c>
      <c r="I440" s="5">
        <v>1158</v>
      </c>
      <c r="J440" s="6">
        <f t="shared" si="18"/>
        <v>19981</v>
      </c>
      <c r="K440" s="6">
        <f t="shared" si="19"/>
        <v>33582</v>
      </c>
      <c r="L440" s="6">
        <f t="shared" si="20"/>
        <v>13601</v>
      </c>
    </row>
    <row r="441" spans="1:12" ht="15.6" thickTop="1" thickBot="1" x14ac:dyDescent="0.35">
      <c r="A441" s="4">
        <v>45491</v>
      </c>
      <c r="B441" s="5" t="s">
        <v>155</v>
      </c>
      <c r="C441" s="5" t="s">
        <v>13</v>
      </c>
      <c r="D441" s="5" t="s">
        <v>78</v>
      </c>
      <c r="E441" s="5" t="s">
        <v>19</v>
      </c>
      <c r="F441" s="5" t="s">
        <v>35</v>
      </c>
      <c r="G441" s="5">
        <v>25</v>
      </c>
      <c r="H441" s="5">
        <v>861</v>
      </c>
      <c r="I441" s="5">
        <v>1436</v>
      </c>
      <c r="J441" s="6">
        <f t="shared" si="18"/>
        <v>21525</v>
      </c>
      <c r="K441" s="6">
        <f t="shared" si="19"/>
        <v>35900</v>
      </c>
      <c r="L441" s="6">
        <f t="shared" si="20"/>
        <v>14375</v>
      </c>
    </row>
    <row r="442" spans="1:12" ht="15.6" thickTop="1" thickBot="1" x14ac:dyDescent="0.35">
      <c r="A442" s="4">
        <v>45492</v>
      </c>
      <c r="B442" s="5" t="s">
        <v>156</v>
      </c>
      <c r="C442" s="5" t="s">
        <v>13</v>
      </c>
      <c r="D442" s="5" t="s">
        <v>78</v>
      </c>
      <c r="E442" s="5" t="s">
        <v>66</v>
      </c>
      <c r="F442" s="5" t="s">
        <v>35</v>
      </c>
      <c r="G442" s="5">
        <v>22</v>
      </c>
      <c r="H442" s="5">
        <v>629</v>
      </c>
      <c r="I442" s="5">
        <v>1085</v>
      </c>
      <c r="J442" s="6">
        <f t="shared" si="18"/>
        <v>13838</v>
      </c>
      <c r="K442" s="6">
        <f t="shared" si="19"/>
        <v>23870</v>
      </c>
      <c r="L442" s="6">
        <f t="shared" si="20"/>
        <v>10032</v>
      </c>
    </row>
    <row r="443" spans="1:12" ht="15.6" thickTop="1" thickBot="1" x14ac:dyDescent="0.35">
      <c r="A443" s="4">
        <v>45493</v>
      </c>
      <c r="B443" s="5" t="s">
        <v>157</v>
      </c>
      <c r="C443" s="5" t="s">
        <v>13</v>
      </c>
      <c r="D443" s="5" t="s">
        <v>78</v>
      </c>
      <c r="E443" s="5" t="s">
        <v>68</v>
      </c>
      <c r="F443" s="5" t="s">
        <v>35</v>
      </c>
      <c r="G443" s="5">
        <v>22</v>
      </c>
      <c r="H443" s="5">
        <v>779</v>
      </c>
      <c r="I443" s="5">
        <v>1072</v>
      </c>
      <c r="J443" s="6">
        <f t="shared" si="18"/>
        <v>17138</v>
      </c>
      <c r="K443" s="6">
        <f t="shared" si="19"/>
        <v>23584</v>
      </c>
      <c r="L443" s="6">
        <f t="shared" si="20"/>
        <v>6446</v>
      </c>
    </row>
    <row r="444" spans="1:12" ht="15.6" thickTop="1" thickBot="1" x14ac:dyDescent="0.35">
      <c r="A444" s="4">
        <v>45494</v>
      </c>
      <c r="B444" s="5" t="s">
        <v>158</v>
      </c>
      <c r="C444" s="5" t="s">
        <v>13</v>
      </c>
      <c r="D444" s="5" t="s">
        <v>78</v>
      </c>
      <c r="E444" s="5" t="s">
        <v>70</v>
      </c>
      <c r="F444" s="5" t="s">
        <v>35</v>
      </c>
      <c r="G444" s="5">
        <v>23</v>
      </c>
      <c r="H444" s="5">
        <v>730</v>
      </c>
      <c r="I444" s="5">
        <v>1337</v>
      </c>
      <c r="J444" s="6">
        <f t="shared" si="18"/>
        <v>16790</v>
      </c>
      <c r="K444" s="6">
        <f t="shared" si="19"/>
        <v>30751</v>
      </c>
      <c r="L444" s="6">
        <f t="shared" si="20"/>
        <v>13961</v>
      </c>
    </row>
    <row r="445" spans="1:12" ht="15.6" thickTop="1" thickBot="1" x14ac:dyDescent="0.35">
      <c r="A445" s="4">
        <v>45495</v>
      </c>
      <c r="B445" s="5" t="s">
        <v>159</v>
      </c>
      <c r="C445" s="5" t="s">
        <v>25</v>
      </c>
      <c r="D445" s="5" t="s">
        <v>91</v>
      </c>
      <c r="E445" s="5" t="s">
        <v>72</v>
      </c>
      <c r="F445" s="5" t="s">
        <v>35</v>
      </c>
      <c r="G445" s="5">
        <v>59</v>
      </c>
      <c r="H445" s="5">
        <v>663</v>
      </c>
      <c r="I445" s="5">
        <v>992</v>
      </c>
      <c r="J445" s="6">
        <f t="shared" si="18"/>
        <v>39117</v>
      </c>
      <c r="K445" s="6">
        <f t="shared" si="19"/>
        <v>58528</v>
      </c>
      <c r="L445" s="6">
        <f t="shared" si="20"/>
        <v>19411</v>
      </c>
    </row>
    <row r="446" spans="1:12" ht="15.6" thickTop="1" thickBot="1" x14ac:dyDescent="0.35">
      <c r="A446" s="4">
        <v>45496</v>
      </c>
      <c r="B446" s="5" t="s">
        <v>160</v>
      </c>
      <c r="C446" s="5" t="s">
        <v>25</v>
      </c>
      <c r="D446" s="5" t="s">
        <v>91</v>
      </c>
      <c r="E446" s="5" t="s">
        <v>74</v>
      </c>
      <c r="F446" s="5" t="s">
        <v>35</v>
      </c>
      <c r="G446" s="5">
        <v>75</v>
      </c>
      <c r="H446" s="5">
        <v>871</v>
      </c>
      <c r="I446" s="5">
        <v>990</v>
      </c>
      <c r="J446" s="6">
        <f t="shared" si="18"/>
        <v>65325</v>
      </c>
      <c r="K446" s="6">
        <f t="shared" si="19"/>
        <v>74250</v>
      </c>
      <c r="L446" s="6">
        <f t="shared" si="20"/>
        <v>8925</v>
      </c>
    </row>
    <row r="447" spans="1:12" ht="15.6" thickTop="1" thickBot="1" x14ac:dyDescent="0.35">
      <c r="A447" s="4">
        <v>45497</v>
      </c>
      <c r="B447" s="5" t="s">
        <v>161</v>
      </c>
      <c r="C447" s="5" t="s">
        <v>25</v>
      </c>
      <c r="D447" s="5" t="s">
        <v>91</v>
      </c>
      <c r="E447" s="5" t="s">
        <v>21</v>
      </c>
      <c r="F447" s="5" t="s">
        <v>35</v>
      </c>
      <c r="G447" s="5">
        <v>87</v>
      </c>
      <c r="H447" s="5">
        <v>869</v>
      </c>
      <c r="I447" s="5">
        <v>1207</v>
      </c>
      <c r="J447" s="6">
        <f t="shared" si="18"/>
        <v>75603</v>
      </c>
      <c r="K447" s="6">
        <f t="shared" si="19"/>
        <v>105009</v>
      </c>
      <c r="L447" s="6">
        <f t="shared" si="20"/>
        <v>29406</v>
      </c>
    </row>
    <row r="448" spans="1:12" ht="15.6" thickTop="1" thickBot="1" x14ac:dyDescent="0.35">
      <c r="A448" s="4">
        <v>45498</v>
      </c>
      <c r="B448" s="5" t="s">
        <v>162</v>
      </c>
      <c r="C448" s="5" t="s">
        <v>25</v>
      </c>
      <c r="D448" s="5" t="s">
        <v>91</v>
      </c>
      <c r="E448" s="5" t="s">
        <v>21</v>
      </c>
      <c r="F448" s="5" t="s">
        <v>35</v>
      </c>
      <c r="G448" s="5">
        <v>100</v>
      </c>
      <c r="H448" s="5">
        <v>605</v>
      </c>
      <c r="I448" s="5">
        <v>1313</v>
      </c>
      <c r="J448" s="6">
        <f t="shared" si="18"/>
        <v>60500</v>
      </c>
      <c r="K448" s="6">
        <f t="shared" si="19"/>
        <v>131300</v>
      </c>
      <c r="L448" s="6">
        <f t="shared" si="20"/>
        <v>70800</v>
      </c>
    </row>
    <row r="449" spans="1:12" ht="15.6" thickTop="1" thickBot="1" x14ac:dyDescent="0.35">
      <c r="A449" s="4">
        <v>45499</v>
      </c>
      <c r="B449" s="5" t="s">
        <v>163</v>
      </c>
      <c r="C449" s="5" t="s">
        <v>25</v>
      </c>
      <c r="D449" s="5" t="s">
        <v>91</v>
      </c>
      <c r="E449" s="5" t="s">
        <v>42</v>
      </c>
      <c r="F449" s="5" t="s">
        <v>35</v>
      </c>
      <c r="G449" s="5">
        <v>51</v>
      </c>
      <c r="H449" s="5">
        <v>798</v>
      </c>
      <c r="I449" s="5">
        <v>1421</v>
      </c>
      <c r="J449" s="6">
        <f t="shared" si="18"/>
        <v>40698</v>
      </c>
      <c r="K449" s="6">
        <f t="shared" si="19"/>
        <v>72471</v>
      </c>
      <c r="L449" s="6">
        <f t="shared" si="20"/>
        <v>31773</v>
      </c>
    </row>
    <row r="450" spans="1:12" ht="15.6" thickTop="1" thickBot="1" x14ac:dyDescent="0.35">
      <c r="A450" s="4">
        <v>45500</v>
      </c>
      <c r="B450" s="5" t="s">
        <v>164</v>
      </c>
      <c r="C450" s="5" t="s">
        <v>25</v>
      </c>
      <c r="D450" s="5" t="s">
        <v>91</v>
      </c>
      <c r="E450" s="5" t="s">
        <v>61</v>
      </c>
      <c r="F450" s="5" t="s">
        <v>35</v>
      </c>
      <c r="G450" s="5">
        <v>52</v>
      </c>
      <c r="H450" s="5">
        <v>984</v>
      </c>
      <c r="I450" s="5">
        <v>1429</v>
      </c>
      <c r="J450" s="6">
        <f t="shared" si="18"/>
        <v>51168</v>
      </c>
      <c r="K450" s="6">
        <f t="shared" si="19"/>
        <v>74308</v>
      </c>
      <c r="L450" s="6">
        <f t="shared" si="20"/>
        <v>23140</v>
      </c>
    </row>
    <row r="451" spans="1:12" ht="15.6" thickTop="1" thickBot="1" x14ac:dyDescent="0.35">
      <c r="A451" s="4">
        <v>45501</v>
      </c>
      <c r="B451" s="5" t="s">
        <v>165</v>
      </c>
      <c r="C451" s="5" t="s">
        <v>25</v>
      </c>
      <c r="D451" s="5" t="s">
        <v>91</v>
      </c>
      <c r="E451" s="5" t="s">
        <v>21</v>
      </c>
      <c r="F451" s="5" t="s">
        <v>35</v>
      </c>
      <c r="G451" s="5">
        <v>97</v>
      </c>
      <c r="H451" s="5">
        <v>565</v>
      </c>
      <c r="I451" s="5">
        <v>1239</v>
      </c>
      <c r="J451" s="6">
        <f t="shared" ref="J451:J514" si="21">G451*H451</f>
        <v>54805</v>
      </c>
      <c r="K451" s="6">
        <f t="shared" ref="K451:K514" si="22">G451*I451</f>
        <v>120183</v>
      </c>
      <c r="L451" s="6">
        <f t="shared" ref="L451:L514" si="23">K451-J451</f>
        <v>65378</v>
      </c>
    </row>
    <row r="452" spans="1:12" ht="15.6" thickTop="1" thickBot="1" x14ac:dyDescent="0.35">
      <c r="A452" s="4">
        <v>45502</v>
      </c>
      <c r="B452" s="5" t="s">
        <v>166</v>
      </c>
      <c r="C452" s="5" t="s">
        <v>25</v>
      </c>
      <c r="D452" s="5" t="s">
        <v>91</v>
      </c>
      <c r="E452" s="5" t="s">
        <v>27</v>
      </c>
      <c r="F452" s="5" t="s">
        <v>35</v>
      </c>
      <c r="G452" s="5">
        <v>58</v>
      </c>
      <c r="H452" s="5">
        <v>799</v>
      </c>
      <c r="I452" s="5">
        <v>1182</v>
      </c>
      <c r="J452" s="6">
        <f t="shared" si="21"/>
        <v>46342</v>
      </c>
      <c r="K452" s="6">
        <f t="shared" si="22"/>
        <v>68556</v>
      </c>
      <c r="L452" s="6">
        <f t="shared" si="23"/>
        <v>22214</v>
      </c>
    </row>
    <row r="453" spans="1:12" ht="15.6" thickTop="1" thickBot="1" x14ac:dyDescent="0.35">
      <c r="A453" s="4">
        <v>45503</v>
      </c>
      <c r="B453" s="5" t="s">
        <v>167</v>
      </c>
      <c r="C453" s="5" t="s">
        <v>25</v>
      </c>
      <c r="D453" s="5" t="s">
        <v>91</v>
      </c>
      <c r="E453" s="5" t="s">
        <v>15</v>
      </c>
      <c r="F453" s="5" t="s">
        <v>16</v>
      </c>
      <c r="G453" s="5">
        <v>69</v>
      </c>
      <c r="H453" s="5">
        <v>524</v>
      </c>
      <c r="I453" s="5">
        <v>1198</v>
      </c>
      <c r="J453" s="6">
        <f t="shared" si="21"/>
        <v>36156</v>
      </c>
      <c r="K453" s="6">
        <f t="shared" si="22"/>
        <v>82662</v>
      </c>
      <c r="L453" s="6">
        <f t="shared" si="23"/>
        <v>46506</v>
      </c>
    </row>
    <row r="454" spans="1:12" ht="15.6" thickTop="1" thickBot="1" x14ac:dyDescent="0.35">
      <c r="A454" s="4">
        <v>45504</v>
      </c>
      <c r="B454" s="5" t="s">
        <v>168</v>
      </c>
      <c r="C454" s="5" t="s">
        <v>25</v>
      </c>
      <c r="D454" s="5" t="s">
        <v>91</v>
      </c>
      <c r="E454" s="5" t="s">
        <v>19</v>
      </c>
      <c r="F454" s="5" t="s">
        <v>16</v>
      </c>
      <c r="G454" s="5">
        <v>81</v>
      </c>
      <c r="H454" s="5">
        <v>903</v>
      </c>
      <c r="I454" s="5">
        <v>1471</v>
      </c>
      <c r="J454" s="6">
        <f t="shared" si="21"/>
        <v>73143</v>
      </c>
      <c r="K454" s="6">
        <f t="shared" si="22"/>
        <v>119151</v>
      </c>
      <c r="L454" s="6">
        <f t="shared" si="23"/>
        <v>46008</v>
      </c>
    </row>
    <row r="455" spans="1:12" ht="15.6" thickTop="1" thickBot="1" x14ac:dyDescent="0.35">
      <c r="A455" s="4">
        <v>45505</v>
      </c>
      <c r="B455" s="5" t="s">
        <v>169</v>
      </c>
      <c r="C455" s="5" t="s">
        <v>25</v>
      </c>
      <c r="D455" s="5" t="s">
        <v>91</v>
      </c>
      <c r="E455" s="5" t="s">
        <v>21</v>
      </c>
      <c r="F455" s="5" t="s">
        <v>16</v>
      </c>
      <c r="G455" s="5">
        <v>89</v>
      </c>
      <c r="H455" s="5">
        <v>584</v>
      </c>
      <c r="I455" s="5">
        <v>1367</v>
      </c>
      <c r="J455" s="6">
        <f t="shared" si="21"/>
        <v>51976</v>
      </c>
      <c r="K455" s="6">
        <f t="shared" si="22"/>
        <v>121663</v>
      </c>
      <c r="L455" s="6">
        <f t="shared" si="23"/>
        <v>69687</v>
      </c>
    </row>
    <row r="456" spans="1:12" ht="15.6" thickTop="1" thickBot="1" x14ac:dyDescent="0.35">
      <c r="A456" s="4">
        <v>45506</v>
      </c>
      <c r="B456" s="5" t="s">
        <v>170</v>
      </c>
      <c r="C456" s="5" t="s">
        <v>25</v>
      </c>
      <c r="D456" s="5" t="s">
        <v>91</v>
      </c>
      <c r="E456" s="5" t="s">
        <v>23</v>
      </c>
      <c r="F456" s="5" t="s">
        <v>16</v>
      </c>
      <c r="G456" s="5">
        <v>75</v>
      </c>
      <c r="H456" s="5">
        <v>906</v>
      </c>
      <c r="I456" s="5">
        <v>1377</v>
      </c>
      <c r="J456" s="6">
        <f t="shared" si="21"/>
        <v>67950</v>
      </c>
      <c r="K456" s="6">
        <f t="shared" si="22"/>
        <v>103275</v>
      </c>
      <c r="L456" s="6">
        <f t="shared" si="23"/>
        <v>35325</v>
      </c>
    </row>
    <row r="457" spans="1:12" ht="15.6" thickTop="1" thickBot="1" x14ac:dyDescent="0.35">
      <c r="A457" s="4">
        <v>45507</v>
      </c>
      <c r="B457" s="5" t="s">
        <v>171</v>
      </c>
      <c r="C457" s="5" t="s">
        <v>25</v>
      </c>
      <c r="D457" s="5" t="s">
        <v>104</v>
      </c>
      <c r="E457" s="5" t="s">
        <v>27</v>
      </c>
      <c r="F457" s="5" t="s">
        <v>16</v>
      </c>
      <c r="G457" s="5">
        <v>60</v>
      </c>
      <c r="H457" s="5">
        <v>642</v>
      </c>
      <c r="I457" s="5">
        <v>1346</v>
      </c>
      <c r="J457" s="6">
        <f t="shared" si="21"/>
        <v>38520</v>
      </c>
      <c r="K457" s="6">
        <f t="shared" si="22"/>
        <v>80760</v>
      </c>
      <c r="L457" s="6">
        <f t="shared" si="23"/>
        <v>42240</v>
      </c>
    </row>
    <row r="458" spans="1:12" ht="15.6" thickTop="1" thickBot="1" x14ac:dyDescent="0.35">
      <c r="A458" s="4">
        <v>45508</v>
      </c>
      <c r="B458" s="5" t="s">
        <v>172</v>
      </c>
      <c r="C458" s="5" t="s">
        <v>25</v>
      </c>
      <c r="D458" s="5" t="s">
        <v>104</v>
      </c>
      <c r="E458" s="5" t="s">
        <v>29</v>
      </c>
      <c r="F458" s="5" t="s">
        <v>35</v>
      </c>
      <c r="G458" s="5">
        <v>98</v>
      </c>
      <c r="H458" s="5">
        <v>925</v>
      </c>
      <c r="I458" s="5">
        <v>1230</v>
      </c>
      <c r="J458" s="6">
        <f t="shared" si="21"/>
        <v>90650</v>
      </c>
      <c r="K458" s="6">
        <f t="shared" si="22"/>
        <v>120540</v>
      </c>
      <c r="L458" s="6">
        <f t="shared" si="23"/>
        <v>29890</v>
      </c>
    </row>
    <row r="459" spans="1:12" ht="15.6" thickTop="1" thickBot="1" x14ac:dyDescent="0.35">
      <c r="A459" s="4">
        <v>45509</v>
      </c>
      <c r="B459" s="5" t="s">
        <v>173</v>
      </c>
      <c r="C459" s="5" t="s">
        <v>25</v>
      </c>
      <c r="D459" s="5" t="s">
        <v>104</v>
      </c>
      <c r="E459" s="5" t="s">
        <v>31</v>
      </c>
      <c r="F459" s="5" t="s">
        <v>35</v>
      </c>
      <c r="G459" s="5">
        <v>73</v>
      </c>
      <c r="H459" s="5">
        <v>508</v>
      </c>
      <c r="I459" s="5">
        <v>982</v>
      </c>
      <c r="J459" s="6">
        <f t="shared" si="21"/>
        <v>37084</v>
      </c>
      <c r="K459" s="6">
        <f t="shared" si="22"/>
        <v>71686</v>
      </c>
      <c r="L459" s="6">
        <f t="shared" si="23"/>
        <v>34602</v>
      </c>
    </row>
    <row r="460" spans="1:12" ht="15.6" thickTop="1" thickBot="1" x14ac:dyDescent="0.35">
      <c r="A460" s="4">
        <v>45510</v>
      </c>
      <c r="B460" s="5" t="s">
        <v>174</v>
      </c>
      <c r="C460" s="5" t="s">
        <v>116</v>
      </c>
      <c r="D460" s="5" t="s">
        <v>136</v>
      </c>
      <c r="E460" s="5" t="s">
        <v>19</v>
      </c>
      <c r="F460" s="5" t="s">
        <v>35</v>
      </c>
      <c r="G460" s="5">
        <v>11</v>
      </c>
      <c r="H460" s="5">
        <v>830</v>
      </c>
      <c r="I460" s="5">
        <v>1377</v>
      </c>
      <c r="J460" s="6">
        <f t="shared" si="21"/>
        <v>9130</v>
      </c>
      <c r="K460" s="6">
        <f t="shared" si="22"/>
        <v>15147</v>
      </c>
      <c r="L460" s="6">
        <f t="shared" si="23"/>
        <v>6017</v>
      </c>
    </row>
    <row r="461" spans="1:12" ht="15.6" thickTop="1" thickBot="1" x14ac:dyDescent="0.35">
      <c r="A461" s="4">
        <v>45511</v>
      </c>
      <c r="B461" s="5" t="s">
        <v>175</v>
      </c>
      <c r="C461" s="5" t="s">
        <v>116</v>
      </c>
      <c r="D461" s="5" t="s">
        <v>136</v>
      </c>
      <c r="E461" s="5" t="s">
        <v>34</v>
      </c>
      <c r="F461" s="5" t="s">
        <v>35</v>
      </c>
      <c r="G461" s="5">
        <v>11</v>
      </c>
      <c r="H461" s="5">
        <v>930</v>
      </c>
      <c r="I461" s="5">
        <v>1185</v>
      </c>
      <c r="J461" s="6">
        <f t="shared" si="21"/>
        <v>10230</v>
      </c>
      <c r="K461" s="6">
        <f t="shared" si="22"/>
        <v>13035</v>
      </c>
      <c r="L461" s="6">
        <f t="shared" si="23"/>
        <v>2805</v>
      </c>
    </row>
    <row r="462" spans="1:12" ht="15.6" thickTop="1" thickBot="1" x14ac:dyDescent="0.35">
      <c r="A462" s="4">
        <v>45512</v>
      </c>
      <c r="B462" s="5" t="s">
        <v>176</v>
      </c>
      <c r="C462" s="5" t="s">
        <v>116</v>
      </c>
      <c r="D462" s="5" t="s">
        <v>136</v>
      </c>
      <c r="E462" s="5" t="s">
        <v>31</v>
      </c>
      <c r="F462" s="5" t="s">
        <v>35</v>
      </c>
      <c r="G462" s="5">
        <v>20</v>
      </c>
      <c r="H462" s="5">
        <v>525</v>
      </c>
      <c r="I462" s="5">
        <v>1143</v>
      </c>
      <c r="J462" s="6">
        <f t="shared" si="21"/>
        <v>10500</v>
      </c>
      <c r="K462" s="6">
        <f t="shared" si="22"/>
        <v>22860</v>
      </c>
      <c r="L462" s="6">
        <f t="shared" si="23"/>
        <v>12360</v>
      </c>
    </row>
    <row r="463" spans="1:12" ht="15.6" thickTop="1" thickBot="1" x14ac:dyDescent="0.35">
      <c r="A463" s="4">
        <v>45513</v>
      </c>
      <c r="B463" s="5" t="s">
        <v>177</v>
      </c>
      <c r="C463" s="5" t="s">
        <v>116</v>
      </c>
      <c r="D463" s="5" t="s">
        <v>136</v>
      </c>
      <c r="E463" s="5" t="s">
        <v>38</v>
      </c>
      <c r="F463" s="5" t="s">
        <v>35</v>
      </c>
      <c r="G463" s="5">
        <v>19</v>
      </c>
      <c r="H463" s="5">
        <v>654</v>
      </c>
      <c r="I463" s="5">
        <v>997</v>
      </c>
      <c r="J463" s="6">
        <f t="shared" si="21"/>
        <v>12426</v>
      </c>
      <c r="K463" s="6">
        <f t="shared" si="22"/>
        <v>18943</v>
      </c>
      <c r="L463" s="6">
        <f t="shared" si="23"/>
        <v>6517</v>
      </c>
    </row>
    <row r="464" spans="1:12" ht="15.6" thickTop="1" thickBot="1" x14ac:dyDescent="0.35">
      <c r="A464" s="4">
        <v>45514</v>
      </c>
      <c r="B464" s="5" t="s">
        <v>178</v>
      </c>
      <c r="C464" s="5" t="s">
        <v>116</v>
      </c>
      <c r="D464" s="5" t="s">
        <v>136</v>
      </c>
      <c r="E464" s="5" t="s">
        <v>38</v>
      </c>
      <c r="F464" s="5" t="s">
        <v>35</v>
      </c>
      <c r="G464" s="5">
        <v>18</v>
      </c>
      <c r="H464" s="5">
        <v>767</v>
      </c>
      <c r="I464" s="5">
        <v>962</v>
      </c>
      <c r="J464" s="6">
        <f t="shared" si="21"/>
        <v>13806</v>
      </c>
      <c r="K464" s="6">
        <f t="shared" si="22"/>
        <v>17316</v>
      </c>
      <c r="L464" s="6">
        <f t="shared" si="23"/>
        <v>3510</v>
      </c>
    </row>
    <row r="465" spans="1:12" ht="15.6" thickTop="1" thickBot="1" x14ac:dyDescent="0.35">
      <c r="A465" s="4">
        <v>45515</v>
      </c>
      <c r="B465" s="5" t="s">
        <v>179</v>
      </c>
      <c r="C465" s="5" t="s">
        <v>116</v>
      </c>
      <c r="D465" s="5" t="s">
        <v>136</v>
      </c>
      <c r="E465" s="5" t="s">
        <v>19</v>
      </c>
      <c r="F465" s="5" t="s">
        <v>16</v>
      </c>
      <c r="G465" s="5">
        <v>12</v>
      </c>
      <c r="H465" s="5">
        <v>654</v>
      </c>
      <c r="I465" s="5">
        <v>1398</v>
      </c>
      <c r="J465" s="6">
        <f t="shared" si="21"/>
        <v>7848</v>
      </c>
      <c r="K465" s="6">
        <f t="shared" si="22"/>
        <v>16776</v>
      </c>
      <c r="L465" s="6">
        <f t="shared" si="23"/>
        <v>8928</v>
      </c>
    </row>
    <row r="466" spans="1:12" ht="15.6" thickTop="1" thickBot="1" x14ac:dyDescent="0.35">
      <c r="A466" s="4">
        <v>45516</v>
      </c>
      <c r="B466" s="5" t="s">
        <v>180</v>
      </c>
      <c r="C466" s="5" t="s">
        <v>116</v>
      </c>
      <c r="D466" s="5" t="s">
        <v>136</v>
      </c>
      <c r="E466" s="5" t="s">
        <v>42</v>
      </c>
      <c r="F466" s="5" t="s">
        <v>16</v>
      </c>
      <c r="G466" s="5">
        <v>11</v>
      </c>
      <c r="H466" s="5">
        <v>827</v>
      </c>
      <c r="I466" s="5">
        <v>991</v>
      </c>
      <c r="J466" s="6">
        <f t="shared" si="21"/>
        <v>9097</v>
      </c>
      <c r="K466" s="6">
        <f t="shared" si="22"/>
        <v>10901</v>
      </c>
      <c r="L466" s="6">
        <f t="shared" si="23"/>
        <v>1804</v>
      </c>
    </row>
    <row r="467" spans="1:12" ht="15.6" thickTop="1" thickBot="1" x14ac:dyDescent="0.35">
      <c r="A467" s="4">
        <v>45517</v>
      </c>
      <c r="B467" s="5" t="s">
        <v>181</v>
      </c>
      <c r="C467" s="5" t="s">
        <v>13</v>
      </c>
      <c r="D467" s="5" t="s">
        <v>78</v>
      </c>
      <c r="E467" s="5" t="s">
        <v>19</v>
      </c>
      <c r="F467" s="5" t="s">
        <v>16</v>
      </c>
      <c r="G467" s="5">
        <v>26</v>
      </c>
      <c r="H467" s="5">
        <v>847</v>
      </c>
      <c r="I467" s="5">
        <v>936</v>
      </c>
      <c r="J467" s="6">
        <f t="shared" si="21"/>
        <v>22022</v>
      </c>
      <c r="K467" s="6">
        <f t="shared" si="22"/>
        <v>24336</v>
      </c>
      <c r="L467" s="6">
        <f t="shared" si="23"/>
        <v>2314</v>
      </c>
    </row>
    <row r="468" spans="1:12" ht="15.6" thickTop="1" thickBot="1" x14ac:dyDescent="0.35">
      <c r="A468" s="4">
        <v>45518</v>
      </c>
      <c r="B468" s="5" t="s">
        <v>182</v>
      </c>
      <c r="C468" s="5" t="s">
        <v>13</v>
      </c>
      <c r="D468" s="5" t="s">
        <v>78</v>
      </c>
      <c r="E468" s="5" t="s">
        <v>46</v>
      </c>
      <c r="F468" s="5" t="s">
        <v>16</v>
      </c>
      <c r="G468" s="5">
        <v>24</v>
      </c>
      <c r="H468" s="5">
        <v>942</v>
      </c>
      <c r="I468" s="5">
        <v>1492</v>
      </c>
      <c r="J468" s="6">
        <f t="shared" si="21"/>
        <v>22608</v>
      </c>
      <c r="K468" s="6">
        <f t="shared" si="22"/>
        <v>35808</v>
      </c>
      <c r="L468" s="6">
        <f t="shared" si="23"/>
        <v>13200</v>
      </c>
    </row>
    <row r="469" spans="1:12" ht="15.6" thickTop="1" thickBot="1" x14ac:dyDescent="0.35">
      <c r="A469" s="4">
        <v>45519</v>
      </c>
      <c r="B469" s="5" t="s">
        <v>183</v>
      </c>
      <c r="C469" s="5" t="s">
        <v>13</v>
      </c>
      <c r="D469" s="5" t="s">
        <v>78</v>
      </c>
      <c r="E469" s="5" t="s">
        <v>42</v>
      </c>
      <c r="F469" s="5" t="s">
        <v>35</v>
      </c>
      <c r="G469" s="5">
        <v>20</v>
      </c>
      <c r="H469" s="5">
        <v>751</v>
      </c>
      <c r="I469" s="5">
        <v>1420</v>
      </c>
      <c r="J469" s="6">
        <f t="shared" si="21"/>
        <v>15020</v>
      </c>
      <c r="K469" s="6">
        <f t="shared" si="22"/>
        <v>28400</v>
      </c>
      <c r="L469" s="6">
        <f t="shared" si="23"/>
        <v>13380</v>
      </c>
    </row>
    <row r="470" spans="1:12" ht="15.6" thickTop="1" thickBot="1" x14ac:dyDescent="0.35">
      <c r="A470" s="4">
        <v>45520</v>
      </c>
      <c r="B470" s="5" t="s">
        <v>184</v>
      </c>
      <c r="C470" s="5" t="s">
        <v>13</v>
      </c>
      <c r="D470" s="5" t="s">
        <v>78</v>
      </c>
      <c r="E470" s="5" t="s">
        <v>49</v>
      </c>
      <c r="F470" s="5" t="s">
        <v>16</v>
      </c>
      <c r="G470" s="5">
        <v>23</v>
      </c>
      <c r="H470" s="5">
        <v>884</v>
      </c>
      <c r="I470" s="5">
        <v>1183</v>
      </c>
      <c r="J470" s="6">
        <f t="shared" si="21"/>
        <v>20332</v>
      </c>
      <c r="K470" s="6">
        <f t="shared" si="22"/>
        <v>27209</v>
      </c>
      <c r="L470" s="6">
        <f t="shared" si="23"/>
        <v>6877</v>
      </c>
    </row>
    <row r="471" spans="1:12" ht="15.6" thickTop="1" thickBot="1" x14ac:dyDescent="0.35">
      <c r="A471" s="4">
        <v>45521</v>
      </c>
      <c r="B471" s="5" t="s">
        <v>185</v>
      </c>
      <c r="C471" s="5" t="s">
        <v>13</v>
      </c>
      <c r="D471" s="5" t="s">
        <v>78</v>
      </c>
      <c r="E471" s="5" t="s">
        <v>51</v>
      </c>
      <c r="F471" s="5" t="s">
        <v>16</v>
      </c>
      <c r="G471" s="5">
        <v>28</v>
      </c>
      <c r="H471" s="5">
        <v>855</v>
      </c>
      <c r="I471" s="5">
        <v>994</v>
      </c>
      <c r="J471" s="6">
        <f t="shared" si="21"/>
        <v>23940</v>
      </c>
      <c r="K471" s="6">
        <f t="shared" si="22"/>
        <v>27832</v>
      </c>
      <c r="L471" s="6">
        <f t="shared" si="23"/>
        <v>3892</v>
      </c>
    </row>
    <row r="472" spans="1:12" ht="15.6" thickTop="1" thickBot="1" x14ac:dyDescent="0.35">
      <c r="A472" s="4">
        <v>45522</v>
      </c>
      <c r="B472" s="5" t="s">
        <v>186</v>
      </c>
      <c r="C472" s="5" t="s">
        <v>13</v>
      </c>
      <c r="D472" s="5" t="s">
        <v>78</v>
      </c>
      <c r="E472" s="5" t="s">
        <v>31</v>
      </c>
      <c r="F472" s="5" t="s">
        <v>16</v>
      </c>
      <c r="G472" s="5">
        <v>22</v>
      </c>
      <c r="H472" s="5">
        <v>806</v>
      </c>
      <c r="I472" s="5">
        <v>907</v>
      </c>
      <c r="J472" s="6">
        <f t="shared" si="21"/>
        <v>17732</v>
      </c>
      <c r="K472" s="6">
        <f t="shared" si="22"/>
        <v>19954</v>
      </c>
      <c r="L472" s="6">
        <f t="shared" si="23"/>
        <v>2222</v>
      </c>
    </row>
    <row r="473" spans="1:12" ht="15.6" thickTop="1" thickBot="1" x14ac:dyDescent="0.35">
      <c r="A473" s="4">
        <v>45523</v>
      </c>
      <c r="B473" s="5" t="s">
        <v>187</v>
      </c>
      <c r="C473" s="5" t="s">
        <v>13</v>
      </c>
      <c r="D473" s="5" t="s">
        <v>78</v>
      </c>
      <c r="E473" s="5" t="s">
        <v>38</v>
      </c>
      <c r="F473" s="5" t="s">
        <v>16</v>
      </c>
      <c r="G473" s="5">
        <v>30</v>
      </c>
      <c r="H473" s="5">
        <v>624</v>
      </c>
      <c r="I473" s="5">
        <v>1243</v>
      </c>
      <c r="J473" s="6">
        <f t="shared" si="21"/>
        <v>18720</v>
      </c>
      <c r="K473" s="6">
        <f t="shared" si="22"/>
        <v>37290</v>
      </c>
      <c r="L473" s="6">
        <f t="shared" si="23"/>
        <v>18570</v>
      </c>
    </row>
    <row r="474" spans="1:12" ht="15.6" thickTop="1" thickBot="1" x14ac:dyDescent="0.35">
      <c r="A474" s="4">
        <v>45524</v>
      </c>
      <c r="B474" s="5" t="s">
        <v>188</v>
      </c>
      <c r="C474" s="5" t="s">
        <v>13</v>
      </c>
      <c r="D474" s="5" t="s">
        <v>78</v>
      </c>
      <c r="E474" s="5" t="s">
        <v>38</v>
      </c>
      <c r="F474" s="5" t="s">
        <v>35</v>
      </c>
      <c r="G474" s="5">
        <v>25</v>
      </c>
      <c r="H474" s="5">
        <v>533</v>
      </c>
      <c r="I474" s="5">
        <v>1248</v>
      </c>
      <c r="J474" s="6">
        <f t="shared" si="21"/>
        <v>13325</v>
      </c>
      <c r="K474" s="6">
        <f t="shared" si="22"/>
        <v>31200</v>
      </c>
      <c r="L474" s="6">
        <f t="shared" si="23"/>
        <v>17875</v>
      </c>
    </row>
    <row r="475" spans="1:12" ht="15.6" thickTop="1" thickBot="1" x14ac:dyDescent="0.35">
      <c r="A475" s="4">
        <v>45525</v>
      </c>
      <c r="B475" s="5" t="s">
        <v>189</v>
      </c>
      <c r="C475" s="5" t="s">
        <v>13</v>
      </c>
      <c r="D475" s="5" t="s">
        <v>78</v>
      </c>
      <c r="E475" s="5" t="s">
        <v>23</v>
      </c>
      <c r="F475" s="5" t="s">
        <v>35</v>
      </c>
      <c r="G475" s="5">
        <v>20</v>
      </c>
      <c r="H475" s="5">
        <v>681</v>
      </c>
      <c r="I475" s="5">
        <v>1461</v>
      </c>
      <c r="J475" s="6">
        <f t="shared" si="21"/>
        <v>13620</v>
      </c>
      <c r="K475" s="6">
        <f t="shared" si="22"/>
        <v>29220</v>
      </c>
      <c r="L475" s="6">
        <f t="shared" si="23"/>
        <v>15600</v>
      </c>
    </row>
    <row r="476" spans="1:12" ht="15.6" thickTop="1" thickBot="1" x14ac:dyDescent="0.35">
      <c r="A476" s="4">
        <v>45526</v>
      </c>
      <c r="B476" s="5" t="s">
        <v>190</v>
      </c>
      <c r="C476" s="5" t="s">
        <v>13</v>
      </c>
      <c r="D476" s="5" t="s">
        <v>78</v>
      </c>
      <c r="E476" s="5" t="s">
        <v>23</v>
      </c>
      <c r="F476" s="5" t="s">
        <v>35</v>
      </c>
      <c r="G476" s="5">
        <v>20</v>
      </c>
      <c r="H476" s="5">
        <v>997</v>
      </c>
      <c r="I476" s="5">
        <v>1093</v>
      </c>
      <c r="J476" s="6">
        <f t="shared" si="21"/>
        <v>19940</v>
      </c>
      <c r="K476" s="6">
        <f t="shared" si="22"/>
        <v>21860</v>
      </c>
      <c r="L476" s="6">
        <f t="shared" si="23"/>
        <v>1920</v>
      </c>
    </row>
    <row r="477" spans="1:12" ht="15.6" thickTop="1" thickBot="1" x14ac:dyDescent="0.35">
      <c r="A477" s="4">
        <v>45527</v>
      </c>
      <c r="B477" s="5" t="s">
        <v>191</v>
      </c>
      <c r="C477" s="5" t="s">
        <v>13</v>
      </c>
      <c r="D477" s="5" t="s">
        <v>78</v>
      </c>
      <c r="E477" s="5" t="s">
        <v>34</v>
      </c>
      <c r="F477" s="5" t="s">
        <v>35</v>
      </c>
      <c r="G477" s="5">
        <v>23</v>
      </c>
      <c r="H477" s="5">
        <v>577</v>
      </c>
      <c r="I477" s="5">
        <v>1377</v>
      </c>
      <c r="J477" s="6">
        <f t="shared" si="21"/>
        <v>13271</v>
      </c>
      <c r="K477" s="6">
        <f t="shared" si="22"/>
        <v>31671</v>
      </c>
      <c r="L477" s="6">
        <f t="shared" si="23"/>
        <v>18400</v>
      </c>
    </row>
    <row r="478" spans="1:12" ht="15.6" thickTop="1" thickBot="1" x14ac:dyDescent="0.35">
      <c r="A478" s="4">
        <v>45528</v>
      </c>
      <c r="B478" s="5" t="s">
        <v>192</v>
      </c>
      <c r="C478" s="5" t="s">
        <v>25</v>
      </c>
      <c r="D478" s="5" t="s">
        <v>91</v>
      </c>
      <c r="E478" s="5" t="s">
        <v>38</v>
      </c>
      <c r="F478" s="5" t="s">
        <v>35</v>
      </c>
      <c r="G478" s="5">
        <v>87</v>
      </c>
      <c r="H478" s="5">
        <v>876</v>
      </c>
      <c r="I478" s="5">
        <v>1293</v>
      </c>
      <c r="J478" s="6">
        <f t="shared" si="21"/>
        <v>76212</v>
      </c>
      <c r="K478" s="6">
        <f t="shared" si="22"/>
        <v>112491</v>
      </c>
      <c r="L478" s="6">
        <f t="shared" si="23"/>
        <v>36279</v>
      </c>
    </row>
    <row r="479" spans="1:12" ht="15.6" thickTop="1" thickBot="1" x14ac:dyDescent="0.35">
      <c r="A479" s="4">
        <v>45529</v>
      </c>
      <c r="B479" s="5" t="s">
        <v>193</v>
      </c>
      <c r="C479" s="5" t="s">
        <v>25</v>
      </c>
      <c r="D479" s="5" t="s">
        <v>91</v>
      </c>
      <c r="E479" s="5" t="s">
        <v>61</v>
      </c>
      <c r="F479" s="5" t="s">
        <v>35</v>
      </c>
      <c r="G479" s="5">
        <v>69</v>
      </c>
      <c r="H479" s="5">
        <v>993</v>
      </c>
      <c r="I479" s="5">
        <v>971</v>
      </c>
      <c r="J479" s="6">
        <f t="shared" si="21"/>
        <v>68517</v>
      </c>
      <c r="K479" s="6">
        <f t="shared" si="22"/>
        <v>66999</v>
      </c>
      <c r="L479" s="6">
        <f t="shared" si="23"/>
        <v>-1518</v>
      </c>
    </row>
    <row r="480" spans="1:12" ht="15.6" thickTop="1" thickBot="1" x14ac:dyDescent="0.35">
      <c r="A480" s="4">
        <v>45530</v>
      </c>
      <c r="B480" s="5" t="s">
        <v>194</v>
      </c>
      <c r="C480" s="5" t="s">
        <v>25</v>
      </c>
      <c r="D480" s="5" t="s">
        <v>91</v>
      </c>
      <c r="E480" s="5" t="s">
        <v>63</v>
      </c>
      <c r="F480" s="5" t="s">
        <v>35</v>
      </c>
      <c r="G480" s="5">
        <v>62</v>
      </c>
      <c r="H480" s="5">
        <v>781</v>
      </c>
      <c r="I480" s="5">
        <v>1270</v>
      </c>
      <c r="J480" s="6">
        <f t="shared" si="21"/>
        <v>48422</v>
      </c>
      <c r="K480" s="6">
        <f t="shared" si="22"/>
        <v>78740</v>
      </c>
      <c r="L480" s="6">
        <f t="shared" si="23"/>
        <v>30318</v>
      </c>
    </row>
    <row r="481" spans="1:12" ht="15.6" thickTop="1" thickBot="1" x14ac:dyDescent="0.35">
      <c r="A481" s="4">
        <v>45531</v>
      </c>
      <c r="B481" s="5" t="s">
        <v>195</v>
      </c>
      <c r="C481" s="5" t="s">
        <v>25</v>
      </c>
      <c r="D481" s="5" t="s">
        <v>91</v>
      </c>
      <c r="E481" s="5" t="s">
        <v>19</v>
      </c>
      <c r="F481" s="5" t="s">
        <v>35</v>
      </c>
      <c r="G481" s="5">
        <v>63</v>
      </c>
      <c r="H481" s="5">
        <v>718</v>
      </c>
      <c r="I481" s="5">
        <v>987</v>
      </c>
      <c r="J481" s="6">
        <f t="shared" si="21"/>
        <v>45234</v>
      </c>
      <c r="K481" s="6">
        <f t="shared" si="22"/>
        <v>62181</v>
      </c>
      <c r="L481" s="6">
        <f t="shared" si="23"/>
        <v>16947</v>
      </c>
    </row>
    <row r="482" spans="1:12" ht="15.6" thickTop="1" thickBot="1" x14ac:dyDescent="0.35">
      <c r="A482" s="4">
        <v>45532</v>
      </c>
      <c r="B482" s="5" t="s">
        <v>196</v>
      </c>
      <c r="C482" s="5" t="s">
        <v>25</v>
      </c>
      <c r="D482" s="5" t="s">
        <v>91</v>
      </c>
      <c r="E482" s="5" t="s">
        <v>66</v>
      </c>
      <c r="F482" s="5" t="s">
        <v>35</v>
      </c>
      <c r="G482" s="5">
        <v>72</v>
      </c>
      <c r="H482" s="5">
        <v>673</v>
      </c>
      <c r="I482" s="5">
        <v>1459</v>
      </c>
      <c r="J482" s="6">
        <f t="shared" si="21"/>
        <v>48456</v>
      </c>
      <c r="K482" s="6">
        <f t="shared" si="22"/>
        <v>105048</v>
      </c>
      <c r="L482" s="6">
        <f t="shared" si="23"/>
        <v>56592</v>
      </c>
    </row>
    <row r="483" spans="1:12" ht="15.6" thickTop="1" thickBot="1" x14ac:dyDescent="0.35">
      <c r="A483" s="4">
        <v>45533</v>
      </c>
      <c r="B483" s="5" t="s">
        <v>197</v>
      </c>
      <c r="C483" s="5" t="s">
        <v>25</v>
      </c>
      <c r="D483" s="5" t="s">
        <v>91</v>
      </c>
      <c r="E483" s="5" t="s">
        <v>68</v>
      </c>
      <c r="F483" s="5" t="s">
        <v>35</v>
      </c>
      <c r="G483" s="5">
        <v>76</v>
      </c>
      <c r="H483" s="5">
        <v>567</v>
      </c>
      <c r="I483" s="5">
        <v>1425</v>
      </c>
      <c r="J483" s="6">
        <f t="shared" si="21"/>
        <v>43092</v>
      </c>
      <c r="K483" s="6">
        <f t="shared" si="22"/>
        <v>108300</v>
      </c>
      <c r="L483" s="6">
        <f t="shared" si="23"/>
        <v>65208</v>
      </c>
    </row>
    <row r="484" spans="1:12" ht="15.6" thickTop="1" thickBot="1" x14ac:dyDescent="0.35">
      <c r="A484" s="4">
        <v>45534</v>
      </c>
      <c r="B484" s="5" t="s">
        <v>198</v>
      </c>
      <c r="C484" s="5" t="s">
        <v>25</v>
      </c>
      <c r="D484" s="5" t="s">
        <v>91</v>
      </c>
      <c r="E484" s="5" t="s">
        <v>70</v>
      </c>
      <c r="F484" s="5" t="s">
        <v>16</v>
      </c>
      <c r="G484" s="5">
        <v>70</v>
      </c>
      <c r="H484" s="5">
        <v>751</v>
      </c>
      <c r="I484" s="5">
        <v>908</v>
      </c>
      <c r="J484" s="6">
        <f t="shared" si="21"/>
        <v>52570</v>
      </c>
      <c r="K484" s="6">
        <f t="shared" si="22"/>
        <v>63560</v>
      </c>
      <c r="L484" s="6">
        <f t="shared" si="23"/>
        <v>10990</v>
      </c>
    </row>
    <row r="485" spans="1:12" ht="15.6" thickTop="1" thickBot="1" x14ac:dyDescent="0.35">
      <c r="A485" s="4">
        <v>45535</v>
      </c>
      <c r="B485" s="5" t="s">
        <v>199</v>
      </c>
      <c r="C485" s="5" t="s">
        <v>25</v>
      </c>
      <c r="D485" s="5" t="s">
        <v>91</v>
      </c>
      <c r="E485" s="5" t="s">
        <v>72</v>
      </c>
      <c r="F485" s="5" t="s">
        <v>16</v>
      </c>
      <c r="G485" s="5">
        <v>64</v>
      </c>
      <c r="H485" s="5">
        <v>580</v>
      </c>
      <c r="I485" s="5">
        <v>958</v>
      </c>
      <c r="J485" s="6">
        <f t="shared" si="21"/>
        <v>37120</v>
      </c>
      <c r="K485" s="6">
        <f t="shared" si="22"/>
        <v>61312</v>
      </c>
      <c r="L485" s="6">
        <f t="shared" si="23"/>
        <v>24192</v>
      </c>
    </row>
    <row r="486" spans="1:12" ht="15.6" thickTop="1" thickBot="1" x14ac:dyDescent="0.35">
      <c r="A486" s="4">
        <v>45536</v>
      </c>
      <c r="B486" s="5" t="s">
        <v>200</v>
      </c>
      <c r="C486" s="5" t="s">
        <v>25</v>
      </c>
      <c r="D486" s="5" t="s">
        <v>91</v>
      </c>
      <c r="E486" s="5" t="s">
        <v>74</v>
      </c>
      <c r="F486" s="5" t="s">
        <v>16</v>
      </c>
      <c r="G486" s="5">
        <v>56</v>
      </c>
      <c r="H486" s="5">
        <v>559</v>
      </c>
      <c r="I486" s="5">
        <v>1412</v>
      </c>
      <c r="J486" s="6">
        <f t="shared" si="21"/>
        <v>31304</v>
      </c>
      <c r="K486" s="6">
        <f t="shared" si="22"/>
        <v>79072</v>
      </c>
      <c r="L486" s="6">
        <f t="shared" si="23"/>
        <v>47768</v>
      </c>
    </row>
    <row r="487" spans="1:12" ht="15.6" thickTop="1" thickBot="1" x14ac:dyDescent="0.35">
      <c r="A487" s="4">
        <v>45537</v>
      </c>
      <c r="B487" s="5" t="s">
        <v>201</v>
      </c>
      <c r="C487" s="5" t="s">
        <v>25</v>
      </c>
      <c r="D487" s="5" t="s">
        <v>104</v>
      </c>
      <c r="E487" s="5" t="s">
        <v>21</v>
      </c>
      <c r="F487" s="5" t="s">
        <v>16</v>
      </c>
      <c r="G487" s="5">
        <v>72</v>
      </c>
      <c r="H487" s="5">
        <v>719</v>
      </c>
      <c r="I487" s="5">
        <v>1249</v>
      </c>
      <c r="J487" s="6">
        <f t="shared" si="21"/>
        <v>51768</v>
      </c>
      <c r="K487" s="6">
        <f t="shared" si="22"/>
        <v>89928</v>
      </c>
      <c r="L487" s="6">
        <f t="shared" si="23"/>
        <v>38160</v>
      </c>
    </row>
    <row r="488" spans="1:12" ht="15.6" thickTop="1" thickBot="1" x14ac:dyDescent="0.35">
      <c r="A488" s="4">
        <v>45538</v>
      </c>
      <c r="B488" s="5" t="s">
        <v>202</v>
      </c>
      <c r="C488" s="5" t="s">
        <v>25</v>
      </c>
      <c r="D488" s="5" t="s">
        <v>104</v>
      </c>
      <c r="E488" s="5" t="s">
        <v>21</v>
      </c>
      <c r="F488" s="5" t="s">
        <v>16</v>
      </c>
      <c r="G488" s="5">
        <v>89</v>
      </c>
      <c r="H488" s="5">
        <v>703</v>
      </c>
      <c r="I488" s="5">
        <v>914</v>
      </c>
      <c r="J488" s="6">
        <f t="shared" si="21"/>
        <v>62567</v>
      </c>
      <c r="K488" s="6">
        <f t="shared" si="22"/>
        <v>81346</v>
      </c>
      <c r="L488" s="6">
        <f t="shared" si="23"/>
        <v>18779</v>
      </c>
    </row>
    <row r="489" spans="1:12" ht="15.6" thickTop="1" thickBot="1" x14ac:dyDescent="0.35">
      <c r="A489" s="4">
        <v>45539</v>
      </c>
      <c r="B489" s="5" t="s">
        <v>203</v>
      </c>
      <c r="C489" s="5" t="s">
        <v>25</v>
      </c>
      <c r="D489" s="5" t="s">
        <v>104</v>
      </c>
      <c r="E489" s="5" t="s">
        <v>42</v>
      </c>
      <c r="F489" s="5" t="s">
        <v>35</v>
      </c>
      <c r="G489" s="5">
        <v>77</v>
      </c>
      <c r="H489" s="5">
        <v>780</v>
      </c>
      <c r="I489" s="5">
        <v>1346</v>
      </c>
      <c r="J489" s="6">
        <f t="shared" si="21"/>
        <v>60060</v>
      </c>
      <c r="K489" s="6">
        <f t="shared" si="22"/>
        <v>103642</v>
      </c>
      <c r="L489" s="6">
        <f t="shared" si="23"/>
        <v>43582</v>
      </c>
    </row>
    <row r="490" spans="1:12" ht="15.6" thickTop="1" thickBot="1" x14ac:dyDescent="0.35">
      <c r="A490" s="4">
        <v>45540</v>
      </c>
      <c r="B490" s="5" t="s">
        <v>204</v>
      </c>
      <c r="C490" s="5" t="s">
        <v>25</v>
      </c>
      <c r="D490" s="5" t="s">
        <v>104</v>
      </c>
      <c r="E490" s="5" t="s">
        <v>61</v>
      </c>
      <c r="F490" s="5" t="s">
        <v>35</v>
      </c>
      <c r="G490" s="5">
        <v>52</v>
      </c>
      <c r="H490" s="5">
        <v>893</v>
      </c>
      <c r="I490" s="5">
        <v>1391</v>
      </c>
      <c r="J490" s="6">
        <f t="shared" si="21"/>
        <v>46436</v>
      </c>
      <c r="K490" s="6">
        <f t="shared" si="22"/>
        <v>72332</v>
      </c>
      <c r="L490" s="6">
        <f t="shared" si="23"/>
        <v>25896</v>
      </c>
    </row>
    <row r="491" spans="1:12" ht="15.6" thickTop="1" thickBot="1" x14ac:dyDescent="0.35">
      <c r="A491" s="4">
        <v>45541</v>
      </c>
      <c r="B491" s="5" t="s">
        <v>205</v>
      </c>
      <c r="C491" s="5" t="s">
        <v>25</v>
      </c>
      <c r="D491" s="5" t="s">
        <v>104</v>
      </c>
      <c r="E491" s="5" t="s">
        <v>21</v>
      </c>
      <c r="F491" s="5" t="s">
        <v>35</v>
      </c>
      <c r="G491" s="5">
        <v>54</v>
      </c>
      <c r="H491" s="5">
        <v>762</v>
      </c>
      <c r="I491" s="5">
        <v>1076</v>
      </c>
      <c r="J491" s="6">
        <f t="shared" si="21"/>
        <v>41148</v>
      </c>
      <c r="K491" s="6">
        <f t="shared" si="22"/>
        <v>58104</v>
      </c>
      <c r="L491" s="6">
        <f t="shared" si="23"/>
        <v>16956</v>
      </c>
    </row>
    <row r="492" spans="1:12" ht="15.6" thickTop="1" thickBot="1" x14ac:dyDescent="0.35">
      <c r="A492" s="4">
        <v>45542</v>
      </c>
      <c r="B492" s="5" t="s">
        <v>206</v>
      </c>
      <c r="C492" s="5" t="s">
        <v>25</v>
      </c>
      <c r="D492" s="5" t="s">
        <v>104</v>
      </c>
      <c r="E492" s="5" t="s">
        <v>27</v>
      </c>
      <c r="F492" s="5" t="s">
        <v>16</v>
      </c>
      <c r="G492" s="5">
        <v>91</v>
      </c>
      <c r="H492" s="5">
        <v>647</v>
      </c>
      <c r="I492" s="5">
        <v>983</v>
      </c>
      <c r="J492" s="6">
        <f t="shared" si="21"/>
        <v>58877</v>
      </c>
      <c r="K492" s="6">
        <f t="shared" si="22"/>
        <v>89453</v>
      </c>
      <c r="L492" s="6">
        <f t="shared" si="23"/>
        <v>30576</v>
      </c>
    </row>
    <row r="493" spans="1:12" ht="15.6" thickTop="1" thickBot="1" x14ac:dyDescent="0.35">
      <c r="A493" s="4">
        <v>45543</v>
      </c>
      <c r="B493" s="5" t="s">
        <v>207</v>
      </c>
      <c r="C493" s="5" t="s">
        <v>116</v>
      </c>
      <c r="D493" s="5" t="s">
        <v>136</v>
      </c>
      <c r="E493" s="5" t="s">
        <v>15</v>
      </c>
      <c r="F493" s="5" t="s">
        <v>16</v>
      </c>
      <c r="G493" s="5">
        <v>12</v>
      </c>
      <c r="H493" s="5">
        <v>561</v>
      </c>
      <c r="I493" s="5">
        <v>905</v>
      </c>
      <c r="J493" s="6">
        <f t="shared" si="21"/>
        <v>6732</v>
      </c>
      <c r="K493" s="6">
        <f t="shared" si="22"/>
        <v>10860</v>
      </c>
      <c r="L493" s="6">
        <f t="shared" si="23"/>
        <v>4128</v>
      </c>
    </row>
    <row r="494" spans="1:12" ht="15.6" thickTop="1" thickBot="1" x14ac:dyDescent="0.35">
      <c r="A494" s="4">
        <v>45544</v>
      </c>
      <c r="B494" s="5" t="s">
        <v>208</v>
      </c>
      <c r="C494" s="5" t="s">
        <v>116</v>
      </c>
      <c r="D494" s="5" t="s">
        <v>136</v>
      </c>
      <c r="E494" s="5" t="s">
        <v>19</v>
      </c>
      <c r="F494" s="5" t="s">
        <v>16</v>
      </c>
      <c r="G494" s="5">
        <v>12</v>
      </c>
      <c r="H494" s="5">
        <v>879</v>
      </c>
      <c r="I494" s="5">
        <v>1042</v>
      </c>
      <c r="J494" s="6">
        <f t="shared" si="21"/>
        <v>10548</v>
      </c>
      <c r="K494" s="6">
        <f t="shared" si="22"/>
        <v>12504</v>
      </c>
      <c r="L494" s="6">
        <f t="shared" si="23"/>
        <v>1956</v>
      </c>
    </row>
    <row r="495" spans="1:12" ht="15.6" thickTop="1" thickBot="1" x14ac:dyDescent="0.35">
      <c r="A495" s="4">
        <v>45545</v>
      </c>
      <c r="B495" s="5" t="s">
        <v>209</v>
      </c>
      <c r="C495" s="5" t="s">
        <v>116</v>
      </c>
      <c r="D495" s="5" t="s">
        <v>136</v>
      </c>
      <c r="E495" s="5" t="s">
        <v>21</v>
      </c>
      <c r="F495" s="5" t="s">
        <v>16</v>
      </c>
      <c r="G495" s="5">
        <v>13</v>
      </c>
      <c r="H495" s="5">
        <v>523</v>
      </c>
      <c r="I495" s="5">
        <v>1076</v>
      </c>
      <c r="J495" s="6">
        <f t="shared" si="21"/>
        <v>6799</v>
      </c>
      <c r="K495" s="6">
        <f t="shared" si="22"/>
        <v>13988</v>
      </c>
      <c r="L495" s="6">
        <f t="shared" si="23"/>
        <v>7189</v>
      </c>
    </row>
    <row r="496" spans="1:12" ht="15.6" thickTop="1" thickBot="1" x14ac:dyDescent="0.35">
      <c r="A496" s="4">
        <v>45546</v>
      </c>
      <c r="B496" s="5" t="s">
        <v>210</v>
      </c>
      <c r="C496" s="5" t="s">
        <v>116</v>
      </c>
      <c r="D496" s="5" t="s">
        <v>136</v>
      </c>
      <c r="E496" s="5" t="s">
        <v>23</v>
      </c>
      <c r="F496" s="5" t="s">
        <v>16</v>
      </c>
      <c r="G496" s="5">
        <v>10</v>
      </c>
      <c r="H496" s="5">
        <v>990</v>
      </c>
      <c r="I496" s="5">
        <v>1296</v>
      </c>
      <c r="J496" s="6">
        <f t="shared" si="21"/>
        <v>9900</v>
      </c>
      <c r="K496" s="6">
        <f t="shared" si="22"/>
        <v>12960</v>
      </c>
      <c r="L496" s="6">
        <f t="shared" si="23"/>
        <v>3060</v>
      </c>
    </row>
    <row r="497" spans="1:12" ht="15.6" thickTop="1" thickBot="1" x14ac:dyDescent="0.35">
      <c r="A497" s="4">
        <v>45547</v>
      </c>
      <c r="B497" s="5" t="s">
        <v>211</v>
      </c>
      <c r="C497" s="5" t="s">
        <v>116</v>
      </c>
      <c r="D497" s="5" t="s">
        <v>136</v>
      </c>
      <c r="E497" s="5" t="s">
        <v>27</v>
      </c>
      <c r="F497" s="5" t="s">
        <v>35</v>
      </c>
      <c r="G497" s="5">
        <v>12</v>
      </c>
      <c r="H497" s="5">
        <v>707</v>
      </c>
      <c r="I497" s="5">
        <v>915</v>
      </c>
      <c r="J497" s="6">
        <f t="shared" si="21"/>
        <v>8484</v>
      </c>
      <c r="K497" s="6">
        <f t="shared" si="22"/>
        <v>10980</v>
      </c>
      <c r="L497" s="6">
        <f t="shared" si="23"/>
        <v>2496</v>
      </c>
    </row>
    <row r="498" spans="1:12" ht="15.6" thickTop="1" thickBot="1" x14ac:dyDescent="0.35">
      <c r="A498" s="4">
        <v>45548</v>
      </c>
      <c r="B498" s="5" t="s">
        <v>212</v>
      </c>
      <c r="C498" s="5" t="s">
        <v>116</v>
      </c>
      <c r="D498" s="5" t="s">
        <v>136</v>
      </c>
      <c r="E498" s="5" t="s">
        <v>29</v>
      </c>
      <c r="F498" s="5" t="s">
        <v>35</v>
      </c>
      <c r="G498" s="5">
        <v>13</v>
      </c>
      <c r="H498" s="5">
        <v>515</v>
      </c>
      <c r="I498" s="5">
        <v>1191</v>
      </c>
      <c r="J498" s="6">
        <f t="shared" si="21"/>
        <v>6695</v>
      </c>
      <c r="K498" s="6">
        <f t="shared" si="22"/>
        <v>15483</v>
      </c>
      <c r="L498" s="6">
        <f t="shared" si="23"/>
        <v>8788</v>
      </c>
    </row>
    <row r="499" spans="1:12" ht="15.6" thickTop="1" thickBot="1" x14ac:dyDescent="0.35">
      <c r="A499" s="4">
        <v>45549</v>
      </c>
      <c r="B499" s="5" t="s">
        <v>213</v>
      </c>
      <c r="C499" s="5" t="s">
        <v>116</v>
      </c>
      <c r="D499" s="5" t="s">
        <v>136</v>
      </c>
      <c r="E499" s="5" t="s">
        <v>31</v>
      </c>
      <c r="F499" s="5" t="s">
        <v>35</v>
      </c>
      <c r="G499" s="5">
        <v>19</v>
      </c>
      <c r="H499" s="5">
        <v>938</v>
      </c>
      <c r="I499" s="5">
        <v>1119</v>
      </c>
      <c r="J499" s="6">
        <f t="shared" si="21"/>
        <v>17822</v>
      </c>
      <c r="K499" s="6">
        <f t="shared" si="22"/>
        <v>21261</v>
      </c>
      <c r="L499" s="6">
        <f t="shared" si="23"/>
        <v>3439</v>
      </c>
    </row>
    <row r="500" spans="1:12" ht="15.6" thickTop="1" thickBot="1" x14ac:dyDescent="0.35">
      <c r="A500" s="4">
        <v>45550</v>
      </c>
      <c r="B500" s="5" t="s">
        <v>214</v>
      </c>
      <c r="C500" s="5" t="s">
        <v>116</v>
      </c>
      <c r="D500" s="5" t="s">
        <v>136</v>
      </c>
      <c r="E500" s="5" t="s">
        <v>19</v>
      </c>
      <c r="F500" s="5" t="s">
        <v>35</v>
      </c>
      <c r="G500" s="5">
        <v>12</v>
      </c>
      <c r="H500" s="5">
        <v>671</v>
      </c>
      <c r="I500" s="5">
        <v>1402</v>
      </c>
      <c r="J500" s="6">
        <f t="shared" si="21"/>
        <v>8052</v>
      </c>
      <c r="K500" s="6">
        <f t="shared" si="22"/>
        <v>16824</v>
      </c>
      <c r="L500" s="6">
        <f t="shared" si="23"/>
        <v>8772</v>
      </c>
    </row>
    <row r="501" spans="1:12" ht="15.6" thickTop="1" thickBot="1" x14ac:dyDescent="0.35">
      <c r="A501" s="4">
        <v>45551</v>
      </c>
      <c r="B501" s="5" t="s">
        <v>215</v>
      </c>
      <c r="C501" s="5" t="s">
        <v>116</v>
      </c>
      <c r="D501" s="5" t="s">
        <v>136</v>
      </c>
      <c r="E501" s="5" t="s">
        <v>34</v>
      </c>
      <c r="F501" s="5" t="s">
        <v>35</v>
      </c>
      <c r="G501" s="5">
        <v>12</v>
      </c>
      <c r="H501" s="5">
        <v>500</v>
      </c>
      <c r="I501" s="5">
        <v>1328</v>
      </c>
      <c r="J501" s="6">
        <f t="shared" si="21"/>
        <v>6000</v>
      </c>
      <c r="K501" s="6">
        <f t="shared" si="22"/>
        <v>15936</v>
      </c>
      <c r="L501" s="6">
        <f t="shared" si="23"/>
        <v>9936</v>
      </c>
    </row>
    <row r="502" spans="1:12" ht="15.6" thickTop="1" thickBot="1" x14ac:dyDescent="0.35">
      <c r="A502" s="4">
        <v>45552</v>
      </c>
      <c r="B502" s="5" t="s">
        <v>216</v>
      </c>
      <c r="C502" s="5" t="s">
        <v>116</v>
      </c>
      <c r="D502" s="5" t="s">
        <v>136</v>
      </c>
      <c r="E502" s="5" t="s">
        <v>31</v>
      </c>
      <c r="F502" s="5" t="s">
        <v>35</v>
      </c>
      <c r="G502" s="5">
        <v>18</v>
      </c>
      <c r="H502" s="5">
        <v>602</v>
      </c>
      <c r="I502" s="5">
        <v>986</v>
      </c>
      <c r="J502" s="6">
        <f t="shared" si="21"/>
        <v>10836</v>
      </c>
      <c r="K502" s="6">
        <f t="shared" si="22"/>
        <v>17748</v>
      </c>
      <c r="L502" s="6">
        <f t="shared" si="23"/>
        <v>6912</v>
      </c>
    </row>
    <row r="503" spans="1:12" ht="15.6" thickTop="1" thickBot="1" x14ac:dyDescent="0.35">
      <c r="A503" s="4">
        <v>45553</v>
      </c>
      <c r="B503" s="5" t="s">
        <v>217</v>
      </c>
      <c r="C503" s="5" t="s">
        <v>116</v>
      </c>
      <c r="D503" s="5" t="s">
        <v>136</v>
      </c>
      <c r="E503" s="5" t="s">
        <v>38</v>
      </c>
      <c r="F503" s="5" t="s">
        <v>35</v>
      </c>
      <c r="G503" s="5">
        <v>18</v>
      </c>
      <c r="H503" s="5">
        <v>629</v>
      </c>
      <c r="I503" s="5">
        <v>1081</v>
      </c>
      <c r="J503" s="6">
        <f t="shared" si="21"/>
        <v>11322</v>
      </c>
      <c r="K503" s="6">
        <f t="shared" si="22"/>
        <v>19458</v>
      </c>
      <c r="L503" s="6">
        <f t="shared" si="23"/>
        <v>8136</v>
      </c>
    </row>
    <row r="504" spans="1:12" ht="15.6" thickTop="1" thickBot="1" x14ac:dyDescent="0.35">
      <c r="A504" s="4">
        <v>45554</v>
      </c>
      <c r="B504" s="5" t="s">
        <v>218</v>
      </c>
      <c r="C504" s="5" t="s">
        <v>116</v>
      </c>
      <c r="D504" s="5" t="s">
        <v>136</v>
      </c>
      <c r="E504" s="5" t="s">
        <v>38</v>
      </c>
      <c r="F504" s="5" t="s">
        <v>16</v>
      </c>
      <c r="G504" s="5">
        <v>17</v>
      </c>
      <c r="H504" s="5">
        <v>614</v>
      </c>
      <c r="I504" s="5">
        <v>913</v>
      </c>
      <c r="J504" s="6">
        <f t="shared" si="21"/>
        <v>10438</v>
      </c>
      <c r="K504" s="6">
        <f t="shared" si="22"/>
        <v>15521</v>
      </c>
      <c r="L504" s="6">
        <f t="shared" si="23"/>
        <v>5083</v>
      </c>
    </row>
    <row r="505" spans="1:12" ht="15.6" thickTop="1" thickBot="1" x14ac:dyDescent="0.35">
      <c r="A505" s="4">
        <v>45555</v>
      </c>
      <c r="B505" s="5" t="s">
        <v>219</v>
      </c>
      <c r="C505" s="5" t="s">
        <v>25</v>
      </c>
      <c r="D505" s="5" t="s">
        <v>104</v>
      </c>
      <c r="E505" s="5" t="s">
        <v>19</v>
      </c>
      <c r="F505" s="5" t="s">
        <v>16</v>
      </c>
      <c r="G505" s="5">
        <v>63</v>
      </c>
      <c r="H505" s="5">
        <v>720</v>
      </c>
      <c r="I505" s="5">
        <v>1191</v>
      </c>
      <c r="J505" s="6">
        <f t="shared" si="21"/>
        <v>45360</v>
      </c>
      <c r="K505" s="6">
        <f t="shared" si="22"/>
        <v>75033</v>
      </c>
      <c r="L505" s="6">
        <f t="shared" si="23"/>
        <v>29673</v>
      </c>
    </row>
    <row r="506" spans="1:12" ht="15.6" thickTop="1" thickBot="1" x14ac:dyDescent="0.35">
      <c r="A506" s="4">
        <v>45556</v>
      </c>
      <c r="B506" s="5" t="s">
        <v>220</v>
      </c>
      <c r="C506" s="5" t="s">
        <v>25</v>
      </c>
      <c r="D506" s="5" t="s">
        <v>104</v>
      </c>
      <c r="E506" s="5" t="s">
        <v>42</v>
      </c>
      <c r="F506" s="5" t="s">
        <v>16</v>
      </c>
      <c r="G506" s="5">
        <v>66</v>
      </c>
      <c r="H506" s="5">
        <v>958</v>
      </c>
      <c r="I506" s="5">
        <v>985</v>
      </c>
      <c r="J506" s="6">
        <f t="shared" si="21"/>
        <v>63228</v>
      </c>
      <c r="K506" s="6">
        <f t="shared" si="22"/>
        <v>65010</v>
      </c>
      <c r="L506" s="6">
        <f t="shared" si="23"/>
        <v>1782</v>
      </c>
    </row>
    <row r="507" spans="1:12" ht="15.6" thickTop="1" thickBot="1" x14ac:dyDescent="0.35">
      <c r="A507" s="4">
        <v>45557</v>
      </c>
      <c r="B507" s="5" t="s">
        <v>221</v>
      </c>
      <c r="C507" s="5" t="s">
        <v>25</v>
      </c>
      <c r="D507" s="5" t="s">
        <v>104</v>
      </c>
      <c r="E507" s="5" t="s">
        <v>19</v>
      </c>
      <c r="F507" s="5" t="s">
        <v>16</v>
      </c>
      <c r="G507" s="5">
        <v>54</v>
      </c>
      <c r="H507" s="5">
        <v>663</v>
      </c>
      <c r="I507" s="5">
        <v>1422</v>
      </c>
      <c r="J507" s="6">
        <f t="shared" si="21"/>
        <v>35802</v>
      </c>
      <c r="K507" s="6">
        <f t="shared" si="22"/>
        <v>76788</v>
      </c>
      <c r="L507" s="6">
        <f t="shared" si="23"/>
        <v>40986</v>
      </c>
    </row>
    <row r="508" spans="1:12" ht="15.6" thickTop="1" thickBot="1" x14ac:dyDescent="0.35">
      <c r="A508" s="4">
        <v>45558</v>
      </c>
      <c r="B508" s="5" t="s">
        <v>222</v>
      </c>
      <c r="C508" s="5" t="s">
        <v>25</v>
      </c>
      <c r="D508" s="5" t="s">
        <v>104</v>
      </c>
      <c r="E508" s="5" t="s">
        <v>46</v>
      </c>
      <c r="F508" s="5" t="s">
        <v>35</v>
      </c>
      <c r="G508" s="5">
        <v>73</v>
      </c>
      <c r="H508" s="5">
        <v>540</v>
      </c>
      <c r="I508" s="5">
        <v>1424</v>
      </c>
      <c r="J508" s="6">
        <f t="shared" si="21"/>
        <v>39420</v>
      </c>
      <c r="K508" s="6">
        <f t="shared" si="22"/>
        <v>103952</v>
      </c>
      <c r="L508" s="6">
        <f t="shared" si="23"/>
        <v>64532</v>
      </c>
    </row>
    <row r="509" spans="1:12" ht="15.6" thickTop="1" thickBot="1" x14ac:dyDescent="0.35">
      <c r="A509" s="4">
        <v>45559</v>
      </c>
      <c r="B509" s="5" t="s">
        <v>223</v>
      </c>
      <c r="C509" s="5" t="s">
        <v>25</v>
      </c>
      <c r="D509" s="5" t="s">
        <v>104</v>
      </c>
      <c r="E509" s="5" t="s">
        <v>42</v>
      </c>
      <c r="F509" s="5" t="s">
        <v>16</v>
      </c>
      <c r="G509" s="5">
        <v>76</v>
      </c>
      <c r="H509" s="5">
        <v>744</v>
      </c>
      <c r="I509" s="5">
        <v>1255</v>
      </c>
      <c r="J509" s="6">
        <f t="shared" si="21"/>
        <v>56544</v>
      </c>
      <c r="K509" s="6">
        <f t="shared" si="22"/>
        <v>95380</v>
      </c>
      <c r="L509" s="6">
        <f t="shared" si="23"/>
        <v>38836</v>
      </c>
    </row>
    <row r="510" spans="1:12" ht="15.6" thickTop="1" thickBot="1" x14ac:dyDescent="0.35">
      <c r="A510" s="4">
        <v>45560</v>
      </c>
      <c r="B510" s="5" t="s">
        <v>224</v>
      </c>
      <c r="C510" s="5" t="s">
        <v>25</v>
      </c>
      <c r="D510" s="5" t="s">
        <v>104</v>
      </c>
      <c r="E510" s="5" t="s">
        <v>49</v>
      </c>
      <c r="F510" s="5" t="s">
        <v>16</v>
      </c>
      <c r="G510" s="5">
        <v>94</v>
      </c>
      <c r="H510" s="5">
        <v>874</v>
      </c>
      <c r="I510" s="5">
        <v>970</v>
      </c>
      <c r="J510" s="6">
        <f t="shared" si="21"/>
        <v>82156</v>
      </c>
      <c r="K510" s="6">
        <f t="shared" si="22"/>
        <v>91180</v>
      </c>
      <c r="L510" s="6">
        <f t="shared" si="23"/>
        <v>9024</v>
      </c>
    </row>
    <row r="511" spans="1:12" ht="15.6" thickTop="1" thickBot="1" x14ac:dyDescent="0.35">
      <c r="A511" s="4">
        <v>45561</v>
      </c>
      <c r="B511" s="5" t="s">
        <v>225</v>
      </c>
      <c r="C511" s="5" t="s">
        <v>25</v>
      </c>
      <c r="D511" s="5" t="s">
        <v>104</v>
      </c>
      <c r="E511" s="5" t="s">
        <v>51</v>
      </c>
      <c r="F511" s="5" t="s">
        <v>16</v>
      </c>
      <c r="G511" s="5">
        <v>97</v>
      </c>
      <c r="H511" s="5">
        <v>752</v>
      </c>
      <c r="I511" s="5">
        <v>1058</v>
      </c>
      <c r="J511" s="6">
        <f t="shared" si="21"/>
        <v>72944</v>
      </c>
      <c r="K511" s="6">
        <f t="shared" si="22"/>
        <v>102626</v>
      </c>
      <c r="L511" s="6">
        <f t="shared" si="23"/>
        <v>29682</v>
      </c>
    </row>
    <row r="512" spans="1:12" ht="15.6" thickTop="1" thickBot="1" x14ac:dyDescent="0.35">
      <c r="A512" s="4">
        <v>45562</v>
      </c>
      <c r="B512" s="5" t="s">
        <v>226</v>
      </c>
      <c r="C512" s="5" t="s">
        <v>116</v>
      </c>
      <c r="D512" s="5" t="s">
        <v>117</v>
      </c>
      <c r="E512" s="5" t="s">
        <v>31</v>
      </c>
      <c r="F512" s="5" t="s">
        <v>16</v>
      </c>
      <c r="G512" s="5">
        <v>17</v>
      </c>
      <c r="H512" s="5">
        <v>565</v>
      </c>
      <c r="I512" s="5">
        <v>1105</v>
      </c>
      <c r="J512" s="6">
        <f t="shared" si="21"/>
        <v>9605</v>
      </c>
      <c r="K512" s="6">
        <f t="shared" si="22"/>
        <v>18785</v>
      </c>
      <c r="L512" s="6">
        <f t="shared" si="23"/>
        <v>9180</v>
      </c>
    </row>
    <row r="513" spans="1:12" ht="15.6" thickTop="1" thickBot="1" x14ac:dyDescent="0.35">
      <c r="A513" s="4">
        <v>45563</v>
      </c>
      <c r="B513" s="5" t="s">
        <v>227</v>
      </c>
      <c r="C513" s="5" t="s">
        <v>116</v>
      </c>
      <c r="D513" s="5" t="s">
        <v>117</v>
      </c>
      <c r="E513" s="5" t="s">
        <v>38</v>
      </c>
      <c r="F513" s="5" t="s">
        <v>35</v>
      </c>
      <c r="G513" s="5">
        <v>10</v>
      </c>
      <c r="H513" s="5">
        <v>572</v>
      </c>
      <c r="I513" s="5">
        <v>1364</v>
      </c>
      <c r="J513" s="6">
        <f t="shared" si="21"/>
        <v>5720</v>
      </c>
      <c r="K513" s="6">
        <f t="shared" si="22"/>
        <v>13640</v>
      </c>
      <c r="L513" s="6">
        <f t="shared" si="23"/>
        <v>7920</v>
      </c>
    </row>
    <row r="514" spans="1:12" ht="15.6" thickTop="1" thickBot="1" x14ac:dyDescent="0.35">
      <c r="A514" s="4">
        <v>45564</v>
      </c>
      <c r="B514" s="5" t="s">
        <v>228</v>
      </c>
      <c r="C514" s="5" t="s">
        <v>116</v>
      </c>
      <c r="D514" s="5" t="s">
        <v>117</v>
      </c>
      <c r="E514" s="5" t="s">
        <v>38</v>
      </c>
      <c r="F514" s="5" t="s">
        <v>35</v>
      </c>
      <c r="G514" s="5">
        <v>10</v>
      </c>
      <c r="H514" s="5">
        <v>917</v>
      </c>
      <c r="I514" s="5">
        <v>1031</v>
      </c>
      <c r="J514" s="6">
        <f t="shared" si="21"/>
        <v>9170</v>
      </c>
      <c r="K514" s="6">
        <f t="shared" si="22"/>
        <v>10310</v>
      </c>
      <c r="L514" s="6">
        <f t="shared" si="23"/>
        <v>1140</v>
      </c>
    </row>
    <row r="515" spans="1:12" ht="15.6" thickTop="1" thickBot="1" x14ac:dyDescent="0.35">
      <c r="A515" s="4">
        <v>45565</v>
      </c>
      <c r="B515" s="5" t="s">
        <v>229</v>
      </c>
      <c r="C515" s="5" t="s">
        <v>116</v>
      </c>
      <c r="D515" s="5" t="s">
        <v>117</v>
      </c>
      <c r="E515" s="5" t="s">
        <v>23</v>
      </c>
      <c r="F515" s="5" t="s">
        <v>35</v>
      </c>
      <c r="G515" s="5">
        <v>12</v>
      </c>
      <c r="H515" s="5">
        <v>674</v>
      </c>
      <c r="I515" s="5">
        <v>1176</v>
      </c>
      <c r="J515" s="6">
        <f t="shared" ref="J515:J578" si="24">G515*H515</f>
        <v>8088</v>
      </c>
      <c r="K515" s="6">
        <f t="shared" ref="K515:K578" si="25">G515*I515</f>
        <v>14112</v>
      </c>
      <c r="L515" s="6">
        <f t="shared" ref="L515:L578" si="26">K515-J515</f>
        <v>6024</v>
      </c>
    </row>
    <row r="516" spans="1:12" ht="15.6" thickTop="1" thickBot="1" x14ac:dyDescent="0.35">
      <c r="A516" s="4">
        <v>45566</v>
      </c>
      <c r="B516" s="5" t="s">
        <v>230</v>
      </c>
      <c r="C516" s="5" t="s">
        <v>116</v>
      </c>
      <c r="D516" s="5" t="s">
        <v>117</v>
      </c>
      <c r="E516" s="5" t="s">
        <v>23</v>
      </c>
      <c r="F516" s="5" t="s">
        <v>35</v>
      </c>
      <c r="G516" s="5">
        <v>18</v>
      </c>
      <c r="H516" s="5">
        <v>867</v>
      </c>
      <c r="I516" s="5">
        <v>1384</v>
      </c>
      <c r="J516" s="6">
        <f t="shared" si="24"/>
        <v>15606</v>
      </c>
      <c r="K516" s="6">
        <f t="shared" si="25"/>
        <v>24912</v>
      </c>
      <c r="L516" s="6">
        <f t="shared" si="26"/>
        <v>9306</v>
      </c>
    </row>
    <row r="517" spans="1:12" ht="15.6" thickTop="1" thickBot="1" x14ac:dyDescent="0.35">
      <c r="A517" s="4">
        <v>45567</v>
      </c>
      <c r="B517" s="5" t="s">
        <v>231</v>
      </c>
      <c r="C517" s="5" t="s">
        <v>116</v>
      </c>
      <c r="D517" s="5" t="s">
        <v>117</v>
      </c>
      <c r="E517" s="5" t="s">
        <v>34</v>
      </c>
      <c r="F517" s="5" t="s">
        <v>35</v>
      </c>
      <c r="G517" s="5">
        <v>10</v>
      </c>
      <c r="H517" s="5">
        <v>757</v>
      </c>
      <c r="I517" s="5">
        <v>968</v>
      </c>
      <c r="J517" s="6">
        <f t="shared" si="24"/>
        <v>7570</v>
      </c>
      <c r="K517" s="6">
        <f t="shared" si="25"/>
        <v>9680</v>
      </c>
      <c r="L517" s="6">
        <f t="shared" si="26"/>
        <v>2110</v>
      </c>
    </row>
    <row r="518" spans="1:12" ht="15.6" thickTop="1" thickBot="1" x14ac:dyDescent="0.35">
      <c r="A518" s="4">
        <v>45568</v>
      </c>
      <c r="B518" s="5" t="s">
        <v>232</v>
      </c>
      <c r="C518" s="5" t="s">
        <v>116</v>
      </c>
      <c r="D518" s="5" t="s">
        <v>117</v>
      </c>
      <c r="E518" s="5" t="s">
        <v>38</v>
      </c>
      <c r="F518" s="5" t="s">
        <v>35</v>
      </c>
      <c r="G518" s="5">
        <v>18</v>
      </c>
      <c r="H518" s="5">
        <v>668</v>
      </c>
      <c r="I518" s="5">
        <v>1427</v>
      </c>
      <c r="J518" s="6">
        <f t="shared" si="24"/>
        <v>12024</v>
      </c>
      <c r="K518" s="6">
        <f t="shared" si="25"/>
        <v>25686</v>
      </c>
      <c r="L518" s="6">
        <f t="shared" si="26"/>
        <v>13662</v>
      </c>
    </row>
    <row r="519" spans="1:12" ht="15.6" thickTop="1" thickBot="1" x14ac:dyDescent="0.35">
      <c r="A519" s="4">
        <v>45569</v>
      </c>
      <c r="B519" s="5" t="s">
        <v>233</v>
      </c>
      <c r="C519" s="5" t="s">
        <v>25</v>
      </c>
      <c r="D519" s="5" t="s">
        <v>91</v>
      </c>
      <c r="E519" s="5" t="s">
        <v>61</v>
      </c>
      <c r="F519" s="5" t="s">
        <v>35</v>
      </c>
      <c r="G519" s="5">
        <v>77</v>
      </c>
      <c r="H519" s="5">
        <v>951</v>
      </c>
      <c r="I519" s="5">
        <v>1460</v>
      </c>
      <c r="J519" s="6">
        <f t="shared" si="24"/>
        <v>73227</v>
      </c>
      <c r="K519" s="6">
        <f t="shared" si="25"/>
        <v>112420</v>
      </c>
      <c r="L519" s="6">
        <f t="shared" si="26"/>
        <v>39193</v>
      </c>
    </row>
    <row r="520" spans="1:12" ht="15.6" thickTop="1" thickBot="1" x14ac:dyDescent="0.35">
      <c r="A520" s="4">
        <v>45570</v>
      </c>
      <c r="B520" s="5" t="s">
        <v>234</v>
      </c>
      <c r="C520" s="5" t="s">
        <v>25</v>
      </c>
      <c r="D520" s="5" t="s">
        <v>91</v>
      </c>
      <c r="E520" s="5" t="s">
        <v>63</v>
      </c>
      <c r="F520" s="5" t="s">
        <v>35</v>
      </c>
      <c r="G520" s="5">
        <v>52</v>
      </c>
      <c r="H520" s="5">
        <v>633</v>
      </c>
      <c r="I520" s="5">
        <v>1467</v>
      </c>
      <c r="J520" s="6">
        <f t="shared" si="24"/>
        <v>32916</v>
      </c>
      <c r="K520" s="6">
        <f t="shared" si="25"/>
        <v>76284</v>
      </c>
      <c r="L520" s="6">
        <f t="shared" si="26"/>
        <v>43368</v>
      </c>
    </row>
    <row r="521" spans="1:12" ht="15.6" thickTop="1" thickBot="1" x14ac:dyDescent="0.35">
      <c r="A521" s="4">
        <v>45571</v>
      </c>
      <c r="B521" s="5" t="s">
        <v>235</v>
      </c>
      <c r="C521" s="5" t="s">
        <v>25</v>
      </c>
      <c r="D521" s="5" t="s">
        <v>91</v>
      </c>
      <c r="E521" s="5" t="s">
        <v>19</v>
      </c>
      <c r="F521" s="5" t="s">
        <v>35</v>
      </c>
      <c r="G521" s="5">
        <v>52</v>
      </c>
      <c r="H521" s="5">
        <v>546</v>
      </c>
      <c r="I521" s="5">
        <v>1485</v>
      </c>
      <c r="J521" s="6">
        <f t="shared" si="24"/>
        <v>28392</v>
      </c>
      <c r="K521" s="6">
        <f t="shared" si="25"/>
        <v>77220</v>
      </c>
      <c r="L521" s="6">
        <f t="shared" si="26"/>
        <v>48828</v>
      </c>
    </row>
    <row r="522" spans="1:12" ht="15.6" thickTop="1" thickBot="1" x14ac:dyDescent="0.35">
      <c r="A522" s="4">
        <v>45572</v>
      </c>
      <c r="B522" s="5" t="s">
        <v>236</v>
      </c>
      <c r="C522" s="5" t="s">
        <v>25</v>
      </c>
      <c r="D522" s="5" t="s">
        <v>91</v>
      </c>
      <c r="E522" s="5" t="s">
        <v>66</v>
      </c>
      <c r="F522" s="5" t="s">
        <v>35</v>
      </c>
      <c r="G522" s="5">
        <v>80</v>
      </c>
      <c r="H522" s="5">
        <v>982</v>
      </c>
      <c r="I522" s="5">
        <v>1124</v>
      </c>
      <c r="J522" s="6">
        <f t="shared" si="24"/>
        <v>78560</v>
      </c>
      <c r="K522" s="6">
        <f t="shared" si="25"/>
        <v>89920</v>
      </c>
      <c r="L522" s="6">
        <f t="shared" si="26"/>
        <v>11360</v>
      </c>
    </row>
    <row r="523" spans="1:12" ht="15.6" thickTop="1" thickBot="1" x14ac:dyDescent="0.35">
      <c r="A523" s="4">
        <v>45573</v>
      </c>
      <c r="B523" s="5" t="s">
        <v>237</v>
      </c>
      <c r="C523" s="5" t="s">
        <v>25</v>
      </c>
      <c r="D523" s="5" t="s">
        <v>91</v>
      </c>
      <c r="E523" s="5" t="s">
        <v>68</v>
      </c>
      <c r="F523" s="5" t="s">
        <v>35</v>
      </c>
      <c r="G523" s="5">
        <v>81</v>
      </c>
      <c r="H523" s="5">
        <v>917</v>
      </c>
      <c r="I523" s="5">
        <v>1128</v>
      </c>
      <c r="J523" s="6">
        <f t="shared" si="24"/>
        <v>74277</v>
      </c>
      <c r="K523" s="6">
        <f t="shared" si="25"/>
        <v>91368</v>
      </c>
      <c r="L523" s="6">
        <f t="shared" si="26"/>
        <v>17091</v>
      </c>
    </row>
    <row r="524" spans="1:12" ht="15.6" thickTop="1" thickBot="1" x14ac:dyDescent="0.35">
      <c r="A524" s="4">
        <v>45574</v>
      </c>
      <c r="B524" s="5" t="s">
        <v>238</v>
      </c>
      <c r="C524" s="5" t="s">
        <v>25</v>
      </c>
      <c r="D524" s="5" t="s">
        <v>104</v>
      </c>
      <c r="E524" s="5" t="s">
        <v>70</v>
      </c>
      <c r="F524" s="5" t="s">
        <v>35</v>
      </c>
      <c r="G524" s="5">
        <v>63</v>
      </c>
      <c r="H524" s="5">
        <v>747</v>
      </c>
      <c r="I524" s="5">
        <v>1329</v>
      </c>
      <c r="J524" s="6">
        <f t="shared" si="24"/>
        <v>47061</v>
      </c>
      <c r="K524" s="6">
        <f t="shared" si="25"/>
        <v>83727</v>
      </c>
      <c r="L524" s="6">
        <f t="shared" si="26"/>
        <v>36666</v>
      </c>
    </row>
    <row r="525" spans="1:12" ht="15.6" thickTop="1" thickBot="1" x14ac:dyDescent="0.35">
      <c r="A525" s="4">
        <v>45575</v>
      </c>
      <c r="B525" s="5" t="s">
        <v>239</v>
      </c>
      <c r="C525" s="5" t="s">
        <v>25</v>
      </c>
      <c r="D525" s="5" t="s">
        <v>104</v>
      </c>
      <c r="E525" s="5" t="s">
        <v>72</v>
      </c>
      <c r="F525" s="5" t="s">
        <v>35</v>
      </c>
      <c r="G525" s="5">
        <v>88</v>
      </c>
      <c r="H525" s="5">
        <v>978</v>
      </c>
      <c r="I525" s="5">
        <v>1292</v>
      </c>
      <c r="J525" s="6">
        <f t="shared" si="24"/>
        <v>86064</v>
      </c>
      <c r="K525" s="6">
        <f t="shared" si="25"/>
        <v>113696</v>
      </c>
      <c r="L525" s="6">
        <f t="shared" si="26"/>
        <v>27632</v>
      </c>
    </row>
    <row r="526" spans="1:12" ht="15.6" thickTop="1" thickBot="1" x14ac:dyDescent="0.35">
      <c r="A526" s="4">
        <v>45576</v>
      </c>
      <c r="B526" s="5" t="s">
        <v>240</v>
      </c>
      <c r="C526" s="5" t="s">
        <v>25</v>
      </c>
      <c r="D526" s="5" t="s">
        <v>104</v>
      </c>
      <c r="E526" s="5" t="s">
        <v>74</v>
      </c>
      <c r="F526" s="5" t="s">
        <v>35</v>
      </c>
      <c r="G526" s="5">
        <v>82</v>
      </c>
      <c r="H526" s="5">
        <v>652</v>
      </c>
      <c r="I526" s="5">
        <v>1305</v>
      </c>
      <c r="J526" s="6">
        <f t="shared" si="24"/>
        <v>53464</v>
      </c>
      <c r="K526" s="6">
        <f t="shared" si="25"/>
        <v>107010</v>
      </c>
      <c r="L526" s="6">
        <f t="shared" si="26"/>
        <v>53546</v>
      </c>
    </row>
    <row r="527" spans="1:12" ht="15.6" thickTop="1" thickBot="1" x14ac:dyDescent="0.35">
      <c r="A527" s="4">
        <v>45577</v>
      </c>
      <c r="B527" s="5" t="s">
        <v>241</v>
      </c>
      <c r="C527" s="5" t="s">
        <v>25</v>
      </c>
      <c r="D527" s="5" t="s">
        <v>104</v>
      </c>
      <c r="E527" s="5" t="s">
        <v>21</v>
      </c>
      <c r="F527" s="5" t="s">
        <v>35</v>
      </c>
      <c r="G527" s="5">
        <v>80</v>
      </c>
      <c r="H527" s="5">
        <v>841</v>
      </c>
      <c r="I527" s="5">
        <v>1094</v>
      </c>
      <c r="J527" s="6">
        <f t="shared" si="24"/>
        <v>67280</v>
      </c>
      <c r="K527" s="6">
        <f t="shared" si="25"/>
        <v>87520</v>
      </c>
      <c r="L527" s="6">
        <f t="shared" si="26"/>
        <v>20240</v>
      </c>
    </row>
    <row r="528" spans="1:12" ht="15.6" thickTop="1" thickBot="1" x14ac:dyDescent="0.35">
      <c r="A528" s="4">
        <v>45578</v>
      </c>
      <c r="B528" s="5" t="s">
        <v>242</v>
      </c>
      <c r="C528" s="5" t="s">
        <v>25</v>
      </c>
      <c r="D528" s="5" t="s">
        <v>104</v>
      </c>
      <c r="E528" s="5" t="s">
        <v>21</v>
      </c>
      <c r="F528" s="5" t="s">
        <v>16</v>
      </c>
      <c r="G528" s="5">
        <v>86</v>
      </c>
      <c r="H528" s="5">
        <v>717</v>
      </c>
      <c r="I528" s="5">
        <v>1056</v>
      </c>
      <c r="J528" s="6">
        <f t="shared" si="24"/>
        <v>61662</v>
      </c>
      <c r="K528" s="6">
        <f t="shared" si="25"/>
        <v>90816</v>
      </c>
      <c r="L528" s="6">
        <f t="shared" si="26"/>
        <v>29154</v>
      </c>
    </row>
    <row r="529" spans="1:12" ht="15.6" thickTop="1" thickBot="1" x14ac:dyDescent="0.35">
      <c r="A529" s="4">
        <v>45579</v>
      </c>
      <c r="B529" s="5" t="s">
        <v>243</v>
      </c>
      <c r="C529" s="5" t="s">
        <v>25</v>
      </c>
      <c r="D529" s="5" t="s">
        <v>104</v>
      </c>
      <c r="E529" s="5" t="s">
        <v>42</v>
      </c>
      <c r="F529" s="5" t="s">
        <v>16</v>
      </c>
      <c r="G529" s="5">
        <v>70</v>
      </c>
      <c r="H529" s="5">
        <v>798</v>
      </c>
      <c r="I529" s="5">
        <v>1258</v>
      </c>
      <c r="J529" s="6">
        <f t="shared" si="24"/>
        <v>55860</v>
      </c>
      <c r="K529" s="6">
        <f t="shared" si="25"/>
        <v>88060</v>
      </c>
      <c r="L529" s="6">
        <f t="shared" si="26"/>
        <v>32200</v>
      </c>
    </row>
    <row r="530" spans="1:12" ht="15.6" thickTop="1" thickBot="1" x14ac:dyDescent="0.35">
      <c r="A530" s="4">
        <v>45580</v>
      </c>
      <c r="B530" s="5" t="s">
        <v>244</v>
      </c>
      <c r="C530" s="5" t="s">
        <v>116</v>
      </c>
      <c r="D530" s="5" t="s">
        <v>136</v>
      </c>
      <c r="E530" s="5" t="s">
        <v>61</v>
      </c>
      <c r="F530" s="5" t="s">
        <v>16</v>
      </c>
      <c r="G530" s="5">
        <v>20</v>
      </c>
      <c r="H530" s="5">
        <v>882</v>
      </c>
      <c r="I530" s="5">
        <v>996</v>
      </c>
      <c r="J530" s="6">
        <f t="shared" si="24"/>
        <v>17640</v>
      </c>
      <c r="K530" s="6">
        <f t="shared" si="25"/>
        <v>19920</v>
      </c>
      <c r="L530" s="6">
        <f t="shared" si="26"/>
        <v>2280</v>
      </c>
    </row>
    <row r="531" spans="1:12" ht="15.6" thickTop="1" thickBot="1" x14ac:dyDescent="0.35">
      <c r="A531" s="4">
        <v>45581</v>
      </c>
      <c r="B531" s="5" t="s">
        <v>245</v>
      </c>
      <c r="C531" s="5" t="s">
        <v>116</v>
      </c>
      <c r="D531" s="5" t="s">
        <v>136</v>
      </c>
      <c r="E531" s="5" t="s">
        <v>21</v>
      </c>
      <c r="F531" s="5" t="s">
        <v>16</v>
      </c>
      <c r="G531" s="5">
        <v>17</v>
      </c>
      <c r="H531" s="5">
        <v>739</v>
      </c>
      <c r="I531" s="5">
        <v>1028</v>
      </c>
      <c r="J531" s="6">
        <f t="shared" si="24"/>
        <v>12563</v>
      </c>
      <c r="K531" s="6">
        <f t="shared" si="25"/>
        <v>17476</v>
      </c>
      <c r="L531" s="6">
        <f t="shared" si="26"/>
        <v>4913</v>
      </c>
    </row>
    <row r="532" spans="1:12" ht="15.6" thickTop="1" thickBot="1" x14ac:dyDescent="0.35">
      <c r="A532" s="4">
        <v>45582</v>
      </c>
      <c r="B532" s="5" t="s">
        <v>246</v>
      </c>
      <c r="C532" s="5" t="s">
        <v>116</v>
      </c>
      <c r="D532" s="5" t="s">
        <v>136</v>
      </c>
      <c r="E532" s="5" t="s">
        <v>27</v>
      </c>
      <c r="F532" s="5" t="s">
        <v>16</v>
      </c>
      <c r="G532" s="5">
        <v>15</v>
      </c>
      <c r="H532" s="5">
        <v>563</v>
      </c>
      <c r="I532" s="5">
        <v>1415</v>
      </c>
      <c r="J532" s="6">
        <f t="shared" si="24"/>
        <v>8445</v>
      </c>
      <c r="K532" s="6">
        <f t="shared" si="25"/>
        <v>21225</v>
      </c>
      <c r="L532" s="6">
        <f t="shared" si="26"/>
        <v>12780</v>
      </c>
    </row>
    <row r="533" spans="1:12" ht="15.6" thickTop="1" thickBot="1" x14ac:dyDescent="0.35">
      <c r="A533" s="4">
        <v>45583</v>
      </c>
      <c r="B533" s="5" t="s">
        <v>247</v>
      </c>
      <c r="C533" s="5" t="s">
        <v>116</v>
      </c>
      <c r="D533" s="5" t="s">
        <v>136</v>
      </c>
      <c r="E533" s="5" t="s">
        <v>51</v>
      </c>
      <c r="F533" s="5" t="s">
        <v>35</v>
      </c>
      <c r="G533" s="5">
        <v>20</v>
      </c>
      <c r="H533" s="5">
        <v>784</v>
      </c>
      <c r="I533" s="5">
        <v>1481</v>
      </c>
      <c r="J533" s="6">
        <f t="shared" si="24"/>
        <v>15680</v>
      </c>
      <c r="K533" s="6">
        <f t="shared" si="25"/>
        <v>29620</v>
      </c>
      <c r="L533" s="6">
        <f t="shared" si="26"/>
        <v>13940</v>
      </c>
    </row>
    <row r="534" spans="1:12" ht="15.6" thickTop="1" thickBot="1" x14ac:dyDescent="0.35">
      <c r="A534" s="4">
        <v>45584</v>
      </c>
      <c r="B534" s="5" t="s">
        <v>248</v>
      </c>
      <c r="C534" s="5" t="s">
        <v>116</v>
      </c>
      <c r="D534" s="5" t="s">
        <v>136</v>
      </c>
      <c r="E534" s="5" t="s">
        <v>31</v>
      </c>
      <c r="F534" s="5" t="s">
        <v>35</v>
      </c>
      <c r="G534" s="5">
        <v>15</v>
      </c>
      <c r="H534" s="5">
        <v>662</v>
      </c>
      <c r="I534" s="5">
        <v>1190</v>
      </c>
      <c r="J534" s="6">
        <f t="shared" si="24"/>
        <v>9930</v>
      </c>
      <c r="K534" s="6">
        <f t="shared" si="25"/>
        <v>17850</v>
      </c>
      <c r="L534" s="6">
        <f t="shared" si="26"/>
        <v>7920</v>
      </c>
    </row>
    <row r="535" spans="1:12" ht="15.6" thickTop="1" thickBot="1" x14ac:dyDescent="0.35">
      <c r="A535" s="4">
        <v>45585</v>
      </c>
      <c r="B535" s="5" t="s">
        <v>249</v>
      </c>
      <c r="C535" s="5" t="s">
        <v>116</v>
      </c>
      <c r="D535" s="5" t="s">
        <v>136</v>
      </c>
      <c r="E535" s="5" t="s">
        <v>38</v>
      </c>
      <c r="F535" s="5" t="s">
        <v>35</v>
      </c>
      <c r="G535" s="5">
        <v>16</v>
      </c>
      <c r="H535" s="5">
        <v>846</v>
      </c>
      <c r="I535" s="5">
        <v>1314</v>
      </c>
      <c r="J535" s="6">
        <f t="shared" si="24"/>
        <v>13536</v>
      </c>
      <c r="K535" s="6">
        <f t="shared" si="25"/>
        <v>21024</v>
      </c>
      <c r="L535" s="6">
        <f t="shared" si="26"/>
        <v>7488</v>
      </c>
    </row>
    <row r="536" spans="1:12" ht="15.6" thickTop="1" thickBot="1" x14ac:dyDescent="0.35">
      <c r="A536" s="4">
        <v>45586</v>
      </c>
      <c r="B536" s="5" t="s">
        <v>250</v>
      </c>
      <c r="C536" s="5" t="s">
        <v>116</v>
      </c>
      <c r="D536" s="5" t="s">
        <v>136</v>
      </c>
      <c r="E536" s="5" t="s">
        <v>38</v>
      </c>
      <c r="F536" s="5" t="s">
        <v>35</v>
      </c>
      <c r="G536" s="5">
        <v>19</v>
      </c>
      <c r="H536" s="5">
        <v>664</v>
      </c>
      <c r="I536" s="5">
        <v>1285</v>
      </c>
      <c r="J536" s="6">
        <f t="shared" si="24"/>
        <v>12616</v>
      </c>
      <c r="K536" s="6">
        <f t="shared" si="25"/>
        <v>24415</v>
      </c>
      <c r="L536" s="6">
        <f t="shared" si="26"/>
        <v>11799</v>
      </c>
    </row>
    <row r="537" spans="1:12" ht="15.6" thickTop="1" thickBot="1" x14ac:dyDescent="0.35">
      <c r="A537" s="4">
        <v>45587</v>
      </c>
      <c r="B537" s="5" t="s">
        <v>251</v>
      </c>
      <c r="C537" s="5" t="s">
        <v>116</v>
      </c>
      <c r="D537" s="5" t="s">
        <v>136</v>
      </c>
      <c r="E537" s="5" t="s">
        <v>23</v>
      </c>
      <c r="F537" s="5" t="s">
        <v>35</v>
      </c>
      <c r="G537" s="5">
        <v>14</v>
      </c>
      <c r="H537" s="5">
        <v>777</v>
      </c>
      <c r="I537" s="5">
        <v>1420</v>
      </c>
      <c r="J537" s="6">
        <f t="shared" si="24"/>
        <v>10878</v>
      </c>
      <c r="K537" s="6">
        <f t="shared" si="25"/>
        <v>19880</v>
      </c>
      <c r="L537" s="6">
        <f t="shared" si="26"/>
        <v>9002</v>
      </c>
    </row>
    <row r="538" spans="1:12" ht="15.6" thickTop="1" thickBot="1" x14ac:dyDescent="0.35">
      <c r="A538" s="4">
        <v>45588</v>
      </c>
      <c r="B538" s="5" t="s">
        <v>252</v>
      </c>
      <c r="C538" s="5" t="s">
        <v>13</v>
      </c>
      <c r="D538" s="5" t="s">
        <v>14</v>
      </c>
      <c r="E538" s="5" t="s">
        <v>23</v>
      </c>
      <c r="F538" s="5" t="s">
        <v>35</v>
      </c>
      <c r="G538" s="5">
        <v>26</v>
      </c>
      <c r="H538" s="5">
        <v>674</v>
      </c>
      <c r="I538" s="5">
        <v>953</v>
      </c>
      <c r="J538" s="6">
        <f t="shared" si="24"/>
        <v>17524</v>
      </c>
      <c r="K538" s="6">
        <f t="shared" si="25"/>
        <v>24778</v>
      </c>
      <c r="L538" s="6">
        <f t="shared" si="26"/>
        <v>7254</v>
      </c>
    </row>
    <row r="539" spans="1:12" ht="15.6" thickTop="1" thickBot="1" x14ac:dyDescent="0.35">
      <c r="A539" s="4">
        <v>45589</v>
      </c>
      <c r="B539" s="5" t="s">
        <v>253</v>
      </c>
      <c r="C539" s="5" t="s">
        <v>13</v>
      </c>
      <c r="D539" s="5" t="s">
        <v>18</v>
      </c>
      <c r="E539" s="5" t="s">
        <v>34</v>
      </c>
      <c r="F539" s="5" t="s">
        <v>35</v>
      </c>
      <c r="G539" s="5">
        <v>28</v>
      </c>
      <c r="H539" s="5">
        <v>537</v>
      </c>
      <c r="I539" s="5">
        <v>1056</v>
      </c>
      <c r="J539" s="6">
        <f t="shared" si="24"/>
        <v>15036</v>
      </c>
      <c r="K539" s="6">
        <f t="shared" si="25"/>
        <v>29568</v>
      </c>
      <c r="L539" s="6">
        <f t="shared" si="26"/>
        <v>14532</v>
      </c>
    </row>
    <row r="540" spans="1:12" ht="15.6" thickTop="1" thickBot="1" x14ac:dyDescent="0.35">
      <c r="A540" s="4">
        <v>45590</v>
      </c>
      <c r="B540" s="5" t="s">
        <v>254</v>
      </c>
      <c r="C540" s="5" t="s">
        <v>13</v>
      </c>
      <c r="D540" s="5" t="s">
        <v>18</v>
      </c>
      <c r="E540" s="5" t="s">
        <v>38</v>
      </c>
      <c r="F540" s="5" t="s">
        <v>16</v>
      </c>
      <c r="G540" s="5">
        <v>29</v>
      </c>
      <c r="H540" s="5">
        <v>774</v>
      </c>
      <c r="I540" s="5">
        <v>1418</v>
      </c>
      <c r="J540" s="6">
        <f t="shared" si="24"/>
        <v>22446</v>
      </c>
      <c r="K540" s="6">
        <f t="shared" si="25"/>
        <v>41122</v>
      </c>
      <c r="L540" s="6">
        <f t="shared" si="26"/>
        <v>18676</v>
      </c>
    </row>
    <row r="541" spans="1:12" ht="15.6" thickTop="1" thickBot="1" x14ac:dyDescent="0.35">
      <c r="A541" s="4">
        <v>45591</v>
      </c>
      <c r="B541" s="5" t="s">
        <v>255</v>
      </c>
      <c r="C541" s="5" t="s">
        <v>13</v>
      </c>
      <c r="D541" s="5" t="s">
        <v>18</v>
      </c>
      <c r="E541" s="5" t="s">
        <v>61</v>
      </c>
      <c r="F541" s="5" t="s">
        <v>16</v>
      </c>
      <c r="G541" s="5">
        <v>23</v>
      </c>
      <c r="H541" s="5">
        <v>746</v>
      </c>
      <c r="I541" s="5">
        <v>1354</v>
      </c>
      <c r="J541" s="6">
        <f t="shared" si="24"/>
        <v>17158</v>
      </c>
      <c r="K541" s="6">
        <f t="shared" si="25"/>
        <v>31142</v>
      </c>
      <c r="L541" s="6">
        <f t="shared" si="26"/>
        <v>13984</v>
      </c>
    </row>
    <row r="542" spans="1:12" ht="15.6" thickTop="1" thickBot="1" x14ac:dyDescent="0.35">
      <c r="A542" s="4">
        <v>45592</v>
      </c>
      <c r="B542" s="5" t="s">
        <v>256</v>
      </c>
      <c r="C542" s="5" t="s">
        <v>25</v>
      </c>
      <c r="D542" s="5" t="s">
        <v>26</v>
      </c>
      <c r="E542" s="5" t="s">
        <v>63</v>
      </c>
      <c r="F542" s="5" t="s">
        <v>16</v>
      </c>
      <c r="G542" s="5">
        <v>69</v>
      </c>
      <c r="H542" s="5">
        <v>921</v>
      </c>
      <c r="I542" s="5">
        <v>1045</v>
      </c>
      <c r="J542" s="6">
        <f t="shared" si="24"/>
        <v>63549</v>
      </c>
      <c r="K542" s="6">
        <f t="shared" si="25"/>
        <v>72105</v>
      </c>
      <c r="L542" s="6">
        <f t="shared" si="26"/>
        <v>8556</v>
      </c>
    </row>
    <row r="543" spans="1:12" ht="15.6" thickTop="1" thickBot="1" x14ac:dyDescent="0.35">
      <c r="A543" s="4">
        <v>45593</v>
      </c>
      <c r="B543" s="5" t="s">
        <v>257</v>
      </c>
      <c r="C543" s="5" t="s">
        <v>25</v>
      </c>
      <c r="D543" s="5" t="s">
        <v>26</v>
      </c>
      <c r="E543" s="5" t="s">
        <v>19</v>
      </c>
      <c r="F543" s="5" t="s">
        <v>16</v>
      </c>
      <c r="G543" s="5">
        <v>60</v>
      </c>
      <c r="H543" s="5">
        <v>729</v>
      </c>
      <c r="I543" s="5">
        <v>996</v>
      </c>
      <c r="J543" s="6">
        <f t="shared" si="24"/>
        <v>43740</v>
      </c>
      <c r="K543" s="6">
        <f t="shared" si="25"/>
        <v>59760</v>
      </c>
      <c r="L543" s="6">
        <f t="shared" si="26"/>
        <v>16020</v>
      </c>
    </row>
    <row r="544" spans="1:12" ht="15.6" thickTop="1" thickBot="1" x14ac:dyDescent="0.35">
      <c r="A544" s="4">
        <v>45594</v>
      </c>
      <c r="B544" s="5" t="s">
        <v>258</v>
      </c>
      <c r="C544" s="5" t="s">
        <v>25</v>
      </c>
      <c r="D544" s="5" t="s">
        <v>26</v>
      </c>
      <c r="E544" s="5" t="s">
        <v>66</v>
      </c>
      <c r="F544" s="5" t="s">
        <v>35</v>
      </c>
      <c r="G544" s="5">
        <v>99</v>
      </c>
      <c r="H544" s="5">
        <v>880</v>
      </c>
      <c r="I544" s="5">
        <v>1451</v>
      </c>
      <c r="J544" s="6">
        <f t="shared" si="24"/>
        <v>87120</v>
      </c>
      <c r="K544" s="6">
        <f t="shared" si="25"/>
        <v>143649</v>
      </c>
      <c r="L544" s="6">
        <f t="shared" si="26"/>
        <v>56529</v>
      </c>
    </row>
    <row r="545" spans="1:12" ht="15.6" thickTop="1" thickBot="1" x14ac:dyDescent="0.35">
      <c r="A545" s="4">
        <v>45595</v>
      </c>
      <c r="B545" s="5" t="s">
        <v>259</v>
      </c>
      <c r="C545" s="5" t="s">
        <v>25</v>
      </c>
      <c r="D545" s="5" t="s">
        <v>26</v>
      </c>
      <c r="E545" s="5" t="s">
        <v>68</v>
      </c>
      <c r="F545" s="5" t="s">
        <v>16</v>
      </c>
      <c r="G545" s="5">
        <v>88</v>
      </c>
      <c r="H545" s="5">
        <v>552</v>
      </c>
      <c r="I545" s="5">
        <v>899</v>
      </c>
      <c r="J545" s="6">
        <f t="shared" si="24"/>
        <v>48576</v>
      </c>
      <c r="K545" s="6">
        <f t="shared" si="25"/>
        <v>79112</v>
      </c>
      <c r="L545" s="6">
        <f t="shared" si="26"/>
        <v>30536</v>
      </c>
    </row>
    <row r="546" spans="1:12" ht="15.6" thickTop="1" thickBot="1" x14ac:dyDescent="0.35">
      <c r="A546" s="4">
        <v>45596</v>
      </c>
      <c r="B546" s="5" t="s">
        <v>260</v>
      </c>
      <c r="C546" s="5" t="s">
        <v>13</v>
      </c>
      <c r="D546" s="5" t="s">
        <v>14</v>
      </c>
      <c r="E546" s="5" t="s">
        <v>70</v>
      </c>
      <c r="F546" s="5" t="s">
        <v>16</v>
      </c>
      <c r="G546" s="5">
        <v>29</v>
      </c>
      <c r="H546" s="5">
        <v>895</v>
      </c>
      <c r="I546" s="5">
        <v>1107</v>
      </c>
      <c r="J546" s="6">
        <f t="shared" si="24"/>
        <v>25955</v>
      </c>
      <c r="K546" s="6">
        <f t="shared" si="25"/>
        <v>32103</v>
      </c>
      <c r="L546" s="6">
        <f t="shared" si="26"/>
        <v>6148</v>
      </c>
    </row>
    <row r="547" spans="1:12" ht="15.6" thickTop="1" thickBot="1" x14ac:dyDescent="0.35">
      <c r="A547" s="4">
        <v>45597</v>
      </c>
      <c r="B547" s="5" t="s">
        <v>261</v>
      </c>
      <c r="C547" s="5" t="s">
        <v>13</v>
      </c>
      <c r="D547" s="5" t="s">
        <v>14</v>
      </c>
      <c r="E547" s="5" t="s">
        <v>72</v>
      </c>
      <c r="F547" s="5" t="s">
        <v>16</v>
      </c>
      <c r="G547" s="5">
        <v>26</v>
      </c>
      <c r="H547" s="5">
        <v>728</v>
      </c>
      <c r="I547" s="5">
        <v>1242</v>
      </c>
      <c r="J547" s="6">
        <f t="shared" si="24"/>
        <v>18928</v>
      </c>
      <c r="K547" s="6">
        <f t="shared" si="25"/>
        <v>32292</v>
      </c>
      <c r="L547" s="6">
        <f t="shared" si="26"/>
        <v>13364</v>
      </c>
    </row>
    <row r="548" spans="1:12" ht="15.6" thickTop="1" thickBot="1" x14ac:dyDescent="0.35">
      <c r="A548" s="4">
        <v>45598</v>
      </c>
      <c r="B548" s="5" t="s">
        <v>262</v>
      </c>
      <c r="C548" s="5" t="s">
        <v>13</v>
      </c>
      <c r="D548" s="5" t="s">
        <v>14</v>
      </c>
      <c r="E548" s="5" t="s">
        <v>74</v>
      </c>
      <c r="F548" s="5" t="s">
        <v>16</v>
      </c>
      <c r="G548" s="5">
        <v>22</v>
      </c>
      <c r="H548" s="5">
        <v>586</v>
      </c>
      <c r="I548" s="5">
        <v>1093</v>
      </c>
      <c r="J548" s="6">
        <f t="shared" si="24"/>
        <v>12892</v>
      </c>
      <c r="K548" s="6">
        <f t="shared" si="25"/>
        <v>24046</v>
      </c>
      <c r="L548" s="6">
        <f t="shared" si="26"/>
        <v>11154</v>
      </c>
    </row>
    <row r="549" spans="1:12" ht="15.6" thickTop="1" thickBot="1" x14ac:dyDescent="0.35">
      <c r="A549" s="4">
        <v>45599</v>
      </c>
      <c r="B549" s="5" t="s">
        <v>263</v>
      </c>
      <c r="C549" s="5" t="s">
        <v>13</v>
      </c>
      <c r="D549" s="5" t="s">
        <v>14</v>
      </c>
      <c r="E549" s="5" t="s">
        <v>21</v>
      </c>
      <c r="F549" s="5" t="s">
        <v>35</v>
      </c>
      <c r="G549" s="5">
        <v>29</v>
      </c>
      <c r="H549" s="5">
        <v>724</v>
      </c>
      <c r="I549" s="5">
        <v>1458</v>
      </c>
      <c r="J549" s="6">
        <f t="shared" si="24"/>
        <v>20996</v>
      </c>
      <c r="K549" s="6">
        <f t="shared" si="25"/>
        <v>42282</v>
      </c>
      <c r="L549" s="6">
        <f t="shared" si="26"/>
        <v>21286</v>
      </c>
    </row>
    <row r="550" spans="1:12" ht="15.6" thickTop="1" thickBot="1" x14ac:dyDescent="0.35">
      <c r="A550" s="4">
        <v>45600</v>
      </c>
      <c r="B550" s="5" t="s">
        <v>264</v>
      </c>
      <c r="C550" s="5" t="s">
        <v>13</v>
      </c>
      <c r="D550" s="5" t="s">
        <v>14</v>
      </c>
      <c r="E550" s="5" t="s">
        <v>21</v>
      </c>
      <c r="F550" s="5" t="s">
        <v>35</v>
      </c>
      <c r="G550" s="5">
        <v>20</v>
      </c>
      <c r="H550" s="5">
        <v>941</v>
      </c>
      <c r="I550" s="5">
        <v>922</v>
      </c>
      <c r="J550" s="6">
        <f t="shared" si="24"/>
        <v>18820</v>
      </c>
      <c r="K550" s="6">
        <f t="shared" si="25"/>
        <v>18440</v>
      </c>
      <c r="L550" s="6">
        <f t="shared" si="26"/>
        <v>-380</v>
      </c>
    </row>
    <row r="551" spans="1:12" ht="15.6" thickTop="1" thickBot="1" x14ac:dyDescent="0.35">
      <c r="A551" s="4">
        <v>45601</v>
      </c>
      <c r="B551" s="5" t="s">
        <v>265</v>
      </c>
      <c r="C551" s="5" t="s">
        <v>13</v>
      </c>
      <c r="D551" s="5" t="s">
        <v>14</v>
      </c>
      <c r="E551" s="5" t="s">
        <v>42</v>
      </c>
      <c r="F551" s="5" t="s">
        <v>35</v>
      </c>
      <c r="G551" s="5">
        <v>22</v>
      </c>
      <c r="H551" s="5">
        <v>618</v>
      </c>
      <c r="I551" s="5">
        <v>1113</v>
      </c>
      <c r="J551" s="6">
        <f t="shared" si="24"/>
        <v>13596</v>
      </c>
      <c r="K551" s="6">
        <f t="shared" si="25"/>
        <v>24486</v>
      </c>
      <c r="L551" s="6">
        <f t="shared" si="26"/>
        <v>10890</v>
      </c>
    </row>
    <row r="552" spans="1:12" ht="15.6" thickTop="1" thickBot="1" x14ac:dyDescent="0.35">
      <c r="A552" s="4">
        <v>45602</v>
      </c>
      <c r="B552" s="5" t="s">
        <v>266</v>
      </c>
      <c r="C552" s="5" t="s">
        <v>25</v>
      </c>
      <c r="D552" s="5" t="s">
        <v>44</v>
      </c>
      <c r="E552" s="5" t="s">
        <v>61</v>
      </c>
      <c r="F552" s="5" t="s">
        <v>35</v>
      </c>
      <c r="G552" s="5">
        <v>74</v>
      </c>
      <c r="H552" s="5">
        <v>714</v>
      </c>
      <c r="I552" s="5">
        <v>1221</v>
      </c>
      <c r="J552" s="6">
        <f t="shared" si="24"/>
        <v>52836</v>
      </c>
      <c r="K552" s="6">
        <f t="shared" si="25"/>
        <v>90354</v>
      </c>
      <c r="L552" s="6">
        <f t="shared" si="26"/>
        <v>37518</v>
      </c>
    </row>
    <row r="553" spans="1:12" ht="15.6" thickTop="1" thickBot="1" x14ac:dyDescent="0.35">
      <c r="A553" s="4">
        <v>45603</v>
      </c>
      <c r="B553" s="5" t="s">
        <v>267</v>
      </c>
      <c r="C553" s="5" t="s">
        <v>25</v>
      </c>
      <c r="D553" s="5" t="s">
        <v>44</v>
      </c>
      <c r="E553" s="5" t="s">
        <v>21</v>
      </c>
      <c r="F553" s="5" t="s">
        <v>35</v>
      </c>
      <c r="G553" s="5">
        <v>60</v>
      </c>
      <c r="H553" s="5">
        <v>827</v>
      </c>
      <c r="I553" s="5">
        <v>1113</v>
      </c>
      <c r="J553" s="6">
        <f t="shared" si="24"/>
        <v>49620</v>
      </c>
      <c r="K553" s="6">
        <f t="shared" si="25"/>
        <v>66780</v>
      </c>
      <c r="L553" s="6">
        <f t="shared" si="26"/>
        <v>17160</v>
      </c>
    </row>
    <row r="554" spans="1:12" ht="15.6" thickTop="1" thickBot="1" x14ac:dyDescent="0.35">
      <c r="A554" s="4">
        <v>45604</v>
      </c>
      <c r="B554" s="5" t="s">
        <v>268</v>
      </c>
      <c r="C554" s="5" t="s">
        <v>25</v>
      </c>
      <c r="D554" s="5" t="s">
        <v>44</v>
      </c>
      <c r="E554" s="5" t="s">
        <v>27</v>
      </c>
      <c r="F554" s="5" t="s">
        <v>35</v>
      </c>
      <c r="G554" s="5">
        <v>64</v>
      </c>
      <c r="H554" s="5">
        <v>529</v>
      </c>
      <c r="I554" s="5">
        <v>1398</v>
      </c>
      <c r="J554" s="6">
        <f t="shared" si="24"/>
        <v>33856</v>
      </c>
      <c r="K554" s="6">
        <f t="shared" si="25"/>
        <v>89472</v>
      </c>
      <c r="L554" s="6">
        <f t="shared" si="26"/>
        <v>55616</v>
      </c>
    </row>
    <row r="555" spans="1:12" ht="15.6" thickTop="1" thickBot="1" x14ac:dyDescent="0.35">
      <c r="A555" s="4">
        <v>45605</v>
      </c>
      <c r="B555" s="5" t="s">
        <v>269</v>
      </c>
      <c r="C555" s="5" t="s">
        <v>25</v>
      </c>
      <c r="D555" s="5" t="s">
        <v>44</v>
      </c>
      <c r="E555" s="5" t="s">
        <v>15</v>
      </c>
      <c r="F555" s="5" t="s">
        <v>35</v>
      </c>
      <c r="G555" s="5">
        <v>73</v>
      </c>
      <c r="H555" s="5">
        <v>957</v>
      </c>
      <c r="I555" s="5">
        <v>1256</v>
      </c>
      <c r="J555" s="6">
        <f t="shared" si="24"/>
        <v>69861</v>
      </c>
      <c r="K555" s="6">
        <f t="shared" si="25"/>
        <v>91688</v>
      </c>
      <c r="L555" s="6">
        <f t="shared" si="26"/>
        <v>21827</v>
      </c>
    </row>
    <row r="556" spans="1:12" ht="15.6" thickTop="1" thickBot="1" x14ac:dyDescent="0.35">
      <c r="A556" s="4">
        <v>45606</v>
      </c>
      <c r="B556" s="5" t="s">
        <v>270</v>
      </c>
      <c r="C556" s="5" t="s">
        <v>25</v>
      </c>
      <c r="D556" s="5" t="s">
        <v>44</v>
      </c>
      <c r="E556" s="5" t="s">
        <v>19</v>
      </c>
      <c r="F556" s="5" t="s">
        <v>35</v>
      </c>
      <c r="G556" s="5">
        <v>51</v>
      </c>
      <c r="H556" s="5">
        <v>859</v>
      </c>
      <c r="I556" s="5">
        <v>1278</v>
      </c>
      <c r="J556" s="6">
        <f t="shared" si="24"/>
        <v>43809</v>
      </c>
      <c r="K556" s="6">
        <f t="shared" si="25"/>
        <v>65178</v>
      </c>
      <c r="L556" s="6">
        <f t="shared" si="26"/>
        <v>21369</v>
      </c>
    </row>
    <row r="557" spans="1:12" ht="15.6" thickTop="1" thickBot="1" x14ac:dyDescent="0.35">
      <c r="A557" s="4">
        <v>45607</v>
      </c>
      <c r="B557" s="5" t="s">
        <v>271</v>
      </c>
      <c r="C557" s="5" t="s">
        <v>25</v>
      </c>
      <c r="D557" s="5" t="s">
        <v>44</v>
      </c>
      <c r="E557" s="5" t="s">
        <v>21</v>
      </c>
      <c r="F557" s="5" t="s">
        <v>35</v>
      </c>
      <c r="G557" s="5">
        <v>68</v>
      </c>
      <c r="H557" s="5">
        <v>756</v>
      </c>
      <c r="I557" s="5">
        <v>1231</v>
      </c>
      <c r="J557" s="6">
        <f t="shared" si="24"/>
        <v>51408</v>
      </c>
      <c r="K557" s="6">
        <f t="shared" si="25"/>
        <v>83708</v>
      </c>
      <c r="L557" s="6">
        <f t="shared" si="26"/>
        <v>32300</v>
      </c>
    </row>
    <row r="558" spans="1:12" ht="15.6" thickTop="1" thickBot="1" x14ac:dyDescent="0.35">
      <c r="A558" s="4">
        <v>45608</v>
      </c>
      <c r="B558" s="5" t="s">
        <v>272</v>
      </c>
      <c r="C558" s="5" t="s">
        <v>25</v>
      </c>
      <c r="D558" s="5" t="s">
        <v>44</v>
      </c>
      <c r="E558" s="5" t="s">
        <v>23</v>
      </c>
      <c r="F558" s="5" t="s">
        <v>35</v>
      </c>
      <c r="G558" s="5">
        <v>87</v>
      </c>
      <c r="H558" s="5">
        <v>882</v>
      </c>
      <c r="I558" s="5">
        <v>1333</v>
      </c>
      <c r="J558" s="6">
        <f t="shared" si="24"/>
        <v>76734</v>
      </c>
      <c r="K558" s="6">
        <f t="shared" si="25"/>
        <v>115971</v>
      </c>
      <c r="L558" s="6">
        <f t="shared" si="26"/>
        <v>39237</v>
      </c>
    </row>
    <row r="559" spans="1:12" ht="15.6" thickTop="1" thickBot="1" x14ac:dyDescent="0.35">
      <c r="A559" s="4">
        <v>45609</v>
      </c>
      <c r="B559" s="5" t="s">
        <v>273</v>
      </c>
      <c r="C559" s="5" t="s">
        <v>13</v>
      </c>
      <c r="D559" s="5" t="s">
        <v>55</v>
      </c>
      <c r="E559" s="5" t="s">
        <v>27</v>
      </c>
      <c r="F559" s="5" t="s">
        <v>16</v>
      </c>
      <c r="G559" s="5">
        <v>28</v>
      </c>
      <c r="H559" s="5">
        <v>896</v>
      </c>
      <c r="I559" s="5">
        <v>1132</v>
      </c>
      <c r="J559" s="6">
        <f t="shared" si="24"/>
        <v>25088</v>
      </c>
      <c r="K559" s="6">
        <f t="shared" si="25"/>
        <v>31696</v>
      </c>
      <c r="L559" s="6">
        <f t="shared" si="26"/>
        <v>6608</v>
      </c>
    </row>
    <row r="560" spans="1:12" ht="15.6" thickTop="1" thickBot="1" x14ac:dyDescent="0.35">
      <c r="A560" s="4">
        <v>45610</v>
      </c>
      <c r="B560" s="5" t="s">
        <v>274</v>
      </c>
      <c r="C560" s="5" t="s">
        <v>13</v>
      </c>
      <c r="D560" s="5" t="s">
        <v>55</v>
      </c>
      <c r="E560" s="5" t="s">
        <v>29</v>
      </c>
      <c r="F560" s="5" t="s">
        <v>16</v>
      </c>
      <c r="G560" s="5">
        <v>24</v>
      </c>
      <c r="H560" s="5">
        <v>553</v>
      </c>
      <c r="I560" s="5">
        <v>1357</v>
      </c>
      <c r="J560" s="6">
        <f t="shared" si="24"/>
        <v>13272</v>
      </c>
      <c r="K560" s="6">
        <f t="shared" si="25"/>
        <v>32568</v>
      </c>
      <c r="L560" s="6">
        <f t="shared" si="26"/>
        <v>19296</v>
      </c>
    </row>
    <row r="561" spans="1:12" ht="15.6" thickTop="1" thickBot="1" x14ac:dyDescent="0.35">
      <c r="A561" s="4">
        <v>45611</v>
      </c>
      <c r="B561" s="5" t="s">
        <v>275</v>
      </c>
      <c r="C561" s="5" t="s">
        <v>13</v>
      </c>
      <c r="D561" s="5" t="s">
        <v>55</v>
      </c>
      <c r="E561" s="5" t="s">
        <v>31</v>
      </c>
      <c r="F561" s="5" t="s">
        <v>16</v>
      </c>
      <c r="G561" s="5">
        <v>28</v>
      </c>
      <c r="H561" s="5">
        <v>986</v>
      </c>
      <c r="I561" s="5">
        <v>1472</v>
      </c>
      <c r="J561" s="6">
        <f t="shared" si="24"/>
        <v>27608</v>
      </c>
      <c r="K561" s="6">
        <f t="shared" si="25"/>
        <v>41216</v>
      </c>
      <c r="L561" s="6">
        <f t="shared" si="26"/>
        <v>13608</v>
      </c>
    </row>
    <row r="562" spans="1:12" ht="15.6" thickTop="1" thickBot="1" x14ac:dyDescent="0.35">
      <c r="A562" s="4">
        <v>45612</v>
      </c>
      <c r="B562" s="5" t="s">
        <v>276</v>
      </c>
      <c r="C562" s="5" t="s">
        <v>13</v>
      </c>
      <c r="D562" s="5" t="s">
        <v>55</v>
      </c>
      <c r="E562" s="5" t="s">
        <v>19</v>
      </c>
      <c r="F562" s="5" t="s">
        <v>16</v>
      </c>
      <c r="G562" s="5">
        <v>27</v>
      </c>
      <c r="H562" s="5">
        <v>951</v>
      </c>
      <c r="I562" s="5">
        <v>1137</v>
      </c>
      <c r="J562" s="6">
        <f t="shared" si="24"/>
        <v>25677</v>
      </c>
      <c r="K562" s="6">
        <f t="shared" si="25"/>
        <v>30699</v>
      </c>
      <c r="L562" s="6">
        <f t="shared" si="26"/>
        <v>5022</v>
      </c>
    </row>
    <row r="563" spans="1:12" ht="15.6" thickTop="1" thickBot="1" x14ac:dyDescent="0.35">
      <c r="A563" s="4">
        <v>45613</v>
      </c>
      <c r="B563" s="5" t="s">
        <v>277</v>
      </c>
      <c r="C563" s="5" t="s">
        <v>13</v>
      </c>
      <c r="D563" s="5" t="s">
        <v>55</v>
      </c>
      <c r="E563" s="5" t="s">
        <v>34</v>
      </c>
      <c r="F563" s="5" t="s">
        <v>16</v>
      </c>
      <c r="G563" s="5">
        <v>22</v>
      </c>
      <c r="H563" s="5">
        <v>783</v>
      </c>
      <c r="I563" s="5">
        <v>1399</v>
      </c>
      <c r="J563" s="6">
        <f t="shared" si="24"/>
        <v>17226</v>
      </c>
      <c r="K563" s="6">
        <f t="shared" si="25"/>
        <v>30778</v>
      </c>
      <c r="L563" s="6">
        <f t="shared" si="26"/>
        <v>13552</v>
      </c>
    </row>
    <row r="564" spans="1:12" ht="15.6" thickTop="1" thickBot="1" x14ac:dyDescent="0.35">
      <c r="A564" s="4">
        <v>45614</v>
      </c>
      <c r="B564" s="5" t="s">
        <v>278</v>
      </c>
      <c r="C564" s="5" t="s">
        <v>13</v>
      </c>
      <c r="D564" s="5" t="s">
        <v>55</v>
      </c>
      <c r="E564" s="5" t="s">
        <v>31</v>
      </c>
      <c r="F564" s="5" t="s">
        <v>35</v>
      </c>
      <c r="G564" s="5">
        <v>22</v>
      </c>
      <c r="H564" s="5">
        <v>688</v>
      </c>
      <c r="I564" s="5">
        <v>1094</v>
      </c>
      <c r="J564" s="6">
        <f t="shared" si="24"/>
        <v>15136</v>
      </c>
      <c r="K564" s="6">
        <f t="shared" si="25"/>
        <v>24068</v>
      </c>
      <c r="L564" s="6">
        <f t="shared" si="26"/>
        <v>8932</v>
      </c>
    </row>
    <row r="565" spans="1:12" ht="15.6" thickTop="1" thickBot="1" x14ac:dyDescent="0.35">
      <c r="A565" s="4">
        <v>45615</v>
      </c>
      <c r="B565" s="5" t="s">
        <v>279</v>
      </c>
      <c r="C565" s="5" t="s">
        <v>13</v>
      </c>
      <c r="D565" s="5" t="s">
        <v>55</v>
      </c>
      <c r="E565" s="5" t="s">
        <v>38</v>
      </c>
      <c r="F565" s="5" t="s">
        <v>35</v>
      </c>
      <c r="G565" s="5">
        <v>21</v>
      </c>
      <c r="H565" s="5">
        <v>547</v>
      </c>
      <c r="I565" s="5">
        <v>1063</v>
      </c>
      <c r="J565" s="6">
        <f t="shared" si="24"/>
        <v>11487</v>
      </c>
      <c r="K565" s="6">
        <f t="shared" si="25"/>
        <v>22323</v>
      </c>
      <c r="L565" s="6">
        <f t="shared" si="26"/>
        <v>10836</v>
      </c>
    </row>
    <row r="566" spans="1:12" ht="15.6" thickTop="1" thickBot="1" x14ac:dyDescent="0.35">
      <c r="A566" s="4">
        <v>45616</v>
      </c>
      <c r="B566" s="5" t="s">
        <v>280</v>
      </c>
      <c r="C566" s="5" t="s">
        <v>13</v>
      </c>
      <c r="D566" s="5" t="s">
        <v>55</v>
      </c>
      <c r="E566" s="5" t="s">
        <v>38</v>
      </c>
      <c r="F566" s="5" t="s">
        <v>35</v>
      </c>
      <c r="G566" s="5">
        <v>27</v>
      </c>
      <c r="H566" s="5">
        <v>933</v>
      </c>
      <c r="I566" s="5">
        <v>1301</v>
      </c>
      <c r="J566" s="6">
        <f t="shared" si="24"/>
        <v>25191</v>
      </c>
      <c r="K566" s="6">
        <f t="shared" si="25"/>
        <v>35127</v>
      </c>
      <c r="L566" s="6">
        <f t="shared" si="26"/>
        <v>9936</v>
      </c>
    </row>
    <row r="567" spans="1:12" ht="15.6" thickTop="1" thickBot="1" x14ac:dyDescent="0.35">
      <c r="A567" s="4">
        <v>45617</v>
      </c>
      <c r="B567" s="5" t="s">
        <v>281</v>
      </c>
      <c r="C567" s="5" t="s">
        <v>13</v>
      </c>
      <c r="D567" s="5" t="s">
        <v>55</v>
      </c>
      <c r="E567" s="5" t="s">
        <v>19</v>
      </c>
      <c r="F567" s="5" t="s">
        <v>16</v>
      </c>
      <c r="G567" s="5">
        <v>20</v>
      </c>
      <c r="H567" s="5">
        <v>737</v>
      </c>
      <c r="I567" s="5">
        <v>1286</v>
      </c>
      <c r="J567" s="6">
        <f t="shared" si="24"/>
        <v>14740</v>
      </c>
      <c r="K567" s="6">
        <f t="shared" si="25"/>
        <v>25720</v>
      </c>
      <c r="L567" s="6">
        <f t="shared" si="26"/>
        <v>10980</v>
      </c>
    </row>
    <row r="568" spans="1:12" ht="15.6" thickTop="1" thickBot="1" x14ac:dyDescent="0.35">
      <c r="A568" s="4">
        <v>45618</v>
      </c>
      <c r="B568" s="5" t="s">
        <v>282</v>
      </c>
      <c r="C568" s="5" t="s">
        <v>13</v>
      </c>
      <c r="D568" s="5" t="s">
        <v>55</v>
      </c>
      <c r="E568" s="5" t="s">
        <v>42</v>
      </c>
      <c r="F568" s="5" t="s">
        <v>16</v>
      </c>
      <c r="G568" s="5">
        <v>25</v>
      </c>
      <c r="H568" s="5">
        <v>924</v>
      </c>
      <c r="I568" s="5">
        <v>1347</v>
      </c>
      <c r="J568" s="6">
        <f t="shared" si="24"/>
        <v>23100</v>
      </c>
      <c r="K568" s="6">
        <f t="shared" si="25"/>
        <v>33675</v>
      </c>
      <c r="L568" s="6">
        <f t="shared" si="26"/>
        <v>10575</v>
      </c>
    </row>
    <row r="569" spans="1:12" ht="15.6" thickTop="1" thickBot="1" x14ac:dyDescent="0.35">
      <c r="A569" s="4">
        <v>45619</v>
      </c>
      <c r="B569" s="5" t="s">
        <v>283</v>
      </c>
      <c r="C569" s="5" t="s">
        <v>13</v>
      </c>
      <c r="D569" s="5" t="s">
        <v>55</v>
      </c>
      <c r="E569" s="5" t="s">
        <v>19</v>
      </c>
      <c r="F569" s="5" t="s">
        <v>16</v>
      </c>
      <c r="G569" s="5">
        <v>28</v>
      </c>
      <c r="H569" s="5">
        <v>665</v>
      </c>
      <c r="I569" s="5">
        <v>1049</v>
      </c>
      <c r="J569" s="6">
        <f t="shared" si="24"/>
        <v>18620</v>
      </c>
      <c r="K569" s="6">
        <f t="shared" si="25"/>
        <v>29372</v>
      </c>
      <c r="L569" s="6">
        <f t="shared" si="26"/>
        <v>10752</v>
      </c>
    </row>
    <row r="570" spans="1:12" ht="15.6" thickTop="1" thickBot="1" x14ac:dyDescent="0.35">
      <c r="A570" s="4">
        <v>45620</v>
      </c>
      <c r="B570" s="5" t="s">
        <v>284</v>
      </c>
      <c r="C570" s="5" t="s">
        <v>13</v>
      </c>
      <c r="D570" s="5" t="s">
        <v>55</v>
      </c>
      <c r="E570" s="5" t="s">
        <v>46</v>
      </c>
      <c r="F570" s="5" t="s">
        <v>16</v>
      </c>
      <c r="G570" s="5">
        <v>24</v>
      </c>
      <c r="H570" s="5">
        <v>839</v>
      </c>
      <c r="I570" s="5">
        <v>1170</v>
      </c>
      <c r="J570" s="6">
        <f t="shared" si="24"/>
        <v>20136</v>
      </c>
      <c r="K570" s="6">
        <f t="shared" si="25"/>
        <v>28080</v>
      </c>
      <c r="L570" s="6">
        <f t="shared" si="26"/>
        <v>7944</v>
      </c>
    </row>
    <row r="571" spans="1:12" ht="15.6" thickTop="1" thickBot="1" x14ac:dyDescent="0.35">
      <c r="A571" s="4">
        <v>45621</v>
      </c>
      <c r="B571" s="5" t="s">
        <v>285</v>
      </c>
      <c r="C571" s="5" t="s">
        <v>13</v>
      </c>
      <c r="D571" s="5" t="s">
        <v>55</v>
      </c>
      <c r="E571" s="5" t="s">
        <v>42</v>
      </c>
      <c r="F571" s="5" t="s">
        <v>16</v>
      </c>
      <c r="G571" s="5">
        <v>30</v>
      </c>
      <c r="H571" s="5">
        <v>790</v>
      </c>
      <c r="I571" s="5">
        <v>1163</v>
      </c>
      <c r="J571" s="6">
        <f t="shared" si="24"/>
        <v>23700</v>
      </c>
      <c r="K571" s="6">
        <f t="shared" si="25"/>
        <v>34890</v>
      </c>
      <c r="L571" s="6">
        <f t="shared" si="26"/>
        <v>11190</v>
      </c>
    </row>
    <row r="572" spans="1:12" ht="15.6" thickTop="1" thickBot="1" x14ac:dyDescent="0.35">
      <c r="A572" s="4">
        <v>45622</v>
      </c>
      <c r="B572" s="5" t="s">
        <v>286</v>
      </c>
      <c r="C572" s="5" t="s">
        <v>13</v>
      </c>
      <c r="D572" s="5" t="s">
        <v>55</v>
      </c>
      <c r="E572" s="5" t="s">
        <v>49</v>
      </c>
      <c r="F572" s="5" t="s">
        <v>35</v>
      </c>
      <c r="G572" s="5">
        <v>30</v>
      </c>
      <c r="H572" s="5">
        <v>651</v>
      </c>
      <c r="I572" s="5">
        <v>1430</v>
      </c>
      <c r="J572" s="6">
        <f t="shared" si="24"/>
        <v>19530</v>
      </c>
      <c r="K572" s="6">
        <f t="shared" si="25"/>
        <v>42900</v>
      </c>
      <c r="L572" s="6">
        <f t="shared" si="26"/>
        <v>23370</v>
      </c>
    </row>
    <row r="573" spans="1:12" ht="15.6" thickTop="1" thickBot="1" x14ac:dyDescent="0.35">
      <c r="A573" s="4">
        <v>45623</v>
      </c>
      <c r="B573" s="5" t="s">
        <v>287</v>
      </c>
      <c r="C573" s="5" t="s">
        <v>13</v>
      </c>
      <c r="D573" s="5" t="s">
        <v>55</v>
      </c>
      <c r="E573" s="5" t="s">
        <v>51</v>
      </c>
      <c r="F573" s="5" t="s">
        <v>35</v>
      </c>
      <c r="G573" s="5">
        <v>23</v>
      </c>
      <c r="H573" s="5">
        <v>531</v>
      </c>
      <c r="I573" s="5">
        <v>921</v>
      </c>
      <c r="J573" s="6">
        <f t="shared" si="24"/>
        <v>12213</v>
      </c>
      <c r="K573" s="6">
        <f t="shared" si="25"/>
        <v>21183</v>
      </c>
      <c r="L573" s="6">
        <f t="shared" si="26"/>
        <v>8970</v>
      </c>
    </row>
    <row r="574" spans="1:12" ht="15.6" thickTop="1" thickBot="1" x14ac:dyDescent="0.35">
      <c r="A574" s="4">
        <v>45624</v>
      </c>
      <c r="B574" s="5" t="s">
        <v>288</v>
      </c>
      <c r="C574" s="5" t="s">
        <v>13</v>
      </c>
      <c r="D574" s="5" t="s">
        <v>78</v>
      </c>
      <c r="E574" s="5" t="s">
        <v>31</v>
      </c>
      <c r="F574" s="5" t="s">
        <v>35</v>
      </c>
      <c r="G574" s="5">
        <v>30</v>
      </c>
      <c r="H574" s="5">
        <v>591</v>
      </c>
      <c r="I574" s="5">
        <v>1277</v>
      </c>
      <c r="J574" s="6">
        <f t="shared" si="24"/>
        <v>17730</v>
      </c>
      <c r="K574" s="6">
        <f t="shared" si="25"/>
        <v>38310</v>
      </c>
      <c r="L574" s="6">
        <f t="shared" si="26"/>
        <v>20580</v>
      </c>
    </row>
    <row r="575" spans="1:12" ht="15.6" thickTop="1" thickBot="1" x14ac:dyDescent="0.35">
      <c r="A575" s="4">
        <v>45625</v>
      </c>
      <c r="B575" s="5" t="s">
        <v>289</v>
      </c>
      <c r="C575" s="5" t="s">
        <v>13</v>
      </c>
      <c r="D575" s="5" t="s">
        <v>78</v>
      </c>
      <c r="E575" s="5" t="s">
        <v>38</v>
      </c>
      <c r="F575" s="5" t="s">
        <v>35</v>
      </c>
      <c r="G575" s="5">
        <v>29</v>
      </c>
      <c r="H575" s="5">
        <v>621</v>
      </c>
      <c r="I575" s="5">
        <v>948</v>
      </c>
      <c r="J575" s="6">
        <f t="shared" si="24"/>
        <v>18009</v>
      </c>
      <c r="K575" s="6">
        <f t="shared" si="25"/>
        <v>27492</v>
      </c>
      <c r="L575" s="6">
        <f t="shared" si="26"/>
        <v>9483</v>
      </c>
    </row>
    <row r="576" spans="1:12" ht="15.6" thickTop="1" thickBot="1" x14ac:dyDescent="0.35">
      <c r="A576" s="4">
        <v>45626</v>
      </c>
      <c r="B576" s="5" t="s">
        <v>290</v>
      </c>
      <c r="C576" s="5" t="s">
        <v>13</v>
      </c>
      <c r="D576" s="5" t="s">
        <v>78</v>
      </c>
      <c r="E576" s="5" t="s">
        <v>38</v>
      </c>
      <c r="F576" s="5" t="s">
        <v>35</v>
      </c>
      <c r="G576" s="5">
        <v>20</v>
      </c>
      <c r="H576" s="5">
        <v>989</v>
      </c>
      <c r="I576" s="5">
        <v>1069</v>
      </c>
      <c r="J576" s="6">
        <f t="shared" si="24"/>
        <v>19780</v>
      </c>
      <c r="K576" s="6">
        <f t="shared" si="25"/>
        <v>21380</v>
      </c>
      <c r="L576" s="6">
        <f t="shared" si="26"/>
        <v>1600</v>
      </c>
    </row>
    <row r="577" spans="1:12" ht="15.6" thickTop="1" thickBot="1" x14ac:dyDescent="0.35">
      <c r="A577" s="4">
        <v>45627</v>
      </c>
      <c r="B577" s="5" t="s">
        <v>291</v>
      </c>
      <c r="C577" s="5" t="s">
        <v>13</v>
      </c>
      <c r="D577" s="5" t="s">
        <v>78</v>
      </c>
      <c r="E577" s="5" t="s">
        <v>23</v>
      </c>
      <c r="F577" s="5" t="s">
        <v>35</v>
      </c>
      <c r="G577" s="5">
        <v>30</v>
      </c>
      <c r="H577" s="5">
        <v>857</v>
      </c>
      <c r="I577" s="5">
        <v>1013</v>
      </c>
      <c r="J577" s="6">
        <f t="shared" si="24"/>
        <v>25710</v>
      </c>
      <c r="K577" s="6">
        <f t="shared" si="25"/>
        <v>30390</v>
      </c>
      <c r="L577" s="6">
        <f t="shared" si="26"/>
        <v>4680</v>
      </c>
    </row>
    <row r="578" spans="1:12" ht="15.6" thickTop="1" thickBot="1" x14ac:dyDescent="0.35">
      <c r="A578" s="4">
        <v>45628</v>
      </c>
      <c r="B578" s="5" t="s">
        <v>292</v>
      </c>
      <c r="C578" s="5" t="s">
        <v>13</v>
      </c>
      <c r="D578" s="5" t="s">
        <v>78</v>
      </c>
      <c r="E578" s="5" t="s">
        <v>23</v>
      </c>
      <c r="F578" s="5" t="s">
        <v>35</v>
      </c>
      <c r="G578" s="5">
        <v>20</v>
      </c>
      <c r="H578" s="5">
        <v>897</v>
      </c>
      <c r="I578" s="5">
        <v>1430</v>
      </c>
      <c r="J578" s="6">
        <f t="shared" si="24"/>
        <v>17940</v>
      </c>
      <c r="K578" s="6">
        <f t="shared" si="25"/>
        <v>28600</v>
      </c>
      <c r="L578" s="6">
        <f t="shared" si="26"/>
        <v>10660</v>
      </c>
    </row>
    <row r="579" spans="1:12" ht="15.6" thickTop="1" thickBot="1" x14ac:dyDescent="0.35">
      <c r="A579" s="4">
        <v>45629</v>
      </c>
      <c r="B579" s="5" t="s">
        <v>293</v>
      </c>
      <c r="C579" s="5" t="s">
        <v>13</v>
      </c>
      <c r="D579" s="5" t="s">
        <v>78</v>
      </c>
      <c r="E579" s="5" t="s">
        <v>34</v>
      </c>
      <c r="F579" s="5" t="s">
        <v>16</v>
      </c>
      <c r="G579" s="5">
        <v>26</v>
      </c>
      <c r="H579" s="5">
        <v>870</v>
      </c>
      <c r="I579" s="5">
        <v>977</v>
      </c>
      <c r="J579" s="6">
        <f t="shared" ref="J579:J642" si="27">G579*H579</f>
        <v>22620</v>
      </c>
      <c r="K579" s="6">
        <f t="shared" ref="K579:K642" si="28">G579*I579</f>
        <v>25402</v>
      </c>
      <c r="L579" s="6">
        <f t="shared" ref="L579:L642" si="29">K579-J579</f>
        <v>2782</v>
      </c>
    </row>
    <row r="580" spans="1:12" ht="15.6" thickTop="1" thickBot="1" x14ac:dyDescent="0.35">
      <c r="A580" s="4">
        <v>45630</v>
      </c>
      <c r="B580" s="5" t="s">
        <v>294</v>
      </c>
      <c r="C580" s="5" t="s">
        <v>13</v>
      </c>
      <c r="D580" s="5" t="s">
        <v>78</v>
      </c>
      <c r="E580" s="5" t="s">
        <v>38</v>
      </c>
      <c r="F580" s="5" t="s">
        <v>16</v>
      </c>
      <c r="G580" s="5">
        <v>22</v>
      </c>
      <c r="H580" s="5">
        <v>781</v>
      </c>
      <c r="I580" s="5">
        <v>1065</v>
      </c>
      <c r="J580" s="6">
        <f t="shared" si="27"/>
        <v>17182</v>
      </c>
      <c r="K580" s="6">
        <f t="shared" si="28"/>
        <v>23430</v>
      </c>
      <c r="L580" s="6">
        <f t="shared" si="29"/>
        <v>6248</v>
      </c>
    </row>
    <row r="581" spans="1:12" ht="15.6" thickTop="1" thickBot="1" x14ac:dyDescent="0.35">
      <c r="A581" s="4">
        <v>45631</v>
      </c>
      <c r="B581" s="5" t="s">
        <v>295</v>
      </c>
      <c r="C581" s="5" t="s">
        <v>13</v>
      </c>
      <c r="D581" s="5" t="s">
        <v>78</v>
      </c>
      <c r="E581" s="5" t="s">
        <v>61</v>
      </c>
      <c r="F581" s="5" t="s">
        <v>16</v>
      </c>
      <c r="G581" s="5">
        <v>20</v>
      </c>
      <c r="H581" s="5">
        <v>854</v>
      </c>
      <c r="I581" s="5">
        <v>1261</v>
      </c>
      <c r="J581" s="6">
        <f t="shared" si="27"/>
        <v>17080</v>
      </c>
      <c r="K581" s="6">
        <f t="shared" si="28"/>
        <v>25220</v>
      </c>
      <c r="L581" s="6">
        <f t="shared" si="29"/>
        <v>8140</v>
      </c>
    </row>
    <row r="582" spans="1:12" ht="15.6" thickTop="1" thickBot="1" x14ac:dyDescent="0.35">
      <c r="A582" s="4">
        <v>45632</v>
      </c>
      <c r="B582" s="5" t="s">
        <v>296</v>
      </c>
      <c r="C582" s="5" t="s">
        <v>13</v>
      </c>
      <c r="D582" s="5" t="s">
        <v>78</v>
      </c>
      <c r="E582" s="5" t="s">
        <v>63</v>
      </c>
      <c r="F582" s="5" t="s">
        <v>16</v>
      </c>
      <c r="G582" s="5">
        <v>26</v>
      </c>
      <c r="H582" s="5">
        <v>909</v>
      </c>
      <c r="I582" s="5">
        <v>1114</v>
      </c>
      <c r="J582" s="6">
        <f t="shared" si="27"/>
        <v>23634</v>
      </c>
      <c r="K582" s="6">
        <f t="shared" si="28"/>
        <v>28964</v>
      </c>
      <c r="L582" s="6">
        <f t="shared" si="29"/>
        <v>5330</v>
      </c>
    </row>
    <row r="583" spans="1:12" ht="15.6" thickTop="1" thickBot="1" x14ac:dyDescent="0.35">
      <c r="A583" s="4">
        <v>45633</v>
      </c>
      <c r="B583" s="5" t="s">
        <v>297</v>
      </c>
      <c r="C583" s="5" t="s">
        <v>13</v>
      </c>
      <c r="D583" s="5" t="s">
        <v>78</v>
      </c>
      <c r="E583" s="5" t="s">
        <v>19</v>
      </c>
      <c r="F583" s="5" t="s">
        <v>35</v>
      </c>
      <c r="G583" s="5">
        <v>20</v>
      </c>
      <c r="H583" s="5">
        <v>976</v>
      </c>
      <c r="I583" s="5">
        <v>1195</v>
      </c>
      <c r="J583" s="6">
        <f t="shared" si="27"/>
        <v>19520</v>
      </c>
      <c r="K583" s="6">
        <f t="shared" si="28"/>
        <v>23900</v>
      </c>
      <c r="L583" s="6">
        <f t="shared" si="29"/>
        <v>4380</v>
      </c>
    </row>
    <row r="584" spans="1:12" ht="15.6" thickTop="1" thickBot="1" x14ac:dyDescent="0.35">
      <c r="A584" s="4">
        <v>45634</v>
      </c>
      <c r="B584" s="5" t="s">
        <v>298</v>
      </c>
      <c r="C584" s="5" t="s">
        <v>13</v>
      </c>
      <c r="D584" s="5" t="s">
        <v>78</v>
      </c>
      <c r="E584" s="5" t="s">
        <v>66</v>
      </c>
      <c r="F584" s="5" t="s">
        <v>16</v>
      </c>
      <c r="G584" s="5">
        <v>23</v>
      </c>
      <c r="H584" s="5">
        <v>945</v>
      </c>
      <c r="I584" s="5">
        <v>951</v>
      </c>
      <c r="J584" s="6">
        <f t="shared" si="27"/>
        <v>21735</v>
      </c>
      <c r="K584" s="6">
        <f t="shared" si="28"/>
        <v>21873</v>
      </c>
      <c r="L584" s="6">
        <f t="shared" si="29"/>
        <v>138</v>
      </c>
    </row>
    <row r="585" spans="1:12" ht="15.6" thickTop="1" thickBot="1" x14ac:dyDescent="0.35">
      <c r="A585" s="4">
        <v>45635</v>
      </c>
      <c r="B585" s="5" t="s">
        <v>299</v>
      </c>
      <c r="C585" s="5" t="s">
        <v>13</v>
      </c>
      <c r="D585" s="5" t="s">
        <v>78</v>
      </c>
      <c r="E585" s="5" t="s">
        <v>68</v>
      </c>
      <c r="F585" s="5" t="s">
        <v>16</v>
      </c>
      <c r="G585" s="5">
        <v>24</v>
      </c>
      <c r="H585" s="5">
        <v>787</v>
      </c>
      <c r="I585" s="5">
        <v>1412</v>
      </c>
      <c r="J585" s="6">
        <f t="shared" si="27"/>
        <v>18888</v>
      </c>
      <c r="K585" s="6">
        <f t="shared" si="28"/>
        <v>33888</v>
      </c>
      <c r="L585" s="6">
        <f t="shared" si="29"/>
        <v>15000</v>
      </c>
    </row>
    <row r="586" spans="1:12" ht="15.6" thickTop="1" thickBot="1" x14ac:dyDescent="0.35">
      <c r="A586" s="4">
        <v>45636</v>
      </c>
      <c r="B586" s="5" t="s">
        <v>158</v>
      </c>
      <c r="C586" s="5" t="s">
        <v>25</v>
      </c>
      <c r="D586" s="5" t="s">
        <v>91</v>
      </c>
      <c r="E586" s="5" t="s">
        <v>70</v>
      </c>
      <c r="F586" s="5" t="s">
        <v>16</v>
      </c>
      <c r="G586" s="5">
        <v>51</v>
      </c>
      <c r="H586" s="5">
        <v>685</v>
      </c>
      <c r="I586" s="5">
        <v>956</v>
      </c>
      <c r="J586" s="6">
        <f t="shared" si="27"/>
        <v>34935</v>
      </c>
      <c r="K586" s="6">
        <f t="shared" si="28"/>
        <v>48756</v>
      </c>
      <c r="L586" s="6">
        <f t="shared" si="29"/>
        <v>13821</v>
      </c>
    </row>
    <row r="587" spans="1:12" ht="15.6" thickTop="1" thickBot="1" x14ac:dyDescent="0.35">
      <c r="A587" s="4">
        <v>45637</v>
      </c>
      <c r="B587" s="5" t="s">
        <v>300</v>
      </c>
      <c r="C587" s="5" t="s">
        <v>25</v>
      </c>
      <c r="D587" s="5" t="s">
        <v>91</v>
      </c>
      <c r="E587" s="5" t="s">
        <v>72</v>
      </c>
      <c r="F587" s="5" t="s">
        <v>16</v>
      </c>
      <c r="G587" s="5">
        <v>78</v>
      </c>
      <c r="H587" s="5">
        <v>522</v>
      </c>
      <c r="I587" s="5">
        <v>1156</v>
      </c>
      <c r="J587" s="6">
        <f t="shared" si="27"/>
        <v>40716</v>
      </c>
      <c r="K587" s="6">
        <f t="shared" si="28"/>
        <v>90168</v>
      </c>
      <c r="L587" s="6">
        <f t="shared" si="29"/>
        <v>49452</v>
      </c>
    </row>
    <row r="588" spans="1:12" ht="15.6" thickTop="1" thickBot="1" x14ac:dyDescent="0.35">
      <c r="A588" s="4">
        <v>45638</v>
      </c>
      <c r="B588" s="5" t="s">
        <v>301</v>
      </c>
      <c r="C588" s="5" t="s">
        <v>25</v>
      </c>
      <c r="D588" s="5" t="s">
        <v>91</v>
      </c>
      <c r="E588" s="5" t="s">
        <v>74</v>
      </c>
      <c r="F588" s="5" t="s">
        <v>35</v>
      </c>
      <c r="G588" s="5">
        <v>72</v>
      </c>
      <c r="H588" s="5">
        <v>765</v>
      </c>
      <c r="I588" s="5">
        <v>937</v>
      </c>
      <c r="J588" s="6">
        <f t="shared" si="27"/>
        <v>55080</v>
      </c>
      <c r="K588" s="6">
        <f t="shared" si="28"/>
        <v>67464</v>
      </c>
      <c r="L588" s="6">
        <f t="shared" si="29"/>
        <v>12384</v>
      </c>
    </row>
    <row r="589" spans="1:12" ht="15.6" thickTop="1" thickBot="1" x14ac:dyDescent="0.35">
      <c r="A589" s="4">
        <v>45639</v>
      </c>
      <c r="B589" s="5" t="s">
        <v>302</v>
      </c>
      <c r="C589" s="5" t="s">
        <v>25</v>
      </c>
      <c r="D589" s="5" t="s">
        <v>91</v>
      </c>
      <c r="E589" s="5" t="s">
        <v>21</v>
      </c>
      <c r="F589" s="5" t="s">
        <v>35</v>
      </c>
      <c r="G589" s="5">
        <v>54</v>
      </c>
      <c r="H589" s="5">
        <v>702</v>
      </c>
      <c r="I589" s="5">
        <v>1153</v>
      </c>
      <c r="J589" s="6">
        <f t="shared" si="27"/>
        <v>37908</v>
      </c>
      <c r="K589" s="6">
        <f t="shared" si="28"/>
        <v>62262</v>
      </c>
      <c r="L589" s="6">
        <f t="shared" si="29"/>
        <v>24354</v>
      </c>
    </row>
    <row r="590" spans="1:12" ht="15.6" thickTop="1" thickBot="1" x14ac:dyDescent="0.35">
      <c r="A590" s="4">
        <v>45640</v>
      </c>
      <c r="B590" s="5" t="s">
        <v>303</v>
      </c>
      <c r="C590" s="5" t="s">
        <v>25</v>
      </c>
      <c r="D590" s="5" t="s">
        <v>91</v>
      </c>
      <c r="E590" s="5" t="s">
        <v>31</v>
      </c>
      <c r="F590" s="5" t="s">
        <v>35</v>
      </c>
      <c r="G590" s="5">
        <v>97</v>
      </c>
      <c r="H590" s="5">
        <v>917</v>
      </c>
      <c r="I590" s="5">
        <v>1339</v>
      </c>
      <c r="J590" s="6">
        <f t="shared" si="27"/>
        <v>88949</v>
      </c>
      <c r="K590" s="6">
        <f t="shared" si="28"/>
        <v>129883</v>
      </c>
      <c r="L590" s="6">
        <f t="shared" si="29"/>
        <v>40934</v>
      </c>
    </row>
    <row r="591" spans="1:12" ht="15.6" thickTop="1" thickBot="1" x14ac:dyDescent="0.35">
      <c r="A591" s="4">
        <v>45641</v>
      </c>
      <c r="B591" s="5" t="s">
        <v>304</v>
      </c>
      <c r="C591" s="5" t="s">
        <v>25</v>
      </c>
      <c r="D591" s="5" t="s">
        <v>91</v>
      </c>
      <c r="E591" s="5" t="s">
        <v>38</v>
      </c>
      <c r="F591" s="5" t="s">
        <v>35</v>
      </c>
      <c r="G591" s="5">
        <v>84</v>
      </c>
      <c r="H591" s="5">
        <v>516</v>
      </c>
      <c r="I591" s="5">
        <v>1412</v>
      </c>
      <c r="J591" s="6">
        <f t="shared" si="27"/>
        <v>43344</v>
      </c>
      <c r="K591" s="6">
        <f t="shared" si="28"/>
        <v>118608</v>
      </c>
      <c r="L591" s="6">
        <f t="shared" si="29"/>
        <v>75264</v>
      </c>
    </row>
    <row r="592" spans="1:12" ht="15.6" thickTop="1" thickBot="1" x14ac:dyDescent="0.35">
      <c r="A592" s="4">
        <v>45642</v>
      </c>
      <c r="B592" s="5" t="s">
        <v>305</v>
      </c>
      <c r="C592" s="5" t="s">
        <v>25</v>
      </c>
      <c r="D592" s="5" t="s">
        <v>91</v>
      </c>
      <c r="E592" s="5" t="s">
        <v>38</v>
      </c>
      <c r="F592" s="5" t="s">
        <v>35</v>
      </c>
      <c r="G592" s="5">
        <v>60</v>
      </c>
      <c r="H592" s="5">
        <v>642</v>
      </c>
      <c r="I592" s="5">
        <v>1309</v>
      </c>
      <c r="J592" s="6">
        <f t="shared" si="27"/>
        <v>38520</v>
      </c>
      <c r="K592" s="6">
        <f t="shared" si="28"/>
        <v>78540</v>
      </c>
      <c r="L592" s="6">
        <f t="shared" si="29"/>
        <v>40020</v>
      </c>
    </row>
    <row r="593" spans="1:12" ht="15.6" thickTop="1" thickBot="1" x14ac:dyDescent="0.35">
      <c r="A593" s="4">
        <v>45643</v>
      </c>
      <c r="B593" s="5" t="s">
        <v>306</v>
      </c>
      <c r="C593" s="5" t="s">
        <v>25</v>
      </c>
      <c r="D593" s="5" t="s">
        <v>91</v>
      </c>
      <c r="E593" s="5" t="s">
        <v>23</v>
      </c>
      <c r="F593" s="5" t="s">
        <v>35</v>
      </c>
      <c r="G593" s="5">
        <v>92</v>
      </c>
      <c r="H593" s="5">
        <v>789</v>
      </c>
      <c r="I593" s="5">
        <v>1356</v>
      </c>
      <c r="J593" s="6">
        <f t="shared" si="27"/>
        <v>72588</v>
      </c>
      <c r="K593" s="6">
        <f t="shared" si="28"/>
        <v>124752</v>
      </c>
      <c r="L593" s="6">
        <f t="shared" si="29"/>
        <v>52164</v>
      </c>
    </row>
    <row r="594" spans="1:12" ht="15.6" thickTop="1" thickBot="1" x14ac:dyDescent="0.35">
      <c r="A594" s="4">
        <v>45644</v>
      </c>
      <c r="B594" s="5" t="s">
        <v>307</v>
      </c>
      <c r="C594" s="5" t="s">
        <v>25</v>
      </c>
      <c r="D594" s="5" t="s">
        <v>91</v>
      </c>
      <c r="E594" s="5" t="s">
        <v>23</v>
      </c>
      <c r="F594" s="5" t="s">
        <v>35</v>
      </c>
      <c r="G594" s="5">
        <v>53</v>
      </c>
      <c r="H594" s="5">
        <v>962</v>
      </c>
      <c r="I594" s="5">
        <v>1361</v>
      </c>
      <c r="J594" s="6">
        <f t="shared" si="27"/>
        <v>50986</v>
      </c>
      <c r="K594" s="6">
        <f t="shared" si="28"/>
        <v>72133</v>
      </c>
      <c r="L594" s="6">
        <f t="shared" si="29"/>
        <v>21147</v>
      </c>
    </row>
    <row r="595" spans="1:12" ht="15.6" thickTop="1" thickBot="1" x14ac:dyDescent="0.35">
      <c r="A595" s="4">
        <v>45645</v>
      </c>
      <c r="B595" s="5" t="s">
        <v>308</v>
      </c>
      <c r="C595" s="5" t="s">
        <v>25</v>
      </c>
      <c r="D595" s="5" t="s">
        <v>91</v>
      </c>
      <c r="E595" s="5" t="s">
        <v>34</v>
      </c>
      <c r="F595" s="5" t="s">
        <v>35</v>
      </c>
      <c r="G595" s="5">
        <v>81</v>
      </c>
      <c r="H595" s="5">
        <v>565</v>
      </c>
      <c r="I595" s="5">
        <v>1108</v>
      </c>
      <c r="J595" s="6">
        <f t="shared" si="27"/>
        <v>45765</v>
      </c>
      <c r="K595" s="6">
        <f t="shared" si="28"/>
        <v>89748</v>
      </c>
      <c r="L595" s="6">
        <f t="shared" si="29"/>
        <v>43983</v>
      </c>
    </row>
    <row r="596" spans="1:12" ht="15.6" thickTop="1" thickBot="1" x14ac:dyDescent="0.35">
      <c r="A596" s="4">
        <v>45646</v>
      </c>
      <c r="B596" s="5" t="s">
        <v>309</v>
      </c>
      <c r="C596" s="5" t="s">
        <v>25</v>
      </c>
      <c r="D596" s="5" t="s">
        <v>91</v>
      </c>
      <c r="E596" s="5" t="s">
        <v>38</v>
      </c>
      <c r="F596" s="5" t="s">
        <v>35</v>
      </c>
      <c r="G596" s="5">
        <v>86</v>
      </c>
      <c r="H596" s="5">
        <v>668</v>
      </c>
      <c r="I596" s="5">
        <v>1140</v>
      </c>
      <c r="J596" s="6">
        <f t="shared" si="27"/>
        <v>57448</v>
      </c>
      <c r="K596" s="6">
        <f t="shared" si="28"/>
        <v>98040</v>
      </c>
      <c r="L596" s="6">
        <f t="shared" si="29"/>
        <v>40592</v>
      </c>
    </row>
    <row r="597" spans="1:12" ht="15.6" thickTop="1" thickBot="1" x14ac:dyDescent="0.35">
      <c r="A597" s="4">
        <v>45647</v>
      </c>
      <c r="B597" s="5" t="s">
        <v>310</v>
      </c>
      <c r="C597" s="5" t="s">
        <v>25</v>
      </c>
      <c r="D597" s="5" t="s">
        <v>91</v>
      </c>
      <c r="E597" s="5" t="s">
        <v>61</v>
      </c>
      <c r="F597" s="5" t="s">
        <v>35</v>
      </c>
      <c r="G597" s="5">
        <v>96</v>
      </c>
      <c r="H597" s="5">
        <v>715</v>
      </c>
      <c r="I597" s="5">
        <v>1103</v>
      </c>
      <c r="J597" s="6">
        <f t="shared" si="27"/>
        <v>68640</v>
      </c>
      <c r="K597" s="6">
        <f t="shared" si="28"/>
        <v>105888</v>
      </c>
      <c r="L597" s="6">
        <f t="shared" si="29"/>
        <v>37248</v>
      </c>
    </row>
    <row r="598" spans="1:12" ht="15.6" thickTop="1" thickBot="1" x14ac:dyDescent="0.35">
      <c r="A598" s="4">
        <v>45648</v>
      </c>
      <c r="B598" s="5" t="s">
        <v>311</v>
      </c>
      <c r="C598" s="5" t="s">
        <v>25</v>
      </c>
      <c r="D598" s="5" t="s">
        <v>104</v>
      </c>
      <c r="E598" s="5" t="s">
        <v>63</v>
      </c>
      <c r="F598" s="5" t="s">
        <v>35</v>
      </c>
      <c r="G598" s="5">
        <v>57</v>
      </c>
      <c r="H598" s="5">
        <v>995</v>
      </c>
      <c r="I598" s="5">
        <v>984</v>
      </c>
      <c r="J598" s="6">
        <f t="shared" si="27"/>
        <v>56715</v>
      </c>
      <c r="K598" s="6">
        <f t="shared" si="28"/>
        <v>56088</v>
      </c>
      <c r="L598" s="6">
        <f t="shared" si="29"/>
        <v>-627</v>
      </c>
    </row>
    <row r="599" spans="1:12" ht="15.6" thickTop="1" thickBot="1" x14ac:dyDescent="0.35">
      <c r="A599" s="4">
        <v>45649</v>
      </c>
      <c r="B599" s="5" t="s">
        <v>312</v>
      </c>
      <c r="C599" s="5" t="s">
        <v>25</v>
      </c>
      <c r="D599" s="5" t="s">
        <v>104</v>
      </c>
      <c r="E599" s="5" t="s">
        <v>19</v>
      </c>
      <c r="F599" s="5" t="s">
        <v>35</v>
      </c>
      <c r="G599" s="5">
        <v>69</v>
      </c>
      <c r="H599" s="5">
        <v>699</v>
      </c>
      <c r="I599" s="5">
        <v>1284</v>
      </c>
      <c r="J599" s="6">
        <f t="shared" si="27"/>
        <v>48231</v>
      </c>
      <c r="K599" s="6">
        <f t="shared" si="28"/>
        <v>88596</v>
      </c>
      <c r="L599" s="6">
        <f t="shared" si="29"/>
        <v>40365</v>
      </c>
    </row>
    <row r="600" spans="1:12" ht="15.6" thickTop="1" thickBot="1" x14ac:dyDescent="0.35">
      <c r="A600" s="4">
        <v>45650</v>
      </c>
      <c r="B600" s="5" t="s">
        <v>313</v>
      </c>
      <c r="C600" s="5" t="s">
        <v>25</v>
      </c>
      <c r="D600" s="5" t="s">
        <v>104</v>
      </c>
      <c r="E600" s="5" t="s">
        <v>66</v>
      </c>
      <c r="F600" s="5" t="s">
        <v>35</v>
      </c>
      <c r="G600" s="5">
        <v>58</v>
      </c>
      <c r="H600" s="5">
        <v>924</v>
      </c>
      <c r="I600" s="5">
        <v>1206</v>
      </c>
      <c r="J600" s="6">
        <f t="shared" si="27"/>
        <v>53592</v>
      </c>
      <c r="K600" s="6">
        <f t="shared" si="28"/>
        <v>69948</v>
      </c>
      <c r="L600" s="6">
        <f t="shared" si="29"/>
        <v>16356</v>
      </c>
    </row>
    <row r="601" spans="1:12" ht="15.6" thickTop="1" thickBot="1" x14ac:dyDescent="0.35">
      <c r="A601" s="4">
        <v>45651</v>
      </c>
      <c r="B601" s="5" t="s">
        <v>314</v>
      </c>
      <c r="C601" s="5" t="s">
        <v>25</v>
      </c>
      <c r="D601" s="5" t="s">
        <v>104</v>
      </c>
      <c r="E601" s="5" t="s">
        <v>68</v>
      </c>
      <c r="F601" s="5" t="s">
        <v>35</v>
      </c>
      <c r="G601" s="5">
        <v>83</v>
      </c>
      <c r="H601" s="5">
        <v>790</v>
      </c>
      <c r="I601" s="5">
        <v>1150</v>
      </c>
      <c r="J601" s="6">
        <f t="shared" si="27"/>
        <v>65570</v>
      </c>
      <c r="K601" s="6">
        <f t="shared" si="28"/>
        <v>95450</v>
      </c>
      <c r="L601" s="6">
        <f t="shared" si="29"/>
        <v>29880</v>
      </c>
    </row>
    <row r="602" spans="1:12" ht="15.6" thickTop="1" thickBot="1" x14ac:dyDescent="0.35">
      <c r="A602" s="4">
        <v>45652</v>
      </c>
      <c r="B602" s="5" t="s">
        <v>315</v>
      </c>
      <c r="C602" s="5" t="s">
        <v>25</v>
      </c>
      <c r="D602" s="5" t="s">
        <v>104</v>
      </c>
      <c r="E602" s="5" t="s">
        <v>70</v>
      </c>
      <c r="F602" s="5" t="s">
        <v>35</v>
      </c>
      <c r="G602" s="5">
        <v>60</v>
      </c>
      <c r="H602" s="5">
        <v>867</v>
      </c>
      <c r="I602" s="5">
        <v>1453</v>
      </c>
      <c r="J602" s="6">
        <f t="shared" si="27"/>
        <v>52020</v>
      </c>
      <c r="K602" s="6">
        <f t="shared" si="28"/>
        <v>87180</v>
      </c>
      <c r="L602" s="6">
        <f t="shared" si="29"/>
        <v>35160</v>
      </c>
    </row>
    <row r="603" spans="1:12" ht="15.6" thickTop="1" thickBot="1" x14ac:dyDescent="0.35">
      <c r="A603" s="4">
        <v>45653</v>
      </c>
      <c r="B603" s="5" t="s">
        <v>316</v>
      </c>
      <c r="C603" s="5" t="s">
        <v>25</v>
      </c>
      <c r="D603" s="5" t="s">
        <v>104</v>
      </c>
      <c r="E603" s="5" t="s">
        <v>72</v>
      </c>
      <c r="F603" s="5" t="s">
        <v>16</v>
      </c>
      <c r="G603" s="5">
        <v>93</v>
      </c>
      <c r="H603" s="5">
        <v>886</v>
      </c>
      <c r="I603" s="5">
        <v>1258</v>
      </c>
      <c r="J603" s="6">
        <f t="shared" si="27"/>
        <v>82398</v>
      </c>
      <c r="K603" s="6">
        <f t="shared" si="28"/>
        <v>116994</v>
      </c>
      <c r="L603" s="6">
        <f t="shared" si="29"/>
        <v>34596</v>
      </c>
    </row>
    <row r="604" spans="1:12" ht="15.6" thickTop="1" thickBot="1" x14ac:dyDescent="0.35">
      <c r="A604" s="4">
        <v>45654</v>
      </c>
      <c r="B604" s="5" t="s">
        <v>317</v>
      </c>
      <c r="C604" s="5" t="s">
        <v>25</v>
      </c>
      <c r="D604" s="5" t="s">
        <v>104</v>
      </c>
      <c r="E604" s="5" t="s">
        <v>74</v>
      </c>
      <c r="F604" s="5" t="s">
        <v>16</v>
      </c>
      <c r="G604" s="5">
        <v>89</v>
      </c>
      <c r="H604" s="5">
        <v>702</v>
      </c>
      <c r="I604" s="5">
        <v>1162</v>
      </c>
      <c r="J604" s="6">
        <f t="shared" si="27"/>
        <v>62478</v>
      </c>
      <c r="K604" s="6">
        <f t="shared" si="28"/>
        <v>103418</v>
      </c>
      <c r="L604" s="6">
        <f t="shared" si="29"/>
        <v>40940</v>
      </c>
    </row>
    <row r="605" spans="1:12" ht="15.6" thickTop="1" thickBot="1" x14ac:dyDescent="0.35">
      <c r="A605" s="4">
        <v>45655</v>
      </c>
      <c r="B605" s="5" t="s">
        <v>318</v>
      </c>
      <c r="C605" s="5" t="s">
        <v>25</v>
      </c>
      <c r="D605" s="5" t="s">
        <v>104</v>
      </c>
      <c r="E605" s="5" t="s">
        <v>21</v>
      </c>
      <c r="F605" s="5" t="s">
        <v>16</v>
      </c>
      <c r="G605" s="5">
        <v>91</v>
      </c>
      <c r="H605" s="5">
        <v>805</v>
      </c>
      <c r="I605" s="5">
        <v>1403</v>
      </c>
      <c r="J605" s="6">
        <f t="shared" si="27"/>
        <v>73255</v>
      </c>
      <c r="K605" s="6">
        <f t="shared" si="28"/>
        <v>127673</v>
      </c>
      <c r="L605" s="6">
        <f t="shared" si="29"/>
        <v>54418</v>
      </c>
    </row>
    <row r="606" spans="1:12" ht="15.6" thickTop="1" thickBot="1" x14ac:dyDescent="0.35">
      <c r="A606" s="4">
        <v>45656</v>
      </c>
      <c r="B606" s="5" t="s">
        <v>319</v>
      </c>
      <c r="C606" s="5" t="s">
        <v>25</v>
      </c>
      <c r="D606" s="5" t="s">
        <v>104</v>
      </c>
      <c r="E606" s="5" t="s">
        <v>21</v>
      </c>
      <c r="F606" s="5" t="s">
        <v>16</v>
      </c>
      <c r="G606" s="5">
        <v>78</v>
      </c>
      <c r="H606" s="5">
        <v>682</v>
      </c>
      <c r="I606" s="5">
        <v>1422</v>
      </c>
      <c r="J606" s="6">
        <f t="shared" si="27"/>
        <v>53196</v>
      </c>
      <c r="K606" s="6">
        <f t="shared" si="28"/>
        <v>110916</v>
      </c>
      <c r="L606" s="6">
        <f t="shared" si="29"/>
        <v>57720</v>
      </c>
    </row>
    <row r="607" spans="1:12" ht="15.6" thickTop="1" thickBot="1" x14ac:dyDescent="0.35">
      <c r="A607" s="4">
        <v>45657</v>
      </c>
      <c r="B607" s="5" t="s">
        <v>320</v>
      </c>
      <c r="C607" s="5" t="s">
        <v>25</v>
      </c>
      <c r="D607" s="5" t="s">
        <v>104</v>
      </c>
      <c r="E607" s="5" t="s">
        <v>42</v>
      </c>
      <c r="F607" s="5" t="s">
        <v>16</v>
      </c>
      <c r="G607" s="5">
        <v>54</v>
      </c>
      <c r="H607" s="5">
        <v>990</v>
      </c>
      <c r="I607" s="5">
        <v>895</v>
      </c>
      <c r="J607" s="6">
        <f t="shared" si="27"/>
        <v>53460</v>
      </c>
      <c r="K607" s="6">
        <f t="shared" si="28"/>
        <v>48330</v>
      </c>
      <c r="L607" s="6">
        <f t="shared" si="29"/>
        <v>-5130</v>
      </c>
    </row>
    <row r="608" spans="1:12" ht="15.6" thickTop="1" thickBot="1" x14ac:dyDescent="0.35">
      <c r="A608" s="4">
        <v>45658</v>
      </c>
      <c r="B608" s="5" t="s">
        <v>321</v>
      </c>
      <c r="C608" s="5" t="s">
        <v>25</v>
      </c>
      <c r="D608" s="5" t="s">
        <v>104</v>
      </c>
      <c r="E608" s="5" t="s">
        <v>61</v>
      </c>
      <c r="F608" s="5" t="s">
        <v>35</v>
      </c>
      <c r="G608" s="5">
        <v>72</v>
      </c>
      <c r="H608" s="5">
        <v>749</v>
      </c>
      <c r="I608" s="5">
        <v>1018</v>
      </c>
      <c r="J608" s="6">
        <f t="shared" si="27"/>
        <v>53928</v>
      </c>
      <c r="K608" s="6">
        <f t="shared" si="28"/>
        <v>73296</v>
      </c>
      <c r="L608" s="6">
        <f t="shared" si="29"/>
        <v>19368</v>
      </c>
    </row>
    <row r="609" spans="1:12" ht="15.6" thickTop="1" thickBot="1" x14ac:dyDescent="0.35">
      <c r="A609" s="4">
        <v>45659</v>
      </c>
      <c r="B609" s="5" t="s">
        <v>322</v>
      </c>
      <c r="C609" s="5" t="s">
        <v>116</v>
      </c>
      <c r="D609" s="5" t="s">
        <v>117</v>
      </c>
      <c r="E609" s="5" t="s">
        <v>21</v>
      </c>
      <c r="F609" s="5" t="s">
        <v>35</v>
      </c>
      <c r="G609" s="5">
        <v>16</v>
      </c>
      <c r="H609" s="5">
        <v>632</v>
      </c>
      <c r="I609" s="5">
        <v>1204</v>
      </c>
      <c r="J609" s="6">
        <f t="shared" si="27"/>
        <v>10112</v>
      </c>
      <c r="K609" s="6">
        <f t="shared" si="28"/>
        <v>19264</v>
      </c>
      <c r="L609" s="6">
        <f t="shared" si="29"/>
        <v>9152</v>
      </c>
    </row>
    <row r="610" spans="1:12" ht="15.6" thickTop="1" thickBot="1" x14ac:dyDescent="0.35">
      <c r="A610" s="4">
        <v>45660</v>
      </c>
      <c r="B610" s="5" t="s">
        <v>323</v>
      </c>
      <c r="C610" s="5" t="s">
        <v>116</v>
      </c>
      <c r="D610" s="5" t="s">
        <v>117</v>
      </c>
      <c r="E610" s="5" t="s">
        <v>27</v>
      </c>
      <c r="F610" s="5" t="s">
        <v>35</v>
      </c>
      <c r="G610" s="5">
        <v>11</v>
      </c>
      <c r="H610" s="5">
        <v>676</v>
      </c>
      <c r="I610" s="5">
        <v>1211</v>
      </c>
      <c r="J610" s="6">
        <f t="shared" si="27"/>
        <v>7436</v>
      </c>
      <c r="K610" s="6">
        <f t="shared" si="28"/>
        <v>13321</v>
      </c>
      <c r="L610" s="6">
        <f t="shared" si="29"/>
        <v>5885</v>
      </c>
    </row>
    <row r="611" spans="1:12" ht="15.6" thickTop="1" thickBot="1" x14ac:dyDescent="0.35">
      <c r="A611" s="4">
        <v>45661</v>
      </c>
      <c r="B611" s="5" t="s">
        <v>324</v>
      </c>
      <c r="C611" s="5" t="s">
        <v>116</v>
      </c>
      <c r="D611" s="5" t="s">
        <v>117</v>
      </c>
      <c r="E611" s="5" t="s">
        <v>15</v>
      </c>
      <c r="F611" s="5" t="s">
        <v>35</v>
      </c>
      <c r="G611" s="5">
        <v>11</v>
      </c>
      <c r="H611" s="5">
        <v>731</v>
      </c>
      <c r="I611" s="5">
        <v>895</v>
      </c>
      <c r="J611" s="6">
        <f t="shared" si="27"/>
        <v>8041</v>
      </c>
      <c r="K611" s="6">
        <f t="shared" si="28"/>
        <v>9845</v>
      </c>
      <c r="L611" s="6">
        <f t="shared" si="29"/>
        <v>1804</v>
      </c>
    </row>
    <row r="612" spans="1:12" ht="15.6" thickTop="1" thickBot="1" x14ac:dyDescent="0.35">
      <c r="A612" s="4">
        <v>45662</v>
      </c>
      <c r="B612" s="5" t="s">
        <v>325</v>
      </c>
      <c r="C612" s="5" t="s">
        <v>116</v>
      </c>
      <c r="D612" s="5" t="s">
        <v>117</v>
      </c>
      <c r="E612" s="5" t="s">
        <v>19</v>
      </c>
      <c r="F612" s="5" t="s">
        <v>35</v>
      </c>
      <c r="G612" s="5">
        <v>13</v>
      </c>
      <c r="H612" s="5">
        <v>521</v>
      </c>
      <c r="I612" s="5">
        <v>1325</v>
      </c>
      <c r="J612" s="6">
        <f t="shared" si="27"/>
        <v>6773</v>
      </c>
      <c r="K612" s="6">
        <f t="shared" si="28"/>
        <v>17225</v>
      </c>
      <c r="L612" s="6">
        <f t="shared" si="29"/>
        <v>10452</v>
      </c>
    </row>
    <row r="613" spans="1:12" ht="15.6" thickTop="1" thickBot="1" x14ac:dyDescent="0.35">
      <c r="A613" s="4">
        <v>45663</v>
      </c>
      <c r="B613" s="5" t="s">
        <v>326</v>
      </c>
      <c r="C613" s="5" t="s">
        <v>116</v>
      </c>
      <c r="D613" s="5" t="s">
        <v>117</v>
      </c>
      <c r="E613" s="5" t="s">
        <v>72</v>
      </c>
      <c r="F613" s="5" t="s">
        <v>35</v>
      </c>
      <c r="G613" s="5">
        <v>10</v>
      </c>
      <c r="H613" s="5">
        <v>774</v>
      </c>
      <c r="I613" s="5">
        <v>1371</v>
      </c>
      <c r="J613" s="6">
        <f t="shared" si="27"/>
        <v>7740</v>
      </c>
      <c r="K613" s="6">
        <f t="shared" si="28"/>
        <v>13710</v>
      </c>
      <c r="L613" s="6">
        <f t="shared" si="29"/>
        <v>5970</v>
      </c>
    </row>
    <row r="614" spans="1:12" ht="15.6" thickTop="1" thickBot="1" x14ac:dyDescent="0.35">
      <c r="A614" s="4">
        <v>45664</v>
      </c>
      <c r="B614" s="5" t="s">
        <v>327</v>
      </c>
      <c r="C614" s="5" t="s">
        <v>116</v>
      </c>
      <c r="D614" s="5" t="s">
        <v>117</v>
      </c>
      <c r="E614" s="5" t="s">
        <v>74</v>
      </c>
      <c r="F614" s="5" t="s">
        <v>35</v>
      </c>
      <c r="G614" s="5">
        <v>16</v>
      </c>
      <c r="H614" s="5">
        <v>887</v>
      </c>
      <c r="I614" s="5">
        <v>1371</v>
      </c>
      <c r="J614" s="6">
        <f t="shared" si="27"/>
        <v>14192</v>
      </c>
      <c r="K614" s="6">
        <f t="shared" si="28"/>
        <v>21936</v>
      </c>
      <c r="L614" s="6">
        <f t="shared" si="29"/>
        <v>7744</v>
      </c>
    </row>
    <row r="615" spans="1:12" ht="15.6" thickTop="1" thickBot="1" x14ac:dyDescent="0.35">
      <c r="A615" s="4">
        <v>45665</v>
      </c>
      <c r="B615" s="5" t="s">
        <v>328</v>
      </c>
      <c r="C615" s="5" t="s">
        <v>116</v>
      </c>
      <c r="D615" s="5" t="s">
        <v>117</v>
      </c>
      <c r="E615" s="5" t="s">
        <v>21</v>
      </c>
      <c r="F615" s="5" t="s">
        <v>16</v>
      </c>
      <c r="G615" s="5">
        <v>11</v>
      </c>
      <c r="H615" s="5">
        <v>986</v>
      </c>
      <c r="I615" s="5">
        <v>1434</v>
      </c>
      <c r="J615" s="6">
        <f t="shared" si="27"/>
        <v>10846</v>
      </c>
      <c r="K615" s="6">
        <f t="shared" si="28"/>
        <v>15774</v>
      </c>
      <c r="L615" s="6">
        <f t="shared" si="29"/>
        <v>4928</v>
      </c>
    </row>
    <row r="616" spans="1:12" ht="15.6" thickTop="1" thickBot="1" x14ac:dyDescent="0.35">
      <c r="A616" s="4">
        <v>45666</v>
      </c>
      <c r="B616" s="5" t="s">
        <v>329</v>
      </c>
      <c r="C616" s="5" t="s">
        <v>25</v>
      </c>
      <c r="D616" s="5" t="s">
        <v>91</v>
      </c>
      <c r="E616" s="5" t="s">
        <v>31</v>
      </c>
      <c r="F616" s="5" t="s">
        <v>16</v>
      </c>
      <c r="G616" s="5">
        <v>51</v>
      </c>
      <c r="H616" s="5">
        <v>925</v>
      </c>
      <c r="I616" s="5">
        <v>1410</v>
      </c>
      <c r="J616" s="6">
        <f t="shared" si="27"/>
        <v>47175</v>
      </c>
      <c r="K616" s="6">
        <f t="shared" si="28"/>
        <v>71910</v>
      </c>
      <c r="L616" s="6">
        <f t="shared" si="29"/>
        <v>24735</v>
      </c>
    </row>
    <row r="617" spans="1:12" ht="15.6" thickTop="1" thickBot="1" x14ac:dyDescent="0.35">
      <c r="A617" s="4">
        <v>45667</v>
      </c>
      <c r="B617" s="5" t="s">
        <v>330</v>
      </c>
      <c r="C617" s="5" t="s">
        <v>25</v>
      </c>
      <c r="D617" s="5" t="s">
        <v>91</v>
      </c>
      <c r="E617" s="5" t="s">
        <v>38</v>
      </c>
      <c r="F617" s="5" t="s">
        <v>16</v>
      </c>
      <c r="G617" s="5">
        <v>56</v>
      </c>
      <c r="H617" s="5">
        <v>782</v>
      </c>
      <c r="I617" s="5">
        <v>1182</v>
      </c>
      <c r="J617" s="6">
        <f t="shared" si="27"/>
        <v>43792</v>
      </c>
      <c r="K617" s="6">
        <f t="shared" si="28"/>
        <v>66192</v>
      </c>
      <c r="L617" s="6">
        <f t="shared" si="29"/>
        <v>22400</v>
      </c>
    </row>
    <row r="618" spans="1:12" ht="15.6" thickTop="1" thickBot="1" x14ac:dyDescent="0.35">
      <c r="A618" s="4">
        <v>45668</v>
      </c>
      <c r="B618" s="5" t="s">
        <v>331</v>
      </c>
      <c r="C618" s="5" t="s">
        <v>25</v>
      </c>
      <c r="D618" s="5" t="s">
        <v>91</v>
      </c>
      <c r="E618" s="5" t="s">
        <v>38</v>
      </c>
      <c r="F618" s="5" t="s">
        <v>16</v>
      </c>
      <c r="G618" s="5">
        <v>92</v>
      </c>
      <c r="H618" s="5">
        <v>978</v>
      </c>
      <c r="I618" s="5">
        <v>1480</v>
      </c>
      <c r="J618" s="6">
        <f t="shared" si="27"/>
        <v>89976</v>
      </c>
      <c r="K618" s="6">
        <f t="shared" si="28"/>
        <v>136160</v>
      </c>
      <c r="L618" s="6">
        <f t="shared" si="29"/>
        <v>46184</v>
      </c>
    </row>
    <row r="619" spans="1:12" ht="15.6" thickTop="1" thickBot="1" x14ac:dyDescent="0.35">
      <c r="A619" s="4">
        <v>45669</v>
      </c>
      <c r="B619" s="5" t="s">
        <v>332</v>
      </c>
      <c r="C619" s="5" t="s">
        <v>25</v>
      </c>
      <c r="D619" s="5" t="s">
        <v>91</v>
      </c>
      <c r="E619" s="5" t="s">
        <v>23</v>
      </c>
      <c r="F619" s="5" t="s">
        <v>35</v>
      </c>
      <c r="G619" s="5">
        <v>75</v>
      </c>
      <c r="H619" s="5">
        <v>539</v>
      </c>
      <c r="I619" s="5">
        <v>960</v>
      </c>
      <c r="J619" s="6">
        <f t="shared" si="27"/>
        <v>40425</v>
      </c>
      <c r="K619" s="6">
        <f t="shared" si="28"/>
        <v>72000</v>
      </c>
      <c r="L619" s="6">
        <f t="shared" si="29"/>
        <v>31575</v>
      </c>
    </row>
    <row r="620" spans="1:12" ht="15.6" thickTop="1" thickBot="1" x14ac:dyDescent="0.35">
      <c r="A620" s="4">
        <v>45670</v>
      </c>
      <c r="B620" s="5" t="s">
        <v>333</v>
      </c>
      <c r="C620" s="5" t="s">
        <v>25</v>
      </c>
      <c r="D620" s="5" t="s">
        <v>91</v>
      </c>
      <c r="E620" s="5" t="s">
        <v>23</v>
      </c>
      <c r="F620" s="5" t="s">
        <v>16</v>
      </c>
      <c r="G620" s="5">
        <v>78</v>
      </c>
      <c r="H620" s="5">
        <v>608</v>
      </c>
      <c r="I620" s="5">
        <v>1296</v>
      </c>
      <c r="J620" s="6">
        <f t="shared" si="27"/>
        <v>47424</v>
      </c>
      <c r="K620" s="6">
        <f t="shared" si="28"/>
        <v>101088</v>
      </c>
      <c r="L620" s="6">
        <f t="shared" si="29"/>
        <v>53664</v>
      </c>
    </row>
    <row r="621" spans="1:12" ht="15.6" thickTop="1" thickBot="1" x14ac:dyDescent="0.35">
      <c r="A621" s="4">
        <v>45671</v>
      </c>
      <c r="B621" s="5" t="s">
        <v>334</v>
      </c>
      <c r="C621" s="5" t="s">
        <v>25</v>
      </c>
      <c r="D621" s="5" t="s">
        <v>104</v>
      </c>
      <c r="E621" s="5" t="s">
        <v>34</v>
      </c>
      <c r="F621" s="5" t="s">
        <v>16</v>
      </c>
      <c r="G621" s="5">
        <v>90</v>
      </c>
      <c r="H621" s="5">
        <v>554</v>
      </c>
      <c r="I621" s="5">
        <v>1231</v>
      </c>
      <c r="J621" s="6">
        <f t="shared" si="27"/>
        <v>49860</v>
      </c>
      <c r="K621" s="6">
        <f t="shared" si="28"/>
        <v>110790</v>
      </c>
      <c r="L621" s="6">
        <f t="shared" si="29"/>
        <v>60930</v>
      </c>
    </row>
    <row r="622" spans="1:12" ht="15.6" thickTop="1" thickBot="1" x14ac:dyDescent="0.35">
      <c r="A622" s="4">
        <v>45672</v>
      </c>
      <c r="B622" s="5" t="s">
        <v>335</v>
      </c>
      <c r="C622" s="5" t="s">
        <v>25</v>
      </c>
      <c r="D622" s="5" t="s">
        <v>104</v>
      </c>
      <c r="E622" s="5" t="s">
        <v>38</v>
      </c>
      <c r="F622" s="5" t="s">
        <v>16</v>
      </c>
      <c r="G622" s="5">
        <v>66</v>
      </c>
      <c r="H622" s="5">
        <v>831</v>
      </c>
      <c r="I622" s="5">
        <v>1478</v>
      </c>
      <c r="J622" s="6">
        <f t="shared" si="27"/>
        <v>54846</v>
      </c>
      <c r="K622" s="6">
        <f t="shared" si="28"/>
        <v>97548</v>
      </c>
      <c r="L622" s="6">
        <f t="shared" si="29"/>
        <v>42702</v>
      </c>
    </row>
    <row r="623" spans="1:12" ht="15.6" thickTop="1" thickBot="1" x14ac:dyDescent="0.35">
      <c r="A623" s="4">
        <v>45673</v>
      </c>
      <c r="B623" s="5" t="s">
        <v>336</v>
      </c>
      <c r="C623" s="5" t="s">
        <v>25</v>
      </c>
      <c r="D623" s="5" t="s">
        <v>104</v>
      </c>
      <c r="E623" s="5" t="s">
        <v>61</v>
      </c>
      <c r="F623" s="5" t="s">
        <v>16</v>
      </c>
      <c r="G623" s="5">
        <v>86</v>
      </c>
      <c r="H623" s="5">
        <v>855</v>
      </c>
      <c r="I623" s="5">
        <v>1111</v>
      </c>
      <c r="J623" s="6">
        <f t="shared" si="27"/>
        <v>73530</v>
      </c>
      <c r="K623" s="6">
        <f t="shared" si="28"/>
        <v>95546</v>
      </c>
      <c r="L623" s="6">
        <f t="shared" si="29"/>
        <v>22016</v>
      </c>
    </row>
    <row r="624" spans="1:12" ht="15.6" thickTop="1" thickBot="1" x14ac:dyDescent="0.35">
      <c r="A624" s="4">
        <v>45674</v>
      </c>
      <c r="B624" s="5" t="s">
        <v>337</v>
      </c>
      <c r="C624" s="5" t="s">
        <v>25</v>
      </c>
      <c r="D624" s="5" t="s">
        <v>104</v>
      </c>
      <c r="E624" s="5" t="s">
        <v>63</v>
      </c>
      <c r="F624" s="5" t="s">
        <v>35</v>
      </c>
      <c r="G624" s="5">
        <v>84</v>
      </c>
      <c r="H624" s="5">
        <v>948</v>
      </c>
      <c r="I624" s="5">
        <v>923</v>
      </c>
      <c r="J624" s="6">
        <f t="shared" si="27"/>
        <v>79632</v>
      </c>
      <c r="K624" s="6">
        <f t="shared" si="28"/>
        <v>77532</v>
      </c>
      <c r="L624" s="6">
        <f t="shared" si="29"/>
        <v>-2100</v>
      </c>
    </row>
    <row r="625" spans="1:12" ht="15.6" thickTop="1" thickBot="1" x14ac:dyDescent="0.35">
      <c r="A625" s="4">
        <v>45675</v>
      </c>
      <c r="B625" s="5" t="s">
        <v>338</v>
      </c>
      <c r="C625" s="5" t="s">
        <v>25</v>
      </c>
      <c r="D625" s="5" t="s">
        <v>104</v>
      </c>
      <c r="E625" s="5" t="s">
        <v>19</v>
      </c>
      <c r="F625" s="5" t="s">
        <v>35</v>
      </c>
      <c r="G625" s="5">
        <v>90</v>
      </c>
      <c r="H625" s="5">
        <v>962</v>
      </c>
      <c r="I625" s="5">
        <v>1124</v>
      </c>
      <c r="J625" s="6">
        <f t="shared" si="27"/>
        <v>86580</v>
      </c>
      <c r="K625" s="6">
        <f t="shared" si="28"/>
        <v>101160</v>
      </c>
      <c r="L625" s="6">
        <f t="shared" si="29"/>
        <v>14580</v>
      </c>
    </row>
    <row r="626" spans="1:12" ht="15.6" thickTop="1" thickBot="1" x14ac:dyDescent="0.35">
      <c r="A626" s="4">
        <v>45676</v>
      </c>
      <c r="B626" s="5" t="s">
        <v>339</v>
      </c>
      <c r="C626" s="5" t="s">
        <v>25</v>
      </c>
      <c r="D626" s="5" t="s">
        <v>104</v>
      </c>
      <c r="E626" s="5" t="s">
        <v>66</v>
      </c>
      <c r="F626" s="5" t="s">
        <v>35</v>
      </c>
      <c r="G626" s="5">
        <v>84</v>
      </c>
      <c r="H626" s="5">
        <v>521</v>
      </c>
      <c r="I626" s="5">
        <v>928</v>
      </c>
      <c r="J626" s="6">
        <f t="shared" si="27"/>
        <v>43764</v>
      </c>
      <c r="K626" s="6">
        <f t="shared" si="28"/>
        <v>77952</v>
      </c>
      <c r="L626" s="6">
        <f t="shared" si="29"/>
        <v>34188</v>
      </c>
    </row>
    <row r="627" spans="1:12" ht="15.6" thickTop="1" thickBot="1" x14ac:dyDescent="0.35">
      <c r="A627" s="4">
        <v>45677</v>
      </c>
      <c r="B627" s="5" t="s">
        <v>229</v>
      </c>
      <c r="C627" s="5" t="s">
        <v>116</v>
      </c>
      <c r="D627" s="5" t="s">
        <v>136</v>
      </c>
      <c r="E627" s="5" t="s">
        <v>68</v>
      </c>
      <c r="F627" s="5" t="s">
        <v>35</v>
      </c>
      <c r="G627" s="5">
        <v>11</v>
      </c>
      <c r="H627" s="5">
        <v>587</v>
      </c>
      <c r="I627" s="5">
        <v>1453</v>
      </c>
      <c r="J627" s="6">
        <f t="shared" si="27"/>
        <v>6457</v>
      </c>
      <c r="K627" s="6">
        <f t="shared" si="28"/>
        <v>15983</v>
      </c>
      <c r="L627" s="6">
        <f t="shared" si="29"/>
        <v>9526</v>
      </c>
    </row>
    <row r="628" spans="1:12" ht="15.6" thickTop="1" thickBot="1" x14ac:dyDescent="0.35">
      <c r="A628" s="4">
        <v>45678</v>
      </c>
      <c r="B628" s="5" t="s">
        <v>340</v>
      </c>
      <c r="C628" s="5" t="s">
        <v>116</v>
      </c>
      <c r="D628" s="5" t="s">
        <v>136</v>
      </c>
      <c r="E628" s="5" t="s">
        <v>70</v>
      </c>
      <c r="F628" s="5" t="s">
        <v>35</v>
      </c>
      <c r="G628" s="5">
        <v>11</v>
      </c>
      <c r="H628" s="5">
        <v>519</v>
      </c>
      <c r="I628" s="5">
        <v>1458</v>
      </c>
      <c r="J628" s="6">
        <f t="shared" si="27"/>
        <v>5709</v>
      </c>
      <c r="K628" s="6">
        <f t="shared" si="28"/>
        <v>16038</v>
      </c>
      <c r="L628" s="6">
        <f t="shared" si="29"/>
        <v>10329</v>
      </c>
    </row>
    <row r="629" spans="1:12" ht="15.6" thickTop="1" thickBot="1" x14ac:dyDescent="0.35">
      <c r="A629" s="4">
        <v>45679</v>
      </c>
      <c r="B629" s="5" t="s">
        <v>341</v>
      </c>
      <c r="C629" s="5" t="s">
        <v>116</v>
      </c>
      <c r="D629" s="5" t="s">
        <v>136</v>
      </c>
      <c r="E629" s="5" t="s">
        <v>72</v>
      </c>
      <c r="F629" s="5" t="s">
        <v>35</v>
      </c>
      <c r="G629" s="5">
        <v>20</v>
      </c>
      <c r="H629" s="5">
        <v>597</v>
      </c>
      <c r="I629" s="5">
        <v>1166</v>
      </c>
      <c r="J629" s="6">
        <f t="shared" si="27"/>
        <v>11940</v>
      </c>
      <c r="K629" s="6">
        <f t="shared" si="28"/>
        <v>23320</v>
      </c>
      <c r="L629" s="6">
        <f t="shared" si="29"/>
        <v>11380</v>
      </c>
    </row>
    <row r="630" spans="1:12" ht="15.6" thickTop="1" thickBot="1" x14ac:dyDescent="0.35">
      <c r="A630" s="4">
        <v>45680</v>
      </c>
      <c r="B630" s="5" t="s">
        <v>188</v>
      </c>
      <c r="C630" s="5" t="s">
        <v>116</v>
      </c>
      <c r="D630" s="5" t="s">
        <v>136</v>
      </c>
      <c r="E630" s="5" t="s">
        <v>74</v>
      </c>
      <c r="F630" s="5" t="s">
        <v>35</v>
      </c>
      <c r="G630" s="5">
        <v>18</v>
      </c>
      <c r="H630" s="5">
        <v>632</v>
      </c>
      <c r="I630" s="5">
        <v>1302</v>
      </c>
      <c r="J630" s="6">
        <f t="shared" si="27"/>
        <v>11376</v>
      </c>
      <c r="K630" s="6">
        <f t="shared" si="28"/>
        <v>23436</v>
      </c>
      <c r="L630" s="6">
        <f t="shared" si="29"/>
        <v>12060</v>
      </c>
    </row>
    <row r="631" spans="1:12" ht="15.6" thickTop="1" thickBot="1" x14ac:dyDescent="0.35">
      <c r="A631" s="4">
        <v>45681</v>
      </c>
      <c r="B631" s="5" t="s">
        <v>342</v>
      </c>
      <c r="C631" s="5" t="s">
        <v>116</v>
      </c>
      <c r="D631" s="5" t="s">
        <v>136</v>
      </c>
      <c r="E631" s="5" t="s">
        <v>21</v>
      </c>
      <c r="F631" s="5" t="s">
        <v>35</v>
      </c>
      <c r="G631" s="5">
        <v>17</v>
      </c>
      <c r="H631" s="5">
        <v>649</v>
      </c>
      <c r="I631" s="5">
        <v>1255</v>
      </c>
      <c r="J631" s="6">
        <f t="shared" si="27"/>
        <v>11033</v>
      </c>
      <c r="K631" s="6">
        <f t="shared" si="28"/>
        <v>21335</v>
      </c>
      <c r="L631" s="6">
        <f t="shared" si="29"/>
        <v>10302</v>
      </c>
    </row>
    <row r="632" spans="1:12" ht="15.6" thickTop="1" thickBot="1" x14ac:dyDescent="0.35">
      <c r="A632" s="4">
        <v>45682</v>
      </c>
      <c r="B632" s="5" t="s">
        <v>186</v>
      </c>
      <c r="C632" s="5" t="s">
        <v>116</v>
      </c>
      <c r="D632" s="5" t="s">
        <v>136</v>
      </c>
      <c r="E632" s="5" t="s">
        <v>21</v>
      </c>
      <c r="F632" s="5" t="s">
        <v>35</v>
      </c>
      <c r="G632" s="5">
        <v>18</v>
      </c>
      <c r="H632" s="5">
        <v>587</v>
      </c>
      <c r="I632" s="5">
        <v>972</v>
      </c>
      <c r="J632" s="6">
        <f t="shared" si="27"/>
        <v>10566</v>
      </c>
      <c r="K632" s="6">
        <f t="shared" si="28"/>
        <v>17496</v>
      </c>
      <c r="L632" s="6">
        <f t="shared" si="29"/>
        <v>6930</v>
      </c>
    </row>
    <row r="633" spans="1:12" ht="15.6" thickTop="1" thickBot="1" x14ac:dyDescent="0.35">
      <c r="A633" s="4">
        <v>45683</v>
      </c>
      <c r="B633" s="5" t="s">
        <v>343</v>
      </c>
      <c r="C633" s="5" t="s">
        <v>116</v>
      </c>
      <c r="D633" s="5" t="s">
        <v>136</v>
      </c>
      <c r="E633" s="5" t="s">
        <v>42</v>
      </c>
      <c r="F633" s="5" t="s">
        <v>35</v>
      </c>
      <c r="G633" s="5">
        <v>18</v>
      </c>
      <c r="H633" s="5">
        <v>910</v>
      </c>
      <c r="I633" s="5">
        <v>1105</v>
      </c>
      <c r="J633" s="6">
        <f t="shared" si="27"/>
        <v>16380</v>
      </c>
      <c r="K633" s="6">
        <f t="shared" si="28"/>
        <v>19890</v>
      </c>
      <c r="L633" s="6">
        <f t="shared" si="29"/>
        <v>3510</v>
      </c>
    </row>
    <row r="634" spans="1:12" ht="15.6" thickTop="1" thickBot="1" x14ac:dyDescent="0.35">
      <c r="A634" s="4">
        <v>45684</v>
      </c>
      <c r="B634" s="5" t="s">
        <v>344</v>
      </c>
      <c r="C634" s="5" t="s">
        <v>116</v>
      </c>
      <c r="D634" s="5" t="s">
        <v>136</v>
      </c>
      <c r="E634" s="5" t="s">
        <v>61</v>
      </c>
      <c r="F634" s="5" t="s">
        <v>16</v>
      </c>
      <c r="G634" s="5">
        <v>19</v>
      </c>
      <c r="H634" s="5">
        <v>701</v>
      </c>
      <c r="I634" s="5">
        <v>1464</v>
      </c>
      <c r="J634" s="6">
        <f t="shared" si="27"/>
        <v>13319</v>
      </c>
      <c r="K634" s="6">
        <f t="shared" si="28"/>
        <v>27816</v>
      </c>
      <c r="L634" s="6">
        <f t="shared" si="29"/>
        <v>14497</v>
      </c>
    </row>
    <row r="635" spans="1:12" ht="15.6" thickTop="1" thickBot="1" x14ac:dyDescent="0.35">
      <c r="A635" s="4">
        <v>45685</v>
      </c>
      <c r="B635" s="5" t="s">
        <v>345</v>
      </c>
      <c r="C635" s="5" t="s">
        <v>116</v>
      </c>
      <c r="D635" s="5" t="s">
        <v>136</v>
      </c>
      <c r="E635" s="5" t="s">
        <v>21</v>
      </c>
      <c r="F635" s="5" t="s">
        <v>16</v>
      </c>
      <c r="G635" s="5">
        <v>19</v>
      </c>
      <c r="H635" s="5">
        <v>972</v>
      </c>
      <c r="I635" s="5">
        <v>1262</v>
      </c>
      <c r="J635" s="6">
        <f t="shared" si="27"/>
        <v>18468</v>
      </c>
      <c r="K635" s="6">
        <f t="shared" si="28"/>
        <v>23978</v>
      </c>
      <c r="L635" s="6">
        <f t="shared" si="29"/>
        <v>5510</v>
      </c>
    </row>
    <row r="636" spans="1:12" ht="15.6" thickTop="1" thickBot="1" x14ac:dyDescent="0.35">
      <c r="A636" s="4">
        <v>45686</v>
      </c>
      <c r="B636" s="5" t="s">
        <v>346</v>
      </c>
      <c r="C636" s="5" t="s">
        <v>116</v>
      </c>
      <c r="D636" s="5" t="s">
        <v>136</v>
      </c>
      <c r="E636" s="5" t="s">
        <v>38</v>
      </c>
      <c r="F636" s="5" t="s">
        <v>16</v>
      </c>
      <c r="G636" s="5">
        <v>13</v>
      </c>
      <c r="H636" s="5">
        <v>615</v>
      </c>
      <c r="I636" s="5">
        <v>1277</v>
      </c>
      <c r="J636" s="6">
        <f t="shared" si="27"/>
        <v>7995</v>
      </c>
      <c r="K636" s="6">
        <f t="shared" si="28"/>
        <v>16601</v>
      </c>
      <c r="L636" s="6">
        <f t="shared" si="29"/>
        <v>8606</v>
      </c>
    </row>
    <row r="637" spans="1:12" ht="15.6" thickTop="1" thickBot="1" x14ac:dyDescent="0.35">
      <c r="A637" s="4">
        <v>45687</v>
      </c>
      <c r="B637" s="5" t="s">
        <v>347</v>
      </c>
      <c r="C637" s="5" t="s">
        <v>116</v>
      </c>
      <c r="D637" s="5" t="s">
        <v>136</v>
      </c>
      <c r="E637" s="5" t="s">
        <v>61</v>
      </c>
      <c r="F637" s="5" t="s">
        <v>16</v>
      </c>
      <c r="G637" s="5">
        <v>11</v>
      </c>
      <c r="H637" s="5">
        <v>543</v>
      </c>
      <c r="I637" s="5">
        <v>1293</v>
      </c>
      <c r="J637" s="6">
        <f t="shared" si="27"/>
        <v>5973</v>
      </c>
      <c r="K637" s="6">
        <f t="shared" si="28"/>
        <v>14223</v>
      </c>
      <c r="L637" s="6">
        <f t="shared" si="29"/>
        <v>8250</v>
      </c>
    </row>
    <row r="638" spans="1:12" ht="15.6" thickTop="1" thickBot="1" x14ac:dyDescent="0.35">
      <c r="A638" s="4">
        <v>45688</v>
      </c>
      <c r="B638" s="5" t="s">
        <v>348</v>
      </c>
      <c r="C638" s="5" t="s">
        <v>116</v>
      </c>
      <c r="D638" s="5" t="s">
        <v>136</v>
      </c>
      <c r="E638" s="5" t="s">
        <v>63</v>
      </c>
      <c r="F638" s="5" t="s">
        <v>16</v>
      </c>
      <c r="G638" s="5">
        <v>19</v>
      </c>
      <c r="H638" s="5">
        <v>864</v>
      </c>
      <c r="I638" s="5">
        <v>1451</v>
      </c>
      <c r="J638" s="6">
        <f t="shared" si="27"/>
        <v>16416</v>
      </c>
      <c r="K638" s="6">
        <f t="shared" si="28"/>
        <v>27569</v>
      </c>
      <c r="L638" s="6">
        <f t="shared" si="29"/>
        <v>11153</v>
      </c>
    </row>
    <row r="639" spans="1:12" ht="15.6" thickTop="1" thickBot="1" x14ac:dyDescent="0.35">
      <c r="A639" s="4">
        <v>45689</v>
      </c>
      <c r="B639" s="5" t="s">
        <v>349</v>
      </c>
      <c r="C639" s="5" t="s">
        <v>13</v>
      </c>
      <c r="D639" s="5" t="s">
        <v>78</v>
      </c>
      <c r="E639" s="5" t="s">
        <v>19</v>
      </c>
      <c r="F639" s="5" t="s">
        <v>35</v>
      </c>
      <c r="G639" s="5">
        <v>23</v>
      </c>
      <c r="H639" s="5">
        <v>755</v>
      </c>
      <c r="I639" s="5">
        <v>1184</v>
      </c>
      <c r="J639" s="6">
        <f t="shared" si="27"/>
        <v>17365</v>
      </c>
      <c r="K639" s="6">
        <f t="shared" si="28"/>
        <v>27232</v>
      </c>
      <c r="L639" s="6">
        <f t="shared" si="29"/>
        <v>9867</v>
      </c>
    </row>
    <row r="640" spans="1:12" ht="15.6" thickTop="1" thickBot="1" x14ac:dyDescent="0.35">
      <c r="A640" s="4">
        <v>45690</v>
      </c>
      <c r="B640" s="5" t="s">
        <v>350</v>
      </c>
      <c r="C640" s="5" t="s">
        <v>13</v>
      </c>
      <c r="D640" s="5" t="s">
        <v>78</v>
      </c>
      <c r="E640" s="5" t="s">
        <v>66</v>
      </c>
      <c r="F640" s="5" t="s">
        <v>35</v>
      </c>
      <c r="G640" s="5">
        <v>26</v>
      </c>
      <c r="H640" s="5">
        <v>573</v>
      </c>
      <c r="I640" s="5">
        <v>1442</v>
      </c>
      <c r="J640" s="6">
        <f t="shared" si="27"/>
        <v>14898</v>
      </c>
      <c r="K640" s="6">
        <f t="shared" si="28"/>
        <v>37492</v>
      </c>
      <c r="L640" s="6">
        <f t="shared" si="29"/>
        <v>22594</v>
      </c>
    </row>
    <row r="641" spans="1:12" ht="15.6" thickTop="1" thickBot="1" x14ac:dyDescent="0.35">
      <c r="A641" s="4">
        <v>45691</v>
      </c>
      <c r="B641" s="5" t="s">
        <v>351</v>
      </c>
      <c r="C641" s="5" t="s">
        <v>13</v>
      </c>
      <c r="D641" s="5" t="s">
        <v>78</v>
      </c>
      <c r="E641" s="5" t="s">
        <v>68</v>
      </c>
      <c r="F641" s="5" t="s">
        <v>35</v>
      </c>
      <c r="G641" s="5">
        <v>30</v>
      </c>
      <c r="H641" s="5">
        <v>946</v>
      </c>
      <c r="I641" s="5">
        <v>1123</v>
      </c>
      <c r="J641" s="6">
        <f t="shared" si="27"/>
        <v>28380</v>
      </c>
      <c r="K641" s="6">
        <f t="shared" si="28"/>
        <v>33690</v>
      </c>
      <c r="L641" s="6">
        <f t="shared" si="29"/>
        <v>5310</v>
      </c>
    </row>
    <row r="642" spans="1:12" ht="15.6" thickTop="1" thickBot="1" x14ac:dyDescent="0.35">
      <c r="A642" s="4">
        <v>45692</v>
      </c>
      <c r="B642" s="5" t="s">
        <v>352</v>
      </c>
      <c r="C642" s="5" t="s">
        <v>13</v>
      </c>
      <c r="D642" s="5" t="s">
        <v>78</v>
      </c>
      <c r="E642" s="5" t="s">
        <v>70</v>
      </c>
      <c r="F642" s="5" t="s">
        <v>16</v>
      </c>
      <c r="G642" s="5">
        <v>22</v>
      </c>
      <c r="H642" s="5">
        <v>679</v>
      </c>
      <c r="I642" s="5">
        <v>956</v>
      </c>
      <c r="J642" s="6">
        <f t="shared" si="27"/>
        <v>14938</v>
      </c>
      <c r="K642" s="6">
        <f t="shared" si="28"/>
        <v>21032</v>
      </c>
      <c r="L642" s="6">
        <f t="shared" si="29"/>
        <v>6094</v>
      </c>
    </row>
    <row r="643" spans="1:12" ht="15.6" thickTop="1" thickBot="1" x14ac:dyDescent="0.35">
      <c r="A643" s="4">
        <v>45693</v>
      </c>
      <c r="B643" s="5" t="s">
        <v>353</v>
      </c>
      <c r="C643" s="5" t="s">
        <v>13</v>
      </c>
      <c r="D643" s="5" t="s">
        <v>78</v>
      </c>
      <c r="E643" s="5" t="s">
        <v>72</v>
      </c>
      <c r="F643" s="5" t="s">
        <v>16</v>
      </c>
      <c r="G643" s="5">
        <v>25</v>
      </c>
      <c r="H643" s="5">
        <v>975</v>
      </c>
      <c r="I643" s="5">
        <v>1335</v>
      </c>
      <c r="J643" s="6">
        <f t="shared" ref="J643:J706" si="30">G643*H643</f>
        <v>24375</v>
      </c>
      <c r="K643" s="6">
        <f t="shared" ref="K643:K706" si="31">G643*I643</f>
        <v>33375</v>
      </c>
      <c r="L643" s="6">
        <f t="shared" ref="L643:L706" si="32">K643-J643</f>
        <v>9000</v>
      </c>
    </row>
    <row r="644" spans="1:12" ht="15.6" thickTop="1" thickBot="1" x14ac:dyDescent="0.35">
      <c r="A644" s="4">
        <v>45694</v>
      </c>
      <c r="B644" s="5" t="s">
        <v>354</v>
      </c>
      <c r="C644" s="5" t="s">
        <v>13</v>
      </c>
      <c r="D644" s="5" t="s">
        <v>78</v>
      </c>
      <c r="E644" s="5" t="s">
        <v>74</v>
      </c>
      <c r="F644" s="5" t="s">
        <v>16</v>
      </c>
      <c r="G644" s="5">
        <v>24</v>
      </c>
      <c r="H644" s="5">
        <v>642</v>
      </c>
      <c r="I644" s="5">
        <v>1307</v>
      </c>
      <c r="J644" s="6">
        <f t="shared" si="30"/>
        <v>15408</v>
      </c>
      <c r="K644" s="6">
        <f t="shared" si="31"/>
        <v>31368</v>
      </c>
      <c r="L644" s="6">
        <f t="shared" si="32"/>
        <v>15960</v>
      </c>
    </row>
    <row r="645" spans="1:12" ht="15.6" thickTop="1" thickBot="1" x14ac:dyDescent="0.35">
      <c r="A645" s="4">
        <v>45695</v>
      </c>
      <c r="B645" s="5" t="s">
        <v>355</v>
      </c>
      <c r="C645" s="5" t="s">
        <v>13</v>
      </c>
      <c r="D645" s="5" t="s">
        <v>78</v>
      </c>
      <c r="E645" s="5" t="s">
        <v>21</v>
      </c>
      <c r="F645" s="5" t="s">
        <v>16</v>
      </c>
      <c r="G645" s="5">
        <v>29</v>
      </c>
      <c r="H645" s="5">
        <v>598</v>
      </c>
      <c r="I645" s="5">
        <v>900</v>
      </c>
      <c r="J645" s="6">
        <f t="shared" si="30"/>
        <v>17342</v>
      </c>
      <c r="K645" s="6">
        <f t="shared" si="31"/>
        <v>26100</v>
      </c>
      <c r="L645" s="6">
        <f t="shared" si="32"/>
        <v>8758</v>
      </c>
    </row>
    <row r="646" spans="1:12" ht="15.6" thickTop="1" thickBot="1" x14ac:dyDescent="0.35">
      <c r="A646" s="4">
        <v>45696</v>
      </c>
      <c r="B646" s="5" t="s">
        <v>356</v>
      </c>
      <c r="C646" s="5" t="s">
        <v>13</v>
      </c>
      <c r="D646" s="5" t="s">
        <v>78</v>
      </c>
      <c r="E646" s="5" t="s">
        <v>21</v>
      </c>
      <c r="F646" s="5" t="s">
        <v>16</v>
      </c>
      <c r="G646" s="5">
        <v>22</v>
      </c>
      <c r="H646" s="5">
        <v>719</v>
      </c>
      <c r="I646" s="5">
        <v>1172</v>
      </c>
      <c r="J646" s="6">
        <f t="shared" si="30"/>
        <v>15818</v>
      </c>
      <c r="K646" s="6">
        <f t="shared" si="31"/>
        <v>25784</v>
      </c>
      <c r="L646" s="6">
        <f t="shared" si="32"/>
        <v>9966</v>
      </c>
    </row>
    <row r="647" spans="1:12" ht="15.6" thickTop="1" thickBot="1" x14ac:dyDescent="0.35">
      <c r="A647" s="4">
        <v>45697</v>
      </c>
      <c r="B647" s="5" t="s">
        <v>357</v>
      </c>
      <c r="C647" s="5" t="s">
        <v>13</v>
      </c>
      <c r="D647" s="5" t="s">
        <v>78</v>
      </c>
      <c r="E647" s="5" t="s">
        <v>42</v>
      </c>
      <c r="F647" s="5" t="s">
        <v>35</v>
      </c>
      <c r="G647" s="5">
        <v>30</v>
      </c>
      <c r="H647" s="5">
        <v>716</v>
      </c>
      <c r="I647" s="5">
        <v>1219</v>
      </c>
      <c r="J647" s="6">
        <f t="shared" si="30"/>
        <v>21480</v>
      </c>
      <c r="K647" s="6">
        <f t="shared" si="31"/>
        <v>36570</v>
      </c>
      <c r="L647" s="6">
        <f t="shared" si="32"/>
        <v>15090</v>
      </c>
    </row>
    <row r="648" spans="1:12" ht="15.6" thickTop="1" thickBot="1" x14ac:dyDescent="0.35">
      <c r="A648" s="4">
        <v>45698</v>
      </c>
      <c r="B648" s="5" t="s">
        <v>358</v>
      </c>
      <c r="C648" s="5" t="s">
        <v>13</v>
      </c>
      <c r="D648" s="5" t="s">
        <v>78</v>
      </c>
      <c r="E648" s="5" t="s">
        <v>61</v>
      </c>
      <c r="F648" s="5" t="s">
        <v>35</v>
      </c>
      <c r="G648" s="5">
        <v>29</v>
      </c>
      <c r="H648" s="5">
        <v>725</v>
      </c>
      <c r="I648" s="5">
        <v>1096</v>
      </c>
      <c r="J648" s="6">
        <f t="shared" si="30"/>
        <v>21025</v>
      </c>
      <c r="K648" s="6">
        <f t="shared" si="31"/>
        <v>31784</v>
      </c>
      <c r="L648" s="6">
        <f t="shared" si="32"/>
        <v>10759</v>
      </c>
    </row>
    <row r="649" spans="1:12" ht="15.6" thickTop="1" thickBot="1" x14ac:dyDescent="0.35">
      <c r="A649" s="4">
        <v>45699</v>
      </c>
      <c r="B649" s="5" t="s">
        <v>359</v>
      </c>
      <c r="C649" s="5" t="s">
        <v>13</v>
      </c>
      <c r="D649" s="5" t="s">
        <v>78</v>
      </c>
      <c r="E649" s="5" t="s">
        <v>31</v>
      </c>
      <c r="F649" s="5" t="s">
        <v>35</v>
      </c>
      <c r="G649" s="5">
        <v>29</v>
      </c>
      <c r="H649" s="5">
        <v>623</v>
      </c>
      <c r="I649" s="5">
        <v>941</v>
      </c>
      <c r="J649" s="6">
        <f t="shared" si="30"/>
        <v>18067</v>
      </c>
      <c r="K649" s="6">
        <f t="shared" si="31"/>
        <v>27289</v>
      </c>
      <c r="L649" s="6">
        <f t="shared" si="32"/>
        <v>9222</v>
      </c>
    </row>
    <row r="650" spans="1:12" ht="15.6" thickTop="1" thickBot="1" x14ac:dyDescent="0.35">
      <c r="A650" s="4">
        <v>45700</v>
      </c>
      <c r="B650" s="5" t="s">
        <v>360</v>
      </c>
      <c r="C650" s="5" t="s">
        <v>25</v>
      </c>
      <c r="D650" s="5" t="s">
        <v>91</v>
      </c>
      <c r="E650" s="5" t="s">
        <v>38</v>
      </c>
      <c r="F650" s="5" t="s">
        <v>35</v>
      </c>
      <c r="G650" s="5">
        <v>85</v>
      </c>
      <c r="H650" s="5">
        <v>938</v>
      </c>
      <c r="I650" s="5">
        <v>893</v>
      </c>
      <c r="J650" s="6">
        <f t="shared" si="30"/>
        <v>79730</v>
      </c>
      <c r="K650" s="6">
        <f t="shared" si="31"/>
        <v>75905</v>
      </c>
      <c r="L650" s="6">
        <f t="shared" si="32"/>
        <v>-3825</v>
      </c>
    </row>
    <row r="651" spans="1:12" ht="15.6" thickTop="1" thickBot="1" x14ac:dyDescent="0.35">
      <c r="A651" s="4">
        <v>45701</v>
      </c>
      <c r="B651" s="5" t="s">
        <v>361</v>
      </c>
      <c r="C651" s="5" t="s">
        <v>25</v>
      </c>
      <c r="D651" s="5" t="s">
        <v>91</v>
      </c>
      <c r="E651" s="5" t="s">
        <v>38</v>
      </c>
      <c r="F651" s="5" t="s">
        <v>35</v>
      </c>
      <c r="G651" s="5">
        <v>62</v>
      </c>
      <c r="H651" s="5">
        <v>562</v>
      </c>
      <c r="I651" s="5">
        <v>1412</v>
      </c>
      <c r="J651" s="6">
        <f t="shared" si="30"/>
        <v>34844</v>
      </c>
      <c r="K651" s="6">
        <f t="shared" si="31"/>
        <v>87544</v>
      </c>
      <c r="L651" s="6">
        <f t="shared" si="32"/>
        <v>52700</v>
      </c>
    </row>
    <row r="652" spans="1:12" ht="15.6" thickTop="1" thickBot="1" x14ac:dyDescent="0.35">
      <c r="A652" s="4">
        <v>45702</v>
      </c>
      <c r="B652" s="5" t="s">
        <v>362</v>
      </c>
      <c r="C652" s="5" t="s">
        <v>25</v>
      </c>
      <c r="D652" s="5" t="s">
        <v>91</v>
      </c>
      <c r="E652" s="5" t="s">
        <v>23</v>
      </c>
      <c r="F652" s="5" t="s">
        <v>35</v>
      </c>
      <c r="G652" s="5">
        <v>59</v>
      </c>
      <c r="H652" s="5">
        <v>725</v>
      </c>
      <c r="I652" s="5">
        <v>1407</v>
      </c>
      <c r="J652" s="6">
        <f t="shared" si="30"/>
        <v>42775</v>
      </c>
      <c r="K652" s="6">
        <f t="shared" si="31"/>
        <v>83013</v>
      </c>
      <c r="L652" s="6">
        <f t="shared" si="32"/>
        <v>40238</v>
      </c>
    </row>
    <row r="653" spans="1:12" ht="15.6" thickTop="1" thickBot="1" x14ac:dyDescent="0.35">
      <c r="A653" s="4">
        <v>45703</v>
      </c>
      <c r="B653" s="5" t="s">
        <v>363</v>
      </c>
      <c r="C653" s="5" t="s">
        <v>25</v>
      </c>
      <c r="D653" s="5" t="s">
        <v>91</v>
      </c>
      <c r="E653" s="5" t="s">
        <v>23</v>
      </c>
      <c r="F653" s="5" t="s">
        <v>35</v>
      </c>
      <c r="G653" s="5">
        <v>50</v>
      </c>
      <c r="H653" s="5">
        <v>887</v>
      </c>
      <c r="I653" s="5">
        <v>1139</v>
      </c>
      <c r="J653" s="6">
        <f t="shared" si="30"/>
        <v>44350</v>
      </c>
      <c r="K653" s="6">
        <f t="shared" si="31"/>
        <v>56950</v>
      </c>
      <c r="L653" s="6">
        <f t="shared" si="32"/>
        <v>12600</v>
      </c>
    </row>
    <row r="654" spans="1:12" ht="15.6" thickTop="1" thickBot="1" x14ac:dyDescent="0.35">
      <c r="A654" s="4">
        <v>45704</v>
      </c>
      <c r="B654" s="5" t="s">
        <v>364</v>
      </c>
      <c r="C654" s="5" t="s">
        <v>25</v>
      </c>
      <c r="D654" s="5" t="s">
        <v>91</v>
      </c>
      <c r="E654" s="5" t="s">
        <v>34</v>
      </c>
      <c r="F654" s="5" t="s">
        <v>16</v>
      </c>
      <c r="G654" s="5">
        <v>66</v>
      </c>
      <c r="H654" s="5">
        <v>771</v>
      </c>
      <c r="I654" s="5">
        <v>1347</v>
      </c>
      <c r="J654" s="6">
        <f t="shared" si="30"/>
        <v>50886</v>
      </c>
      <c r="K654" s="6">
        <f t="shared" si="31"/>
        <v>88902</v>
      </c>
      <c r="L654" s="6">
        <f t="shared" si="32"/>
        <v>38016</v>
      </c>
    </row>
    <row r="655" spans="1:12" ht="15.6" thickTop="1" thickBot="1" x14ac:dyDescent="0.35">
      <c r="A655" s="4">
        <v>45705</v>
      </c>
      <c r="B655" s="5" t="s">
        <v>365</v>
      </c>
      <c r="C655" s="5" t="s">
        <v>25</v>
      </c>
      <c r="D655" s="5" t="s">
        <v>91</v>
      </c>
      <c r="E655" s="5" t="s">
        <v>38</v>
      </c>
      <c r="F655" s="5" t="s">
        <v>16</v>
      </c>
      <c r="G655" s="5">
        <v>61</v>
      </c>
      <c r="H655" s="5">
        <v>529</v>
      </c>
      <c r="I655" s="5">
        <v>1136</v>
      </c>
      <c r="J655" s="6">
        <f t="shared" si="30"/>
        <v>32269</v>
      </c>
      <c r="K655" s="6">
        <f t="shared" si="31"/>
        <v>69296</v>
      </c>
      <c r="L655" s="6">
        <f t="shared" si="32"/>
        <v>37027</v>
      </c>
    </row>
    <row r="656" spans="1:12" ht="15.6" thickTop="1" thickBot="1" x14ac:dyDescent="0.35">
      <c r="A656" s="4">
        <v>45706</v>
      </c>
      <c r="B656" s="5" t="s">
        <v>366</v>
      </c>
      <c r="C656" s="5" t="s">
        <v>25</v>
      </c>
      <c r="D656" s="5" t="s">
        <v>91</v>
      </c>
      <c r="E656" s="5" t="s">
        <v>61</v>
      </c>
      <c r="F656" s="5" t="s">
        <v>16</v>
      </c>
      <c r="G656" s="5">
        <v>78</v>
      </c>
      <c r="H656" s="5">
        <v>511</v>
      </c>
      <c r="I656" s="5">
        <v>1010</v>
      </c>
      <c r="J656" s="6">
        <f t="shared" si="30"/>
        <v>39858</v>
      </c>
      <c r="K656" s="6">
        <f t="shared" si="31"/>
        <v>78780</v>
      </c>
      <c r="L656" s="6">
        <f t="shared" si="32"/>
        <v>38922</v>
      </c>
    </row>
    <row r="657" spans="1:12" ht="15.6" thickTop="1" thickBot="1" x14ac:dyDescent="0.35">
      <c r="A657" s="4">
        <v>45707</v>
      </c>
      <c r="B657" s="5" t="s">
        <v>367</v>
      </c>
      <c r="C657" s="5" t="s">
        <v>25</v>
      </c>
      <c r="D657" s="5" t="s">
        <v>91</v>
      </c>
      <c r="E657" s="5" t="s">
        <v>63</v>
      </c>
      <c r="F657" s="5" t="s">
        <v>16</v>
      </c>
      <c r="G657" s="5">
        <v>96</v>
      </c>
      <c r="H657" s="5">
        <v>790</v>
      </c>
      <c r="I657" s="5">
        <v>1088</v>
      </c>
      <c r="J657" s="6">
        <f t="shared" si="30"/>
        <v>75840</v>
      </c>
      <c r="K657" s="6">
        <f t="shared" si="31"/>
        <v>104448</v>
      </c>
      <c r="L657" s="6">
        <f t="shared" si="32"/>
        <v>28608</v>
      </c>
    </row>
    <row r="658" spans="1:12" ht="15.6" thickTop="1" thickBot="1" x14ac:dyDescent="0.35">
      <c r="A658" s="4">
        <v>45708</v>
      </c>
      <c r="B658" s="5" t="s">
        <v>368</v>
      </c>
      <c r="C658" s="5" t="s">
        <v>25</v>
      </c>
      <c r="D658" s="5" t="s">
        <v>91</v>
      </c>
      <c r="E658" s="5" t="s">
        <v>19</v>
      </c>
      <c r="F658" s="5" t="s">
        <v>35</v>
      </c>
      <c r="G658" s="5">
        <v>63</v>
      </c>
      <c r="H658" s="5">
        <v>722</v>
      </c>
      <c r="I658" s="5">
        <v>893</v>
      </c>
      <c r="J658" s="6">
        <f t="shared" si="30"/>
        <v>45486</v>
      </c>
      <c r="K658" s="6">
        <f t="shared" si="31"/>
        <v>56259</v>
      </c>
      <c r="L658" s="6">
        <f t="shared" si="32"/>
        <v>10773</v>
      </c>
    </row>
    <row r="659" spans="1:12" ht="15.6" thickTop="1" thickBot="1" x14ac:dyDescent="0.35">
      <c r="A659" s="4">
        <v>45709</v>
      </c>
      <c r="B659" s="5" t="s">
        <v>369</v>
      </c>
      <c r="C659" s="5" t="s">
        <v>25</v>
      </c>
      <c r="D659" s="5" t="s">
        <v>91</v>
      </c>
      <c r="E659" s="5" t="s">
        <v>66</v>
      </c>
      <c r="F659" s="5" t="s">
        <v>16</v>
      </c>
      <c r="G659" s="5">
        <v>100</v>
      </c>
      <c r="H659" s="5">
        <v>831</v>
      </c>
      <c r="I659" s="5">
        <v>1370</v>
      </c>
      <c r="J659" s="6">
        <f t="shared" si="30"/>
        <v>83100</v>
      </c>
      <c r="K659" s="6">
        <f t="shared" si="31"/>
        <v>137000</v>
      </c>
      <c r="L659" s="6">
        <f t="shared" si="32"/>
        <v>53900</v>
      </c>
    </row>
    <row r="660" spans="1:12" ht="15.6" thickTop="1" thickBot="1" x14ac:dyDescent="0.35">
      <c r="A660" s="4">
        <v>45710</v>
      </c>
      <c r="B660" s="5" t="s">
        <v>370</v>
      </c>
      <c r="C660" s="5" t="s">
        <v>25</v>
      </c>
      <c r="D660" s="5" t="s">
        <v>91</v>
      </c>
      <c r="E660" s="5" t="s">
        <v>68</v>
      </c>
      <c r="F660" s="5" t="s">
        <v>16</v>
      </c>
      <c r="G660" s="5">
        <v>92</v>
      </c>
      <c r="H660" s="5">
        <v>521</v>
      </c>
      <c r="I660" s="5">
        <v>1373</v>
      </c>
      <c r="J660" s="6">
        <f t="shared" si="30"/>
        <v>47932</v>
      </c>
      <c r="K660" s="6">
        <f t="shared" si="31"/>
        <v>126316</v>
      </c>
      <c r="L660" s="6">
        <f t="shared" si="32"/>
        <v>78384</v>
      </c>
    </row>
    <row r="661" spans="1:12" ht="15.6" thickTop="1" thickBot="1" x14ac:dyDescent="0.35">
      <c r="A661" s="4">
        <v>45711</v>
      </c>
      <c r="B661" s="5" t="s">
        <v>371</v>
      </c>
      <c r="C661" s="5" t="s">
        <v>25</v>
      </c>
      <c r="D661" s="5" t="s">
        <v>91</v>
      </c>
      <c r="E661" s="5" t="s">
        <v>70</v>
      </c>
      <c r="F661" s="5" t="s">
        <v>16</v>
      </c>
      <c r="G661" s="5">
        <v>65</v>
      </c>
      <c r="H661" s="5">
        <v>661</v>
      </c>
      <c r="I661" s="5">
        <v>1459</v>
      </c>
      <c r="J661" s="6">
        <f t="shared" si="30"/>
        <v>42965</v>
      </c>
      <c r="K661" s="6">
        <f t="shared" si="31"/>
        <v>94835</v>
      </c>
      <c r="L661" s="6">
        <f t="shared" si="32"/>
        <v>51870</v>
      </c>
    </row>
    <row r="662" spans="1:12" ht="15.6" thickTop="1" thickBot="1" x14ac:dyDescent="0.35">
      <c r="A662" s="4">
        <v>45712</v>
      </c>
      <c r="B662" s="7" t="s">
        <v>372</v>
      </c>
      <c r="C662" s="7" t="s">
        <v>25</v>
      </c>
      <c r="D662" s="7" t="s">
        <v>104</v>
      </c>
      <c r="E662" s="7" t="s">
        <v>72</v>
      </c>
      <c r="F662" s="5" t="s">
        <v>16</v>
      </c>
      <c r="G662" s="5">
        <v>77</v>
      </c>
      <c r="H662" s="5">
        <v>595</v>
      </c>
      <c r="I662" s="5">
        <v>1275</v>
      </c>
      <c r="J662" s="6">
        <f t="shared" si="30"/>
        <v>45815</v>
      </c>
      <c r="K662" s="6">
        <f t="shared" si="31"/>
        <v>98175</v>
      </c>
      <c r="L662" s="6">
        <f t="shared" si="32"/>
        <v>52360</v>
      </c>
    </row>
    <row r="663" spans="1:12" ht="15.6" thickTop="1" thickBot="1" x14ac:dyDescent="0.35">
      <c r="A663" s="4">
        <v>45713</v>
      </c>
      <c r="B663" s="8" t="s">
        <v>373</v>
      </c>
      <c r="C663" s="7" t="s">
        <v>25</v>
      </c>
      <c r="D663" s="8" t="s">
        <v>374</v>
      </c>
      <c r="E663" s="7" t="s">
        <v>72</v>
      </c>
      <c r="F663" s="5" t="s">
        <v>16</v>
      </c>
      <c r="G663" s="5">
        <v>62</v>
      </c>
      <c r="H663" s="5">
        <v>774</v>
      </c>
      <c r="I663" s="5">
        <v>1463</v>
      </c>
      <c r="J663" s="6">
        <f t="shared" si="30"/>
        <v>47988</v>
      </c>
      <c r="K663" s="6">
        <f t="shared" si="31"/>
        <v>90706</v>
      </c>
      <c r="L663" s="6">
        <f t="shared" si="32"/>
        <v>42718</v>
      </c>
    </row>
    <row r="664" spans="1:12" ht="15.6" thickTop="1" thickBot="1" x14ac:dyDescent="0.35">
      <c r="A664" s="4">
        <v>45383</v>
      </c>
      <c r="B664" s="5" t="s">
        <v>12</v>
      </c>
      <c r="C664" s="5" t="s">
        <v>13</v>
      </c>
      <c r="D664" s="5" t="s">
        <v>14</v>
      </c>
      <c r="E664" s="5" t="s">
        <v>15</v>
      </c>
      <c r="F664" s="5" t="s">
        <v>16</v>
      </c>
      <c r="G664" s="5">
        <v>21</v>
      </c>
      <c r="H664" s="5">
        <v>553</v>
      </c>
      <c r="I664" s="5">
        <v>1146</v>
      </c>
      <c r="J664" s="6">
        <f t="shared" si="30"/>
        <v>11613</v>
      </c>
      <c r="K664" s="6">
        <f t="shared" si="31"/>
        <v>24066</v>
      </c>
      <c r="L664" s="6">
        <f t="shared" si="32"/>
        <v>12453</v>
      </c>
    </row>
    <row r="665" spans="1:12" ht="15.6" thickTop="1" thickBot="1" x14ac:dyDescent="0.35">
      <c r="A665" s="4">
        <v>45384</v>
      </c>
      <c r="B665" s="5" t="s">
        <v>17</v>
      </c>
      <c r="C665" s="5" t="s">
        <v>13</v>
      </c>
      <c r="D665" s="5" t="s">
        <v>18</v>
      </c>
      <c r="E665" s="5" t="s">
        <v>19</v>
      </c>
      <c r="F665" s="5" t="s">
        <v>16</v>
      </c>
      <c r="G665" s="5">
        <v>30</v>
      </c>
      <c r="H665" s="5">
        <v>719</v>
      </c>
      <c r="I665" s="5">
        <v>1492</v>
      </c>
      <c r="J665" s="6">
        <f t="shared" si="30"/>
        <v>21570</v>
      </c>
      <c r="K665" s="6">
        <f t="shared" si="31"/>
        <v>44760</v>
      </c>
      <c r="L665" s="6">
        <f t="shared" si="32"/>
        <v>23190</v>
      </c>
    </row>
    <row r="666" spans="1:12" ht="15.6" thickTop="1" thickBot="1" x14ac:dyDescent="0.35">
      <c r="A666" s="4">
        <v>45385</v>
      </c>
      <c r="B666" s="5" t="s">
        <v>20</v>
      </c>
      <c r="C666" s="5" t="s">
        <v>13</v>
      </c>
      <c r="D666" s="5" t="s">
        <v>18</v>
      </c>
      <c r="E666" s="5" t="s">
        <v>21</v>
      </c>
      <c r="F666" s="5" t="s">
        <v>16</v>
      </c>
      <c r="G666" s="5">
        <v>25</v>
      </c>
      <c r="H666" s="5">
        <v>980</v>
      </c>
      <c r="I666" s="5">
        <v>1303</v>
      </c>
      <c r="J666" s="6">
        <f t="shared" si="30"/>
        <v>24500</v>
      </c>
      <c r="K666" s="6">
        <f t="shared" si="31"/>
        <v>32575</v>
      </c>
      <c r="L666" s="6">
        <f t="shared" si="32"/>
        <v>8075</v>
      </c>
    </row>
    <row r="667" spans="1:12" ht="15.6" thickTop="1" thickBot="1" x14ac:dyDescent="0.35">
      <c r="A667" s="4">
        <v>45386</v>
      </c>
      <c r="B667" s="5" t="s">
        <v>22</v>
      </c>
      <c r="C667" s="5" t="s">
        <v>13</v>
      </c>
      <c r="D667" s="5" t="s">
        <v>18</v>
      </c>
      <c r="E667" s="5" t="s">
        <v>23</v>
      </c>
      <c r="F667" s="5" t="s">
        <v>16</v>
      </c>
      <c r="G667" s="5">
        <v>22</v>
      </c>
      <c r="H667" s="5">
        <v>718</v>
      </c>
      <c r="I667" s="5">
        <v>1188</v>
      </c>
      <c r="J667" s="6">
        <f t="shared" si="30"/>
        <v>15796</v>
      </c>
      <c r="K667" s="6">
        <f t="shared" si="31"/>
        <v>26136</v>
      </c>
      <c r="L667" s="6">
        <f t="shared" si="32"/>
        <v>10340</v>
      </c>
    </row>
    <row r="668" spans="1:12" ht="15.6" thickTop="1" thickBot="1" x14ac:dyDescent="0.35">
      <c r="A668" s="4">
        <v>45387</v>
      </c>
      <c r="B668" s="5" t="s">
        <v>24</v>
      </c>
      <c r="C668" s="5" t="s">
        <v>25</v>
      </c>
      <c r="D668" s="5" t="s">
        <v>26</v>
      </c>
      <c r="E668" s="5" t="s">
        <v>27</v>
      </c>
      <c r="F668" s="5" t="s">
        <v>16</v>
      </c>
      <c r="G668" s="5">
        <v>65</v>
      </c>
      <c r="H668" s="5">
        <v>816</v>
      </c>
      <c r="I668" s="5">
        <v>1009</v>
      </c>
      <c r="J668" s="6">
        <f t="shared" si="30"/>
        <v>53040</v>
      </c>
      <c r="K668" s="6">
        <f t="shared" si="31"/>
        <v>65585</v>
      </c>
      <c r="L668" s="6">
        <f t="shared" si="32"/>
        <v>12545</v>
      </c>
    </row>
    <row r="669" spans="1:12" ht="15.6" thickTop="1" thickBot="1" x14ac:dyDescent="0.35">
      <c r="A669" s="4">
        <v>45388</v>
      </c>
      <c r="B669" s="5" t="s">
        <v>28</v>
      </c>
      <c r="C669" s="5" t="s">
        <v>25</v>
      </c>
      <c r="D669" s="5" t="s">
        <v>26</v>
      </c>
      <c r="E669" s="5" t="s">
        <v>29</v>
      </c>
      <c r="F669" s="5" t="s">
        <v>16</v>
      </c>
      <c r="G669" s="5">
        <v>100</v>
      </c>
      <c r="H669" s="5">
        <v>893</v>
      </c>
      <c r="I669" s="5">
        <v>1074</v>
      </c>
      <c r="J669" s="6">
        <f t="shared" si="30"/>
        <v>89300</v>
      </c>
      <c r="K669" s="6">
        <f t="shared" si="31"/>
        <v>107400</v>
      </c>
      <c r="L669" s="6">
        <f t="shared" si="32"/>
        <v>18100</v>
      </c>
    </row>
    <row r="670" spans="1:12" ht="15.6" thickTop="1" thickBot="1" x14ac:dyDescent="0.35">
      <c r="A670" s="4">
        <v>45389</v>
      </c>
      <c r="B670" s="5" t="s">
        <v>30</v>
      </c>
      <c r="C670" s="5" t="s">
        <v>25</v>
      </c>
      <c r="D670" s="5" t="s">
        <v>26</v>
      </c>
      <c r="E670" s="5" t="s">
        <v>31</v>
      </c>
      <c r="F670" s="5" t="s">
        <v>16</v>
      </c>
      <c r="G670" s="5">
        <v>78</v>
      </c>
      <c r="H670" s="5">
        <v>655</v>
      </c>
      <c r="I670" s="5">
        <v>1045</v>
      </c>
      <c r="J670" s="6">
        <f t="shared" si="30"/>
        <v>51090</v>
      </c>
      <c r="K670" s="6">
        <f t="shared" si="31"/>
        <v>81510</v>
      </c>
      <c r="L670" s="6">
        <f t="shared" si="32"/>
        <v>30420</v>
      </c>
    </row>
    <row r="671" spans="1:12" ht="15.6" thickTop="1" thickBot="1" x14ac:dyDescent="0.35">
      <c r="A671" s="4">
        <v>45390</v>
      </c>
      <c r="B671" s="5" t="s">
        <v>32</v>
      </c>
      <c r="C671" s="5" t="s">
        <v>25</v>
      </c>
      <c r="D671" s="5" t="s">
        <v>26</v>
      </c>
      <c r="E671" s="5" t="s">
        <v>19</v>
      </c>
      <c r="F671" s="5" t="s">
        <v>16</v>
      </c>
      <c r="G671" s="5">
        <v>79</v>
      </c>
      <c r="H671" s="5">
        <v>632</v>
      </c>
      <c r="I671" s="5">
        <v>1133</v>
      </c>
      <c r="J671" s="6">
        <f t="shared" si="30"/>
        <v>49928</v>
      </c>
      <c r="K671" s="6">
        <f t="shared" si="31"/>
        <v>89507</v>
      </c>
      <c r="L671" s="6">
        <f t="shared" si="32"/>
        <v>39579</v>
      </c>
    </row>
    <row r="672" spans="1:12" ht="15.6" thickTop="1" thickBot="1" x14ac:dyDescent="0.35">
      <c r="A672" s="4">
        <v>45391</v>
      </c>
      <c r="B672" s="5" t="s">
        <v>33</v>
      </c>
      <c r="C672" s="5" t="s">
        <v>13</v>
      </c>
      <c r="D672" s="5" t="s">
        <v>14</v>
      </c>
      <c r="E672" s="5" t="s">
        <v>34</v>
      </c>
      <c r="F672" s="5" t="s">
        <v>35</v>
      </c>
      <c r="G672" s="5">
        <v>30</v>
      </c>
      <c r="H672" s="5">
        <v>520</v>
      </c>
      <c r="I672" s="5">
        <v>1274</v>
      </c>
      <c r="J672" s="6">
        <f t="shared" si="30"/>
        <v>15600</v>
      </c>
      <c r="K672" s="6">
        <f t="shared" si="31"/>
        <v>38220</v>
      </c>
      <c r="L672" s="6">
        <f t="shared" si="32"/>
        <v>22620</v>
      </c>
    </row>
    <row r="673" spans="1:12" ht="15.6" thickTop="1" thickBot="1" x14ac:dyDescent="0.35">
      <c r="A673" s="4">
        <v>45392</v>
      </c>
      <c r="B673" s="5" t="s">
        <v>36</v>
      </c>
      <c r="C673" s="5" t="s">
        <v>13</v>
      </c>
      <c r="D673" s="5" t="s">
        <v>14</v>
      </c>
      <c r="E673" s="5" t="s">
        <v>31</v>
      </c>
      <c r="F673" s="5" t="s">
        <v>35</v>
      </c>
      <c r="G673" s="5">
        <v>26</v>
      </c>
      <c r="H673" s="5">
        <v>808</v>
      </c>
      <c r="I673" s="5">
        <v>1142</v>
      </c>
      <c r="J673" s="6">
        <f t="shared" si="30"/>
        <v>21008</v>
      </c>
      <c r="K673" s="6">
        <f t="shared" si="31"/>
        <v>29692</v>
      </c>
      <c r="L673" s="6">
        <f t="shared" si="32"/>
        <v>8684</v>
      </c>
    </row>
    <row r="674" spans="1:12" ht="15.6" thickTop="1" thickBot="1" x14ac:dyDescent="0.35">
      <c r="A674" s="4">
        <v>45393</v>
      </c>
      <c r="B674" s="5" t="s">
        <v>37</v>
      </c>
      <c r="C674" s="5" t="s">
        <v>13</v>
      </c>
      <c r="D674" s="5" t="s">
        <v>14</v>
      </c>
      <c r="E674" s="5" t="s">
        <v>38</v>
      </c>
      <c r="F674" s="5" t="s">
        <v>35</v>
      </c>
      <c r="G674" s="5">
        <v>23</v>
      </c>
      <c r="H674" s="5">
        <v>504</v>
      </c>
      <c r="I674" s="5">
        <v>929</v>
      </c>
      <c r="J674" s="6">
        <f t="shared" si="30"/>
        <v>11592</v>
      </c>
      <c r="K674" s="6">
        <f t="shared" si="31"/>
        <v>21367</v>
      </c>
      <c r="L674" s="6">
        <f t="shared" si="32"/>
        <v>9775</v>
      </c>
    </row>
    <row r="675" spans="1:12" ht="15.6" thickTop="1" thickBot="1" x14ac:dyDescent="0.35">
      <c r="A675" s="4">
        <v>45394</v>
      </c>
      <c r="B675" s="5" t="s">
        <v>39</v>
      </c>
      <c r="C675" s="5" t="s">
        <v>13</v>
      </c>
      <c r="D675" s="5" t="s">
        <v>14</v>
      </c>
      <c r="E675" s="5" t="s">
        <v>38</v>
      </c>
      <c r="F675" s="5" t="s">
        <v>35</v>
      </c>
      <c r="G675" s="5">
        <v>28</v>
      </c>
      <c r="H675" s="5">
        <v>918</v>
      </c>
      <c r="I675" s="5">
        <v>1469</v>
      </c>
      <c r="J675" s="6">
        <f t="shared" si="30"/>
        <v>25704</v>
      </c>
      <c r="K675" s="6">
        <f t="shared" si="31"/>
        <v>41132</v>
      </c>
      <c r="L675" s="6">
        <f t="shared" si="32"/>
        <v>15428</v>
      </c>
    </row>
    <row r="676" spans="1:12" ht="15.6" thickTop="1" thickBot="1" x14ac:dyDescent="0.35">
      <c r="A676" s="4">
        <v>45395</v>
      </c>
      <c r="B676" s="5" t="s">
        <v>40</v>
      </c>
      <c r="C676" s="5" t="s">
        <v>13</v>
      </c>
      <c r="D676" s="5" t="s">
        <v>14</v>
      </c>
      <c r="E676" s="5" t="s">
        <v>19</v>
      </c>
      <c r="F676" s="5" t="s">
        <v>35</v>
      </c>
      <c r="G676" s="5">
        <v>22</v>
      </c>
      <c r="H676" s="5">
        <v>755</v>
      </c>
      <c r="I676" s="5">
        <v>1291</v>
      </c>
      <c r="J676" s="6">
        <f t="shared" si="30"/>
        <v>16610</v>
      </c>
      <c r="K676" s="6">
        <f t="shared" si="31"/>
        <v>28402</v>
      </c>
      <c r="L676" s="6">
        <f t="shared" si="32"/>
        <v>11792</v>
      </c>
    </row>
    <row r="677" spans="1:12" ht="15.6" thickTop="1" thickBot="1" x14ac:dyDescent="0.35">
      <c r="A677" s="4">
        <v>45396</v>
      </c>
      <c r="B677" s="5" t="s">
        <v>41</v>
      </c>
      <c r="C677" s="5" t="s">
        <v>13</v>
      </c>
      <c r="D677" s="5" t="s">
        <v>14</v>
      </c>
      <c r="E677" s="5" t="s">
        <v>42</v>
      </c>
      <c r="F677" s="5" t="s">
        <v>35</v>
      </c>
      <c r="G677" s="5">
        <v>27</v>
      </c>
      <c r="H677" s="5">
        <v>966</v>
      </c>
      <c r="I677" s="5">
        <v>1136</v>
      </c>
      <c r="J677" s="6">
        <f t="shared" si="30"/>
        <v>26082</v>
      </c>
      <c r="K677" s="6">
        <f t="shared" si="31"/>
        <v>30672</v>
      </c>
      <c r="L677" s="6">
        <f t="shared" si="32"/>
        <v>4590</v>
      </c>
    </row>
    <row r="678" spans="1:12" ht="15.6" thickTop="1" thickBot="1" x14ac:dyDescent="0.35">
      <c r="A678" s="4">
        <v>45397</v>
      </c>
      <c r="B678" s="5" t="s">
        <v>43</v>
      </c>
      <c r="C678" s="5" t="s">
        <v>25</v>
      </c>
      <c r="D678" s="5" t="s">
        <v>44</v>
      </c>
      <c r="E678" s="5" t="s">
        <v>19</v>
      </c>
      <c r="F678" s="5" t="s">
        <v>35</v>
      </c>
      <c r="G678" s="5">
        <v>74</v>
      </c>
      <c r="H678" s="5">
        <v>859</v>
      </c>
      <c r="I678" s="5">
        <v>906</v>
      </c>
      <c r="J678" s="6">
        <f t="shared" si="30"/>
        <v>63566</v>
      </c>
      <c r="K678" s="6">
        <f t="shared" si="31"/>
        <v>67044</v>
      </c>
      <c r="L678" s="6">
        <f t="shared" si="32"/>
        <v>3478</v>
      </c>
    </row>
    <row r="679" spans="1:12" ht="15.6" thickTop="1" thickBot="1" x14ac:dyDescent="0.35">
      <c r="A679" s="4">
        <v>45398</v>
      </c>
      <c r="B679" s="5" t="s">
        <v>45</v>
      </c>
      <c r="C679" s="5" t="s">
        <v>25</v>
      </c>
      <c r="D679" s="5" t="s">
        <v>44</v>
      </c>
      <c r="E679" s="5" t="s">
        <v>46</v>
      </c>
      <c r="F679" s="5" t="s">
        <v>35</v>
      </c>
      <c r="G679" s="5">
        <v>77</v>
      </c>
      <c r="H679" s="5">
        <v>579</v>
      </c>
      <c r="I679" s="5">
        <v>1326</v>
      </c>
      <c r="J679" s="6">
        <f t="shared" si="30"/>
        <v>44583</v>
      </c>
      <c r="K679" s="6">
        <f t="shared" si="31"/>
        <v>102102</v>
      </c>
      <c r="L679" s="6">
        <f t="shared" si="32"/>
        <v>57519</v>
      </c>
    </row>
    <row r="680" spans="1:12" ht="15.6" thickTop="1" thickBot="1" x14ac:dyDescent="0.35">
      <c r="A680" s="4">
        <v>45399</v>
      </c>
      <c r="B680" s="5" t="s">
        <v>47</v>
      </c>
      <c r="C680" s="5" t="s">
        <v>25</v>
      </c>
      <c r="D680" s="5" t="s">
        <v>44</v>
      </c>
      <c r="E680" s="5" t="s">
        <v>42</v>
      </c>
      <c r="F680" s="5" t="s">
        <v>35</v>
      </c>
      <c r="G680" s="5">
        <v>61</v>
      </c>
      <c r="H680" s="5">
        <v>865</v>
      </c>
      <c r="I680" s="5">
        <v>1340</v>
      </c>
      <c r="J680" s="6">
        <f t="shared" si="30"/>
        <v>52765</v>
      </c>
      <c r="K680" s="6">
        <f t="shared" si="31"/>
        <v>81740</v>
      </c>
      <c r="L680" s="6">
        <f t="shared" si="32"/>
        <v>28975</v>
      </c>
    </row>
    <row r="681" spans="1:12" ht="15.6" thickTop="1" thickBot="1" x14ac:dyDescent="0.35">
      <c r="A681" s="4">
        <v>45400</v>
      </c>
      <c r="B681" s="5" t="s">
        <v>48</v>
      </c>
      <c r="C681" s="5" t="s">
        <v>25</v>
      </c>
      <c r="D681" s="5" t="s">
        <v>44</v>
      </c>
      <c r="E681" s="5" t="s">
        <v>49</v>
      </c>
      <c r="F681" s="5" t="s">
        <v>35</v>
      </c>
      <c r="G681" s="5">
        <v>57</v>
      </c>
      <c r="H681" s="5">
        <v>881</v>
      </c>
      <c r="I681" s="5">
        <v>1457</v>
      </c>
      <c r="J681" s="6">
        <f t="shared" si="30"/>
        <v>50217</v>
      </c>
      <c r="K681" s="6">
        <f t="shared" si="31"/>
        <v>83049</v>
      </c>
      <c r="L681" s="6">
        <f t="shared" si="32"/>
        <v>32832</v>
      </c>
    </row>
    <row r="682" spans="1:12" ht="15.6" thickTop="1" thickBot="1" x14ac:dyDescent="0.35">
      <c r="A682" s="4">
        <v>45401</v>
      </c>
      <c r="B682" s="5" t="s">
        <v>50</v>
      </c>
      <c r="C682" s="5" t="s">
        <v>25</v>
      </c>
      <c r="D682" s="5" t="s">
        <v>44</v>
      </c>
      <c r="E682" s="5" t="s">
        <v>51</v>
      </c>
      <c r="F682" s="5" t="s">
        <v>35</v>
      </c>
      <c r="G682" s="5">
        <v>57</v>
      </c>
      <c r="H682" s="5">
        <v>548</v>
      </c>
      <c r="I682" s="5">
        <v>1451</v>
      </c>
      <c r="J682" s="6">
        <f t="shared" si="30"/>
        <v>31236</v>
      </c>
      <c r="K682" s="6">
        <f t="shared" si="31"/>
        <v>82707</v>
      </c>
      <c r="L682" s="6">
        <f t="shared" si="32"/>
        <v>51471</v>
      </c>
    </row>
    <row r="683" spans="1:12" ht="15.6" thickTop="1" thickBot="1" x14ac:dyDescent="0.35">
      <c r="A683" s="4">
        <v>45402</v>
      </c>
      <c r="B683" s="5" t="s">
        <v>52</v>
      </c>
      <c r="C683" s="5" t="s">
        <v>25</v>
      </c>
      <c r="D683" s="5" t="s">
        <v>44</v>
      </c>
      <c r="E683" s="5" t="s">
        <v>31</v>
      </c>
      <c r="F683" s="5" t="s">
        <v>16</v>
      </c>
      <c r="G683" s="5">
        <v>84</v>
      </c>
      <c r="H683" s="5">
        <v>702</v>
      </c>
      <c r="I683" s="5">
        <v>1319</v>
      </c>
      <c r="J683" s="6">
        <f t="shared" si="30"/>
        <v>58968</v>
      </c>
      <c r="K683" s="6">
        <f t="shared" si="31"/>
        <v>110796</v>
      </c>
      <c r="L683" s="6">
        <f t="shared" si="32"/>
        <v>51828</v>
      </c>
    </row>
    <row r="684" spans="1:12" ht="15.6" thickTop="1" thickBot="1" x14ac:dyDescent="0.35">
      <c r="A684" s="4">
        <v>45403</v>
      </c>
      <c r="B684" s="5" t="s">
        <v>53</v>
      </c>
      <c r="C684" s="5" t="s">
        <v>25</v>
      </c>
      <c r="D684" s="5" t="s">
        <v>44</v>
      </c>
      <c r="E684" s="5" t="s">
        <v>38</v>
      </c>
      <c r="F684" s="5" t="s">
        <v>16</v>
      </c>
      <c r="G684" s="5">
        <v>76</v>
      </c>
      <c r="H684" s="5">
        <v>875</v>
      </c>
      <c r="I684" s="5">
        <v>1259</v>
      </c>
      <c r="J684" s="6">
        <f t="shared" si="30"/>
        <v>66500</v>
      </c>
      <c r="K684" s="6">
        <f t="shared" si="31"/>
        <v>95684</v>
      </c>
      <c r="L684" s="6">
        <f t="shared" si="32"/>
        <v>29184</v>
      </c>
    </row>
    <row r="685" spans="1:12" ht="15.6" thickTop="1" thickBot="1" x14ac:dyDescent="0.35">
      <c r="A685" s="4">
        <v>45404</v>
      </c>
      <c r="B685" s="5" t="s">
        <v>54</v>
      </c>
      <c r="C685" s="5" t="s">
        <v>13</v>
      </c>
      <c r="D685" s="5" t="s">
        <v>55</v>
      </c>
      <c r="E685" s="5" t="s">
        <v>38</v>
      </c>
      <c r="F685" s="5" t="s">
        <v>16</v>
      </c>
      <c r="G685" s="5">
        <v>20</v>
      </c>
      <c r="H685" s="5">
        <v>664</v>
      </c>
      <c r="I685" s="5">
        <v>1236</v>
      </c>
      <c r="J685" s="6">
        <f t="shared" si="30"/>
        <v>13280</v>
      </c>
      <c r="K685" s="6">
        <f t="shared" si="31"/>
        <v>24720</v>
      </c>
      <c r="L685" s="6">
        <f t="shared" si="32"/>
        <v>11440</v>
      </c>
    </row>
    <row r="686" spans="1:12" ht="15.6" thickTop="1" thickBot="1" x14ac:dyDescent="0.35">
      <c r="A686" s="4">
        <v>45405</v>
      </c>
      <c r="B686" s="5" t="s">
        <v>56</v>
      </c>
      <c r="C686" s="5" t="s">
        <v>13</v>
      </c>
      <c r="D686" s="5" t="s">
        <v>55</v>
      </c>
      <c r="E686" s="5" t="s">
        <v>23</v>
      </c>
      <c r="F686" s="5" t="s">
        <v>16</v>
      </c>
      <c r="G686" s="5">
        <v>23</v>
      </c>
      <c r="H686" s="5">
        <v>627</v>
      </c>
      <c r="I686" s="5">
        <v>1255</v>
      </c>
      <c r="J686" s="6">
        <f t="shared" si="30"/>
        <v>14421</v>
      </c>
      <c r="K686" s="6">
        <f t="shared" si="31"/>
        <v>28865</v>
      </c>
      <c r="L686" s="6">
        <f t="shared" si="32"/>
        <v>14444</v>
      </c>
    </row>
    <row r="687" spans="1:12" ht="15.6" thickTop="1" thickBot="1" x14ac:dyDescent="0.35">
      <c r="A687" s="4">
        <v>45406</v>
      </c>
      <c r="B687" s="5" t="s">
        <v>57</v>
      </c>
      <c r="C687" s="5" t="s">
        <v>13</v>
      </c>
      <c r="D687" s="5" t="s">
        <v>55</v>
      </c>
      <c r="E687" s="5" t="s">
        <v>23</v>
      </c>
      <c r="F687" s="5" t="s">
        <v>16</v>
      </c>
      <c r="G687" s="5">
        <v>26</v>
      </c>
      <c r="H687" s="5">
        <v>608</v>
      </c>
      <c r="I687" s="5">
        <v>1221</v>
      </c>
      <c r="J687" s="6">
        <f t="shared" si="30"/>
        <v>15808</v>
      </c>
      <c r="K687" s="6">
        <f t="shared" si="31"/>
        <v>31746</v>
      </c>
      <c r="L687" s="6">
        <f t="shared" si="32"/>
        <v>15938</v>
      </c>
    </row>
    <row r="688" spans="1:12" ht="15.6" thickTop="1" thickBot="1" x14ac:dyDescent="0.35">
      <c r="A688" s="4">
        <v>45407</v>
      </c>
      <c r="B688" s="5" t="s">
        <v>58</v>
      </c>
      <c r="C688" s="5" t="s">
        <v>13</v>
      </c>
      <c r="D688" s="5" t="s">
        <v>55</v>
      </c>
      <c r="E688" s="5" t="s">
        <v>34</v>
      </c>
      <c r="F688" s="5" t="s">
        <v>35</v>
      </c>
      <c r="G688" s="5">
        <v>23</v>
      </c>
      <c r="H688" s="5">
        <v>938</v>
      </c>
      <c r="I688" s="5">
        <v>1081</v>
      </c>
      <c r="J688" s="6">
        <f t="shared" si="30"/>
        <v>21574</v>
      </c>
      <c r="K688" s="6">
        <f t="shared" si="31"/>
        <v>24863</v>
      </c>
      <c r="L688" s="6">
        <f t="shared" si="32"/>
        <v>3289</v>
      </c>
    </row>
    <row r="689" spans="1:12" ht="15.6" thickTop="1" thickBot="1" x14ac:dyDescent="0.35">
      <c r="A689" s="4">
        <v>45408</v>
      </c>
      <c r="B689" s="5" t="s">
        <v>59</v>
      </c>
      <c r="C689" s="5" t="s">
        <v>13</v>
      </c>
      <c r="D689" s="5" t="s">
        <v>55</v>
      </c>
      <c r="E689" s="5" t="s">
        <v>38</v>
      </c>
      <c r="F689" s="5" t="s">
        <v>35</v>
      </c>
      <c r="G689" s="5">
        <v>24</v>
      </c>
      <c r="H689" s="5">
        <v>826</v>
      </c>
      <c r="I689" s="5">
        <v>1027</v>
      </c>
      <c r="J689" s="6">
        <f t="shared" si="30"/>
        <v>19824</v>
      </c>
      <c r="K689" s="6">
        <f t="shared" si="31"/>
        <v>24648</v>
      </c>
      <c r="L689" s="6">
        <f t="shared" si="32"/>
        <v>4824</v>
      </c>
    </row>
    <row r="690" spans="1:12" ht="15.6" thickTop="1" thickBot="1" x14ac:dyDescent="0.35">
      <c r="A690" s="4">
        <v>45409</v>
      </c>
      <c r="B690" s="5" t="s">
        <v>60</v>
      </c>
      <c r="C690" s="5" t="s">
        <v>13</v>
      </c>
      <c r="D690" s="5" t="s">
        <v>55</v>
      </c>
      <c r="E690" s="5" t="s">
        <v>61</v>
      </c>
      <c r="F690" s="5" t="s">
        <v>35</v>
      </c>
      <c r="G690" s="5">
        <v>24</v>
      </c>
      <c r="H690" s="5">
        <v>877</v>
      </c>
      <c r="I690" s="5">
        <v>1049</v>
      </c>
      <c r="J690" s="6">
        <f t="shared" si="30"/>
        <v>21048</v>
      </c>
      <c r="K690" s="6">
        <f t="shared" si="31"/>
        <v>25176</v>
      </c>
      <c r="L690" s="6">
        <f t="shared" si="32"/>
        <v>4128</v>
      </c>
    </row>
    <row r="691" spans="1:12" ht="15.6" thickTop="1" thickBot="1" x14ac:dyDescent="0.35">
      <c r="A691" s="4">
        <v>45410</v>
      </c>
      <c r="B691" s="5" t="s">
        <v>62</v>
      </c>
      <c r="C691" s="5" t="s">
        <v>13</v>
      </c>
      <c r="D691" s="5" t="s">
        <v>55</v>
      </c>
      <c r="E691" s="5" t="s">
        <v>63</v>
      </c>
      <c r="F691" s="5" t="s">
        <v>35</v>
      </c>
      <c r="G691" s="5">
        <v>23</v>
      </c>
      <c r="H691" s="5">
        <v>736</v>
      </c>
      <c r="I691" s="5">
        <v>985</v>
      </c>
      <c r="J691" s="6">
        <f t="shared" si="30"/>
        <v>16928</v>
      </c>
      <c r="K691" s="6">
        <f t="shared" si="31"/>
        <v>22655</v>
      </c>
      <c r="L691" s="6">
        <f t="shared" si="32"/>
        <v>5727</v>
      </c>
    </row>
    <row r="692" spans="1:12" ht="15.6" thickTop="1" thickBot="1" x14ac:dyDescent="0.35">
      <c r="A692" s="4">
        <v>45411</v>
      </c>
      <c r="B692" s="5" t="s">
        <v>64</v>
      </c>
      <c r="C692" s="5" t="s">
        <v>13</v>
      </c>
      <c r="D692" s="5" t="s">
        <v>55</v>
      </c>
      <c r="E692" s="5" t="s">
        <v>19</v>
      </c>
      <c r="F692" s="5" t="s">
        <v>35</v>
      </c>
      <c r="G692" s="5">
        <v>27</v>
      </c>
      <c r="H692" s="5">
        <v>828</v>
      </c>
      <c r="I692" s="5">
        <v>1378</v>
      </c>
      <c r="J692" s="6">
        <f t="shared" si="30"/>
        <v>22356</v>
      </c>
      <c r="K692" s="6">
        <f t="shared" si="31"/>
        <v>37206</v>
      </c>
      <c r="L692" s="6">
        <f t="shared" si="32"/>
        <v>14850</v>
      </c>
    </row>
    <row r="693" spans="1:12" ht="15.6" thickTop="1" thickBot="1" x14ac:dyDescent="0.35">
      <c r="A693" s="4">
        <v>45412</v>
      </c>
      <c r="B693" s="5" t="s">
        <v>65</v>
      </c>
      <c r="C693" s="5" t="s">
        <v>13</v>
      </c>
      <c r="D693" s="5" t="s">
        <v>55</v>
      </c>
      <c r="E693" s="5" t="s">
        <v>66</v>
      </c>
      <c r="F693" s="5" t="s">
        <v>35</v>
      </c>
      <c r="G693" s="5">
        <v>28</v>
      </c>
      <c r="H693" s="5">
        <v>901</v>
      </c>
      <c r="I693" s="5">
        <v>963</v>
      </c>
      <c r="J693" s="6">
        <f t="shared" si="30"/>
        <v>25228</v>
      </c>
      <c r="K693" s="6">
        <f t="shared" si="31"/>
        <v>26964</v>
      </c>
      <c r="L693" s="6">
        <f t="shared" si="32"/>
        <v>1736</v>
      </c>
    </row>
    <row r="694" spans="1:12" ht="15.6" thickTop="1" thickBot="1" x14ac:dyDescent="0.35">
      <c r="A694" s="4">
        <v>45413</v>
      </c>
      <c r="B694" s="5" t="s">
        <v>67</v>
      </c>
      <c r="C694" s="5" t="s">
        <v>13</v>
      </c>
      <c r="D694" s="5" t="s">
        <v>55</v>
      </c>
      <c r="E694" s="5" t="s">
        <v>68</v>
      </c>
      <c r="F694" s="5" t="s">
        <v>35</v>
      </c>
      <c r="G694" s="5">
        <v>28</v>
      </c>
      <c r="H694" s="5">
        <v>796</v>
      </c>
      <c r="I694" s="5">
        <v>1230</v>
      </c>
      <c r="J694" s="6">
        <f t="shared" si="30"/>
        <v>22288</v>
      </c>
      <c r="K694" s="6">
        <f t="shared" si="31"/>
        <v>34440</v>
      </c>
      <c r="L694" s="6">
        <f t="shared" si="32"/>
        <v>12152</v>
      </c>
    </row>
    <row r="695" spans="1:12" ht="15.6" thickTop="1" thickBot="1" x14ac:dyDescent="0.35">
      <c r="A695" s="4">
        <v>45414</v>
      </c>
      <c r="B695" s="5" t="s">
        <v>69</v>
      </c>
      <c r="C695" s="5" t="s">
        <v>13</v>
      </c>
      <c r="D695" s="5" t="s">
        <v>55</v>
      </c>
      <c r="E695" s="5" t="s">
        <v>70</v>
      </c>
      <c r="F695" s="5" t="s">
        <v>16</v>
      </c>
      <c r="G695" s="5">
        <v>27</v>
      </c>
      <c r="H695" s="5">
        <v>794</v>
      </c>
      <c r="I695" s="5">
        <v>1184</v>
      </c>
      <c r="J695" s="6">
        <f t="shared" si="30"/>
        <v>21438</v>
      </c>
      <c r="K695" s="6">
        <f t="shared" si="31"/>
        <v>31968</v>
      </c>
      <c r="L695" s="6">
        <f t="shared" si="32"/>
        <v>10530</v>
      </c>
    </row>
    <row r="696" spans="1:12" ht="15.6" thickTop="1" thickBot="1" x14ac:dyDescent="0.35">
      <c r="A696" s="4">
        <v>45415</v>
      </c>
      <c r="B696" s="5" t="s">
        <v>71</v>
      </c>
      <c r="C696" s="5" t="s">
        <v>13</v>
      </c>
      <c r="D696" s="5" t="s">
        <v>55</v>
      </c>
      <c r="E696" s="5" t="s">
        <v>72</v>
      </c>
      <c r="F696" s="5" t="s">
        <v>16</v>
      </c>
      <c r="G696" s="5">
        <v>20</v>
      </c>
      <c r="H696" s="5">
        <v>812</v>
      </c>
      <c r="I696" s="5">
        <v>1108</v>
      </c>
      <c r="J696" s="6">
        <f t="shared" si="30"/>
        <v>16240</v>
      </c>
      <c r="K696" s="6">
        <f t="shared" si="31"/>
        <v>22160</v>
      </c>
      <c r="L696" s="6">
        <f t="shared" si="32"/>
        <v>5920</v>
      </c>
    </row>
    <row r="697" spans="1:12" ht="15.6" thickTop="1" thickBot="1" x14ac:dyDescent="0.35">
      <c r="A697" s="4">
        <v>45416</v>
      </c>
      <c r="B697" s="5" t="s">
        <v>73</v>
      </c>
      <c r="C697" s="5" t="s">
        <v>13</v>
      </c>
      <c r="D697" s="5" t="s">
        <v>55</v>
      </c>
      <c r="E697" s="5" t="s">
        <v>74</v>
      </c>
      <c r="F697" s="5" t="s">
        <v>16</v>
      </c>
      <c r="G697" s="5">
        <v>20</v>
      </c>
      <c r="H697" s="5">
        <v>908</v>
      </c>
      <c r="I697" s="5">
        <v>1335</v>
      </c>
      <c r="J697" s="6">
        <f t="shared" si="30"/>
        <v>18160</v>
      </c>
      <c r="K697" s="6">
        <f t="shared" si="31"/>
        <v>26700</v>
      </c>
      <c r="L697" s="6">
        <f t="shared" si="32"/>
        <v>8540</v>
      </c>
    </row>
    <row r="698" spans="1:12" ht="15.6" thickTop="1" thickBot="1" x14ac:dyDescent="0.35">
      <c r="A698" s="4">
        <v>45417</v>
      </c>
      <c r="B698" s="5" t="s">
        <v>75</v>
      </c>
      <c r="C698" s="5" t="s">
        <v>13</v>
      </c>
      <c r="D698" s="5" t="s">
        <v>55</v>
      </c>
      <c r="E698" s="5" t="s">
        <v>21</v>
      </c>
      <c r="F698" s="5" t="s">
        <v>16</v>
      </c>
      <c r="G698" s="5">
        <v>23</v>
      </c>
      <c r="H698" s="5">
        <v>846</v>
      </c>
      <c r="I698" s="5">
        <v>1460</v>
      </c>
      <c r="J698" s="6">
        <f t="shared" si="30"/>
        <v>19458</v>
      </c>
      <c r="K698" s="6">
        <f t="shared" si="31"/>
        <v>33580</v>
      </c>
      <c r="L698" s="6">
        <f t="shared" si="32"/>
        <v>14122</v>
      </c>
    </row>
    <row r="699" spans="1:12" ht="15.6" thickTop="1" thickBot="1" x14ac:dyDescent="0.35">
      <c r="A699" s="4">
        <v>45418</v>
      </c>
      <c r="B699" s="5" t="s">
        <v>76</v>
      </c>
      <c r="C699" s="5" t="s">
        <v>13</v>
      </c>
      <c r="D699" s="5" t="s">
        <v>55</v>
      </c>
      <c r="E699" s="5" t="s">
        <v>21</v>
      </c>
      <c r="F699" s="5" t="s">
        <v>35</v>
      </c>
      <c r="G699" s="5">
        <v>25</v>
      </c>
      <c r="H699" s="5">
        <v>627</v>
      </c>
      <c r="I699" s="5">
        <v>1315</v>
      </c>
      <c r="J699" s="6">
        <f t="shared" si="30"/>
        <v>15675</v>
      </c>
      <c r="K699" s="6">
        <f t="shared" si="31"/>
        <v>32875</v>
      </c>
      <c r="L699" s="6">
        <f t="shared" si="32"/>
        <v>17200</v>
      </c>
    </row>
    <row r="700" spans="1:12" ht="15.6" thickTop="1" thickBot="1" x14ac:dyDescent="0.35">
      <c r="A700" s="4">
        <v>45419</v>
      </c>
      <c r="B700" s="5" t="s">
        <v>77</v>
      </c>
      <c r="C700" s="5" t="s">
        <v>13</v>
      </c>
      <c r="D700" s="5" t="s">
        <v>78</v>
      </c>
      <c r="E700" s="5" t="s">
        <v>42</v>
      </c>
      <c r="F700" s="5" t="s">
        <v>35</v>
      </c>
      <c r="G700" s="5">
        <v>27</v>
      </c>
      <c r="H700" s="5">
        <v>817</v>
      </c>
      <c r="I700" s="5">
        <v>1245</v>
      </c>
      <c r="J700" s="6">
        <f t="shared" si="30"/>
        <v>22059</v>
      </c>
      <c r="K700" s="6">
        <f t="shared" si="31"/>
        <v>33615</v>
      </c>
      <c r="L700" s="6">
        <f t="shared" si="32"/>
        <v>11556</v>
      </c>
    </row>
    <row r="701" spans="1:12" ht="15.6" thickTop="1" thickBot="1" x14ac:dyDescent="0.35">
      <c r="A701" s="4">
        <v>45420</v>
      </c>
      <c r="B701" s="5" t="s">
        <v>79</v>
      </c>
      <c r="C701" s="5" t="s">
        <v>13</v>
      </c>
      <c r="D701" s="5" t="s">
        <v>78</v>
      </c>
      <c r="E701" s="5" t="s">
        <v>61</v>
      </c>
      <c r="F701" s="5" t="s">
        <v>35</v>
      </c>
      <c r="G701" s="5">
        <v>27</v>
      </c>
      <c r="H701" s="5">
        <v>675</v>
      </c>
      <c r="I701" s="5">
        <v>1163</v>
      </c>
      <c r="J701" s="6">
        <f t="shared" si="30"/>
        <v>18225</v>
      </c>
      <c r="K701" s="6">
        <f t="shared" si="31"/>
        <v>31401</v>
      </c>
      <c r="L701" s="6">
        <f t="shared" si="32"/>
        <v>13176</v>
      </c>
    </row>
    <row r="702" spans="1:12" ht="15.6" thickTop="1" thickBot="1" x14ac:dyDescent="0.35">
      <c r="A702" s="4">
        <v>45421</v>
      </c>
      <c r="B702" s="5" t="s">
        <v>80</v>
      </c>
      <c r="C702" s="5" t="s">
        <v>13</v>
      </c>
      <c r="D702" s="5" t="s">
        <v>78</v>
      </c>
      <c r="E702" s="5" t="s">
        <v>21</v>
      </c>
      <c r="F702" s="5" t="s">
        <v>35</v>
      </c>
      <c r="G702" s="5">
        <v>22</v>
      </c>
      <c r="H702" s="5">
        <v>695</v>
      </c>
      <c r="I702" s="5">
        <v>918</v>
      </c>
      <c r="J702" s="6">
        <f t="shared" si="30"/>
        <v>15290</v>
      </c>
      <c r="K702" s="6">
        <f t="shared" si="31"/>
        <v>20196</v>
      </c>
      <c r="L702" s="6">
        <f t="shared" si="32"/>
        <v>4906</v>
      </c>
    </row>
    <row r="703" spans="1:12" ht="15.6" thickTop="1" thickBot="1" x14ac:dyDescent="0.35">
      <c r="A703" s="4">
        <v>45422</v>
      </c>
      <c r="B703" s="5" t="s">
        <v>81</v>
      </c>
      <c r="C703" s="5" t="s">
        <v>13</v>
      </c>
      <c r="D703" s="5" t="s">
        <v>78</v>
      </c>
      <c r="E703" s="5" t="s">
        <v>27</v>
      </c>
      <c r="F703" s="5" t="s">
        <v>35</v>
      </c>
      <c r="G703" s="5">
        <v>21</v>
      </c>
      <c r="H703" s="5">
        <v>781</v>
      </c>
      <c r="I703" s="5">
        <v>1061</v>
      </c>
      <c r="J703" s="6">
        <f t="shared" si="30"/>
        <v>16401</v>
      </c>
      <c r="K703" s="6">
        <f t="shared" si="31"/>
        <v>22281</v>
      </c>
      <c r="L703" s="6">
        <f t="shared" si="32"/>
        <v>5880</v>
      </c>
    </row>
    <row r="704" spans="1:12" ht="15.6" thickTop="1" thickBot="1" x14ac:dyDescent="0.35">
      <c r="A704" s="4">
        <v>45423</v>
      </c>
      <c r="B704" s="5" t="s">
        <v>82</v>
      </c>
      <c r="C704" s="5" t="s">
        <v>13</v>
      </c>
      <c r="D704" s="5" t="s">
        <v>78</v>
      </c>
      <c r="E704" s="5" t="s">
        <v>15</v>
      </c>
      <c r="F704" s="5" t="s">
        <v>35</v>
      </c>
      <c r="G704" s="5">
        <v>25</v>
      </c>
      <c r="H704" s="5">
        <v>517</v>
      </c>
      <c r="I704" s="5">
        <v>1180</v>
      </c>
      <c r="J704" s="6">
        <f t="shared" si="30"/>
        <v>12925</v>
      </c>
      <c r="K704" s="6">
        <f t="shared" si="31"/>
        <v>29500</v>
      </c>
      <c r="L704" s="6">
        <f t="shared" si="32"/>
        <v>16575</v>
      </c>
    </row>
    <row r="705" spans="1:12" ht="15.6" thickTop="1" thickBot="1" x14ac:dyDescent="0.35">
      <c r="A705" s="4">
        <v>45424</v>
      </c>
      <c r="B705" s="5" t="s">
        <v>83</v>
      </c>
      <c r="C705" s="5" t="s">
        <v>13</v>
      </c>
      <c r="D705" s="5" t="s">
        <v>78</v>
      </c>
      <c r="E705" s="5" t="s">
        <v>19</v>
      </c>
      <c r="F705" s="5" t="s">
        <v>35</v>
      </c>
      <c r="G705" s="5">
        <v>24</v>
      </c>
      <c r="H705" s="5">
        <v>730</v>
      </c>
      <c r="I705" s="5">
        <v>1234</v>
      </c>
      <c r="J705" s="6">
        <f t="shared" si="30"/>
        <v>17520</v>
      </c>
      <c r="K705" s="6">
        <f t="shared" si="31"/>
        <v>29616</v>
      </c>
      <c r="L705" s="6">
        <f t="shared" si="32"/>
        <v>12096</v>
      </c>
    </row>
    <row r="706" spans="1:12" ht="15.6" thickTop="1" thickBot="1" x14ac:dyDescent="0.35">
      <c r="A706" s="4">
        <v>45425</v>
      </c>
      <c r="B706" s="5" t="s">
        <v>84</v>
      </c>
      <c r="C706" s="5" t="s">
        <v>13</v>
      </c>
      <c r="D706" s="5" t="s">
        <v>78</v>
      </c>
      <c r="E706" s="5" t="s">
        <v>21</v>
      </c>
      <c r="F706" s="5" t="s">
        <v>35</v>
      </c>
      <c r="G706" s="5">
        <v>23</v>
      </c>
      <c r="H706" s="5">
        <v>811</v>
      </c>
      <c r="I706" s="5">
        <v>1086</v>
      </c>
      <c r="J706" s="6">
        <f t="shared" si="30"/>
        <v>18653</v>
      </c>
      <c r="K706" s="6">
        <f t="shared" si="31"/>
        <v>24978</v>
      </c>
      <c r="L706" s="6">
        <f t="shared" si="32"/>
        <v>6325</v>
      </c>
    </row>
    <row r="707" spans="1:12" ht="15.6" thickTop="1" thickBot="1" x14ac:dyDescent="0.35">
      <c r="A707" s="4">
        <v>45426</v>
      </c>
      <c r="B707" s="5" t="s">
        <v>85</v>
      </c>
      <c r="C707" s="5" t="s">
        <v>13</v>
      </c>
      <c r="D707" s="5" t="s">
        <v>78</v>
      </c>
      <c r="E707" s="5" t="s">
        <v>23</v>
      </c>
      <c r="F707" s="5" t="s">
        <v>35</v>
      </c>
      <c r="G707" s="5">
        <v>21</v>
      </c>
      <c r="H707" s="5">
        <v>967</v>
      </c>
      <c r="I707" s="5">
        <v>1423</v>
      </c>
      <c r="J707" s="6">
        <f t="shared" ref="J707:J770" si="33">G707*H707</f>
        <v>20307</v>
      </c>
      <c r="K707" s="6">
        <f t="shared" ref="K707:K770" si="34">G707*I707</f>
        <v>29883</v>
      </c>
      <c r="L707" s="6">
        <f t="shared" ref="L707:L770" si="35">K707-J707</f>
        <v>9576</v>
      </c>
    </row>
    <row r="708" spans="1:12" ht="15.6" thickTop="1" thickBot="1" x14ac:dyDescent="0.35">
      <c r="A708" s="4">
        <v>45427</v>
      </c>
      <c r="B708" s="5" t="s">
        <v>86</v>
      </c>
      <c r="C708" s="5" t="s">
        <v>13</v>
      </c>
      <c r="D708" s="5" t="s">
        <v>78</v>
      </c>
      <c r="E708" s="5" t="s">
        <v>27</v>
      </c>
      <c r="F708" s="5" t="s">
        <v>35</v>
      </c>
      <c r="G708" s="5">
        <v>29</v>
      </c>
      <c r="H708" s="5">
        <v>655</v>
      </c>
      <c r="I708" s="5">
        <v>1132</v>
      </c>
      <c r="J708" s="6">
        <f t="shared" si="33"/>
        <v>18995</v>
      </c>
      <c r="K708" s="6">
        <f t="shared" si="34"/>
        <v>32828</v>
      </c>
      <c r="L708" s="6">
        <f t="shared" si="35"/>
        <v>13833</v>
      </c>
    </row>
    <row r="709" spans="1:12" ht="15.6" thickTop="1" thickBot="1" x14ac:dyDescent="0.35">
      <c r="A709" s="4">
        <v>45428</v>
      </c>
      <c r="B709" s="5" t="s">
        <v>87</v>
      </c>
      <c r="C709" s="5" t="s">
        <v>13</v>
      </c>
      <c r="D709" s="5" t="s">
        <v>78</v>
      </c>
      <c r="E709" s="5" t="s">
        <v>29</v>
      </c>
      <c r="F709" s="5" t="s">
        <v>16</v>
      </c>
      <c r="G709" s="5">
        <v>30</v>
      </c>
      <c r="H709" s="5">
        <v>616</v>
      </c>
      <c r="I709" s="5">
        <v>1159</v>
      </c>
      <c r="J709" s="6">
        <f t="shared" si="33"/>
        <v>18480</v>
      </c>
      <c r="K709" s="6">
        <f t="shared" si="34"/>
        <v>34770</v>
      </c>
      <c r="L709" s="6">
        <f t="shared" si="35"/>
        <v>16290</v>
      </c>
    </row>
    <row r="710" spans="1:12" ht="15.6" thickTop="1" thickBot="1" x14ac:dyDescent="0.35">
      <c r="A710" s="4">
        <v>45429</v>
      </c>
      <c r="B710" s="5" t="s">
        <v>88</v>
      </c>
      <c r="C710" s="5" t="s">
        <v>13</v>
      </c>
      <c r="D710" s="5" t="s">
        <v>78</v>
      </c>
      <c r="E710" s="5" t="s">
        <v>31</v>
      </c>
      <c r="F710" s="5" t="s">
        <v>16</v>
      </c>
      <c r="G710" s="5">
        <v>30</v>
      </c>
      <c r="H710" s="5">
        <v>709</v>
      </c>
      <c r="I710" s="5">
        <v>1305</v>
      </c>
      <c r="J710" s="6">
        <f t="shared" si="33"/>
        <v>21270</v>
      </c>
      <c r="K710" s="6">
        <f t="shared" si="34"/>
        <v>39150</v>
      </c>
      <c r="L710" s="6">
        <f t="shared" si="35"/>
        <v>17880</v>
      </c>
    </row>
    <row r="711" spans="1:12" ht="15.6" thickTop="1" thickBot="1" x14ac:dyDescent="0.35">
      <c r="A711" s="4">
        <v>45430</v>
      </c>
      <c r="B711" s="5" t="s">
        <v>89</v>
      </c>
      <c r="C711" s="5" t="s">
        <v>13</v>
      </c>
      <c r="D711" s="5" t="s">
        <v>78</v>
      </c>
      <c r="E711" s="5" t="s">
        <v>19</v>
      </c>
      <c r="F711" s="5" t="s">
        <v>16</v>
      </c>
      <c r="G711" s="5">
        <v>23</v>
      </c>
      <c r="H711" s="5">
        <v>875</v>
      </c>
      <c r="I711" s="5">
        <v>1376</v>
      </c>
      <c r="J711" s="6">
        <f t="shared" si="33"/>
        <v>20125</v>
      </c>
      <c r="K711" s="6">
        <f t="shared" si="34"/>
        <v>31648</v>
      </c>
      <c r="L711" s="6">
        <f t="shared" si="35"/>
        <v>11523</v>
      </c>
    </row>
    <row r="712" spans="1:12" ht="15.6" thickTop="1" thickBot="1" x14ac:dyDescent="0.35">
      <c r="A712" s="4">
        <v>45431</v>
      </c>
      <c r="B712" s="5" t="s">
        <v>90</v>
      </c>
      <c r="C712" s="5" t="s">
        <v>25</v>
      </c>
      <c r="D712" s="5" t="s">
        <v>91</v>
      </c>
      <c r="E712" s="5" t="s">
        <v>34</v>
      </c>
      <c r="F712" s="5" t="s">
        <v>16</v>
      </c>
      <c r="G712" s="5">
        <v>50</v>
      </c>
      <c r="H712" s="5">
        <v>885</v>
      </c>
      <c r="I712" s="5">
        <v>1238</v>
      </c>
      <c r="J712" s="6">
        <f t="shared" si="33"/>
        <v>44250</v>
      </c>
      <c r="K712" s="6">
        <f t="shared" si="34"/>
        <v>61900</v>
      </c>
      <c r="L712" s="6">
        <f t="shared" si="35"/>
        <v>17650</v>
      </c>
    </row>
    <row r="713" spans="1:12" ht="15.6" thickTop="1" thickBot="1" x14ac:dyDescent="0.35">
      <c r="A713" s="4">
        <v>45432</v>
      </c>
      <c r="B713" s="5" t="s">
        <v>92</v>
      </c>
      <c r="C713" s="5" t="s">
        <v>25</v>
      </c>
      <c r="D713" s="5" t="s">
        <v>91</v>
      </c>
      <c r="E713" s="5" t="s">
        <v>31</v>
      </c>
      <c r="F713" s="5" t="s">
        <v>16</v>
      </c>
      <c r="G713" s="5">
        <v>90</v>
      </c>
      <c r="H713" s="5">
        <v>718</v>
      </c>
      <c r="I713" s="5">
        <v>1346</v>
      </c>
      <c r="J713" s="6">
        <f t="shared" si="33"/>
        <v>64620</v>
      </c>
      <c r="K713" s="6">
        <f t="shared" si="34"/>
        <v>121140</v>
      </c>
      <c r="L713" s="6">
        <f t="shared" si="35"/>
        <v>56520</v>
      </c>
    </row>
    <row r="714" spans="1:12" ht="15.6" thickTop="1" thickBot="1" x14ac:dyDescent="0.35">
      <c r="A714" s="4">
        <v>45433</v>
      </c>
      <c r="B714" s="5" t="s">
        <v>93</v>
      </c>
      <c r="C714" s="5" t="s">
        <v>25</v>
      </c>
      <c r="D714" s="5" t="s">
        <v>91</v>
      </c>
      <c r="E714" s="5" t="s">
        <v>38</v>
      </c>
      <c r="F714" s="5" t="s">
        <v>35</v>
      </c>
      <c r="G714" s="5">
        <v>53</v>
      </c>
      <c r="H714" s="5">
        <v>950</v>
      </c>
      <c r="I714" s="5">
        <v>919</v>
      </c>
      <c r="J714" s="6">
        <f t="shared" si="33"/>
        <v>50350</v>
      </c>
      <c r="K714" s="6">
        <f t="shared" si="34"/>
        <v>48707</v>
      </c>
      <c r="L714" s="6">
        <f t="shared" si="35"/>
        <v>-1643</v>
      </c>
    </row>
    <row r="715" spans="1:12" ht="15.6" thickTop="1" thickBot="1" x14ac:dyDescent="0.35">
      <c r="A715" s="4">
        <v>45434</v>
      </c>
      <c r="B715" s="5" t="s">
        <v>94</v>
      </c>
      <c r="C715" s="5" t="s">
        <v>25</v>
      </c>
      <c r="D715" s="5" t="s">
        <v>91</v>
      </c>
      <c r="E715" s="5" t="s">
        <v>38</v>
      </c>
      <c r="F715" s="5" t="s">
        <v>35</v>
      </c>
      <c r="G715" s="5">
        <v>62</v>
      </c>
      <c r="H715" s="5">
        <v>623</v>
      </c>
      <c r="I715" s="5">
        <v>1463</v>
      </c>
      <c r="J715" s="6">
        <f t="shared" si="33"/>
        <v>38626</v>
      </c>
      <c r="K715" s="6">
        <f t="shared" si="34"/>
        <v>90706</v>
      </c>
      <c r="L715" s="6">
        <f t="shared" si="35"/>
        <v>52080</v>
      </c>
    </row>
    <row r="716" spans="1:12" ht="15.6" thickTop="1" thickBot="1" x14ac:dyDescent="0.35">
      <c r="A716" s="4">
        <v>45435</v>
      </c>
      <c r="B716" s="5" t="s">
        <v>95</v>
      </c>
      <c r="C716" s="5" t="s">
        <v>25</v>
      </c>
      <c r="D716" s="5" t="s">
        <v>91</v>
      </c>
      <c r="E716" s="5" t="s">
        <v>19</v>
      </c>
      <c r="F716" s="5" t="s">
        <v>35</v>
      </c>
      <c r="G716" s="5">
        <v>72</v>
      </c>
      <c r="H716" s="5">
        <v>920</v>
      </c>
      <c r="I716" s="5">
        <v>1333</v>
      </c>
      <c r="J716" s="6">
        <f t="shared" si="33"/>
        <v>66240</v>
      </c>
      <c r="K716" s="6">
        <f t="shared" si="34"/>
        <v>95976</v>
      </c>
      <c r="L716" s="6">
        <f t="shared" si="35"/>
        <v>29736</v>
      </c>
    </row>
    <row r="717" spans="1:12" ht="15.6" thickTop="1" thickBot="1" x14ac:dyDescent="0.35">
      <c r="A717" s="4">
        <v>45436</v>
      </c>
      <c r="B717" s="5" t="s">
        <v>96</v>
      </c>
      <c r="C717" s="5" t="s">
        <v>25</v>
      </c>
      <c r="D717" s="5" t="s">
        <v>91</v>
      </c>
      <c r="E717" s="5" t="s">
        <v>42</v>
      </c>
      <c r="F717" s="5" t="s">
        <v>35</v>
      </c>
      <c r="G717" s="5">
        <v>69</v>
      </c>
      <c r="H717" s="5">
        <v>860</v>
      </c>
      <c r="I717" s="5">
        <v>1028</v>
      </c>
      <c r="J717" s="6">
        <f t="shared" si="33"/>
        <v>59340</v>
      </c>
      <c r="K717" s="6">
        <f t="shared" si="34"/>
        <v>70932</v>
      </c>
      <c r="L717" s="6">
        <f t="shared" si="35"/>
        <v>11592</v>
      </c>
    </row>
    <row r="718" spans="1:12" ht="15.6" thickTop="1" thickBot="1" x14ac:dyDescent="0.35">
      <c r="A718" s="4">
        <v>45437</v>
      </c>
      <c r="B718" s="5" t="s">
        <v>97</v>
      </c>
      <c r="C718" s="5" t="s">
        <v>25</v>
      </c>
      <c r="D718" s="5" t="s">
        <v>91</v>
      </c>
      <c r="E718" s="5" t="s">
        <v>19</v>
      </c>
      <c r="F718" s="5" t="s">
        <v>35</v>
      </c>
      <c r="G718" s="5">
        <v>80</v>
      </c>
      <c r="H718" s="5">
        <v>765</v>
      </c>
      <c r="I718" s="5">
        <v>1025</v>
      </c>
      <c r="J718" s="6">
        <f t="shared" si="33"/>
        <v>61200</v>
      </c>
      <c r="K718" s="6">
        <f t="shared" si="34"/>
        <v>82000</v>
      </c>
      <c r="L718" s="6">
        <f t="shared" si="35"/>
        <v>20800</v>
      </c>
    </row>
    <row r="719" spans="1:12" ht="15.6" thickTop="1" thickBot="1" x14ac:dyDescent="0.35">
      <c r="A719" s="4">
        <v>45438</v>
      </c>
      <c r="B719" s="5" t="s">
        <v>98</v>
      </c>
      <c r="C719" s="5" t="s">
        <v>25</v>
      </c>
      <c r="D719" s="5" t="s">
        <v>91</v>
      </c>
      <c r="E719" s="5" t="s">
        <v>46</v>
      </c>
      <c r="F719" s="5" t="s">
        <v>35</v>
      </c>
      <c r="G719" s="5">
        <v>75</v>
      </c>
      <c r="H719" s="5">
        <v>690</v>
      </c>
      <c r="I719" s="5">
        <v>898</v>
      </c>
      <c r="J719" s="6">
        <f t="shared" si="33"/>
        <v>51750</v>
      </c>
      <c r="K719" s="6">
        <f t="shared" si="34"/>
        <v>67350</v>
      </c>
      <c r="L719" s="6">
        <f t="shared" si="35"/>
        <v>15600</v>
      </c>
    </row>
    <row r="720" spans="1:12" ht="15.6" thickTop="1" thickBot="1" x14ac:dyDescent="0.35">
      <c r="A720" s="4">
        <v>45439</v>
      </c>
      <c r="B720" s="5" t="s">
        <v>99</v>
      </c>
      <c r="C720" s="5" t="s">
        <v>25</v>
      </c>
      <c r="D720" s="5" t="s">
        <v>91</v>
      </c>
      <c r="E720" s="5" t="s">
        <v>42</v>
      </c>
      <c r="F720" s="5" t="s">
        <v>35</v>
      </c>
      <c r="G720" s="5">
        <v>100</v>
      </c>
      <c r="H720" s="5">
        <v>795</v>
      </c>
      <c r="I720" s="5">
        <v>1235</v>
      </c>
      <c r="J720" s="6">
        <f t="shared" si="33"/>
        <v>79500</v>
      </c>
      <c r="K720" s="6">
        <f t="shared" si="34"/>
        <v>123500</v>
      </c>
      <c r="L720" s="6">
        <f t="shared" si="35"/>
        <v>44000</v>
      </c>
    </row>
    <row r="721" spans="1:12" ht="15.6" thickTop="1" thickBot="1" x14ac:dyDescent="0.35">
      <c r="A721" s="4">
        <v>45440</v>
      </c>
      <c r="B721" s="5" t="s">
        <v>100</v>
      </c>
      <c r="C721" s="5" t="s">
        <v>25</v>
      </c>
      <c r="D721" s="5" t="s">
        <v>91</v>
      </c>
      <c r="E721" s="5" t="s">
        <v>49</v>
      </c>
      <c r="F721" s="5" t="s">
        <v>16</v>
      </c>
      <c r="G721" s="5">
        <v>85</v>
      </c>
      <c r="H721" s="5">
        <v>845</v>
      </c>
      <c r="I721" s="5">
        <v>1374</v>
      </c>
      <c r="J721" s="6">
        <f t="shared" si="33"/>
        <v>71825</v>
      </c>
      <c r="K721" s="6">
        <f t="shared" si="34"/>
        <v>116790</v>
      </c>
      <c r="L721" s="6">
        <f t="shared" si="35"/>
        <v>44965</v>
      </c>
    </row>
    <row r="722" spans="1:12" ht="15.6" thickTop="1" thickBot="1" x14ac:dyDescent="0.35">
      <c r="A722" s="4">
        <v>45441</v>
      </c>
      <c r="B722" s="5" t="s">
        <v>101</v>
      </c>
      <c r="C722" s="5" t="s">
        <v>25</v>
      </c>
      <c r="D722" s="5" t="s">
        <v>91</v>
      </c>
      <c r="E722" s="5" t="s">
        <v>51</v>
      </c>
      <c r="F722" s="5" t="s">
        <v>16</v>
      </c>
      <c r="G722" s="5">
        <v>59</v>
      </c>
      <c r="H722" s="5">
        <v>716</v>
      </c>
      <c r="I722" s="5">
        <v>1384</v>
      </c>
      <c r="J722" s="6">
        <f t="shared" si="33"/>
        <v>42244</v>
      </c>
      <c r="K722" s="6">
        <f t="shared" si="34"/>
        <v>81656</v>
      </c>
      <c r="L722" s="6">
        <f t="shared" si="35"/>
        <v>39412</v>
      </c>
    </row>
    <row r="723" spans="1:12" ht="15.6" thickTop="1" thickBot="1" x14ac:dyDescent="0.35">
      <c r="A723" s="4">
        <v>45442</v>
      </c>
      <c r="B723" s="5" t="s">
        <v>102</v>
      </c>
      <c r="C723" s="5" t="s">
        <v>25</v>
      </c>
      <c r="D723" s="5" t="s">
        <v>91</v>
      </c>
      <c r="E723" s="5" t="s">
        <v>31</v>
      </c>
      <c r="F723" s="5" t="s">
        <v>16</v>
      </c>
      <c r="G723" s="5">
        <v>51</v>
      </c>
      <c r="H723" s="5">
        <v>876</v>
      </c>
      <c r="I723" s="5">
        <v>934</v>
      </c>
      <c r="J723" s="6">
        <f t="shared" si="33"/>
        <v>44676</v>
      </c>
      <c r="K723" s="6">
        <f t="shared" si="34"/>
        <v>47634</v>
      </c>
      <c r="L723" s="6">
        <f t="shared" si="35"/>
        <v>2958</v>
      </c>
    </row>
    <row r="724" spans="1:12" ht="15.6" thickTop="1" thickBot="1" x14ac:dyDescent="0.35">
      <c r="A724" s="4">
        <v>45443</v>
      </c>
      <c r="B724" s="5" t="s">
        <v>103</v>
      </c>
      <c r="C724" s="5" t="s">
        <v>25</v>
      </c>
      <c r="D724" s="5" t="s">
        <v>104</v>
      </c>
      <c r="E724" s="5" t="s">
        <v>38</v>
      </c>
      <c r="F724" s="5" t="s">
        <v>16</v>
      </c>
      <c r="G724" s="5">
        <v>55</v>
      </c>
      <c r="H724" s="5">
        <v>793</v>
      </c>
      <c r="I724" s="5">
        <v>1289</v>
      </c>
      <c r="J724" s="6">
        <f t="shared" si="33"/>
        <v>43615</v>
      </c>
      <c r="K724" s="6">
        <f t="shared" si="34"/>
        <v>70895</v>
      </c>
      <c r="L724" s="6">
        <f t="shared" si="35"/>
        <v>27280</v>
      </c>
    </row>
    <row r="725" spans="1:12" ht="15.6" thickTop="1" thickBot="1" x14ac:dyDescent="0.35">
      <c r="A725" s="4">
        <v>45444</v>
      </c>
      <c r="B725" s="5" t="s">
        <v>105</v>
      </c>
      <c r="C725" s="5" t="s">
        <v>25</v>
      </c>
      <c r="D725" s="5" t="s">
        <v>104</v>
      </c>
      <c r="E725" s="5" t="s">
        <v>38</v>
      </c>
      <c r="F725" s="5" t="s">
        <v>35</v>
      </c>
      <c r="G725" s="5">
        <v>82</v>
      </c>
      <c r="H725" s="5">
        <v>641</v>
      </c>
      <c r="I725" s="5">
        <v>964</v>
      </c>
      <c r="J725" s="6">
        <f t="shared" si="33"/>
        <v>52562</v>
      </c>
      <c r="K725" s="6">
        <f t="shared" si="34"/>
        <v>79048</v>
      </c>
      <c r="L725" s="6">
        <f t="shared" si="35"/>
        <v>26486</v>
      </c>
    </row>
    <row r="726" spans="1:12" ht="15.6" thickTop="1" thickBot="1" x14ac:dyDescent="0.35">
      <c r="A726" s="4">
        <v>45445</v>
      </c>
      <c r="B726" s="5" t="s">
        <v>106</v>
      </c>
      <c r="C726" s="5" t="s">
        <v>25</v>
      </c>
      <c r="D726" s="5" t="s">
        <v>104</v>
      </c>
      <c r="E726" s="5" t="s">
        <v>23</v>
      </c>
      <c r="F726" s="5" t="s">
        <v>16</v>
      </c>
      <c r="G726" s="5">
        <v>80</v>
      </c>
      <c r="H726" s="5">
        <v>678</v>
      </c>
      <c r="I726" s="5">
        <v>1088</v>
      </c>
      <c r="J726" s="6">
        <f t="shared" si="33"/>
        <v>54240</v>
      </c>
      <c r="K726" s="6">
        <f t="shared" si="34"/>
        <v>87040</v>
      </c>
      <c r="L726" s="6">
        <f t="shared" si="35"/>
        <v>32800</v>
      </c>
    </row>
    <row r="727" spans="1:12" ht="15.6" thickTop="1" thickBot="1" x14ac:dyDescent="0.35">
      <c r="A727" s="4">
        <v>45446</v>
      </c>
      <c r="B727" s="5" t="s">
        <v>107</v>
      </c>
      <c r="C727" s="5" t="s">
        <v>25</v>
      </c>
      <c r="D727" s="5" t="s">
        <v>104</v>
      </c>
      <c r="E727" s="5" t="s">
        <v>23</v>
      </c>
      <c r="F727" s="5" t="s">
        <v>16</v>
      </c>
      <c r="G727" s="5">
        <v>76</v>
      </c>
      <c r="H727" s="5">
        <v>585</v>
      </c>
      <c r="I727" s="5">
        <v>1399</v>
      </c>
      <c r="J727" s="6">
        <f t="shared" si="33"/>
        <v>44460</v>
      </c>
      <c r="K727" s="6">
        <f t="shared" si="34"/>
        <v>106324</v>
      </c>
      <c r="L727" s="6">
        <f t="shared" si="35"/>
        <v>61864</v>
      </c>
    </row>
    <row r="728" spans="1:12" ht="15.6" thickTop="1" thickBot="1" x14ac:dyDescent="0.35">
      <c r="A728" s="4">
        <v>45447</v>
      </c>
      <c r="B728" s="5" t="s">
        <v>108</v>
      </c>
      <c r="C728" s="5" t="s">
        <v>25</v>
      </c>
      <c r="D728" s="5" t="s">
        <v>104</v>
      </c>
      <c r="E728" s="5" t="s">
        <v>34</v>
      </c>
      <c r="F728" s="5" t="s">
        <v>16</v>
      </c>
      <c r="G728" s="5">
        <v>93</v>
      </c>
      <c r="H728" s="5">
        <v>662</v>
      </c>
      <c r="I728" s="5">
        <v>1440</v>
      </c>
      <c r="J728" s="6">
        <f t="shared" si="33"/>
        <v>61566</v>
      </c>
      <c r="K728" s="6">
        <f t="shared" si="34"/>
        <v>133920</v>
      </c>
      <c r="L728" s="6">
        <f t="shared" si="35"/>
        <v>72354</v>
      </c>
    </row>
    <row r="729" spans="1:12" ht="15.6" thickTop="1" thickBot="1" x14ac:dyDescent="0.35">
      <c r="A729" s="4">
        <v>45448</v>
      </c>
      <c r="B729" s="5" t="s">
        <v>109</v>
      </c>
      <c r="C729" s="5" t="s">
        <v>25</v>
      </c>
      <c r="D729" s="5" t="s">
        <v>104</v>
      </c>
      <c r="E729" s="5" t="s">
        <v>38</v>
      </c>
      <c r="F729" s="5" t="s">
        <v>16</v>
      </c>
      <c r="G729" s="5">
        <v>51</v>
      </c>
      <c r="H729" s="5">
        <v>744</v>
      </c>
      <c r="I729" s="5">
        <v>1324</v>
      </c>
      <c r="J729" s="6">
        <f t="shared" si="33"/>
        <v>37944</v>
      </c>
      <c r="K729" s="6">
        <f t="shared" si="34"/>
        <v>67524</v>
      </c>
      <c r="L729" s="6">
        <f t="shared" si="35"/>
        <v>29580</v>
      </c>
    </row>
    <row r="730" spans="1:12" ht="15.6" thickTop="1" thickBot="1" x14ac:dyDescent="0.35">
      <c r="A730" s="4">
        <v>45449</v>
      </c>
      <c r="B730" s="5" t="s">
        <v>110</v>
      </c>
      <c r="C730" s="5" t="s">
        <v>25</v>
      </c>
      <c r="D730" s="5" t="s">
        <v>104</v>
      </c>
      <c r="E730" s="5" t="s">
        <v>61</v>
      </c>
      <c r="F730" s="5" t="s">
        <v>35</v>
      </c>
      <c r="G730" s="5">
        <v>88</v>
      </c>
      <c r="H730" s="5">
        <v>820</v>
      </c>
      <c r="I730" s="5">
        <v>1182</v>
      </c>
      <c r="J730" s="6">
        <f t="shared" si="33"/>
        <v>72160</v>
      </c>
      <c r="K730" s="6">
        <f t="shared" si="34"/>
        <v>104016</v>
      </c>
      <c r="L730" s="6">
        <f t="shared" si="35"/>
        <v>31856</v>
      </c>
    </row>
    <row r="731" spans="1:12" ht="15.6" thickTop="1" thickBot="1" x14ac:dyDescent="0.35">
      <c r="A731" s="4">
        <v>45450</v>
      </c>
      <c r="B731" s="5" t="s">
        <v>111</v>
      </c>
      <c r="C731" s="5" t="s">
        <v>25</v>
      </c>
      <c r="D731" s="5" t="s">
        <v>104</v>
      </c>
      <c r="E731" s="5" t="s">
        <v>63</v>
      </c>
      <c r="F731" s="5" t="s">
        <v>35</v>
      </c>
      <c r="G731" s="5">
        <v>72</v>
      </c>
      <c r="H731" s="5">
        <v>937</v>
      </c>
      <c r="I731" s="5">
        <v>1264</v>
      </c>
      <c r="J731" s="6">
        <f t="shared" si="33"/>
        <v>67464</v>
      </c>
      <c r="K731" s="6">
        <f t="shared" si="34"/>
        <v>91008</v>
      </c>
      <c r="L731" s="6">
        <f t="shared" si="35"/>
        <v>23544</v>
      </c>
    </row>
    <row r="732" spans="1:12" ht="15.6" thickTop="1" thickBot="1" x14ac:dyDescent="0.35">
      <c r="A732" s="4">
        <v>45451</v>
      </c>
      <c r="B732" s="5" t="s">
        <v>112</v>
      </c>
      <c r="C732" s="5" t="s">
        <v>25</v>
      </c>
      <c r="D732" s="5" t="s">
        <v>104</v>
      </c>
      <c r="E732" s="5" t="s">
        <v>19</v>
      </c>
      <c r="F732" s="5" t="s">
        <v>35</v>
      </c>
      <c r="G732" s="5">
        <v>55</v>
      </c>
      <c r="H732" s="5">
        <v>685</v>
      </c>
      <c r="I732" s="5">
        <v>1135</v>
      </c>
      <c r="J732" s="6">
        <f t="shared" si="33"/>
        <v>37675</v>
      </c>
      <c r="K732" s="6">
        <f t="shared" si="34"/>
        <v>62425</v>
      </c>
      <c r="L732" s="6">
        <f t="shared" si="35"/>
        <v>24750</v>
      </c>
    </row>
    <row r="733" spans="1:12" ht="15.6" thickTop="1" thickBot="1" x14ac:dyDescent="0.35">
      <c r="A733" s="4">
        <v>45452</v>
      </c>
      <c r="B733" s="5" t="s">
        <v>113</v>
      </c>
      <c r="C733" s="5" t="s">
        <v>25</v>
      </c>
      <c r="D733" s="5" t="s">
        <v>104</v>
      </c>
      <c r="E733" s="5" t="s">
        <v>66</v>
      </c>
      <c r="F733" s="5" t="s">
        <v>35</v>
      </c>
      <c r="G733" s="5">
        <v>55</v>
      </c>
      <c r="H733" s="5">
        <v>661</v>
      </c>
      <c r="I733" s="5">
        <v>1210</v>
      </c>
      <c r="J733" s="6">
        <f t="shared" si="33"/>
        <v>36355</v>
      </c>
      <c r="K733" s="6">
        <f t="shared" si="34"/>
        <v>66550</v>
      </c>
      <c r="L733" s="6">
        <f t="shared" si="35"/>
        <v>30195</v>
      </c>
    </row>
    <row r="734" spans="1:12" ht="15.6" thickTop="1" thickBot="1" x14ac:dyDescent="0.35">
      <c r="A734" s="4">
        <v>45453</v>
      </c>
      <c r="B734" s="5" t="s">
        <v>114</v>
      </c>
      <c r="C734" s="5" t="s">
        <v>25</v>
      </c>
      <c r="D734" s="5" t="s">
        <v>104</v>
      </c>
      <c r="E734" s="5" t="s">
        <v>68</v>
      </c>
      <c r="F734" s="5" t="s">
        <v>35</v>
      </c>
      <c r="G734" s="5">
        <v>72</v>
      </c>
      <c r="H734" s="5">
        <v>804</v>
      </c>
      <c r="I734" s="5">
        <v>1389</v>
      </c>
      <c r="J734" s="6">
        <f t="shared" si="33"/>
        <v>57888</v>
      </c>
      <c r="K734" s="6">
        <f t="shared" si="34"/>
        <v>100008</v>
      </c>
      <c r="L734" s="6">
        <f t="shared" si="35"/>
        <v>42120</v>
      </c>
    </row>
    <row r="735" spans="1:12" ht="15.6" thickTop="1" thickBot="1" x14ac:dyDescent="0.35">
      <c r="A735" s="4">
        <v>45454</v>
      </c>
      <c r="B735" s="5" t="s">
        <v>115</v>
      </c>
      <c r="C735" s="5" t="s">
        <v>116</v>
      </c>
      <c r="D735" s="5" t="s">
        <v>117</v>
      </c>
      <c r="E735" s="5" t="s">
        <v>70</v>
      </c>
      <c r="F735" s="5" t="s">
        <v>35</v>
      </c>
      <c r="G735" s="5">
        <v>13</v>
      </c>
      <c r="H735" s="5">
        <v>643</v>
      </c>
      <c r="I735" s="5">
        <v>1098</v>
      </c>
      <c r="J735" s="6">
        <f t="shared" si="33"/>
        <v>8359</v>
      </c>
      <c r="K735" s="6">
        <f t="shared" si="34"/>
        <v>14274</v>
      </c>
      <c r="L735" s="6">
        <f t="shared" si="35"/>
        <v>5915</v>
      </c>
    </row>
    <row r="736" spans="1:12" ht="15.6" thickTop="1" thickBot="1" x14ac:dyDescent="0.35">
      <c r="A736" s="4">
        <v>45455</v>
      </c>
      <c r="B736" s="5" t="s">
        <v>118</v>
      </c>
      <c r="C736" s="5" t="s">
        <v>116</v>
      </c>
      <c r="D736" s="5" t="s">
        <v>117</v>
      </c>
      <c r="E736" s="5" t="s">
        <v>72</v>
      </c>
      <c r="F736" s="5" t="s">
        <v>35</v>
      </c>
      <c r="G736" s="5">
        <v>16</v>
      </c>
      <c r="H736" s="5">
        <v>848</v>
      </c>
      <c r="I736" s="5">
        <v>894</v>
      </c>
      <c r="J736" s="6">
        <f t="shared" si="33"/>
        <v>13568</v>
      </c>
      <c r="K736" s="6">
        <f t="shared" si="34"/>
        <v>14304</v>
      </c>
      <c r="L736" s="6">
        <f t="shared" si="35"/>
        <v>736</v>
      </c>
    </row>
    <row r="737" spans="1:12" ht="15.6" thickTop="1" thickBot="1" x14ac:dyDescent="0.35">
      <c r="A737" s="4">
        <v>45456</v>
      </c>
      <c r="B737" s="5" t="s">
        <v>119</v>
      </c>
      <c r="C737" s="5" t="s">
        <v>116</v>
      </c>
      <c r="D737" s="5" t="s">
        <v>117</v>
      </c>
      <c r="E737" s="5" t="s">
        <v>74</v>
      </c>
      <c r="F737" s="5" t="s">
        <v>35</v>
      </c>
      <c r="G737" s="5">
        <v>19</v>
      </c>
      <c r="H737" s="5">
        <v>982</v>
      </c>
      <c r="I737" s="5">
        <v>1253</v>
      </c>
      <c r="J737" s="6">
        <f t="shared" si="33"/>
        <v>18658</v>
      </c>
      <c r="K737" s="6">
        <f t="shared" si="34"/>
        <v>23807</v>
      </c>
      <c r="L737" s="6">
        <f t="shared" si="35"/>
        <v>5149</v>
      </c>
    </row>
    <row r="738" spans="1:12" ht="15.6" thickTop="1" thickBot="1" x14ac:dyDescent="0.35">
      <c r="A738" s="4">
        <v>45457</v>
      </c>
      <c r="B738" s="5" t="s">
        <v>120</v>
      </c>
      <c r="C738" s="5" t="s">
        <v>116</v>
      </c>
      <c r="D738" s="5" t="s">
        <v>117</v>
      </c>
      <c r="E738" s="5" t="s">
        <v>21</v>
      </c>
      <c r="F738" s="5" t="s">
        <v>35</v>
      </c>
      <c r="G738" s="5">
        <v>19</v>
      </c>
      <c r="H738" s="5">
        <v>918</v>
      </c>
      <c r="I738" s="5">
        <v>1364</v>
      </c>
      <c r="J738" s="6">
        <f t="shared" si="33"/>
        <v>17442</v>
      </c>
      <c r="K738" s="6">
        <f t="shared" si="34"/>
        <v>25916</v>
      </c>
      <c r="L738" s="6">
        <f t="shared" si="35"/>
        <v>8474</v>
      </c>
    </row>
    <row r="739" spans="1:12" ht="15.6" thickTop="1" thickBot="1" x14ac:dyDescent="0.35">
      <c r="A739" s="4">
        <v>45458</v>
      </c>
      <c r="B739" s="5" t="s">
        <v>121</v>
      </c>
      <c r="C739" s="5" t="s">
        <v>116</v>
      </c>
      <c r="D739" s="5" t="s">
        <v>117</v>
      </c>
      <c r="E739" s="5" t="s">
        <v>21</v>
      </c>
      <c r="F739" s="5" t="s">
        <v>35</v>
      </c>
      <c r="G739" s="5">
        <v>17</v>
      </c>
      <c r="H739" s="5">
        <v>901</v>
      </c>
      <c r="I739" s="5">
        <v>1395</v>
      </c>
      <c r="J739" s="6">
        <f t="shared" si="33"/>
        <v>15317</v>
      </c>
      <c r="K739" s="6">
        <f t="shared" si="34"/>
        <v>23715</v>
      </c>
      <c r="L739" s="6">
        <f t="shared" si="35"/>
        <v>8398</v>
      </c>
    </row>
    <row r="740" spans="1:12" ht="15.6" thickTop="1" thickBot="1" x14ac:dyDescent="0.35">
      <c r="A740" s="4">
        <v>45459</v>
      </c>
      <c r="B740" s="5" t="s">
        <v>122</v>
      </c>
      <c r="C740" s="5" t="s">
        <v>116</v>
      </c>
      <c r="D740" s="5" t="s">
        <v>117</v>
      </c>
      <c r="E740" s="5" t="s">
        <v>42</v>
      </c>
      <c r="F740" s="5" t="s">
        <v>16</v>
      </c>
      <c r="G740" s="5">
        <v>17</v>
      </c>
      <c r="H740" s="5">
        <v>787</v>
      </c>
      <c r="I740" s="5">
        <v>1165</v>
      </c>
      <c r="J740" s="6">
        <f t="shared" si="33"/>
        <v>13379</v>
      </c>
      <c r="K740" s="6">
        <f t="shared" si="34"/>
        <v>19805</v>
      </c>
      <c r="L740" s="6">
        <f t="shared" si="35"/>
        <v>6426</v>
      </c>
    </row>
    <row r="741" spans="1:12" ht="15.6" thickTop="1" thickBot="1" x14ac:dyDescent="0.35">
      <c r="A741" s="4">
        <v>45460</v>
      </c>
      <c r="B741" s="5" t="s">
        <v>123</v>
      </c>
      <c r="C741" s="5" t="s">
        <v>116</v>
      </c>
      <c r="D741" s="5" t="s">
        <v>117</v>
      </c>
      <c r="E741" s="5" t="s">
        <v>61</v>
      </c>
      <c r="F741" s="5" t="s">
        <v>16</v>
      </c>
      <c r="G741" s="5">
        <v>15</v>
      </c>
      <c r="H741" s="5">
        <v>545</v>
      </c>
      <c r="I741" s="5">
        <v>1113</v>
      </c>
      <c r="J741" s="6">
        <f t="shared" si="33"/>
        <v>8175</v>
      </c>
      <c r="K741" s="6">
        <f t="shared" si="34"/>
        <v>16695</v>
      </c>
      <c r="L741" s="6">
        <f t="shared" si="35"/>
        <v>8520</v>
      </c>
    </row>
    <row r="742" spans="1:12" ht="15.6" thickTop="1" thickBot="1" x14ac:dyDescent="0.35">
      <c r="A742" s="4">
        <v>45461</v>
      </c>
      <c r="B742" s="5" t="s">
        <v>124</v>
      </c>
      <c r="C742" s="5" t="s">
        <v>25</v>
      </c>
      <c r="D742" s="5" t="s">
        <v>91</v>
      </c>
      <c r="E742" s="5" t="s">
        <v>21</v>
      </c>
      <c r="F742" s="5" t="s">
        <v>16</v>
      </c>
      <c r="G742" s="5">
        <v>87</v>
      </c>
      <c r="H742" s="5">
        <v>616</v>
      </c>
      <c r="I742" s="5">
        <v>916</v>
      </c>
      <c r="J742" s="6">
        <f t="shared" si="33"/>
        <v>53592</v>
      </c>
      <c r="K742" s="6">
        <f t="shared" si="34"/>
        <v>79692</v>
      </c>
      <c r="L742" s="6">
        <f t="shared" si="35"/>
        <v>26100</v>
      </c>
    </row>
    <row r="743" spans="1:12" ht="15.6" thickTop="1" thickBot="1" x14ac:dyDescent="0.35">
      <c r="A743" s="4">
        <v>45462</v>
      </c>
      <c r="B743" s="5" t="s">
        <v>125</v>
      </c>
      <c r="C743" s="5" t="s">
        <v>25</v>
      </c>
      <c r="D743" s="5" t="s">
        <v>91</v>
      </c>
      <c r="E743" s="5" t="s">
        <v>27</v>
      </c>
      <c r="F743" s="5" t="s">
        <v>16</v>
      </c>
      <c r="G743" s="5">
        <v>57</v>
      </c>
      <c r="H743" s="5">
        <v>724</v>
      </c>
      <c r="I743" s="5">
        <v>923</v>
      </c>
      <c r="J743" s="6">
        <f t="shared" si="33"/>
        <v>41268</v>
      </c>
      <c r="K743" s="6">
        <f t="shared" si="34"/>
        <v>52611</v>
      </c>
      <c r="L743" s="6">
        <f t="shared" si="35"/>
        <v>11343</v>
      </c>
    </row>
    <row r="744" spans="1:12" ht="15.6" thickTop="1" thickBot="1" x14ac:dyDescent="0.35">
      <c r="A744" s="4">
        <v>45463</v>
      </c>
      <c r="B744" s="5" t="s">
        <v>126</v>
      </c>
      <c r="C744" s="5" t="s">
        <v>25</v>
      </c>
      <c r="D744" s="5" t="s">
        <v>91</v>
      </c>
      <c r="E744" s="5" t="s">
        <v>15</v>
      </c>
      <c r="F744" s="5" t="s">
        <v>16</v>
      </c>
      <c r="G744" s="5">
        <v>85</v>
      </c>
      <c r="H744" s="5">
        <v>639</v>
      </c>
      <c r="I744" s="5">
        <v>920</v>
      </c>
      <c r="J744" s="6">
        <f t="shared" si="33"/>
        <v>54315</v>
      </c>
      <c r="K744" s="6">
        <f t="shared" si="34"/>
        <v>78200</v>
      </c>
      <c r="L744" s="6">
        <f t="shared" si="35"/>
        <v>23885</v>
      </c>
    </row>
    <row r="745" spans="1:12" ht="15.6" thickTop="1" thickBot="1" x14ac:dyDescent="0.35">
      <c r="A745" s="4">
        <v>45464</v>
      </c>
      <c r="B745" s="5" t="s">
        <v>127</v>
      </c>
      <c r="C745" s="5" t="s">
        <v>25</v>
      </c>
      <c r="D745" s="5" t="s">
        <v>91</v>
      </c>
      <c r="E745" s="5" t="s">
        <v>19</v>
      </c>
      <c r="F745" s="5" t="s">
        <v>35</v>
      </c>
      <c r="G745" s="5">
        <v>83</v>
      </c>
      <c r="H745" s="5">
        <v>889</v>
      </c>
      <c r="I745" s="5">
        <v>1363</v>
      </c>
      <c r="J745" s="6">
        <f t="shared" si="33"/>
        <v>73787</v>
      </c>
      <c r="K745" s="6">
        <f t="shared" si="34"/>
        <v>113129</v>
      </c>
      <c r="L745" s="6">
        <f t="shared" si="35"/>
        <v>39342</v>
      </c>
    </row>
    <row r="746" spans="1:12" ht="15.6" thickTop="1" thickBot="1" x14ac:dyDescent="0.35">
      <c r="A746" s="4">
        <v>45465</v>
      </c>
      <c r="B746" s="5" t="s">
        <v>128</v>
      </c>
      <c r="C746" s="5" t="s">
        <v>25</v>
      </c>
      <c r="D746" s="5" t="s">
        <v>91</v>
      </c>
      <c r="E746" s="5" t="s">
        <v>21</v>
      </c>
      <c r="F746" s="5" t="s">
        <v>35</v>
      </c>
      <c r="G746" s="5">
        <v>81</v>
      </c>
      <c r="H746" s="5">
        <v>776</v>
      </c>
      <c r="I746" s="5">
        <v>1318</v>
      </c>
      <c r="J746" s="6">
        <f t="shared" si="33"/>
        <v>62856</v>
      </c>
      <c r="K746" s="6">
        <f t="shared" si="34"/>
        <v>106758</v>
      </c>
      <c r="L746" s="6">
        <f t="shared" si="35"/>
        <v>43902</v>
      </c>
    </row>
    <row r="747" spans="1:12" ht="15.6" thickTop="1" thickBot="1" x14ac:dyDescent="0.35">
      <c r="A747" s="4">
        <v>45466</v>
      </c>
      <c r="B747" s="5" t="s">
        <v>129</v>
      </c>
      <c r="C747" s="5" t="s">
        <v>25</v>
      </c>
      <c r="D747" s="5" t="s">
        <v>104</v>
      </c>
      <c r="E747" s="5" t="s">
        <v>23</v>
      </c>
      <c r="F747" s="5" t="s">
        <v>35</v>
      </c>
      <c r="G747" s="5">
        <v>86</v>
      </c>
      <c r="H747" s="5">
        <v>705</v>
      </c>
      <c r="I747" s="5">
        <v>1007</v>
      </c>
      <c r="J747" s="6">
        <f t="shared" si="33"/>
        <v>60630</v>
      </c>
      <c r="K747" s="6">
        <f t="shared" si="34"/>
        <v>86602</v>
      </c>
      <c r="L747" s="6">
        <f t="shared" si="35"/>
        <v>25972</v>
      </c>
    </row>
    <row r="748" spans="1:12" ht="15.6" thickTop="1" thickBot="1" x14ac:dyDescent="0.35">
      <c r="A748" s="4">
        <v>45467</v>
      </c>
      <c r="B748" s="5" t="s">
        <v>130</v>
      </c>
      <c r="C748" s="5" t="s">
        <v>25</v>
      </c>
      <c r="D748" s="5" t="s">
        <v>104</v>
      </c>
      <c r="E748" s="5" t="s">
        <v>27</v>
      </c>
      <c r="F748" s="5" t="s">
        <v>16</v>
      </c>
      <c r="G748" s="5">
        <v>80</v>
      </c>
      <c r="H748" s="5">
        <v>901</v>
      </c>
      <c r="I748" s="5">
        <v>1198</v>
      </c>
      <c r="J748" s="6">
        <f t="shared" si="33"/>
        <v>72080</v>
      </c>
      <c r="K748" s="6">
        <f t="shared" si="34"/>
        <v>95840</v>
      </c>
      <c r="L748" s="6">
        <f t="shared" si="35"/>
        <v>23760</v>
      </c>
    </row>
    <row r="749" spans="1:12" ht="15.6" thickTop="1" thickBot="1" x14ac:dyDescent="0.35">
      <c r="A749" s="4">
        <v>45468</v>
      </c>
      <c r="B749" s="5" t="s">
        <v>131</v>
      </c>
      <c r="C749" s="5" t="s">
        <v>25</v>
      </c>
      <c r="D749" s="5" t="s">
        <v>104</v>
      </c>
      <c r="E749" s="5" t="s">
        <v>29</v>
      </c>
      <c r="F749" s="5" t="s">
        <v>16</v>
      </c>
      <c r="G749" s="5">
        <v>59</v>
      </c>
      <c r="H749" s="5">
        <v>502</v>
      </c>
      <c r="I749" s="5">
        <v>1430</v>
      </c>
      <c r="J749" s="6">
        <f t="shared" si="33"/>
        <v>29618</v>
      </c>
      <c r="K749" s="6">
        <f t="shared" si="34"/>
        <v>84370</v>
      </c>
      <c r="L749" s="6">
        <f t="shared" si="35"/>
        <v>54752</v>
      </c>
    </row>
    <row r="750" spans="1:12" ht="15.6" thickTop="1" thickBot="1" x14ac:dyDescent="0.35">
      <c r="A750" s="4">
        <v>45469</v>
      </c>
      <c r="B750" s="5" t="s">
        <v>132</v>
      </c>
      <c r="C750" s="5" t="s">
        <v>25</v>
      </c>
      <c r="D750" s="5" t="s">
        <v>104</v>
      </c>
      <c r="E750" s="5" t="s">
        <v>31</v>
      </c>
      <c r="F750" s="5" t="s">
        <v>16</v>
      </c>
      <c r="G750" s="5">
        <v>52</v>
      </c>
      <c r="H750" s="5">
        <v>556</v>
      </c>
      <c r="I750" s="5">
        <v>1041</v>
      </c>
      <c r="J750" s="6">
        <f t="shared" si="33"/>
        <v>28912</v>
      </c>
      <c r="K750" s="6">
        <f t="shared" si="34"/>
        <v>54132</v>
      </c>
      <c r="L750" s="6">
        <f t="shared" si="35"/>
        <v>25220</v>
      </c>
    </row>
    <row r="751" spans="1:12" ht="15.6" thickTop="1" thickBot="1" x14ac:dyDescent="0.35">
      <c r="A751" s="4">
        <v>45470</v>
      </c>
      <c r="B751" s="5" t="s">
        <v>133</v>
      </c>
      <c r="C751" s="5" t="s">
        <v>25</v>
      </c>
      <c r="D751" s="5" t="s">
        <v>104</v>
      </c>
      <c r="E751" s="5" t="s">
        <v>19</v>
      </c>
      <c r="F751" s="5" t="s">
        <v>16</v>
      </c>
      <c r="G751" s="5">
        <v>92</v>
      </c>
      <c r="H751" s="5">
        <v>953</v>
      </c>
      <c r="I751" s="5">
        <v>888</v>
      </c>
      <c r="J751" s="6">
        <f t="shared" si="33"/>
        <v>87676</v>
      </c>
      <c r="K751" s="6">
        <f t="shared" si="34"/>
        <v>81696</v>
      </c>
      <c r="L751" s="6">
        <f t="shared" si="35"/>
        <v>-5980</v>
      </c>
    </row>
    <row r="752" spans="1:12" ht="15.6" thickTop="1" thickBot="1" x14ac:dyDescent="0.35">
      <c r="A752" s="4">
        <v>45471</v>
      </c>
      <c r="B752" s="5" t="s">
        <v>134</v>
      </c>
      <c r="C752" s="5" t="s">
        <v>25</v>
      </c>
      <c r="D752" s="5" t="s">
        <v>104</v>
      </c>
      <c r="E752" s="5" t="s">
        <v>34</v>
      </c>
      <c r="F752" s="5" t="s">
        <v>16</v>
      </c>
      <c r="G752" s="5">
        <v>96</v>
      </c>
      <c r="H752" s="5">
        <v>961</v>
      </c>
      <c r="I752" s="5">
        <v>1234</v>
      </c>
      <c r="J752" s="6">
        <f t="shared" si="33"/>
        <v>92256</v>
      </c>
      <c r="K752" s="6">
        <f t="shared" si="34"/>
        <v>118464</v>
      </c>
      <c r="L752" s="6">
        <f t="shared" si="35"/>
        <v>26208</v>
      </c>
    </row>
    <row r="753" spans="1:12" ht="15.6" thickTop="1" thickBot="1" x14ac:dyDescent="0.35">
      <c r="A753" s="4">
        <v>45472</v>
      </c>
      <c r="B753" s="5" t="s">
        <v>135</v>
      </c>
      <c r="C753" s="5" t="s">
        <v>116</v>
      </c>
      <c r="D753" s="5" t="s">
        <v>136</v>
      </c>
      <c r="E753" s="5" t="s">
        <v>31</v>
      </c>
      <c r="F753" s="5" t="s">
        <v>35</v>
      </c>
      <c r="G753" s="5">
        <v>11</v>
      </c>
      <c r="H753" s="5">
        <v>616</v>
      </c>
      <c r="I753" s="5">
        <v>1429</v>
      </c>
      <c r="J753" s="6">
        <f t="shared" si="33"/>
        <v>6776</v>
      </c>
      <c r="K753" s="6">
        <f t="shared" si="34"/>
        <v>15719</v>
      </c>
      <c r="L753" s="6">
        <f t="shared" si="35"/>
        <v>8943</v>
      </c>
    </row>
    <row r="754" spans="1:12" ht="15.6" thickTop="1" thickBot="1" x14ac:dyDescent="0.35">
      <c r="A754" s="4">
        <v>45473</v>
      </c>
      <c r="B754" s="5" t="s">
        <v>137</v>
      </c>
      <c r="C754" s="5" t="s">
        <v>116</v>
      </c>
      <c r="D754" s="5" t="s">
        <v>136</v>
      </c>
      <c r="E754" s="5" t="s">
        <v>38</v>
      </c>
      <c r="F754" s="5" t="s">
        <v>35</v>
      </c>
      <c r="G754" s="5">
        <v>16</v>
      </c>
      <c r="H754" s="5">
        <v>911</v>
      </c>
      <c r="I754" s="5">
        <v>1482</v>
      </c>
      <c r="J754" s="6">
        <f t="shared" si="33"/>
        <v>14576</v>
      </c>
      <c r="K754" s="6">
        <f t="shared" si="34"/>
        <v>23712</v>
      </c>
      <c r="L754" s="6">
        <f t="shared" si="35"/>
        <v>9136</v>
      </c>
    </row>
    <row r="755" spans="1:12" ht="15.6" thickTop="1" thickBot="1" x14ac:dyDescent="0.35">
      <c r="A755" s="4">
        <v>45474</v>
      </c>
      <c r="B755" s="5" t="s">
        <v>138</v>
      </c>
      <c r="C755" s="5" t="s">
        <v>116</v>
      </c>
      <c r="D755" s="5" t="s">
        <v>136</v>
      </c>
      <c r="E755" s="5" t="s">
        <v>38</v>
      </c>
      <c r="F755" s="5" t="s">
        <v>35</v>
      </c>
      <c r="G755" s="5">
        <v>19</v>
      </c>
      <c r="H755" s="5">
        <v>816</v>
      </c>
      <c r="I755" s="5">
        <v>1069</v>
      </c>
      <c r="J755" s="6">
        <f t="shared" si="33"/>
        <v>15504</v>
      </c>
      <c r="K755" s="6">
        <f t="shared" si="34"/>
        <v>20311</v>
      </c>
      <c r="L755" s="6">
        <f t="shared" si="35"/>
        <v>4807</v>
      </c>
    </row>
    <row r="756" spans="1:12" ht="15.6" thickTop="1" thickBot="1" x14ac:dyDescent="0.35">
      <c r="A756" s="4">
        <v>45475</v>
      </c>
      <c r="B756" s="5" t="s">
        <v>139</v>
      </c>
      <c r="C756" s="5" t="s">
        <v>116</v>
      </c>
      <c r="D756" s="5" t="s">
        <v>136</v>
      </c>
      <c r="E756" s="5" t="s">
        <v>19</v>
      </c>
      <c r="F756" s="5" t="s">
        <v>35</v>
      </c>
      <c r="G756" s="5">
        <v>14</v>
      </c>
      <c r="H756" s="5">
        <v>684</v>
      </c>
      <c r="I756" s="5">
        <v>983</v>
      </c>
      <c r="J756" s="6">
        <f t="shared" si="33"/>
        <v>9576</v>
      </c>
      <c r="K756" s="6">
        <f t="shared" si="34"/>
        <v>13762</v>
      </c>
      <c r="L756" s="6">
        <f t="shared" si="35"/>
        <v>4186</v>
      </c>
    </row>
    <row r="757" spans="1:12" ht="15.6" thickTop="1" thickBot="1" x14ac:dyDescent="0.35">
      <c r="A757" s="4">
        <v>45476</v>
      </c>
      <c r="B757" s="5" t="s">
        <v>140</v>
      </c>
      <c r="C757" s="5" t="s">
        <v>116</v>
      </c>
      <c r="D757" s="5" t="s">
        <v>136</v>
      </c>
      <c r="E757" s="5" t="s">
        <v>42</v>
      </c>
      <c r="F757" s="5" t="s">
        <v>35</v>
      </c>
      <c r="G757" s="5">
        <v>16</v>
      </c>
      <c r="H757" s="5">
        <v>693</v>
      </c>
      <c r="I757" s="5">
        <v>1417</v>
      </c>
      <c r="J757" s="6">
        <f t="shared" si="33"/>
        <v>11088</v>
      </c>
      <c r="K757" s="6">
        <f t="shared" si="34"/>
        <v>22672</v>
      </c>
      <c r="L757" s="6">
        <f t="shared" si="35"/>
        <v>11584</v>
      </c>
    </row>
    <row r="758" spans="1:12" ht="15.6" thickTop="1" thickBot="1" x14ac:dyDescent="0.35">
      <c r="A758" s="4">
        <v>45477</v>
      </c>
      <c r="B758" s="5" t="s">
        <v>141</v>
      </c>
      <c r="C758" s="5" t="s">
        <v>116</v>
      </c>
      <c r="D758" s="5" t="s">
        <v>136</v>
      </c>
      <c r="E758" s="5" t="s">
        <v>19</v>
      </c>
      <c r="F758" s="5" t="s">
        <v>35</v>
      </c>
      <c r="G758" s="5">
        <v>14</v>
      </c>
      <c r="H758" s="5">
        <v>965</v>
      </c>
      <c r="I758" s="5">
        <v>1403</v>
      </c>
      <c r="J758" s="6">
        <f t="shared" si="33"/>
        <v>13510</v>
      </c>
      <c r="K758" s="6">
        <f t="shared" si="34"/>
        <v>19642</v>
      </c>
      <c r="L758" s="6">
        <f t="shared" si="35"/>
        <v>6132</v>
      </c>
    </row>
    <row r="759" spans="1:12" ht="15.6" thickTop="1" thickBot="1" x14ac:dyDescent="0.35">
      <c r="A759" s="4">
        <v>45478</v>
      </c>
      <c r="B759" s="5" t="s">
        <v>142</v>
      </c>
      <c r="C759" s="5" t="s">
        <v>116</v>
      </c>
      <c r="D759" s="5" t="s">
        <v>136</v>
      </c>
      <c r="E759" s="5" t="s">
        <v>46</v>
      </c>
      <c r="F759" s="5" t="s">
        <v>35</v>
      </c>
      <c r="G759" s="5">
        <v>20</v>
      </c>
      <c r="H759" s="5">
        <v>960</v>
      </c>
      <c r="I759" s="5">
        <v>1498</v>
      </c>
      <c r="J759" s="6">
        <f t="shared" si="33"/>
        <v>19200</v>
      </c>
      <c r="K759" s="6">
        <f t="shared" si="34"/>
        <v>29960</v>
      </c>
      <c r="L759" s="6">
        <f t="shared" si="35"/>
        <v>10760</v>
      </c>
    </row>
    <row r="760" spans="1:12" ht="15.6" thickTop="1" thickBot="1" x14ac:dyDescent="0.35">
      <c r="A760" s="4">
        <v>45479</v>
      </c>
      <c r="B760" s="5" t="s">
        <v>143</v>
      </c>
      <c r="C760" s="5" t="s">
        <v>116</v>
      </c>
      <c r="D760" s="5" t="s">
        <v>136</v>
      </c>
      <c r="E760" s="5" t="s">
        <v>42</v>
      </c>
      <c r="F760" s="5" t="s">
        <v>16</v>
      </c>
      <c r="G760" s="5">
        <v>16</v>
      </c>
      <c r="H760" s="5">
        <v>734</v>
      </c>
      <c r="I760" s="5">
        <v>940</v>
      </c>
      <c r="J760" s="6">
        <f t="shared" si="33"/>
        <v>11744</v>
      </c>
      <c r="K760" s="6">
        <f t="shared" si="34"/>
        <v>15040</v>
      </c>
      <c r="L760" s="6">
        <f t="shared" si="35"/>
        <v>3296</v>
      </c>
    </row>
    <row r="761" spans="1:12" ht="15.6" thickTop="1" thickBot="1" x14ac:dyDescent="0.35">
      <c r="A761" s="4">
        <v>45480</v>
      </c>
      <c r="B761" s="5" t="s">
        <v>144</v>
      </c>
      <c r="C761" s="5" t="s">
        <v>116</v>
      </c>
      <c r="D761" s="5" t="s">
        <v>136</v>
      </c>
      <c r="E761" s="5" t="s">
        <v>49</v>
      </c>
      <c r="F761" s="5" t="s">
        <v>16</v>
      </c>
      <c r="G761" s="5">
        <v>16</v>
      </c>
      <c r="H761" s="5">
        <v>673</v>
      </c>
      <c r="I761" s="5">
        <v>1105</v>
      </c>
      <c r="J761" s="6">
        <f t="shared" si="33"/>
        <v>10768</v>
      </c>
      <c r="K761" s="6">
        <f t="shared" si="34"/>
        <v>17680</v>
      </c>
      <c r="L761" s="6">
        <f t="shared" si="35"/>
        <v>6912</v>
      </c>
    </row>
    <row r="762" spans="1:12" ht="15.6" thickTop="1" thickBot="1" x14ac:dyDescent="0.35">
      <c r="A762" s="4">
        <v>45481</v>
      </c>
      <c r="B762" s="5" t="s">
        <v>145</v>
      </c>
      <c r="C762" s="5" t="s">
        <v>116</v>
      </c>
      <c r="D762" s="5" t="s">
        <v>136</v>
      </c>
      <c r="E762" s="5" t="s">
        <v>51</v>
      </c>
      <c r="F762" s="5" t="s">
        <v>16</v>
      </c>
      <c r="G762" s="5">
        <v>14</v>
      </c>
      <c r="H762" s="5">
        <v>782</v>
      </c>
      <c r="I762" s="5">
        <v>1372</v>
      </c>
      <c r="J762" s="6">
        <f t="shared" si="33"/>
        <v>10948</v>
      </c>
      <c r="K762" s="6">
        <f t="shared" si="34"/>
        <v>19208</v>
      </c>
      <c r="L762" s="6">
        <f t="shared" si="35"/>
        <v>8260</v>
      </c>
    </row>
    <row r="763" spans="1:12" ht="15.6" thickTop="1" thickBot="1" x14ac:dyDescent="0.35">
      <c r="A763" s="4">
        <v>45482</v>
      </c>
      <c r="B763" s="5" t="s">
        <v>146</v>
      </c>
      <c r="C763" s="5" t="s">
        <v>116</v>
      </c>
      <c r="D763" s="5" t="s">
        <v>136</v>
      </c>
      <c r="E763" s="5" t="s">
        <v>31</v>
      </c>
      <c r="F763" s="5" t="s">
        <v>16</v>
      </c>
      <c r="G763" s="5">
        <v>19</v>
      </c>
      <c r="H763" s="5">
        <v>536</v>
      </c>
      <c r="I763" s="5">
        <v>965</v>
      </c>
      <c r="J763" s="6">
        <f t="shared" si="33"/>
        <v>10184</v>
      </c>
      <c r="K763" s="6">
        <f t="shared" si="34"/>
        <v>18335</v>
      </c>
      <c r="L763" s="6">
        <f t="shared" si="35"/>
        <v>8151</v>
      </c>
    </row>
    <row r="764" spans="1:12" ht="15.6" thickTop="1" thickBot="1" x14ac:dyDescent="0.35">
      <c r="A764" s="4">
        <v>45483</v>
      </c>
      <c r="B764" s="5" t="s">
        <v>147</v>
      </c>
      <c r="C764" s="5" t="s">
        <v>116</v>
      </c>
      <c r="D764" s="5" t="s">
        <v>136</v>
      </c>
      <c r="E764" s="5" t="s">
        <v>38</v>
      </c>
      <c r="F764" s="5" t="s">
        <v>35</v>
      </c>
      <c r="G764" s="5">
        <v>11</v>
      </c>
      <c r="H764" s="5">
        <v>991</v>
      </c>
      <c r="I764" s="5">
        <v>1490</v>
      </c>
      <c r="J764" s="6">
        <f t="shared" si="33"/>
        <v>10901</v>
      </c>
      <c r="K764" s="6">
        <f t="shared" si="34"/>
        <v>16390</v>
      </c>
      <c r="L764" s="6">
        <f t="shared" si="35"/>
        <v>5489</v>
      </c>
    </row>
    <row r="765" spans="1:12" ht="15.6" thickTop="1" thickBot="1" x14ac:dyDescent="0.35">
      <c r="A765" s="4">
        <v>45484</v>
      </c>
      <c r="B765" s="5" t="s">
        <v>148</v>
      </c>
      <c r="C765" s="5" t="s">
        <v>13</v>
      </c>
      <c r="D765" s="5" t="s">
        <v>78</v>
      </c>
      <c r="E765" s="5" t="s">
        <v>38</v>
      </c>
      <c r="F765" s="5" t="s">
        <v>16</v>
      </c>
      <c r="G765" s="5">
        <v>26</v>
      </c>
      <c r="H765" s="5">
        <v>766</v>
      </c>
      <c r="I765" s="5">
        <v>1224</v>
      </c>
      <c r="J765" s="6">
        <f t="shared" si="33"/>
        <v>19916</v>
      </c>
      <c r="K765" s="6">
        <f t="shared" si="34"/>
        <v>31824</v>
      </c>
      <c r="L765" s="6">
        <f t="shared" si="35"/>
        <v>11908</v>
      </c>
    </row>
    <row r="766" spans="1:12" ht="15.6" thickTop="1" thickBot="1" x14ac:dyDescent="0.35">
      <c r="A766" s="4">
        <v>45485</v>
      </c>
      <c r="B766" s="5" t="s">
        <v>149</v>
      </c>
      <c r="C766" s="5" t="s">
        <v>13</v>
      </c>
      <c r="D766" s="5" t="s">
        <v>78</v>
      </c>
      <c r="E766" s="5" t="s">
        <v>23</v>
      </c>
      <c r="F766" s="5" t="s">
        <v>16</v>
      </c>
      <c r="G766" s="5">
        <v>23</v>
      </c>
      <c r="H766" s="5">
        <v>589</v>
      </c>
      <c r="I766" s="5">
        <v>1165</v>
      </c>
      <c r="J766" s="6">
        <f t="shared" si="33"/>
        <v>13547</v>
      </c>
      <c r="K766" s="6">
        <f t="shared" si="34"/>
        <v>26795</v>
      </c>
      <c r="L766" s="6">
        <f t="shared" si="35"/>
        <v>13248</v>
      </c>
    </row>
    <row r="767" spans="1:12" ht="15.6" thickTop="1" thickBot="1" x14ac:dyDescent="0.35">
      <c r="A767" s="4">
        <v>45486</v>
      </c>
      <c r="B767" s="5" t="s">
        <v>150</v>
      </c>
      <c r="C767" s="5" t="s">
        <v>13</v>
      </c>
      <c r="D767" s="5" t="s">
        <v>78</v>
      </c>
      <c r="E767" s="5" t="s">
        <v>23</v>
      </c>
      <c r="F767" s="5" t="s">
        <v>16</v>
      </c>
      <c r="G767" s="5">
        <v>24</v>
      </c>
      <c r="H767" s="5">
        <v>718</v>
      </c>
      <c r="I767" s="5">
        <v>1150</v>
      </c>
      <c r="J767" s="6">
        <f t="shared" si="33"/>
        <v>17232</v>
      </c>
      <c r="K767" s="6">
        <f t="shared" si="34"/>
        <v>27600</v>
      </c>
      <c r="L767" s="6">
        <f t="shared" si="35"/>
        <v>10368</v>
      </c>
    </row>
    <row r="768" spans="1:12" ht="15.6" thickTop="1" thickBot="1" x14ac:dyDescent="0.35">
      <c r="A768" s="4">
        <v>45487</v>
      </c>
      <c r="B768" s="5" t="s">
        <v>151</v>
      </c>
      <c r="C768" s="5" t="s">
        <v>13</v>
      </c>
      <c r="D768" s="5" t="s">
        <v>78</v>
      </c>
      <c r="E768" s="5" t="s">
        <v>34</v>
      </c>
      <c r="F768" s="5" t="s">
        <v>16</v>
      </c>
      <c r="G768" s="5">
        <v>22</v>
      </c>
      <c r="H768" s="5">
        <v>877</v>
      </c>
      <c r="I768" s="5">
        <v>1452</v>
      </c>
      <c r="J768" s="6">
        <f t="shared" si="33"/>
        <v>19294</v>
      </c>
      <c r="K768" s="6">
        <f t="shared" si="34"/>
        <v>31944</v>
      </c>
      <c r="L768" s="6">
        <f t="shared" si="35"/>
        <v>12650</v>
      </c>
    </row>
    <row r="769" spans="1:12" ht="15.6" thickTop="1" thickBot="1" x14ac:dyDescent="0.35">
      <c r="A769" s="4">
        <v>45488</v>
      </c>
      <c r="B769" s="5" t="s">
        <v>152</v>
      </c>
      <c r="C769" s="5" t="s">
        <v>13</v>
      </c>
      <c r="D769" s="5" t="s">
        <v>78</v>
      </c>
      <c r="E769" s="5" t="s">
        <v>38</v>
      </c>
      <c r="F769" s="5" t="s">
        <v>35</v>
      </c>
      <c r="G769" s="5">
        <v>23</v>
      </c>
      <c r="H769" s="5">
        <v>559</v>
      </c>
      <c r="I769" s="5">
        <v>952</v>
      </c>
      <c r="J769" s="6">
        <f t="shared" si="33"/>
        <v>12857</v>
      </c>
      <c r="K769" s="6">
        <f t="shared" si="34"/>
        <v>21896</v>
      </c>
      <c r="L769" s="6">
        <f t="shared" si="35"/>
        <v>9039</v>
      </c>
    </row>
    <row r="770" spans="1:12" ht="15.6" thickTop="1" thickBot="1" x14ac:dyDescent="0.35">
      <c r="A770" s="4">
        <v>45489</v>
      </c>
      <c r="B770" s="5" t="s">
        <v>153</v>
      </c>
      <c r="C770" s="5" t="s">
        <v>13</v>
      </c>
      <c r="D770" s="5" t="s">
        <v>78</v>
      </c>
      <c r="E770" s="5" t="s">
        <v>61</v>
      </c>
      <c r="F770" s="5" t="s">
        <v>35</v>
      </c>
      <c r="G770" s="5">
        <v>23</v>
      </c>
      <c r="H770" s="5">
        <v>641</v>
      </c>
      <c r="I770" s="5">
        <v>1117</v>
      </c>
      <c r="J770" s="6">
        <f t="shared" si="33"/>
        <v>14743</v>
      </c>
      <c r="K770" s="6">
        <f t="shared" si="34"/>
        <v>25691</v>
      </c>
      <c r="L770" s="6">
        <f t="shared" si="35"/>
        <v>10948</v>
      </c>
    </row>
    <row r="771" spans="1:12" ht="15.6" thickTop="1" thickBot="1" x14ac:dyDescent="0.35">
      <c r="A771" s="4">
        <v>45490</v>
      </c>
      <c r="B771" s="5" t="s">
        <v>154</v>
      </c>
      <c r="C771" s="5" t="s">
        <v>13</v>
      </c>
      <c r="D771" s="5" t="s">
        <v>78</v>
      </c>
      <c r="E771" s="5" t="s">
        <v>63</v>
      </c>
      <c r="F771" s="5" t="s">
        <v>35</v>
      </c>
      <c r="G771" s="5">
        <v>30</v>
      </c>
      <c r="H771" s="5">
        <v>916</v>
      </c>
      <c r="I771" s="5">
        <v>1306</v>
      </c>
      <c r="J771" s="6">
        <f t="shared" ref="J771:J834" si="36">G771*H771</f>
        <v>27480</v>
      </c>
      <c r="K771" s="6">
        <f t="shared" ref="K771:K834" si="37">G771*I771</f>
        <v>39180</v>
      </c>
      <c r="L771" s="6">
        <f t="shared" ref="L771:L834" si="38">K771-J771</f>
        <v>11700</v>
      </c>
    </row>
    <row r="772" spans="1:12" ht="15.6" thickTop="1" thickBot="1" x14ac:dyDescent="0.35">
      <c r="A772" s="4">
        <v>45491</v>
      </c>
      <c r="B772" s="5" t="s">
        <v>155</v>
      </c>
      <c r="C772" s="5" t="s">
        <v>13</v>
      </c>
      <c r="D772" s="5" t="s">
        <v>78</v>
      </c>
      <c r="E772" s="5" t="s">
        <v>19</v>
      </c>
      <c r="F772" s="5" t="s">
        <v>35</v>
      </c>
      <c r="G772" s="5">
        <v>28</v>
      </c>
      <c r="H772" s="5">
        <v>588</v>
      </c>
      <c r="I772" s="5">
        <v>889</v>
      </c>
      <c r="J772" s="6">
        <f t="shared" si="36"/>
        <v>16464</v>
      </c>
      <c r="K772" s="6">
        <f t="shared" si="37"/>
        <v>24892</v>
      </c>
      <c r="L772" s="6">
        <f t="shared" si="38"/>
        <v>8428</v>
      </c>
    </row>
    <row r="773" spans="1:12" ht="15.6" thickTop="1" thickBot="1" x14ac:dyDescent="0.35">
      <c r="A773" s="4">
        <v>45492</v>
      </c>
      <c r="B773" s="5" t="s">
        <v>156</v>
      </c>
      <c r="C773" s="5" t="s">
        <v>13</v>
      </c>
      <c r="D773" s="5" t="s">
        <v>78</v>
      </c>
      <c r="E773" s="5" t="s">
        <v>66</v>
      </c>
      <c r="F773" s="5" t="s">
        <v>35</v>
      </c>
      <c r="G773" s="5">
        <v>26</v>
      </c>
      <c r="H773" s="5">
        <v>969</v>
      </c>
      <c r="I773" s="5">
        <v>1343</v>
      </c>
      <c r="J773" s="6">
        <f t="shared" si="36"/>
        <v>25194</v>
      </c>
      <c r="K773" s="6">
        <f t="shared" si="37"/>
        <v>34918</v>
      </c>
      <c r="L773" s="6">
        <f t="shared" si="38"/>
        <v>9724</v>
      </c>
    </row>
    <row r="774" spans="1:12" ht="15.6" thickTop="1" thickBot="1" x14ac:dyDescent="0.35">
      <c r="A774" s="4">
        <v>45493</v>
      </c>
      <c r="B774" s="5" t="s">
        <v>157</v>
      </c>
      <c r="C774" s="5" t="s">
        <v>13</v>
      </c>
      <c r="D774" s="5" t="s">
        <v>78</v>
      </c>
      <c r="E774" s="5" t="s">
        <v>68</v>
      </c>
      <c r="F774" s="5" t="s">
        <v>35</v>
      </c>
      <c r="G774" s="5">
        <v>25</v>
      </c>
      <c r="H774" s="5">
        <v>839</v>
      </c>
      <c r="I774" s="5">
        <v>1091</v>
      </c>
      <c r="J774" s="6">
        <f t="shared" si="36"/>
        <v>20975</v>
      </c>
      <c r="K774" s="6">
        <f t="shared" si="37"/>
        <v>27275</v>
      </c>
      <c r="L774" s="6">
        <f t="shared" si="38"/>
        <v>6300</v>
      </c>
    </row>
    <row r="775" spans="1:12" ht="15.6" thickTop="1" thickBot="1" x14ac:dyDescent="0.35">
      <c r="A775" s="4">
        <v>45494</v>
      </c>
      <c r="B775" s="5" t="s">
        <v>158</v>
      </c>
      <c r="C775" s="5" t="s">
        <v>13</v>
      </c>
      <c r="D775" s="5" t="s">
        <v>78</v>
      </c>
      <c r="E775" s="5" t="s">
        <v>70</v>
      </c>
      <c r="F775" s="5" t="s">
        <v>35</v>
      </c>
      <c r="G775" s="5">
        <v>25</v>
      </c>
      <c r="H775" s="5">
        <v>536</v>
      </c>
      <c r="I775" s="5">
        <v>935</v>
      </c>
      <c r="J775" s="6">
        <f t="shared" si="36"/>
        <v>13400</v>
      </c>
      <c r="K775" s="6">
        <f t="shared" si="37"/>
        <v>23375</v>
      </c>
      <c r="L775" s="6">
        <f t="shared" si="38"/>
        <v>9975</v>
      </c>
    </row>
    <row r="776" spans="1:12" ht="15.6" thickTop="1" thickBot="1" x14ac:dyDescent="0.35">
      <c r="A776" s="4">
        <v>45495</v>
      </c>
      <c r="B776" s="5" t="s">
        <v>159</v>
      </c>
      <c r="C776" s="5" t="s">
        <v>25</v>
      </c>
      <c r="D776" s="5" t="s">
        <v>91</v>
      </c>
      <c r="E776" s="5" t="s">
        <v>72</v>
      </c>
      <c r="F776" s="5" t="s">
        <v>35</v>
      </c>
      <c r="G776" s="5">
        <v>79</v>
      </c>
      <c r="H776" s="5">
        <v>880</v>
      </c>
      <c r="I776" s="5">
        <v>1006</v>
      </c>
      <c r="J776" s="6">
        <f t="shared" si="36"/>
        <v>69520</v>
      </c>
      <c r="K776" s="6">
        <f t="shared" si="37"/>
        <v>79474</v>
      </c>
      <c r="L776" s="6">
        <f t="shared" si="38"/>
        <v>9954</v>
      </c>
    </row>
    <row r="777" spans="1:12" ht="15.6" thickTop="1" thickBot="1" x14ac:dyDescent="0.35">
      <c r="A777" s="4">
        <v>45496</v>
      </c>
      <c r="B777" s="5" t="s">
        <v>160</v>
      </c>
      <c r="C777" s="5" t="s">
        <v>25</v>
      </c>
      <c r="D777" s="5" t="s">
        <v>91</v>
      </c>
      <c r="E777" s="5" t="s">
        <v>74</v>
      </c>
      <c r="F777" s="5" t="s">
        <v>35</v>
      </c>
      <c r="G777" s="5">
        <v>62</v>
      </c>
      <c r="H777" s="5">
        <v>936</v>
      </c>
      <c r="I777" s="5">
        <v>1020</v>
      </c>
      <c r="J777" s="6">
        <f t="shared" si="36"/>
        <v>58032</v>
      </c>
      <c r="K777" s="6">
        <f t="shared" si="37"/>
        <v>63240</v>
      </c>
      <c r="L777" s="6">
        <f t="shared" si="38"/>
        <v>5208</v>
      </c>
    </row>
    <row r="778" spans="1:12" ht="15.6" thickTop="1" thickBot="1" x14ac:dyDescent="0.35">
      <c r="A778" s="4">
        <v>45497</v>
      </c>
      <c r="B778" s="5" t="s">
        <v>161</v>
      </c>
      <c r="C778" s="5" t="s">
        <v>25</v>
      </c>
      <c r="D778" s="5" t="s">
        <v>91</v>
      </c>
      <c r="E778" s="5" t="s">
        <v>21</v>
      </c>
      <c r="F778" s="5" t="s">
        <v>35</v>
      </c>
      <c r="G778" s="5">
        <v>53</v>
      </c>
      <c r="H778" s="5">
        <v>791</v>
      </c>
      <c r="I778" s="5">
        <v>1156</v>
      </c>
      <c r="J778" s="6">
        <f t="shared" si="36"/>
        <v>41923</v>
      </c>
      <c r="K778" s="6">
        <f t="shared" si="37"/>
        <v>61268</v>
      </c>
      <c r="L778" s="6">
        <f t="shared" si="38"/>
        <v>19345</v>
      </c>
    </row>
    <row r="779" spans="1:12" ht="15.6" thickTop="1" thickBot="1" x14ac:dyDescent="0.35">
      <c r="A779" s="4">
        <v>45498</v>
      </c>
      <c r="B779" s="5" t="s">
        <v>162</v>
      </c>
      <c r="C779" s="5" t="s">
        <v>25</v>
      </c>
      <c r="D779" s="5" t="s">
        <v>91</v>
      </c>
      <c r="E779" s="5" t="s">
        <v>21</v>
      </c>
      <c r="F779" s="5" t="s">
        <v>35</v>
      </c>
      <c r="G779" s="5">
        <v>56</v>
      </c>
      <c r="H779" s="5">
        <v>740</v>
      </c>
      <c r="I779" s="5">
        <v>1101</v>
      </c>
      <c r="J779" s="6">
        <f t="shared" si="36"/>
        <v>41440</v>
      </c>
      <c r="K779" s="6">
        <f t="shared" si="37"/>
        <v>61656</v>
      </c>
      <c r="L779" s="6">
        <f t="shared" si="38"/>
        <v>20216</v>
      </c>
    </row>
    <row r="780" spans="1:12" ht="15.6" thickTop="1" thickBot="1" x14ac:dyDescent="0.35">
      <c r="A780" s="4">
        <v>45499</v>
      </c>
      <c r="B780" s="5" t="s">
        <v>163</v>
      </c>
      <c r="C780" s="5" t="s">
        <v>25</v>
      </c>
      <c r="D780" s="5" t="s">
        <v>91</v>
      </c>
      <c r="E780" s="5" t="s">
        <v>42</v>
      </c>
      <c r="F780" s="5" t="s">
        <v>35</v>
      </c>
      <c r="G780" s="5">
        <v>63</v>
      </c>
      <c r="H780" s="5">
        <v>519</v>
      </c>
      <c r="I780" s="5">
        <v>1446</v>
      </c>
      <c r="J780" s="6">
        <f t="shared" si="36"/>
        <v>32697</v>
      </c>
      <c r="K780" s="6">
        <f t="shared" si="37"/>
        <v>91098</v>
      </c>
      <c r="L780" s="6">
        <f t="shared" si="38"/>
        <v>58401</v>
      </c>
    </row>
    <row r="781" spans="1:12" ht="15.6" thickTop="1" thickBot="1" x14ac:dyDescent="0.35">
      <c r="A781" s="4">
        <v>45500</v>
      </c>
      <c r="B781" s="5" t="s">
        <v>164</v>
      </c>
      <c r="C781" s="5" t="s">
        <v>25</v>
      </c>
      <c r="D781" s="5" t="s">
        <v>91</v>
      </c>
      <c r="E781" s="5" t="s">
        <v>61</v>
      </c>
      <c r="F781" s="5" t="s">
        <v>35</v>
      </c>
      <c r="G781" s="5">
        <v>73</v>
      </c>
      <c r="H781" s="5">
        <v>857</v>
      </c>
      <c r="I781" s="5">
        <v>1092</v>
      </c>
      <c r="J781" s="6">
        <f t="shared" si="36"/>
        <v>62561</v>
      </c>
      <c r="K781" s="6">
        <f t="shared" si="37"/>
        <v>79716</v>
      </c>
      <c r="L781" s="6">
        <f t="shared" si="38"/>
        <v>17155</v>
      </c>
    </row>
    <row r="782" spans="1:12" ht="15.6" thickTop="1" thickBot="1" x14ac:dyDescent="0.35">
      <c r="A782" s="4">
        <v>45501</v>
      </c>
      <c r="B782" s="5" t="s">
        <v>165</v>
      </c>
      <c r="C782" s="5" t="s">
        <v>25</v>
      </c>
      <c r="D782" s="5" t="s">
        <v>91</v>
      </c>
      <c r="E782" s="5" t="s">
        <v>21</v>
      </c>
      <c r="F782" s="5" t="s">
        <v>35</v>
      </c>
      <c r="G782" s="5">
        <v>67</v>
      </c>
      <c r="H782" s="5">
        <v>725</v>
      </c>
      <c r="I782" s="5">
        <v>1287</v>
      </c>
      <c r="J782" s="6">
        <f t="shared" si="36"/>
        <v>48575</v>
      </c>
      <c r="K782" s="6">
        <f t="shared" si="37"/>
        <v>86229</v>
      </c>
      <c r="L782" s="6">
        <f t="shared" si="38"/>
        <v>37654</v>
      </c>
    </row>
    <row r="783" spans="1:12" ht="15.6" thickTop="1" thickBot="1" x14ac:dyDescent="0.35">
      <c r="A783" s="4">
        <v>45502</v>
      </c>
      <c r="B783" s="5" t="s">
        <v>166</v>
      </c>
      <c r="C783" s="5" t="s">
        <v>25</v>
      </c>
      <c r="D783" s="5" t="s">
        <v>91</v>
      </c>
      <c r="E783" s="5" t="s">
        <v>27</v>
      </c>
      <c r="F783" s="5" t="s">
        <v>35</v>
      </c>
      <c r="G783" s="5">
        <v>74</v>
      </c>
      <c r="H783" s="5">
        <v>691</v>
      </c>
      <c r="I783" s="5">
        <v>998</v>
      </c>
      <c r="J783" s="6">
        <f t="shared" si="36"/>
        <v>51134</v>
      </c>
      <c r="K783" s="6">
        <f t="shared" si="37"/>
        <v>73852</v>
      </c>
      <c r="L783" s="6">
        <f t="shared" si="38"/>
        <v>22718</v>
      </c>
    </row>
    <row r="784" spans="1:12" ht="15.6" thickTop="1" thickBot="1" x14ac:dyDescent="0.35">
      <c r="A784" s="4">
        <v>45503</v>
      </c>
      <c r="B784" s="5" t="s">
        <v>167</v>
      </c>
      <c r="C784" s="5" t="s">
        <v>25</v>
      </c>
      <c r="D784" s="5" t="s">
        <v>91</v>
      </c>
      <c r="E784" s="5" t="s">
        <v>15</v>
      </c>
      <c r="F784" s="5" t="s">
        <v>16</v>
      </c>
      <c r="G784" s="5">
        <v>92</v>
      </c>
      <c r="H784" s="5">
        <v>981</v>
      </c>
      <c r="I784" s="5">
        <v>1262</v>
      </c>
      <c r="J784" s="6">
        <f t="shared" si="36"/>
        <v>90252</v>
      </c>
      <c r="K784" s="6">
        <f t="shared" si="37"/>
        <v>116104</v>
      </c>
      <c r="L784" s="6">
        <f t="shared" si="38"/>
        <v>25852</v>
      </c>
    </row>
    <row r="785" spans="1:12" ht="15.6" thickTop="1" thickBot="1" x14ac:dyDescent="0.35">
      <c r="A785" s="4">
        <v>45504</v>
      </c>
      <c r="B785" s="5" t="s">
        <v>168</v>
      </c>
      <c r="C785" s="5" t="s">
        <v>25</v>
      </c>
      <c r="D785" s="5" t="s">
        <v>91</v>
      </c>
      <c r="E785" s="5" t="s">
        <v>19</v>
      </c>
      <c r="F785" s="5" t="s">
        <v>16</v>
      </c>
      <c r="G785" s="5">
        <v>63</v>
      </c>
      <c r="H785" s="5">
        <v>547</v>
      </c>
      <c r="I785" s="5">
        <v>1461</v>
      </c>
      <c r="J785" s="6">
        <f t="shared" si="36"/>
        <v>34461</v>
      </c>
      <c r="K785" s="6">
        <f t="shared" si="37"/>
        <v>92043</v>
      </c>
      <c r="L785" s="6">
        <f t="shared" si="38"/>
        <v>57582</v>
      </c>
    </row>
    <row r="786" spans="1:12" ht="15.6" thickTop="1" thickBot="1" x14ac:dyDescent="0.35">
      <c r="A786" s="4">
        <v>45505</v>
      </c>
      <c r="B786" s="5" t="s">
        <v>169</v>
      </c>
      <c r="C786" s="5" t="s">
        <v>25</v>
      </c>
      <c r="D786" s="5" t="s">
        <v>91</v>
      </c>
      <c r="E786" s="5" t="s">
        <v>21</v>
      </c>
      <c r="F786" s="5" t="s">
        <v>16</v>
      </c>
      <c r="G786" s="5">
        <v>69</v>
      </c>
      <c r="H786" s="5">
        <v>531</v>
      </c>
      <c r="I786" s="5">
        <v>1261</v>
      </c>
      <c r="J786" s="6">
        <f t="shared" si="36"/>
        <v>36639</v>
      </c>
      <c r="K786" s="6">
        <f t="shared" si="37"/>
        <v>87009</v>
      </c>
      <c r="L786" s="6">
        <f t="shared" si="38"/>
        <v>50370</v>
      </c>
    </row>
    <row r="787" spans="1:12" ht="15.6" thickTop="1" thickBot="1" x14ac:dyDescent="0.35">
      <c r="A787" s="4">
        <v>45506</v>
      </c>
      <c r="B787" s="5" t="s">
        <v>170</v>
      </c>
      <c r="C787" s="5" t="s">
        <v>25</v>
      </c>
      <c r="D787" s="5" t="s">
        <v>91</v>
      </c>
      <c r="E787" s="5" t="s">
        <v>23</v>
      </c>
      <c r="F787" s="5" t="s">
        <v>16</v>
      </c>
      <c r="G787" s="5">
        <v>84</v>
      </c>
      <c r="H787" s="5">
        <v>806</v>
      </c>
      <c r="I787" s="5">
        <v>1470</v>
      </c>
      <c r="J787" s="6">
        <f t="shared" si="36"/>
        <v>67704</v>
      </c>
      <c r="K787" s="6">
        <f t="shared" si="37"/>
        <v>123480</v>
      </c>
      <c r="L787" s="6">
        <f t="shared" si="38"/>
        <v>55776</v>
      </c>
    </row>
    <row r="788" spans="1:12" ht="15.6" thickTop="1" thickBot="1" x14ac:dyDescent="0.35">
      <c r="A788" s="4">
        <v>45507</v>
      </c>
      <c r="B788" s="5" t="s">
        <v>171</v>
      </c>
      <c r="C788" s="5" t="s">
        <v>25</v>
      </c>
      <c r="D788" s="5" t="s">
        <v>104</v>
      </c>
      <c r="E788" s="5" t="s">
        <v>27</v>
      </c>
      <c r="F788" s="5" t="s">
        <v>16</v>
      </c>
      <c r="G788" s="5">
        <v>66</v>
      </c>
      <c r="H788" s="5">
        <v>715</v>
      </c>
      <c r="I788" s="5">
        <v>1129</v>
      </c>
      <c r="J788" s="6">
        <f t="shared" si="36"/>
        <v>47190</v>
      </c>
      <c r="K788" s="6">
        <f t="shared" si="37"/>
        <v>74514</v>
      </c>
      <c r="L788" s="6">
        <f t="shared" si="38"/>
        <v>27324</v>
      </c>
    </row>
    <row r="789" spans="1:12" ht="15.6" thickTop="1" thickBot="1" x14ac:dyDescent="0.35">
      <c r="A789" s="4">
        <v>45508</v>
      </c>
      <c r="B789" s="5" t="s">
        <v>172</v>
      </c>
      <c r="C789" s="5" t="s">
        <v>25</v>
      </c>
      <c r="D789" s="5" t="s">
        <v>104</v>
      </c>
      <c r="E789" s="5" t="s">
        <v>29</v>
      </c>
      <c r="F789" s="5" t="s">
        <v>35</v>
      </c>
      <c r="G789" s="5">
        <v>71</v>
      </c>
      <c r="H789" s="5">
        <v>565</v>
      </c>
      <c r="I789" s="5">
        <v>1309</v>
      </c>
      <c r="J789" s="6">
        <f t="shared" si="36"/>
        <v>40115</v>
      </c>
      <c r="K789" s="6">
        <f t="shared" si="37"/>
        <v>92939</v>
      </c>
      <c r="L789" s="6">
        <f t="shared" si="38"/>
        <v>52824</v>
      </c>
    </row>
    <row r="790" spans="1:12" ht="15.6" thickTop="1" thickBot="1" x14ac:dyDescent="0.35">
      <c r="A790" s="4">
        <v>45509</v>
      </c>
      <c r="B790" s="5" t="s">
        <v>173</v>
      </c>
      <c r="C790" s="5" t="s">
        <v>25</v>
      </c>
      <c r="D790" s="5" t="s">
        <v>104</v>
      </c>
      <c r="E790" s="5" t="s">
        <v>31</v>
      </c>
      <c r="F790" s="5" t="s">
        <v>35</v>
      </c>
      <c r="G790" s="5">
        <v>90</v>
      </c>
      <c r="H790" s="5">
        <v>634</v>
      </c>
      <c r="I790" s="5">
        <v>956</v>
      </c>
      <c r="J790" s="6">
        <f t="shared" si="36"/>
        <v>57060</v>
      </c>
      <c r="K790" s="6">
        <f t="shared" si="37"/>
        <v>86040</v>
      </c>
      <c r="L790" s="6">
        <f t="shared" si="38"/>
        <v>28980</v>
      </c>
    </row>
    <row r="791" spans="1:12" ht="15.6" thickTop="1" thickBot="1" x14ac:dyDescent="0.35">
      <c r="A791" s="4">
        <v>45510</v>
      </c>
      <c r="B791" s="5" t="s">
        <v>174</v>
      </c>
      <c r="C791" s="5" t="s">
        <v>116</v>
      </c>
      <c r="D791" s="5" t="s">
        <v>136</v>
      </c>
      <c r="E791" s="5" t="s">
        <v>19</v>
      </c>
      <c r="F791" s="5" t="s">
        <v>35</v>
      </c>
      <c r="G791" s="5">
        <v>10</v>
      </c>
      <c r="H791" s="5">
        <v>844</v>
      </c>
      <c r="I791" s="5">
        <v>1370</v>
      </c>
      <c r="J791" s="6">
        <f t="shared" si="36"/>
        <v>8440</v>
      </c>
      <c r="K791" s="6">
        <f t="shared" si="37"/>
        <v>13700</v>
      </c>
      <c r="L791" s="6">
        <f t="shared" si="38"/>
        <v>5260</v>
      </c>
    </row>
    <row r="792" spans="1:12" ht="15.6" thickTop="1" thickBot="1" x14ac:dyDescent="0.35">
      <c r="A792" s="4">
        <v>45511</v>
      </c>
      <c r="B792" s="5" t="s">
        <v>175</v>
      </c>
      <c r="C792" s="5" t="s">
        <v>116</v>
      </c>
      <c r="D792" s="5" t="s">
        <v>136</v>
      </c>
      <c r="E792" s="5" t="s">
        <v>34</v>
      </c>
      <c r="F792" s="5" t="s">
        <v>35</v>
      </c>
      <c r="G792" s="5">
        <v>20</v>
      </c>
      <c r="H792" s="5">
        <v>803</v>
      </c>
      <c r="I792" s="5">
        <v>916</v>
      </c>
      <c r="J792" s="6">
        <f t="shared" si="36"/>
        <v>16060</v>
      </c>
      <c r="K792" s="6">
        <f t="shared" si="37"/>
        <v>18320</v>
      </c>
      <c r="L792" s="6">
        <f t="shared" si="38"/>
        <v>2260</v>
      </c>
    </row>
    <row r="793" spans="1:12" ht="15.6" thickTop="1" thickBot="1" x14ac:dyDescent="0.35">
      <c r="A793" s="4">
        <v>45512</v>
      </c>
      <c r="B793" s="5" t="s">
        <v>176</v>
      </c>
      <c r="C793" s="5" t="s">
        <v>116</v>
      </c>
      <c r="D793" s="5" t="s">
        <v>136</v>
      </c>
      <c r="E793" s="5" t="s">
        <v>31</v>
      </c>
      <c r="F793" s="5" t="s">
        <v>35</v>
      </c>
      <c r="G793" s="5">
        <v>10</v>
      </c>
      <c r="H793" s="5">
        <v>812</v>
      </c>
      <c r="I793" s="5">
        <v>1189</v>
      </c>
      <c r="J793" s="6">
        <f t="shared" si="36"/>
        <v>8120</v>
      </c>
      <c r="K793" s="6">
        <f t="shared" si="37"/>
        <v>11890</v>
      </c>
      <c r="L793" s="6">
        <f t="shared" si="38"/>
        <v>3770</v>
      </c>
    </row>
    <row r="794" spans="1:12" ht="15.6" thickTop="1" thickBot="1" x14ac:dyDescent="0.35">
      <c r="A794" s="4">
        <v>45513</v>
      </c>
      <c r="B794" s="5" t="s">
        <v>177</v>
      </c>
      <c r="C794" s="5" t="s">
        <v>116</v>
      </c>
      <c r="D794" s="5" t="s">
        <v>136</v>
      </c>
      <c r="E794" s="5" t="s">
        <v>38</v>
      </c>
      <c r="F794" s="5" t="s">
        <v>35</v>
      </c>
      <c r="G794" s="5">
        <v>12</v>
      </c>
      <c r="H794" s="5">
        <v>606</v>
      </c>
      <c r="I794" s="5">
        <v>1378</v>
      </c>
      <c r="J794" s="6">
        <f t="shared" si="36"/>
        <v>7272</v>
      </c>
      <c r="K794" s="6">
        <f t="shared" si="37"/>
        <v>16536</v>
      </c>
      <c r="L794" s="6">
        <f t="shared" si="38"/>
        <v>9264</v>
      </c>
    </row>
    <row r="795" spans="1:12" ht="15.6" thickTop="1" thickBot="1" x14ac:dyDescent="0.35">
      <c r="A795" s="4">
        <v>45514</v>
      </c>
      <c r="B795" s="5" t="s">
        <v>178</v>
      </c>
      <c r="C795" s="5" t="s">
        <v>116</v>
      </c>
      <c r="D795" s="5" t="s">
        <v>136</v>
      </c>
      <c r="E795" s="5" t="s">
        <v>38</v>
      </c>
      <c r="F795" s="5" t="s">
        <v>35</v>
      </c>
      <c r="G795" s="5">
        <v>11</v>
      </c>
      <c r="H795" s="5">
        <v>622</v>
      </c>
      <c r="I795" s="5">
        <v>1267</v>
      </c>
      <c r="J795" s="6">
        <f t="shared" si="36"/>
        <v>6842</v>
      </c>
      <c r="K795" s="6">
        <f t="shared" si="37"/>
        <v>13937</v>
      </c>
      <c r="L795" s="6">
        <f t="shared" si="38"/>
        <v>7095</v>
      </c>
    </row>
    <row r="796" spans="1:12" ht="15.6" thickTop="1" thickBot="1" x14ac:dyDescent="0.35">
      <c r="A796" s="4">
        <v>45515</v>
      </c>
      <c r="B796" s="5" t="s">
        <v>179</v>
      </c>
      <c r="C796" s="5" t="s">
        <v>116</v>
      </c>
      <c r="D796" s="5" t="s">
        <v>136</v>
      </c>
      <c r="E796" s="5" t="s">
        <v>19</v>
      </c>
      <c r="F796" s="5" t="s">
        <v>16</v>
      </c>
      <c r="G796" s="5">
        <v>17</v>
      </c>
      <c r="H796" s="5">
        <v>671</v>
      </c>
      <c r="I796" s="5">
        <v>1070</v>
      </c>
      <c r="J796" s="6">
        <f t="shared" si="36"/>
        <v>11407</v>
      </c>
      <c r="K796" s="6">
        <f t="shared" si="37"/>
        <v>18190</v>
      </c>
      <c r="L796" s="6">
        <f t="shared" si="38"/>
        <v>6783</v>
      </c>
    </row>
    <row r="797" spans="1:12" ht="15.6" thickTop="1" thickBot="1" x14ac:dyDescent="0.35">
      <c r="A797" s="4">
        <v>45516</v>
      </c>
      <c r="B797" s="5" t="s">
        <v>180</v>
      </c>
      <c r="C797" s="5" t="s">
        <v>116</v>
      </c>
      <c r="D797" s="5" t="s">
        <v>136</v>
      </c>
      <c r="E797" s="5" t="s">
        <v>42</v>
      </c>
      <c r="F797" s="5" t="s">
        <v>16</v>
      </c>
      <c r="G797" s="5">
        <v>12</v>
      </c>
      <c r="H797" s="5">
        <v>814</v>
      </c>
      <c r="I797" s="5">
        <v>1427</v>
      </c>
      <c r="J797" s="6">
        <f t="shared" si="36"/>
        <v>9768</v>
      </c>
      <c r="K797" s="6">
        <f t="shared" si="37"/>
        <v>17124</v>
      </c>
      <c r="L797" s="6">
        <f t="shared" si="38"/>
        <v>7356</v>
      </c>
    </row>
    <row r="798" spans="1:12" ht="15.6" thickTop="1" thickBot="1" x14ac:dyDescent="0.35">
      <c r="A798" s="4">
        <v>45517</v>
      </c>
      <c r="B798" s="5" t="s">
        <v>181</v>
      </c>
      <c r="C798" s="5" t="s">
        <v>13</v>
      </c>
      <c r="D798" s="5" t="s">
        <v>78</v>
      </c>
      <c r="E798" s="5" t="s">
        <v>19</v>
      </c>
      <c r="F798" s="5" t="s">
        <v>16</v>
      </c>
      <c r="G798" s="5">
        <v>27</v>
      </c>
      <c r="H798" s="5">
        <v>966</v>
      </c>
      <c r="I798" s="5">
        <v>1272</v>
      </c>
      <c r="J798" s="6">
        <f t="shared" si="36"/>
        <v>26082</v>
      </c>
      <c r="K798" s="6">
        <f t="shared" si="37"/>
        <v>34344</v>
      </c>
      <c r="L798" s="6">
        <f t="shared" si="38"/>
        <v>8262</v>
      </c>
    </row>
    <row r="799" spans="1:12" ht="15.6" thickTop="1" thickBot="1" x14ac:dyDescent="0.35">
      <c r="A799" s="4">
        <v>45518</v>
      </c>
      <c r="B799" s="5" t="s">
        <v>182</v>
      </c>
      <c r="C799" s="5" t="s">
        <v>13</v>
      </c>
      <c r="D799" s="5" t="s">
        <v>78</v>
      </c>
      <c r="E799" s="5" t="s">
        <v>46</v>
      </c>
      <c r="F799" s="5" t="s">
        <v>16</v>
      </c>
      <c r="G799" s="5">
        <v>23</v>
      </c>
      <c r="H799" s="5">
        <v>694</v>
      </c>
      <c r="I799" s="5">
        <v>1075</v>
      </c>
      <c r="J799" s="6">
        <f t="shared" si="36"/>
        <v>15962</v>
      </c>
      <c r="K799" s="6">
        <f t="shared" si="37"/>
        <v>24725</v>
      </c>
      <c r="L799" s="6">
        <f t="shared" si="38"/>
        <v>8763</v>
      </c>
    </row>
    <row r="800" spans="1:12" ht="15.6" thickTop="1" thickBot="1" x14ac:dyDescent="0.35">
      <c r="A800" s="4">
        <v>45519</v>
      </c>
      <c r="B800" s="5" t="s">
        <v>183</v>
      </c>
      <c r="C800" s="5" t="s">
        <v>13</v>
      </c>
      <c r="D800" s="5" t="s">
        <v>78</v>
      </c>
      <c r="E800" s="5" t="s">
        <v>42</v>
      </c>
      <c r="F800" s="5" t="s">
        <v>35</v>
      </c>
      <c r="G800" s="5">
        <v>22</v>
      </c>
      <c r="H800" s="5">
        <v>749</v>
      </c>
      <c r="I800" s="5">
        <v>929</v>
      </c>
      <c r="J800" s="6">
        <f t="shared" si="36"/>
        <v>16478</v>
      </c>
      <c r="K800" s="6">
        <f t="shared" si="37"/>
        <v>20438</v>
      </c>
      <c r="L800" s="6">
        <f t="shared" si="38"/>
        <v>3960</v>
      </c>
    </row>
    <row r="801" spans="1:12" ht="15.6" thickTop="1" thickBot="1" x14ac:dyDescent="0.35">
      <c r="A801" s="4">
        <v>45520</v>
      </c>
      <c r="B801" s="5" t="s">
        <v>184</v>
      </c>
      <c r="C801" s="5" t="s">
        <v>13</v>
      </c>
      <c r="D801" s="5" t="s">
        <v>78</v>
      </c>
      <c r="E801" s="5" t="s">
        <v>49</v>
      </c>
      <c r="F801" s="5" t="s">
        <v>16</v>
      </c>
      <c r="G801" s="5">
        <v>22</v>
      </c>
      <c r="H801" s="5">
        <v>888</v>
      </c>
      <c r="I801" s="5">
        <v>1278</v>
      </c>
      <c r="J801" s="6">
        <f t="shared" si="36"/>
        <v>19536</v>
      </c>
      <c r="K801" s="6">
        <f t="shared" si="37"/>
        <v>28116</v>
      </c>
      <c r="L801" s="6">
        <f t="shared" si="38"/>
        <v>8580</v>
      </c>
    </row>
    <row r="802" spans="1:12" ht="15.6" thickTop="1" thickBot="1" x14ac:dyDescent="0.35">
      <c r="A802" s="4">
        <v>45521</v>
      </c>
      <c r="B802" s="5" t="s">
        <v>185</v>
      </c>
      <c r="C802" s="5" t="s">
        <v>13</v>
      </c>
      <c r="D802" s="5" t="s">
        <v>78</v>
      </c>
      <c r="E802" s="5" t="s">
        <v>51</v>
      </c>
      <c r="F802" s="5" t="s">
        <v>16</v>
      </c>
      <c r="G802" s="5">
        <v>24</v>
      </c>
      <c r="H802" s="5">
        <v>845</v>
      </c>
      <c r="I802" s="5">
        <v>1092</v>
      </c>
      <c r="J802" s="6">
        <f t="shared" si="36"/>
        <v>20280</v>
      </c>
      <c r="K802" s="6">
        <f t="shared" si="37"/>
        <v>26208</v>
      </c>
      <c r="L802" s="6">
        <f t="shared" si="38"/>
        <v>5928</v>
      </c>
    </row>
    <row r="803" spans="1:12" ht="15.6" thickTop="1" thickBot="1" x14ac:dyDescent="0.35">
      <c r="A803" s="4">
        <v>45522</v>
      </c>
      <c r="B803" s="5" t="s">
        <v>186</v>
      </c>
      <c r="C803" s="5" t="s">
        <v>13</v>
      </c>
      <c r="D803" s="5" t="s">
        <v>78</v>
      </c>
      <c r="E803" s="5" t="s">
        <v>31</v>
      </c>
      <c r="F803" s="5" t="s">
        <v>16</v>
      </c>
      <c r="G803" s="5">
        <v>29</v>
      </c>
      <c r="H803" s="5">
        <v>872</v>
      </c>
      <c r="I803" s="5">
        <v>1287</v>
      </c>
      <c r="J803" s="6">
        <f t="shared" si="36"/>
        <v>25288</v>
      </c>
      <c r="K803" s="6">
        <f t="shared" si="37"/>
        <v>37323</v>
      </c>
      <c r="L803" s="6">
        <f t="shared" si="38"/>
        <v>12035</v>
      </c>
    </row>
    <row r="804" spans="1:12" ht="15.6" thickTop="1" thickBot="1" x14ac:dyDescent="0.35">
      <c r="A804" s="4">
        <v>45523</v>
      </c>
      <c r="B804" s="5" t="s">
        <v>187</v>
      </c>
      <c r="C804" s="5" t="s">
        <v>13</v>
      </c>
      <c r="D804" s="5" t="s">
        <v>78</v>
      </c>
      <c r="E804" s="5" t="s">
        <v>38</v>
      </c>
      <c r="F804" s="5" t="s">
        <v>16</v>
      </c>
      <c r="G804" s="5">
        <v>27</v>
      </c>
      <c r="H804" s="5">
        <v>674</v>
      </c>
      <c r="I804" s="5">
        <v>1316</v>
      </c>
      <c r="J804" s="6">
        <f t="shared" si="36"/>
        <v>18198</v>
      </c>
      <c r="K804" s="6">
        <f t="shared" si="37"/>
        <v>35532</v>
      </c>
      <c r="L804" s="6">
        <f t="shared" si="38"/>
        <v>17334</v>
      </c>
    </row>
    <row r="805" spans="1:12" ht="15.6" thickTop="1" thickBot="1" x14ac:dyDescent="0.35">
      <c r="A805" s="4">
        <v>45524</v>
      </c>
      <c r="B805" s="5" t="s">
        <v>188</v>
      </c>
      <c r="C805" s="5" t="s">
        <v>13</v>
      </c>
      <c r="D805" s="5" t="s">
        <v>78</v>
      </c>
      <c r="E805" s="5" t="s">
        <v>38</v>
      </c>
      <c r="F805" s="5" t="s">
        <v>35</v>
      </c>
      <c r="G805" s="5">
        <v>27</v>
      </c>
      <c r="H805" s="5">
        <v>583</v>
      </c>
      <c r="I805" s="5">
        <v>1332</v>
      </c>
      <c r="J805" s="6">
        <f t="shared" si="36"/>
        <v>15741</v>
      </c>
      <c r="K805" s="6">
        <f t="shared" si="37"/>
        <v>35964</v>
      </c>
      <c r="L805" s="6">
        <f t="shared" si="38"/>
        <v>20223</v>
      </c>
    </row>
    <row r="806" spans="1:12" ht="15.6" thickTop="1" thickBot="1" x14ac:dyDescent="0.35">
      <c r="A806" s="4">
        <v>45525</v>
      </c>
      <c r="B806" s="5" t="s">
        <v>189</v>
      </c>
      <c r="C806" s="5" t="s">
        <v>13</v>
      </c>
      <c r="D806" s="5" t="s">
        <v>78</v>
      </c>
      <c r="E806" s="5" t="s">
        <v>23</v>
      </c>
      <c r="F806" s="5" t="s">
        <v>35</v>
      </c>
      <c r="G806" s="5">
        <v>21</v>
      </c>
      <c r="H806" s="5">
        <v>929</v>
      </c>
      <c r="I806" s="5">
        <v>1207</v>
      </c>
      <c r="J806" s="6">
        <f t="shared" si="36"/>
        <v>19509</v>
      </c>
      <c r="K806" s="6">
        <f t="shared" si="37"/>
        <v>25347</v>
      </c>
      <c r="L806" s="6">
        <f t="shared" si="38"/>
        <v>5838</v>
      </c>
    </row>
    <row r="807" spans="1:12" ht="15.6" thickTop="1" thickBot="1" x14ac:dyDescent="0.35">
      <c r="A807" s="4">
        <v>45526</v>
      </c>
      <c r="B807" s="5" t="s">
        <v>190</v>
      </c>
      <c r="C807" s="5" t="s">
        <v>13</v>
      </c>
      <c r="D807" s="5" t="s">
        <v>78</v>
      </c>
      <c r="E807" s="5" t="s">
        <v>23</v>
      </c>
      <c r="F807" s="5" t="s">
        <v>35</v>
      </c>
      <c r="G807" s="5">
        <v>29</v>
      </c>
      <c r="H807" s="5">
        <v>818</v>
      </c>
      <c r="I807" s="5">
        <v>1256</v>
      </c>
      <c r="J807" s="6">
        <f t="shared" si="36"/>
        <v>23722</v>
      </c>
      <c r="K807" s="6">
        <f t="shared" si="37"/>
        <v>36424</v>
      </c>
      <c r="L807" s="6">
        <f t="shared" si="38"/>
        <v>12702</v>
      </c>
    </row>
    <row r="808" spans="1:12" ht="15.6" thickTop="1" thickBot="1" x14ac:dyDescent="0.35">
      <c r="A808" s="4">
        <v>45527</v>
      </c>
      <c r="B808" s="5" t="s">
        <v>191</v>
      </c>
      <c r="C808" s="5" t="s">
        <v>13</v>
      </c>
      <c r="D808" s="5" t="s">
        <v>78</v>
      </c>
      <c r="E808" s="5" t="s">
        <v>34</v>
      </c>
      <c r="F808" s="5" t="s">
        <v>35</v>
      </c>
      <c r="G808" s="5">
        <v>28</v>
      </c>
      <c r="H808" s="5">
        <v>873</v>
      </c>
      <c r="I808" s="5">
        <v>1472</v>
      </c>
      <c r="J808" s="6">
        <f t="shared" si="36"/>
        <v>24444</v>
      </c>
      <c r="K808" s="6">
        <f t="shared" si="37"/>
        <v>41216</v>
      </c>
      <c r="L808" s="6">
        <f t="shared" si="38"/>
        <v>16772</v>
      </c>
    </row>
    <row r="809" spans="1:12" ht="15.6" thickTop="1" thickBot="1" x14ac:dyDescent="0.35">
      <c r="A809" s="4">
        <v>45528</v>
      </c>
      <c r="B809" s="5" t="s">
        <v>192</v>
      </c>
      <c r="C809" s="5" t="s">
        <v>25</v>
      </c>
      <c r="D809" s="5" t="s">
        <v>91</v>
      </c>
      <c r="E809" s="5" t="s">
        <v>38</v>
      </c>
      <c r="F809" s="5" t="s">
        <v>35</v>
      </c>
      <c r="G809" s="5">
        <v>61</v>
      </c>
      <c r="H809" s="5">
        <v>675</v>
      </c>
      <c r="I809" s="5">
        <v>1355</v>
      </c>
      <c r="J809" s="6">
        <f t="shared" si="36"/>
        <v>41175</v>
      </c>
      <c r="K809" s="6">
        <f t="shared" si="37"/>
        <v>82655</v>
      </c>
      <c r="L809" s="6">
        <f t="shared" si="38"/>
        <v>41480</v>
      </c>
    </row>
    <row r="810" spans="1:12" ht="15.6" thickTop="1" thickBot="1" x14ac:dyDescent="0.35">
      <c r="A810" s="4">
        <v>45529</v>
      </c>
      <c r="B810" s="5" t="s">
        <v>193</v>
      </c>
      <c r="C810" s="5" t="s">
        <v>25</v>
      </c>
      <c r="D810" s="5" t="s">
        <v>91</v>
      </c>
      <c r="E810" s="5" t="s">
        <v>61</v>
      </c>
      <c r="F810" s="5" t="s">
        <v>35</v>
      </c>
      <c r="G810" s="5">
        <v>58</v>
      </c>
      <c r="H810" s="5">
        <v>720</v>
      </c>
      <c r="I810" s="5">
        <v>1187</v>
      </c>
      <c r="J810" s="6">
        <f t="shared" si="36"/>
        <v>41760</v>
      </c>
      <c r="K810" s="6">
        <f t="shared" si="37"/>
        <v>68846</v>
      </c>
      <c r="L810" s="6">
        <f t="shared" si="38"/>
        <v>27086</v>
      </c>
    </row>
    <row r="811" spans="1:12" ht="15.6" thickTop="1" thickBot="1" x14ac:dyDescent="0.35">
      <c r="A811" s="4">
        <v>45530</v>
      </c>
      <c r="B811" s="5" t="s">
        <v>194</v>
      </c>
      <c r="C811" s="5" t="s">
        <v>25</v>
      </c>
      <c r="D811" s="5" t="s">
        <v>91</v>
      </c>
      <c r="E811" s="5" t="s">
        <v>63</v>
      </c>
      <c r="F811" s="5" t="s">
        <v>35</v>
      </c>
      <c r="G811" s="5">
        <v>60</v>
      </c>
      <c r="H811" s="5">
        <v>676</v>
      </c>
      <c r="I811" s="5">
        <v>1112</v>
      </c>
      <c r="J811" s="6">
        <f t="shared" si="36"/>
        <v>40560</v>
      </c>
      <c r="K811" s="6">
        <f t="shared" si="37"/>
        <v>66720</v>
      </c>
      <c r="L811" s="6">
        <f t="shared" si="38"/>
        <v>26160</v>
      </c>
    </row>
    <row r="812" spans="1:12" ht="15.6" thickTop="1" thickBot="1" x14ac:dyDescent="0.35">
      <c r="A812" s="4">
        <v>45531</v>
      </c>
      <c r="B812" s="5" t="s">
        <v>195</v>
      </c>
      <c r="C812" s="5" t="s">
        <v>25</v>
      </c>
      <c r="D812" s="5" t="s">
        <v>91</v>
      </c>
      <c r="E812" s="5" t="s">
        <v>19</v>
      </c>
      <c r="F812" s="5" t="s">
        <v>35</v>
      </c>
      <c r="G812" s="5">
        <v>91</v>
      </c>
      <c r="H812" s="5">
        <v>808</v>
      </c>
      <c r="I812" s="5">
        <v>1008</v>
      </c>
      <c r="J812" s="6">
        <f t="shared" si="36"/>
        <v>73528</v>
      </c>
      <c r="K812" s="6">
        <f t="shared" si="37"/>
        <v>91728</v>
      </c>
      <c r="L812" s="6">
        <f t="shared" si="38"/>
        <v>18200</v>
      </c>
    </row>
    <row r="813" spans="1:12" ht="15.6" thickTop="1" thickBot="1" x14ac:dyDescent="0.35">
      <c r="A813" s="4">
        <v>45532</v>
      </c>
      <c r="B813" s="5" t="s">
        <v>196</v>
      </c>
      <c r="C813" s="5" t="s">
        <v>25</v>
      </c>
      <c r="D813" s="5" t="s">
        <v>91</v>
      </c>
      <c r="E813" s="5" t="s">
        <v>66</v>
      </c>
      <c r="F813" s="5" t="s">
        <v>35</v>
      </c>
      <c r="G813" s="5">
        <v>99</v>
      </c>
      <c r="H813" s="5">
        <v>528</v>
      </c>
      <c r="I813" s="5">
        <v>1208</v>
      </c>
      <c r="J813" s="6">
        <f t="shared" si="36"/>
        <v>52272</v>
      </c>
      <c r="K813" s="6">
        <f t="shared" si="37"/>
        <v>119592</v>
      </c>
      <c r="L813" s="6">
        <f t="shared" si="38"/>
        <v>67320</v>
      </c>
    </row>
    <row r="814" spans="1:12" ht="15.6" thickTop="1" thickBot="1" x14ac:dyDescent="0.35">
      <c r="A814" s="4">
        <v>45533</v>
      </c>
      <c r="B814" s="5" t="s">
        <v>197</v>
      </c>
      <c r="C814" s="5" t="s">
        <v>25</v>
      </c>
      <c r="D814" s="5" t="s">
        <v>91</v>
      </c>
      <c r="E814" s="5" t="s">
        <v>68</v>
      </c>
      <c r="F814" s="5" t="s">
        <v>35</v>
      </c>
      <c r="G814" s="5">
        <v>73</v>
      </c>
      <c r="H814" s="5">
        <v>783</v>
      </c>
      <c r="I814" s="5">
        <v>991</v>
      </c>
      <c r="J814" s="6">
        <f t="shared" si="36"/>
        <v>57159</v>
      </c>
      <c r="K814" s="6">
        <f t="shared" si="37"/>
        <v>72343</v>
      </c>
      <c r="L814" s="6">
        <f t="shared" si="38"/>
        <v>15184</v>
      </c>
    </row>
    <row r="815" spans="1:12" ht="15.6" thickTop="1" thickBot="1" x14ac:dyDescent="0.35">
      <c r="A815" s="4">
        <v>45534</v>
      </c>
      <c r="B815" s="5" t="s">
        <v>198</v>
      </c>
      <c r="C815" s="5" t="s">
        <v>25</v>
      </c>
      <c r="D815" s="5" t="s">
        <v>91</v>
      </c>
      <c r="E815" s="5" t="s">
        <v>70</v>
      </c>
      <c r="F815" s="5" t="s">
        <v>16</v>
      </c>
      <c r="G815" s="5">
        <v>59</v>
      </c>
      <c r="H815" s="5">
        <v>638</v>
      </c>
      <c r="I815" s="5">
        <v>1062</v>
      </c>
      <c r="J815" s="6">
        <f t="shared" si="36"/>
        <v>37642</v>
      </c>
      <c r="K815" s="6">
        <f t="shared" si="37"/>
        <v>62658</v>
      </c>
      <c r="L815" s="6">
        <f t="shared" si="38"/>
        <v>25016</v>
      </c>
    </row>
    <row r="816" spans="1:12" ht="15.6" thickTop="1" thickBot="1" x14ac:dyDescent="0.35">
      <c r="A816" s="4">
        <v>45535</v>
      </c>
      <c r="B816" s="5" t="s">
        <v>199</v>
      </c>
      <c r="C816" s="5" t="s">
        <v>25</v>
      </c>
      <c r="D816" s="5" t="s">
        <v>91</v>
      </c>
      <c r="E816" s="5" t="s">
        <v>72</v>
      </c>
      <c r="F816" s="5" t="s">
        <v>16</v>
      </c>
      <c r="G816" s="5">
        <v>60</v>
      </c>
      <c r="H816" s="5">
        <v>645</v>
      </c>
      <c r="I816" s="5">
        <v>1094</v>
      </c>
      <c r="J816" s="6">
        <f t="shared" si="36"/>
        <v>38700</v>
      </c>
      <c r="K816" s="6">
        <f t="shared" si="37"/>
        <v>65640</v>
      </c>
      <c r="L816" s="6">
        <f t="shared" si="38"/>
        <v>26940</v>
      </c>
    </row>
    <row r="817" spans="1:12" ht="15.6" thickTop="1" thickBot="1" x14ac:dyDescent="0.35">
      <c r="A817" s="4">
        <v>45536</v>
      </c>
      <c r="B817" s="5" t="s">
        <v>200</v>
      </c>
      <c r="C817" s="5" t="s">
        <v>25</v>
      </c>
      <c r="D817" s="5" t="s">
        <v>91</v>
      </c>
      <c r="E817" s="5" t="s">
        <v>74</v>
      </c>
      <c r="F817" s="5" t="s">
        <v>16</v>
      </c>
      <c r="G817" s="5">
        <v>68</v>
      </c>
      <c r="H817" s="5">
        <v>881</v>
      </c>
      <c r="I817" s="5">
        <v>1338</v>
      </c>
      <c r="J817" s="6">
        <f t="shared" si="36"/>
        <v>59908</v>
      </c>
      <c r="K817" s="6">
        <f t="shared" si="37"/>
        <v>90984</v>
      </c>
      <c r="L817" s="6">
        <f t="shared" si="38"/>
        <v>31076</v>
      </c>
    </row>
    <row r="818" spans="1:12" ht="15.6" thickTop="1" thickBot="1" x14ac:dyDescent="0.35">
      <c r="A818" s="4">
        <v>45537</v>
      </c>
      <c r="B818" s="5" t="s">
        <v>201</v>
      </c>
      <c r="C818" s="5" t="s">
        <v>25</v>
      </c>
      <c r="D818" s="5" t="s">
        <v>104</v>
      </c>
      <c r="E818" s="5" t="s">
        <v>21</v>
      </c>
      <c r="F818" s="5" t="s">
        <v>16</v>
      </c>
      <c r="G818" s="5">
        <v>55</v>
      </c>
      <c r="H818" s="5">
        <v>639</v>
      </c>
      <c r="I818" s="5">
        <v>1346</v>
      </c>
      <c r="J818" s="6">
        <f t="shared" si="36"/>
        <v>35145</v>
      </c>
      <c r="K818" s="6">
        <f t="shared" si="37"/>
        <v>74030</v>
      </c>
      <c r="L818" s="6">
        <f t="shared" si="38"/>
        <v>38885</v>
      </c>
    </row>
    <row r="819" spans="1:12" ht="15.6" thickTop="1" thickBot="1" x14ac:dyDescent="0.35">
      <c r="A819" s="4">
        <v>45538</v>
      </c>
      <c r="B819" s="5" t="s">
        <v>202</v>
      </c>
      <c r="C819" s="5" t="s">
        <v>25</v>
      </c>
      <c r="D819" s="5" t="s">
        <v>104</v>
      </c>
      <c r="E819" s="5" t="s">
        <v>21</v>
      </c>
      <c r="F819" s="5" t="s">
        <v>16</v>
      </c>
      <c r="G819" s="5">
        <v>52</v>
      </c>
      <c r="H819" s="5">
        <v>718</v>
      </c>
      <c r="I819" s="5">
        <v>1051</v>
      </c>
      <c r="J819" s="6">
        <f t="shared" si="36"/>
        <v>37336</v>
      </c>
      <c r="K819" s="6">
        <f t="shared" si="37"/>
        <v>54652</v>
      </c>
      <c r="L819" s="6">
        <f t="shared" si="38"/>
        <v>17316</v>
      </c>
    </row>
    <row r="820" spans="1:12" ht="15.6" thickTop="1" thickBot="1" x14ac:dyDescent="0.35">
      <c r="A820" s="4">
        <v>45539</v>
      </c>
      <c r="B820" s="5" t="s">
        <v>203</v>
      </c>
      <c r="C820" s="5" t="s">
        <v>25</v>
      </c>
      <c r="D820" s="5" t="s">
        <v>104</v>
      </c>
      <c r="E820" s="5" t="s">
        <v>42</v>
      </c>
      <c r="F820" s="5" t="s">
        <v>35</v>
      </c>
      <c r="G820" s="5">
        <v>95</v>
      </c>
      <c r="H820" s="5">
        <v>944</v>
      </c>
      <c r="I820" s="5">
        <v>1293</v>
      </c>
      <c r="J820" s="6">
        <f t="shared" si="36"/>
        <v>89680</v>
      </c>
      <c r="K820" s="6">
        <f t="shared" si="37"/>
        <v>122835</v>
      </c>
      <c r="L820" s="6">
        <f t="shared" si="38"/>
        <v>33155</v>
      </c>
    </row>
    <row r="821" spans="1:12" ht="15.6" thickTop="1" thickBot="1" x14ac:dyDescent="0.35">
      <c r="A821" s="4">
        <v>45540</v>
      </c>
      <c r="B821" s="5" t="s">
        <v>204</v>
      </c>
      <c r="C821" s="5" t="s">
        <v>25</v>
      </c>
      <c r="D821" s="5" t="s">
        <v>104</v>
      </c>
      <c r="E821" s="5" t="s">
        <v>61</v>
      </c>
      <c r="F821" s="5" t="s">
        <v>35</v>
      </c>
      <c r="G821" s="5">
        <v>68</v>
      </c>
      <c r="H821" s="5">
        <v>777</v>
      </c>
      <c r="I821" s="5">
        <v>977</v>
      </c>
      <c r="J821" s="6">
        <f t="shared" si="36"/>
        <v>52836</v>
      </c>
      <c r="K821" s="6">
        <f t="shared" si="37"/>
        <v>66436</v>
      </c>
      <c r="L821" s="6">
        <f t="shared" si="38"/>
        <v>13600</v>
      </c>
    </row>
    <row r="822" spans="1:12" ht="15.6" thickTop="1" thickBot="1" x14ac:dyDescent="0.35">
      <c r="A822" s="4">
        <v>45541</v>
      </c>
      <c r="B822" s="5" t="s">
        <v>205</v>
      </c>
      <c r="C822" s="5" t="s">
        <v>25</v>
      </c>
      <c r="D822" s="5" t="s">
        <v>104</v>
      </c>
      <c r="E822" s="5" t="s">
        <v>21</v>
      </c>
      <c r="F822" s="5" t="s">
        <v>35</v>
      </c>
      <c r="G822" s="5">
        <v>99</v>
      </c>
      <c r="H822" s="5">
        <v>523</v>
      </c>
      <c r="I822" s="5">
        <v>1373</v>
      </c>
      <c r="J822" s="6">
        <f t="shared" si="36"/>
        <v>51777</v>
      </c>
      <c r="K822" s="6">
        <f t="shared" si="37"/>
        <v>135927</v>
      </c>
      <c r="L822" s="6">
        <f t="shared" si="38"/>
        <v>84150</v>
      </c>
    </row>
    <row r="823" spans="1:12" ht="15.6" thickTop="1" thickBot="1" x14ac:dyDescent="0.35">
      <c r="A823" s="4">
        <v>45542</v>
      </c>
      <c r="B823" s="5" t="s">
        <v>206</v>
      </c>
      <c r="C823" s="5" t="s">
        <v>25</v>
      </c>
      <c r="D823" s="5" t="s">
        <v>104</v>
      </c>
      <c r="E823" s="5" t="s">
        <v>27</v>
      </c>
      <c r="F823" s="5" t="s">
        <v>16</v>
      </c>
      <c r="G823" s="5">
        <v>92</v>
      </c>
      <c r="H823" s="5">
        <v>814</v>
      </c>
      <c r="I823" s="5">
        <v>1243</v>
      </c>
      <c r="J823" s="6">
        <f t="shared" si="36"/>
        <v>74888</v>
      </c>
      <c r="K823" s="6">
        <f t="shared" si="37"/>
        <v>114356</v>
      </c>
      <c r="L823" s="6">
        <f t="shared" si="38"/>
        <v>39468</v>
      </c>
    </row>
    <row r="824" spans="1:12" ht="15.6" thickTop="1" thickBot="1" x14ac:dyDescent="0.35">
      <c r="A824" s="4">
        <v>45543</v>
      </c>
      <c r="B824" s="5" t="s">
        <v>207</v>
      </c>
      <c r="C824" s="5" t="s">
        <v>116</v>
      </c>
      <c r="D824" s="5" t="s">
        <v>136</v>
      </c>
      <c r="E824" s="5" t="s">
        <v>15</v>
      </c>
      <c r="F824" s="5" t="s">
        <v>16</v>
      </c>
      <c r="G824" s="5">
        <v>11</v>
      </c>
      <c r="H824" s="5">
        <v>960</v>
      </c>
      <c r="I824" s="5">
        <v>891</v>
      </c>
      <c r="J824" s="6">
        <f t="shared" si="36"/>
        <v>10560</v>
      </c>
      <c r="K824" s="6">
        <f t="shared" si="37"/>
        <v>9801</v>
      </c>
      <c r="L824" s="6">
        <f t="shared" si="38"/>
        <v>-759</v>
      </c>
    </row>
    <row r="825" spans="1:12" ht="15.6" thickTop="1" thickBot="1" x14ac:dyDescent="0.35">
      <c r="A825" s="4">
        <v>45544</v>
      </c>
      <c r="B825" s="5" t="s">
        <v>208</v>
      </c>
      <c r="C825" s="5" t="s">
        <v>116</v>
      </c>
      <c r="D825" s="5" t="s">
        <v>136</v>
      </c>
      <c r="E825" s="5" t="s">
        <v>19</v>
      </c>
      <c r="F825" s="5" t="s">
        <v>16</v>
      </c>
      <c r="G825" s="5">
        <v>10</v>
      </c>
      <c r="H825" s="5">
        <v>654</v>
      </c>
      <c r="I825" s="5">
        <v>908</v>
      </c>
      <c r="J825" s="6">
        <f t="shared" si="36"/>
        <v>6540</v>
      </c>
      <c r="K825" s="6">
        <f t="shared" si="37"/>
        <v>9080</v>
      </c>
      <c r="L825" s="6">
        <f t="shared" si="38"/>
        <v>2540</v>
      </c>
    </row>
    <row r="826" spans="1:12" ht="15.6" thickTop="1" thickBot="1" x14ac:dyDescent="0.35">
      <c r="A826" s="4">
        <v>45545</v>
      </c>
      <c r="B826" s="5" t="s">
        <v>209</v>
      </c>
      <c r="C826" s="5" t="s">
        <v>116</v>
      </c>
      <c r="D826" s="5" t="s">
        <v>136</v>
      </c>
      <c r="E826" s="5" t="s">
        <v>21</v>
      </c>
      <c r="F826" s="5" t="s">
        <v>16</v>
      </c>
      <c r="G826" s="5">
        <v>14</v>
      </c>
      <c r="H826" s="5">
        <v>504</v>
      </c>
      <c r="I826" s="5">
        <v>1480</v>
      </c>
      <c r="J826" s="6">
        <f t="shared" si="36"/>
        <v>7056</v>
      </c>
      <c r="K826" s="6">
        <f t="shared" si="37"/>
        <v>20720</v>
      </c>
      <c r="L826" s="6">
        <f t="shared" si="38"/>
        <v>13664</v>
      </c>
    </row>
    <row r="827" spans="1:12" ht="15.6" thickTop="1" thickBot="1" x14ac:dyDescent="0.35">
      <c r="A827" s="4">
        <v>45546</v>
      </c>
      <c r="B827" s="5" t="s">
        <v>210</v>
      </c>
      <c r="C827" s="5" t="s">
        <v>116</v>
      </c>
      <c r="D827" s="5" t="s">
        <v>136</v>
      </c>
      <c r="E827" s="5" t="s">
        <v>23</v>
      </c>
      <c r="F827" s="5" t="s">
        <v>16</v>
      </c>
      <c r="G827" s="5">
        <v>12</v>
      </c>
      <c r="H827" s="5">
        <v>886</v>
      </c>
      <c r="I827" s="5">
        <v>1322</v>
      </c>
      <c r="J827" s="6">
        <f t="shared" si="36"/>
        <v>10632</v>
      </c>
      <c r="K827" s="6">
        <f t="shared" si="37"/>
        <v>15864</v>
      </c>
      <c r="L827" s="6">
        <f t="shared" si="38"/>
        <v>5232</v>
      </c>
    </row>
    <row r="828" spans="1:12" ht="15.6" thickTop="1" thickBot="1" x14ac:dyDescent="0.35">
      <c r="A828" s="4">
        <v>45547</v>
      </c>
      <c r="B828" s="5" t="s">
        <v>211</v>
      </c>
      <c r="C828" s="5" t="s">
        <v>116</v>
      </c>
      <c r="D828" s="5" t="s">
        <v>136</v>
      </c>
      <c r="E828" s="5" t="s">
        <v>27</v>
      </c>
      <c r="F828" s="5" t="s">
        <v>35</v>
      </c>
      <c r="G828" s="5">
        <v>10</v>
      </c>
      <c r="H828" s="5">
        <v>554</v>
      </c>
      <c r="I828" s="5">
        <v>1091</v>
      </c>
      <c r="J828" s="6">
        <f t="shared" si="36"/>
        <v>5540</v>
      </c>
      <c r="K828" s="6">
        <f t="shared" si="37"/>
        <v>10910</v>
      </c>
      <c r="L828" s="6">
        <f t="shared" si="38"/>
        <v>5370</v>
      </c>
    </row>
    <row r="829" spans="1:12" ht="15.6" thickTop="1" thickBot="1" x14ac:dyDescent="0.35">
      <c r="A829" s="4">
        <v>45548</v>
      </c>
      <c r="B829" s="5" t="s">
        <v>212</v>
      </c>
      <c r="C829" s="5" t="s">
        <v>116</v>
      </c>
      <c r="D829" s="5" t="s">
        <v>136</v>
      </c>
      <c r="E829" s="5" t="s">
        <v>29</v>
      </c>
      <c r="F829" s="5" t="s">
        <v>35</v>
      </c>
      <c r="G829" s="5">
        <v>14</v>
      </c>
      <c r="H829" s="5">
        <v>933</v>
      </c>
      <c r="I829" s="5">
        <v>1357</v>
      </c>
      <c r="J829" s="6">
        <f t="shared" si="36"/>
        <v>13062</v>
      </c>
      <c r="K829" s="6">
        <f t="shared" si="37"/>
        <v>18998</v>
      </c>
      <c r="L829" s="6">
        <f t="shared" si="38"/>
        <v>5936</v>
      </c>
    </row>
    <row r="830" spans="1:12" ht="15.6" thickTop="1" thickBot="1" x14ac:dyDescent="0.35">
      <c r="A830" s="4">
        <v>45549</v>
      </c>
      <c r="B830" s="5" t="s">
        <v>213</v>
      </c>
      <c r="C830" s="5" t="s">
        <v>116</v>
      </c>
      <c r="D830" s="5" t="s">
        <v>136</v>
      </c>
      <c r="E830" s="5" t="s">
        <v>31</v>
      </c>
      <c r="F830" s="5" t="s">
        <v>35</v>
      </c>
      <c r="G830" s="5">
        <v>19</v>
      </c>
      <c r="H830" s="5">
        <v>576</v>
      </c>
      <c r="I830" s="5">
        <v>966</v>
      </c>
      <c r="J830" s="6">
        <f t="shared" si="36"/>
        <v>10944</v>
      </c>
      <c r="K830" s="6">
        <f t="shared" si="37"/>
        <v>18354</v>
      </c>
      <c r="L830" s="6">
        <f t="shared" si="38"/>
        <v>7410</v>
      </c>
    </row>
    <row r="831" spans="1:12" ht="15.6" thickTop="1" thickBot="1" x14ac:dyDescent="0.35">
      <c r="A831" s="4">
        <v>45550</v>
      </c>
      <c r="B831" s="5" t="s">
        <v>214</v>
      </c>
      <c r="C831" s="5" t="s">
        <v>116</v>
      </c>
      <c r="D831" s="5" t="s">
        <v>136</v>
      </c>
      <c r="E831" s="5" t="s">
        <v>19</v>
      </c>
      <c r="F831" s="5" t="s">
        <v>35</v>
      </c>
      <c r="G831" s="5">
        <v>15</v>
      </c>
      <c r="H831" s="5">
        <v>674</v>
      </c>
      <c r="I831" s="5">
        <v>1230</v>
      </c>
      <c r="J831" s="6">
        <f t="shared" si="36"/>
        <v>10110</v>
      </c>
      <c r="K831" s="6">
        <f t="shared" si="37"/>
        <v>18450</v>
      </c>
      <c r="L831" s="6">
        <f t="shared" si="38"/>
        <v>8340</v>
      </c>
    </row>
    <row r="832" spans="1:12" ht="15.6" thickTop="1" thickBot="1" x14ac:dyDescent="0.35">
      <c r="A832" s="4">
        <v>45551</v>
      </c>
      <c r="B832" s="5" t="s">
        <v>215</v>
      </c>
      <c r="C832" s="5" t="s">
        <v>116</v>
      </c>
      <c r="D832" s="5" t="s">
        <v>136</v>
      </c>
      <c r="E832" s="5" t="s">
        <v>34</v>
      </c>
      <c r="F832" s="5" t="s">
        <v>35</v>
      </c>
      <c r="G832" s="5">
        <v>20</v>
      </c>
      <c r="H832" s="5">
        <v>529</v>
      </c>
      <c r="I832" s="5">
        <v>1034</v>
      </c>
      <c r="J832" s="6">
        <f t="shared" si="36"/>
        <v>10580</v>
      </c>
      <c r="K832" s="6">
        <f t="shared" si="37"/>
        <v>20680</v>
      </c>
      <c r="L832" s="6">
        <f t="shared" si="38"/>
        <v>10100</v>
      </c>
    </row>
    <row r="833" spans="1:12" ht="15.6" thickTop="1" thickBot="1" x14ac:dyDescent="0.35">
      <c r="A833" s="4">
        <v>45552</v>
      </c>
      <c r="B833" s="5" t="s">
        <v>216</v>
      </c>
      <c r="C833" s="5" t="s">
        <v>116</v>
      </c>
      <c r="D833" s="5" t="s">
        <v>136</v>
      </c>
      <c r="E833" s="5" t="s">
        <v>31</v>
      </c>
      <c r="F833" s="5" t="s">
        <v>35</v>
      </c>
      <c r="G833" s="5">
        <v>18</v>
      </c>
      <c r="H833" s="5">
        <v>717</v>
      </c>
      <c r="I833" s="5">
        <v>980</v>
      </c>
      <c r="J833" s="6">
        <f t="shared" si="36"/>
        <v>12906</v>
      </c>
      <c r="K833" s="6">
        <f t="shared" si="37"/>
        <v>17640</v>
      </c>
      <c r="L833" s="6">
        <f t="shared" si="38"/>
        <v>4734</v>
      </c>
    </row>
    <row r="834" spans="1:12" ht="15.6" thickTop="1" thickBot="1" x14ac:dyDescent="0.35">
      <c r="A834" s="4">
        <v>45553</v>
      </c>
      <c r="B834" s="5" t="s">
        <v>217</v>
      </c>
      <c r="C834" s="5" t="s">
        <v>116</v>
      </c>
      <c r="D834" s="5" t="s">
        <v>136</v>
      </c>
      <c r="E834" s="5" t="s">
        <v>38</v>
      </c>
      <c r="F834" s="5" t="s">
        <v>35</v>
      </c>
      <c r="G834" s="5">
        <v>17</v>
      </c>
      <c r="H834" s="5">
        <v>966</v>
      </c>
      <c r="I834" s="5">
        <v>1268</v>
      </c>
      <c r="J834" s="6">
        <f t="shared" si="36"/>
        <v>16422</v>
      </c>
      <c r="K834" s="6">
        <f t="shared" si="37"/>
        <v>21556</v>
      </c>
      <c r="L834" s="6">
        <f t="shared" si="38"/>
        <v>5134</v>
      </c>
    </row>
    <row r="835" spans="1:12" ht="15.6" thickTop="1" thickBot="1" x14ac:dyDescent="0.35">
      <c r="A835" s="4">
        <v>45554</v>
      </c>
      <c r="B835" s="5" t="s">
        <v>218</v>
      </c>
      <c r="C835" s="5" t="s">
        <v>116</v>
      </c>
      <c r="D835" s="5" t="s">
        <v>136</v>
      </c>
      <c r="E835" s="5" t="s">
        <v>38</v>
      </c>
      <c r="F835" s="5" t="s">
        <v>16</v>
      </c>
      <c r="G835" s="5">
        <v>16</v>
      </c>
      <c r="H835" s="5">
        <v>689</v>
      </c>
      <c r="I835" s="5">
        <v>1294</v>
      </c>
      <c r="J835" s="6">
        <f t="shared" ref="J835:J898" si="39">G835*H835</f>
        <v>11024</v>
      </c>
      <c r="K835" s="6">
        <f t="shared" ref="K835:K898" si="40">G835*I835</f>
        <v>20704</v>
      </c>
      <c r="L835" s="6">
        <f t="shared" ref="L835:L898" si="41">K835-J835</f>
        <v>9680</v>
      </c>
    </row>
    <row r="836" spans="1:12" ht="15.6" thickTop="1" thickBot="1" x14ac:dyDescent="0.35">
      <c r="A836" s="4">
        <v>45555</v>
      </c>
      <c r="B836" s="5" t="s">
        <v>219</v>
      </c>
      <c r="C836" s="5" t="s">
        <v>25</v>
      </c>
      <c r="D836" s="5" t="s">
        <v>104</v>
      </c>
      <c r="E836" s="5" t="s">
        <v>19</v>
      </c>
      <c r="F836" s="5" t="s">
        <v>16</v>
      </c>
      <c r="G836" s="5">
        <v>62</v>
      </c>
      <c r="H836" s="5">
        <v>891</v>
      </c>
      <c r="I836" s="5">
        <v>1156</v>
      </c>
      <c r="J836" s="6">
        <f t="shared" si="39"/>
        <v>55242</v>
      </c>
      <c r="K836" s="6">
        <f t="shared" si="40"/>
        <v>71672</v>
      </c>
      <c r="L836" s="6">
        <f t="shared" si="41"/>
        <v>16430</v>
      </c>
    </row>
    <row r="837" spans="1:12" ht="15.6" thickTop="1" thickBot="1" x14ac:dyDescent="0.35">
      <c r="A837" s="4">
        <v>45556</v>
      </c>
      <c r="B837" s="5" t="s">
        <v>220</v>
      </c>
      <c r="C837" s="5" t="s">
        <v>25</v>
      </c>
      <c r="D837" s="5" t="s">
        <v>104</v>
      </c>
      <c r="E837" s="5" t="s">
        <v>42</v>
      </c>
      <c r="F837" s="5" t="s">
        <v>16</v>
      </c>
      <c r="G837" s="5">
        <v>89</v>
      </c>
      <c r="H837" s="5">
        <v>990</v>
      </c>
      <c r="I837" s="5">
        <v>1277</v>
      </c>
      <c r="J837" s="6">
        <f t="shared" si="39"/>
        <v>88110</v>
      </c>
      <c r="K837" s="6">
        <f t="shared" si="40"/>
        <v>113653</v>
      </c>
      <c r="L837" s="6">
        <f t="shared" si="41"/>
        <v>25543</v>
      </c>
    </row>
    <row r="838" spans="1:12" ht="15.6" thickTop="1" thickBot="1" x14ac:dyDescent="0.35">
      <c r="A838" s="4">
        <v>45557</v>
      </c>
      <c r="B838" s="5" t="s">
        <v>221</v>
      </c>
      <c r="C838" s="5" t="s">
        <v>25</v>
      </c>
      <c r="D838" s="5" t="s">
        <v>104</v>
      </c>
      <c r="E838" s="5" t="s">
        <v>19</v>
      </c>
      <c r="F838" s="5" t="s">
        <v>16</v>
      </c>
      <c r="G838" s="5">
        <v>61</v>
      </c>
      <c r="H838" s="5">
        <v>907</v>
      </c>
      <c r="I838" s="5">
        <v>1083</v>
      </c>
      <c r="J838" s="6">
        <f t="shared" si="39"/>
        <v>55327</v>
      </c>
      <c r="K838" s="6">
        <f t="shared" si="40"/>
        <v>66063</v>
      </c>
      <c r="L838" s="6">
        <f t="shared" si="41"/>
        <v>10736</v>
      </c>
    </row>
    <row r="839" spans="1:12" ht="15.6" thickTop="1" thickBot="1" x14ac:dyDescent="0.35">
      <c r="A839" s="4">
        <v>45558</v>
      </c>
      <c r="B839" s="5" t="s">
        <v>222</v>
      </c>
      <c r="C839" s="5" t="s">
        <v>25</v>
      </c>
      <c r="D839" s="5" t="s">
        <v>104</v>
      </c>
      <c r="E839" s="5" t="s">
        <v>46</v>
      </c>
      <c r="F839" s="5" t="s">
        <v>35</v>
      </c>
      <c r="G839" s="5">
        <v>52</v>
      </c>
      <c r="H839" s="5">
        <v>766</v>
      </c>
      <c r="I839" s="5">
        <v>1244</v>
      </c>
      <c r="J839" s="6">
        <f t="shared" si="39"/>
        <v>39832</v>
      </c>
      <c r="K839" s="6">
        <f t="shared" si="40"/>
        <v>64688</v>
      </c>
      <c r="L839" s="6">
        <f t="shared" si="41"/>
        <v>24856</v>
      </c>
    </row>
    <row r="840" spans="1:12" ht="15.6" thickTop="1" thickBot="1" x14ac:dyDescent="0.35">
      <c r="A840" s="4">
        <v>45559</v>
      </c>
      <c r="B840" s="5" t="s">
        <v>223</v>
      </c>
      <c r="C840" s="5" t="s">
        <v>25</v>
      </c>
      <c r="D840" s="5" t="s">
        <v>104</v>
      </c>
      <c r="E840" s="5" t="s">
        <v>42</v>
      </c>
      <c r="F840" s="5" t="s">
        <v>16</v>
      </c>
      <c r="G840" s="5">
        <v>96</v>
      </c>
      <c r="H840" s="5">
        <v>520</v>
      </c>
      <c r="I840" s="5">
        <v>1317</v>
      </c>
      <c r="J840" s="6">
        <f t="shared" si="39"/>
        <v>49920</v>
      </c>
      <c r="K840" s="6">
        <f t="shared" si="40"/>
        <v>126432</v>
      </c>
      <c r="L840" s="6">
        <f t="shared" si="41"/>
        <v>76512</v>
      </c>
    </row>
    <row r="841" spans="1:12" ht="15.6" thickTop="1" thickBot="1" x14ac:dyDescent="0.35">
      <c r="A841" s="4">
        <v>45560</v>
      </c>
      <c r="B841" s="5" t="s">
        <v>224</v>
      </c>
      <c r="C841" s="5" t="s">
        <v>25</v>
      </c>
      <c r="D841" s="5" t="s">
        <v>104</v>
      </c>
      <c r="E841" s="5" t="s">
        <v>49</v>
      </c>
      <c r="F841" s="5" t="s">
        <v>16</v>
      </c>
      <c r="G841" s="5">
        <v>90</v>
      </c>
      <c r="H841" s="5">
        <v>792</v>
      </c>
      <c r="I841" s="5">
        <v>1085</v>
      </c>
      <c r="J841" s="6">
        <f t="shared" si="39"/>
        <v>71280</v>
      </c>
      <c r="K841" s="6">
        <f t="shared" si="40"/>
        <v>97650</v>
      </c>
      <c r="L841" s="6">
        <f t="shared" si="41"/>
        <v>26370</v>
      </c>
    </row>
    <row r="842" spans="1:12" ht="15.6" thickTop="1" thickBot="1" x14ac:dyDescent="0.35">
      <c r="A842" s="4">
        <v>45561</v>
      </c>
      <c r="B842" s="5" t="s">
        <v>225</v>
      </c>
      <c r="C842" s="5" t="s">
        <v>25</v>
      </c>
      <c r="D842" s="5" t="s">
        <v>104</v>
      </c>
      <c r="E842" s="5" t="s">
        <v>51</v>
      </c>
      <c r="F842" s="5" t="s">
        <v>16</v>
      </c>
      <c r="G842" s="5">
        <v>98</v>
      </c>
      <c r="H842" s="5">
        <v>711</v>
      </c>
      <c r="I842" s="5">
        <v>1079</v>
      </c>
      <c r="J842" s="6">
        <f t="shared" si="39"/>
        <v>69678</v>
      </c>
      <c r="K842" s="6">
        <f t="shared" si="40"/>
        <v>105742</v>
      </c>
      <c r="L842" s="6">
        <f t="shared" si="41"/>
        <v>36064</v>
      </c>
    </row>
    <row r="843" spans="1:12" ht="15.6" thickTop="1" thickBot="1" x14ac:dyDescent="0.35">
      <c r="A843" s="4">
        <v>45562</v>
      </c>
      <c r="B843" s="5" t="s">
        <v>226</v>
      </c>
      <c r="C843" s="5" t="s">
        <v>116</v>
      </c>
      <c r="D843" s="5" t="s">
        <v>117</v>
      </c>
      <c r="E843" s="5" t="s">
        <v>31</v>
      </c>
      <c r="F843" s="5" t="s">
        <v>16</v>
      </c>
      <c r="G843" s="5">
        <v>16</v>
      </c>
      <c r="H843" s="5">
        <v>599</v>
      </c>
      <c r="I843" s="5">
        <v>1314</v>
      </c>
      <c r="J843" s="6">
        <f t="shared" si="39"/>
        <v>9584</v>
      </c>
      <c r="K843" s="6">
        <f t="shared" si="40"/>
        <v>21024</v>
      </c>
      <c r="L843" s="6">
        <f t="shared" si="41"/>
        <v>11440</v>
      </c>
    </row>
    <row r="844" spans="1:12" ht="15.6" thickTop="1" thickBot="1" x14ac:dyDescent="0.35">
      <c r="A844" s="4">
        <v>45563</v>
      </c>
      <c r="B844" s="5" t="s">
        <v>227</v>
      </c>
      <c r="C844" s="5" t="s">
        <v>116</v>
      </c>
      <c r="D844" s="5" t="s">
        <v>117</v>
      </c>
      <c r="E844" s="5" t="s">
        <v>38</v>
      </c>
      <c r="F844" s="5" t="s">
        <v>35</v>
      </c>
      <c r="G844" s="5">
        <v>18</v>
      </c>
      <c r="H844" s="5">
        <v>835</v>
      </c>
      <c r="I844" s="5">
        <v>1041</v>
      </c>
      <c r="J844" s="6">
        <f t="shared" si="39"/>
        <v>15030</v>
      </c>
      <c r="K844" s="6">
        <f t="shared" si="40"/>
        <v>18738</v>
      </c>
      <c r="L844" s="6">
        <f t="shared" si="41"/>
        <v>3708</v>
      </c>
    </row>
    <row r="845" spans="1:12" ht="15.6" thickTop="1" thickBot="1" x14ac:dyDescent="0.35">
      <c r="A845" s="4">
        <v>45564</v>
      </c>
      <c r="B845" s="5" t="s">
        <v>228</v>
      </c>
      <c r="C845" s="5" t="s">
        <v>116</v>
      </c>
      <c r="D845" s="5" t="s">
        <v>117</v>
      </c>
      <c r="E845" s="5" t="s">
        <v>38</v>
      </c>
      <c r="F845" s="5" t="s">
        <v>35</v>
      </c>
      <c r="G845" s="5">
        <v>12</v>
      </c>
      <c r="H845" s="5">
        <v>827</v>
      </c>
      <c r="I845" s="5">
        <v>1064</v>
      </c>
      <c r="J845" s="6">
        <f t="shared" si="39"/>
        <v>9924</v>
      </c>
      <c r="K845" s="6">
        <f t="shared" si="40"/>
        <v>12768</v>
      </c>
      <c r="L845" s="6">
        <f t="shared" si="41"/>
        <v>2844</v>
      </c>
    </row>
    <row r="846" spans="1:12" ht="15.6" thickTop="1" thickBot="1" x14ac:dyDescent="0.35">
      <c r="A846" s="4">
        <v>45565</v>
      </c>
      <c r="B846" s="5" t="s">
        <v>229</v>
      </c>
      <c r="C846" s="5" t="s">
        <v>116</v>
      </c>
      <c r="D846" s="5" t="s">
        <v>117</v>
      </c>
      <c r="E846" s="5" t="s">
        <v>23</v>
      </c>
      <c r="F846" s="5" t="s">
        <v>35</v>
      </c>
      <c r="G846" s="5">
        <v>13</v>
      </c>
      <c r="H846" s="5">
        <v>855</v>
      </c>
      <c r="I846" s="5">
        <v>1347</v>
      </c>
      <c r="J846" s="6">
        <f t="shared" si="39"/>
        <v>11115</v>
      </c>
      <c r="K846" s="6">
        <f t="shared" si="40"/>
        <v>17511</v>
      </c>
      <c r="L846" s="6">
        <f t="shared" si="41"/>
        <v>6396</v>
      </c>
    </row>
    <row r="847" spans="1:12" ht="15.6" thickTop="1" thickBot="1" x14ac:dyDescent="0.35">
      <c r="A847" s="4">
        <v>45566</v>
      </c>
      <c r="B847" s="5" t="s">
        <v>230</v>
      </c>
      <c r="C847" s="5" t="s">
        <v>116</v>
      </c>
      <c r="D847" s="5" t="s">
        <v>117</v>
      </c>
      <c r="E847" s="5" t="s">
        <v>23</v>
      </c>
      <c r="F847" s="5" t="s">
        <v>35</v>
      </c>
      <c r="G847" s="5">
        <v>17</v>
      </c>
      <c r="H847" s="5">
        <v>932</v>
      </c>
      <c r="I847" s="5">
        <v>1207</v>
      </c>
      <c r="J847" s="6">
        <f t="shared" si="39"/>
        <v>15844</v>
      </c>
      <c r="K847" s="6">
        <f t="shared" si="40"/>
        <v>20519</v>
      </c>
      <c r="L847" s="6">
        <f t="shared" si="41"/>
        <v>4675</v>
      </c>
    </row>
    <row r="848" spans="1:12" ht="15.6" thickTop="1" thickBot="1" x14ac:dyDescent="0.35">
      <c r="A848" s="4">
        <v>45567</v>
      </c>
      <c r="B848" s="5" t="s">
        <v>231</v>
      </c>
      <c r="C848" s="5" t="s">
        <v>116</v>
      </c>
      <c r="D848" s="5" t="s">
        <v>117</v>
      </c>
      <c r="E848" s="5" t="s">
        <v>34</v>
      </c>
      <c r="F848" s="5" t="s">
        <v>35</v>
      </c>
      <c r="G848" s="5">
        <v>11</v>
      </c>
      <c r="H848" s="5">
        <v>654</v>
      </c>
      <c r="I848" s="5">
        <v>1381</v>
      </c>
      <c r="J848" s="6">
        <f t="shared" si="39"/>
        <v>7194</v>
      </c>
      <c r="K848" s="6">
        <f t="shared" si="40"/>
        <v>15191</v>
      </c>
      <c r="L848" s="6">
        <f t="shared" si="41"/>
        <v>7997</v>
      </c>
    </row>
    <row r="849" spans="1:12" ht="15.6" thickTop="1" thickBot="1" x14ac:dyDescent="0.35">
      <c r="A849" s="4">
        <v>45568</v>
      </c>
      <c r="B849" s="5" t="s">
        <v>232</v>
      </c>
      <c r="C849" s="5" t="s">
        <v>116</v>
      </c>
      <c r="D849" s="5" t="s">
        <v>117</v>
      </c>
      <c r="E849" s="5" t="s">
        <v>38</v>
      </c>
      <c r="F849" s="5" t="s">
        <v>35</v>
      </c>
      <c r="G849" s="5">
        <v>19</v>
      </c>
      <c r="H849" s="5">
        <v>764</v>
      </c>
      <c r="I849" s="5">
        <v>1310</v>
      </c>
      <c r="J849" s="6">
        <f t="shared" si="39"/>
        <v>14516</v>
      </c>
      <c r="K849" s="6">
        <f t="shared" si="40"/>
        <v>24890</v>
      </c>
      <c r="L849" s="6">
        <f t="shared" si="41"/>
        <v>10374</v>
      </c>
    </row>
    <row r="850" spans="1:12" ht="15.6" thickTop="1" thickBot="1" x14ac:dyDescent="0.35">
      <c r="A850" s="4">
        <v>45569</v>
      </c>
      <c r="B850" s="5" t="s">
        <v>233</v>
      </c>
      <c r="C850" s="5" t="s">
        <v>25</v>
      </c>
      <c r="D850" s="5" t="s">
        <v>91</v>
      </c>
      <c r="E850" s="5" t="s">
        <v>61</v>
      </c>
      <c r="F850" s="5" t="s">
        <v>35</v>
      </c>
      <c r="G850" s="5">
        <v>93</v>
      </c>
      <c r="H850" s="5">
        <v>660</v>
      </c>
      <c r="I850" s="5">
        <v>1458</v>
      </c>
      <c r="J850" s="6">
        <f t="shared" si="39"/>
        <v>61380</v>
      </c>
      <c r="K850" s="6">
        <f t="shared" si="40"/>
        <v>135594</v>
      </c>
      <c r="L850" s="6">
        <f t="shared" si="41"/>
        <v>74214</v>
      </c>
    </row>
    <row r="851" spans="1:12" ht="15.6" thickTop="1" thickBot="1" x14ac:dyDescent="0.35">
      <c r="A851" s="4">
        <v>45570</v>
      </c>
      <c r="B851" s="5" t="s">
        <v>234</v>
      </c>
      <c r="C851" s="5" t="s">
        <v>25</v>
      </c>
      <c r="D851" s="5" t="s">
        <v>91</v>
      </c>
      <c r="E851" s="5" t="s">
        <v>63</v>
      </c>
      <c r="F851" s="5" t="s">
        <v>35</v>
      </c>
      <c r="G851" s="5">
        <v>59</v>
      </c>
      <c r="H851" s="5">
        <v>623</v>
      </c>
      <c r="I851" s="5">
        <v>1328</v>
      </c>
      <c r="J851" s="6">
        <f t="shared" si="39"/>
        <v>36757</v>
      </c>
      <c r="K851" s="6">
        <f t="shared" si="40"/>
        <v>78352</v>
      </c>
      <c r="L851" s="6">
        <f t="shared" si="41"/>
        <v>41595</v>
      </c>
    </row>
    <row r="852" spans="1:12" ht="15.6" thickTop="1" thickBot="1" x14ac:dyDescent="0.35">
      <c r="A852" s="4">
        <v>45571</v>
      </c>
      <c r="B852" s="5" t="s">
        <v>235</v>
      </c>
      <c r="C852" s="5" t="s">
        <v>25</v>
      </c>
      <c r="D852" s="5" t="s">
        <v>91</v>
      </c>
      <c r="E852" s="5" t="s">
        <v>19</v>
      </c>
      <c r="F852" s="5" t="s">
        <v>35</v>
      </c>
      <c r="G852" s="5">
        <v>79</v>
      </c>
      <c r="H852" s="5">
        <v>683</v>
      </c>
      <c r="I852" s="5">
        <v>913</v>
      </c>
      <c r="J852" s="6">
        <f t="shared" si="39"/>
        <v>53957</v>
      </c>
      <c r="K852" s="6">
        <f t="shared" si="40"/>
        <v>72127</v>
      </c>
      <c r="L852" s="6">
        <f t="shared" si="41"/>
        <v>18170</v>
      </c>
    </row>
    <row r="853" spans="1:12" ht="15.6" thickTop="1" thickBot="1" x14ac:dyDescent="0.35">
      <c r="A853" s="4">
        <v>45572</v>
      </c>
      <c r="B853" s="5" t="s">
        <v>236</v>
      </c>
      <c r="C853" s="5" t="s">
        <v>25</v>
      </c>
      <c r="D853" s="5" t="s">
        <v>91</v>
      </c>
      <c r="E853" s="5" t="s">
        <v>66</v>
      </c>
      <c r="F853" s="5" t="s">
        <v>35</v>
      </c>
      <c r="G853" s="5">
        <v>98</v>
      </c>
      <c r="H853" s="5">
        <v>865</v>
      </c>
      <c r="I853" s="5">
        <v>1039</v>
      </c>
      <c r="J853" s="6">
        <f t="shared" si="39"/>
        <v>84770</v>
      </c>
      <c r="K853" s="6">
        <f t="shared" si="40"/>
        <v>101822</v>
      </c>
      <c r="L853" s="6">
        <f t="shared" si="41"/>
        <v>17052</v>
      </c>
    </row>
    <row r="854" spans="1:12" ht="15.6" thickTop="1" thickBot="1" x14ac:dyDescent="0.35">
      <c r="A854" s="4">
        <v>45573</v>
      </c>
      <c r="B854" s="5" t="s">
        <v>237</v>
      </c>
      <c r="C854" s="5" t="s">
        <v>25</v>
      </c>
      <c r="D854" s="5" t="s">
        <v>91</v>
      </c>
      <c r="E854" s="5" t="s">
        <v>68</v>
      </c>
      <c r="F854" s="5" t="s">
        <v>35</v>
      </c>
      <c r="G854" s="5">
        <v>83</v>
      </c>
      <c r="H854" s="5">
        <v>709</v>
      </c>
      <c r="I854" s="5">
        <v>1468</v>
      </c>
      <c r="J854" s="6">
        <f t="shared" si="39"/>
        <v>58847</v>
      </c>
      <c r="K854" s="6">
        <f t="shared" si="40"/>
        <v>121844</v>
      </c>
      <c r="L854" s="6">
        <f t="shared" si="41"/>
        <v>62997</v>
      </c>
    </row>
    <row r="855" spans="1:12" ht="15.6" thickTop="1" thickBot="1" x14ac:dyDescent="0.35">
      <c r="A855" s="4">
        <v>45574</v>
      </c>
      <c r="B855" s="5" t="s">
        <v>238</v>
      </c>
      <c r="C855" s="5" t="s">
        <v>25</v>
      </c>
      <c r="D855" s="5" t="s">
        <v>104</v>
      </c>
      <c r="E855" s="5" t="s">
        <v>70</v>
      </c>
      <c r="F855" s="5" t="s">
        <v>35</v>
      </c>
      <c r="G855" s="5">
        <v>69</v>
      </c>
      <c r="H855" s="5">
        <v>657</v>
      </c>
      <c r="I855" s="5">
        <v>1144</v>
      </c>
      <c r="J855" s="6">
        <f t="shared" si="39"/>
        <v>45333</v>
      </c>
      <c r="K855" s="6">
        <f t="shared" si="40"/>
        <v>78936</v>
      </c>
      <c r="L855" s="6">
        <f t="shared" si="41"/>
        <v>33603</v>
      </c>
    </row>
    <row r="856" spans="1:12" ht="15.6" thickTop="1" thickBot="1" x14ac:dyDescent="0.35">
      <c r="A856" s="4">
        <v>45575</v>
      </c>
      <c r="B856" s="5" t="s">
        <v>239</v>
      </c>
      <c r="C856" s="5" t="s">
        <v>25</v>
      </c>
      <c r="D856" s="5" t="s">
        <v>104</v>
      </c>
      <c r="E856" s="5" t="s">
        <v>72</v>
      </c>
      <c r="F856" s="5" t="s">
        <v>35</v>
      </c>
      <c r="G856" s="5">
        <v>81</v>
      </c>
      <c r="H856" s="5">
        <v>709</v>
      </c>
      <c r="I856" s="5">
        <v>1055</v>
      </c>
      <c r="J856" s="6">
        <f t="shared" si="39"/>
        <v>57429</v>
      </c>
      <c r="K856" s="6">
        <f t="shared" si="40"/>
        <v>85455</v>
      </c>
      <c r="L856" s="6">
        <f t="shared" si="41"/>
        <v>28026</v>
      </c>
    </row>
    <row r="857" spans="1:12" ht="15.6" thickTop="1" thickBot="1" x14ac:dyDescent="0.35">
      <c r="A857" s="4">
        <v>45576</v>
      </c>
      <c r="B857" s="5" t="s">
        <v>240</v>
      </c>
      <c r="C857" s="5" t="s">
        <v>25</v>
      </c>
      <c r="D857" s="5" t="s">
        <v>104</v>
      </c>
      <c r="E857" s="5" t="s">
        <v>74</v>
      </c>
      <c r="F857" s="5" t="s">
        <v>35</v>
      </c>
      <c r="G857" s="5">
        <v>61</v>
      </c>
      <c r="H857" s="5">
        <v>547</v>
      </c>
      <c r="I857" s="5">
        <v>1187</v>
      </c>
      <c r="J857" s="6">
        <f t="shared" si="39"/>
        <v>33367</v>
      </c>
      <c r="K857" s="6">
        <f t="shared" si="40"/>
        <v>72407</v>
      </c>
      <c r="L857" s="6">
        <f t="shared" si="41"/>
        <v>39040</v>
      </c>
    </row>
    <row r="858" spans="1:12" ht="15.6" thickTop="1" thickBot="1" x14ac:dyDescent="0.35">
      <c r="A858" s="4">
        <v>45577</v>
      </c>
      <c r="B858" s="5" t="s">
        <v>241</v>
      </c>
      <c r="C858" s="5" t="s">
        <v>25</v>
      </c>
      <c r="D858" s="5" t="s">
        <v>104</v>
      </c>
      <c r="E858" s="5" t="s">
        <v>21</v>
      </c>
      <c r="F858" s="5" t="s">
        <v>35</v>
      </c>
      <c r="G858" s="5">
        <v>57</v>
      </c>
      <c r="H858" s="5">
        <v>734</v>
      </c>
      <c r="I858" s="5">
        <v>1024</v>
      </c>
      <c r="J858" s="6">
        <f t="shared" si="39"/>
        <v>41838</v>
      </c>
      <c r="K858" s="6">
        <f t="shared" si="40"/>
        <v>58368</v>
      </c>
      <c r="L858" s="6">
        <f t="shared" si="41"/>
        <v>16530</v>
      </c>
    </row>
    <row r="859" spans="1:12" ht="15.6" thickTop="1" thickBot="1" x14ac:dyDescent="0.35">
      <c r="A859" s="4">
        <v>45578</v>
      </c>
      <c r="B859" s="5" t="s">
        <v>242</v>
      </c>
      <c r="C859" s="5" t="s">
        <v>25</v>
      </c>
      <c r="D859" s="5" t="s">
        <v>104</v>
      </c>
      <c r="E859" s="5" t="s">
        <v>21</v>
      </c>
      <c r="F859" s="5" t="s">
        <v>16</v>
      </c>
      <c r="G859" s="5">
        <v>67</v>
      </c>
      <c r="H859" s="5">
        <v>711</v>
      </c>
      <c r="I859" s="5">
        <v>1122</v>
      </c>
      <c r="J859" s="6">
        <f t="shared" si="39"/>
        <v>47637</v>
      </c>
      <c r="K859" s="6">
        <f t="shared" si="40"/>
        <v>75174</v>
      </c>
      <c r="L859" s="6">
        <f t="shared" si="41"/>
        <v>27537</v>
      </c>
    </row>
    <row r="860" spans="1:12" ht="15.6" thickTop="1" thickBot="1" x14ac:dyDescent="0.35">
      <c r="A860" s="4">
        <v>45579</v>
      </c>
      <c r="B860" s="5" t="s">
        <v>243</v>
      </c>
      <c r="C860" s="5" t="s">
        <v>25</v>
      </c>
      <c r="D860" s="5" t="s">
        <v>104</v>
      </c>
      <c r="E860" s="5" t="s">
        <v>42</v>
      </c>
      <c r="F860" s="5" t="s">
        <v>16</v>
      </c>
      <c r="G860" s="5">
        <v>60</v>
      </c>
      <c r="H860" s="5">
        <v>937</v>
      </c>
      <c r="I860" s="5">
        <v>1022</v>
      </c>
      <c r="J860" s="6">
        <f t="shared" si="39"/>
        <v>56220</v>
      </c>
      <c r="K860" s="6">
        <f t="shared" si="40"/>
        <v>61320</v>
      </c>
      <c r="L860" s="6">
        <f t="shared" si="41"/>
        <v>5100</v>
      </c>
    </row>
    <row r="861" spans="1:12" ht="15.6" thickTop="1" thickBot="1" x14ac:dyDescent="0.35">
      <c r="A861" s="4">
        <v>45580</v>
      </c>
      <c r="B861" s="5" t="s">
        <v>244</v>
      </c>
      <c r="C861" s="5" t="s">
        <v>116</v>
      </c>
      <c r="D861" s="5" t="s">
        <v>136</v>
      </c>
      <c r="E861" s="5" t="s">
        <v>61</v>
      </c>
      <c r="F861" s="5" t="s">
        <v>16</v>
      </c>
      <c r="G861" s="5">
        <v>15</v>
      </c>
      <c r="H861" s="5">
        <v>906</v>
      </c>
      <c r="I861" s="5">
        <v>1130</v>
      </c>
      <c r="J861" s="6">
        <f t="shared" si="39"/>
        <v>13590</v>
      </c>
      <c r="K861" s="6">
        <f t="shared" si="40"/>
        <v>16950</v>
      </c>
      <c r="L861" s="6">
        <f t="shared" si="41"/>
        <v>3360</v>
      </c>
    </row>
    <row r="862" spans="1:12" ht="15.6" thickTop="1" thickBot="1" x14ac:dyDescent="0.35">
      <c r="A862" s="4">
        <v>45581</v>
      </c>
      <c r="B862" s="5" t="s">
        <v>245</v>
      </c>
      <c r="C862" s="5" t="s">
        <v>116</v>
      </c>
      <c r="D862" s="5" t="s">
        <v>136</v>
      </c>
      <c r="E862" s="5" t="s">
        <v>21</v>
      </c>
      <c r="F862" s="5" t="s">
        <v>16</v>
      </c>
      <c r="G862" s="5">
        <v>20</v>
      </c>
      <c r="H862" s="5">
        <v>780</v>
      </c>
      <c r="I862" s="5">
        <v>1310</v>
      </c>
      <c r="J862" s="6">
        <f t="shared" si="39"/>
        <v>15600</v>
      </c>
      <c r="K862" s="6">
        <f t="shared" si="40"/>
        <v>26200</v>
      </c>
      <c r="L862" s="6">
        <f t="shared" si="41"/>
        <v>10600</v>
      </c>
    </row>
    <row r="863" spans="1:12" ht="15.6" thickTop="1" thickBot="1" x14ac:dyDescent="0.35">
      <c r="A863" s="4">
        <v>45582</v>
      </c>
      <c r="B863" s="5" t="s">
        <v>246</v>
      </c>
      <c r="C863" s="5" t="s">
        <v>116</v>
      </c>
      <c r="D863" s="5" t="s">
        <v>136</v>
      </c>
      <c r="E863" s="5" t="s">
        <v>27</v>
      </c>
      <c r="F863" s="5" t="s">
        <v>16</v>
      </c>
      <c r="G863" s="5">
        <v>17</v>
      </c>
      <c r="H863" s="5">
        <v>747</v>
      </c>
      <c r="I863" s="5">
        <v>1100</v>
      </c>
      <c r="J863" s="6">
        <f t="shared" si="39"/>
        <v>12699</v>
      </c>
      <c r="K863" s="6">
        <f t="shared" si="40"/>
        <v>18700</v>
      </c>
      <c r="L863" s="6">
        <f t="shared" si="41"/>
        <v>6001</v>
      </c>
    </row>
    <row r="864" spans="1:12" ht="15.6" thickTop="1" thickBot="1" x14ac:dyDescent="0.35">
      <c r="A864" s="4">
        <v>45583</v>
      </c>
      <c r="B864" s="5" t="s">
        <v>247</v>
      </c>
      <c r="C864" s="5" t="s">
        <v>116</v>
      </c>
      <c r="D864" s="5" t="s">
        <v>136</v>
      </c>
      <c r="E864" s="5" t="s">
        <v>51</v>
      </c>
      <c r="F864" s="5" t="s">
        <v>35</v>
      </c>
      <c r="G864" s="5">
        <v>20</v>
      </c>
      <c r="H864" s="5">
        <v>963</v>
      </c>
      <c r="I864" s="5">
        <v>1359</v>
      </c>
      <c r="J864" s="6">
        <f t="shared" si="39"/>
        <v>19260</v>
      </c>
      <c r="K864" s="6">
        <f t="shared" si="40"/>
        <v>27180</v>
      </c>
      <c r="L864" s="6">
        <f t="shared" si="41"/>
        <v>7920</v>
      </c>
    </row>
    <row r="865" spans="1:12" ht="15.6" thickTop="1" thickBot="1" x14ac:dyDescent="0.35">
      <c r="A865" s="4">
        <v>45584</v>
      </c>
      <c r="B865" s="5" t="s">
        <v>248</v>
      </c>
      <c r="C865" s="5" t="s">
        <v>116</v>
      </c>
      <c r="D865" s="5" t="s">
        <v>136</v>
      </c>
      <c r="E865" s="5" t="s">
        <v>31</v>
      </c>
      <c r="F865" s="5" t="s">
        <v>35</v>
      </c>
      <c r="G865" s="5">
        <v>15</v>
      </c>
      <c r="H865" s="5">
        <v>747</v>
      </c>
      <c r="I865" s="5">
        <v>1465</v>
      </c>
      <c r="J865" s="6">
        <f t="shared" si="39"/>
        <v>11205</v>
      </c>
      <c r="K865" s="6">
        <f t="shared" si="40"/>
        <v>21975</v>
      </c>
      <c r="L865" s="6">
        <f t="shared" si="41"/>
        <v>10770</v>
      </c>
    </row>
    <row r="866" spans="1:12" ht="15.6" thickTop="1" thickBot="1" x14ac:dyDescent="0.35">
      <c r="A866" s="4">
        <v>45585</v>
      </c>
      <c r="B866" s="5" t="s">
        <v>249</v>
      </c>
      <c r="C866" s="5" t="s">
        <v>116</v>
      </c>
      <c r="D866" s="5" t="s">
        <v>136</v>
      </c>
      <c r="E866" s="5" t="s">
        <v>38</v>
      </c>
      <c r="F866" s="5" t="s">
        <v>35</v>
      </c>
      <c r="G866" s="5">
        <v>20</v>
      </c>
      <c r="H866" s="5">
        <v>844</v>
      </c>
      <c r="I866" s="5">
        <v>1246</v>
      </c>
      <c r="J866" s="6">
        <f t="shared" si="39"/>
        <v>16880</v>
      </c>
      <c r="K866" s="6">
        <f t="shared" si="40"/>
        <v>24920</v>
      </c>
      <c r="L866" s="6">
        <f t="shared" si="41"/>
        <v>8040</v>
      </c>
    </row>
    <row r="867" spans="1:12" ht="15.6" thickTop="1" thickBot="1" x14ac:dyDescent="0.35">
      <c r="A867" s="4">
        <v>45586</v>
      </c>
      <c r="B867" s="5" t="s">
        <v>250</v>
      </c>
      <c r="C867" s="5" t="s">
        <v>116</v>
      </c>
      <c r="D867" s="5" t="s">
        <v>136</v>
      </c>
      <c r="E867" s="5" t="s">
        <v>38</v>
      </c>
      <c r="F867" s="5" t="s">
        <v>35</v>
      </c>
      <c r="G867" s="5">
        <v>14</v>
      </c>
      <c r="H867" s="5">
        <v>913</v>
      </c>
      <c r="I867" s="5">
        <v>1339</v>
      </c>
      <c r="J867" s="6">
        <f t="shared" si="39"/>
        <v>12782</v>
      </c>
      <c r="K867" s="6">
        <f t="shared" si="40"/>
        <v>18746</v>
      </c>
      <c r="L867" s="6">
        <f t="shared" si="41"/>
        <v>5964</v>
      </c>
    </row>
    <row r="868" spans="1:12" ht="15.6" thickTop="1" thickBot="1" x14ac:dyDescent="0.35">
      <c r="A868" s="4">
        <v>45587</v>
      </c>
      <c r="B868" s="5" t="s">
        <v>251</v>
      </c>
      <c r="C868" s="5" t="s">
        <v>116</v>
      </c>
      <c r="D868" s="5" t="s">
        <v>136</v>
      </c>
      <c r="E868" s="5" t="s">
        <v>23</v>
      </c>
      <c r="F868" s="5" t="s">
        <v>35</v>
      </c>
      <c r="G868" s="5">
        <v>14</v>
      </c>
      <c r="H868" s="5">
        <v>799</v>
      </c>
      <c r="I868" s="5">
        <v>1464</v>
      </c>
      <c r="J868" s="6">
        <f t="shared" si="39"/>
        <v>11186</v>
      </c>
      <c r="K868" s="6">
        <f t="shared" si="40"/>
        <v>20496</v>
      </c>
      <c r="L868" s="6">
        <f t="shared" si="41"/>
        <v>9310</v>
      </c>
    </row>
    <row r="869" spans="1:12" ht="15.6" thickTop="1" thickBot="1" x14ac:dyDescent="0.35">
      <c r="A869" s="4">
        <v>45588</v>
      </c>
      <c r="B869" s="5" t="s">
        <v>252</v>
      </c>
      <c r="C869" s="5" t="s">
        <v>13</v>
      </c>
      <c r="D869" s="5" t="s">
        <v>14</v>
      </c>
      <c r="E869" s="5" t="s">
        <v>23</v>
      </c>
      <c r="F869" s="5" t="s">
        <v>35</v>
      </c>
      <c r="G869" s="5">
        <v>23</v>
      </c>
      <c r="H869" s="5">
        <v>616</v>
      </c>
      <c r="I869" s="5">
        <v>1017</v>
      </c>
      <c r="J869" s="6">
        <f t="shared" si="39"/>
        <v>14168</v>
      </c>
      <c r="K869" s="6">
        <f t="shared" si="40"/>
        <v>23391</v>
      </c>
      <c r="L869" s="6">
        <f t="shared" si="41"/>
        <v>9223</v>
      </c>
    </row>
    <row r="870" spans="1:12" ht="15.6" thickTop="1" thickBot="1" x14ac:dyDescent="0.35">
      <c r="A870" s="4">
        <v>45589</v>
      </c>
      <c r="B870" s="5" t="s">
        <v>253</v>
      </c>
      <c r="C870" s="5" t="s">
        <v>13</v>
      </c>
      <c r="D870" s="5" t="s">
        <v>18</v>
      </c>
      <c r="E870" s="5" t="s">
        <v>34</v>
      </c>
      <c r="F870" s="5" t="s">
        <v>35</v>
      </c>
      <c r="G870" s="5">
        <v>21</v>
      </c>
      <c r="H870" s="5">
        <v>541</v>
      </c>
      <c r="I870" s="5">
        <v>1019</v>
      </c>
      <c r="J870" s="6">
        <f t="shared" si="39"/>
        <v>11361</v>
      </c>
      <c r="K870" s="6">
        <f t="shared" si="40"/>
        <v>21399</v>
      </c>
      <c r="L870" s="6">
        <f t="shared" si="41"/>
        <v>10038</v>
      </c>
    </row>
    <row r="871" spans="1:12" ht="15.6" thickTop="1" thickBot="1" x14ac:dyDescent="0.35">
      <c r="A871" s="4">
        <v>45590</v>
      </c>
      <c r="B871" s="5" t="s">
        <v>254</v>
      </c>
      <c r="C871" s="5" t="s">
        <v>13</v>
      </c>
      <c r="D871" s="5" t="s">
        <v>18</v>
      </c>
      <c r="E871" s="5" t="s">
        <v>38</v>
      </c>
      <c r="F871" s="5" t="s">
        <v>16</v>
      </c>
      <c r="G871" s="5">
        <v>28</v>
      </c>
      <c r="H871" s="5">
        <v>539</v>
      </c>
      <c r="I871" s="5">
        <v>1450</v>
      </c>
      <c r="J871" s="6">
        <f t="shared" si="39"/>
        <v>15092</v>
      </c>
      <c r="K871" s="6">
        <f t="shared" si="40"/>
        <v>40600</v>
      </c>
      <c r="L871" s="6">
        <f t="shared" si="41"/>
        <v>25508</v>
      </c>
    </row>
    <row r="872" spans="1:12" ht="15.6" thickTop="1" thickBot="1" x14ac:dyDescent="0.35">
      <c r="A872" s="4">
        <v>45591</v>
      </c>
      <c r="B872" s="5" t="s">
        <v>255</v>
      </c>
      <c r="C872" s="5" t="s">
        <v>13</v>
      </c>
      <c r="D872" s="5" t="s">
        <v>18</v>
      </c>
      <c r="E872" s="5" t="s">
        <v>61</v>
      </c>
      <c r="F872" s="5" t="s">
        <v>16</v>
      </c>
      <c r="G872" s="5">
        <v>22</v>
      </c>
      <c r="H872" s="5">
        <v>725</v>
      </c>
      <c r="I872" s="5">
        <v>1108</v>
      </c>
      <c r="J872" s="6">
        <f t="shared" si="39"/>
        <v>15950</v>
      </c>
      <c r="K872" s="6">
        <f t="shared" si="40"/>
        <v>24376</v>
      </c>
      <c r="L872" s="6">
        <f t="shared" si="41"/>
        <v>8426</v>
      </c>
    </row>
    <row r="873" spans="1:12" ht="15.6" thickTop="1" thickBot="1" x14ac:dyDescent="0.35">
      <c r="A873" s="4">
        <v>45592</v>
      </c>
      <c r="B873" s="5" t="s">
        <v>256</v>
      </c>
      <c r="C873" s="5" t="s">
        <v>25</v>
      </c>
      <c r="D873" s="5" t="s">
        <v>26</v>
      </c>
      <c r="E873" s="5" t="s">
        <v>63</v>
      </c>
      <c r="F873" s="5" t="s">
        <v>16</v>
      </c>
      <c r="G873" s="5">
        <v>71</v>
      </c>
      <c r="H873" s="5">
        <v>777</v>
      </c>
      <c r="I873" s="5">
        <v>1399</v>
      </c>
      <c r="J873" s="6">
        <f t="shared" si="39"/>
        <v>55167</v>
      </c>
      <c r="K873" s="6">
        <f t="shared" si="40"/>
        <v>99329</v>
      </c>
      <c r="L873" s="6">
        <f t="shared" si="41"/>
        <v>44162</v>
      </c>
    </row>
    <row r="874" spans="1:12" ht="15.6" thickTop="1" thickBot="1" x14ac:dyDescent="0.35">
      <c r="A874" s="4">
        <v>45593</v>
      </c>
      <c r="B874" s="5" t="s">
        <v>257</v>
      </c>
      <c r="C874" s="5" t="s">
        <v>25</v>
      </c>
      <c r="D874" s="5" t="s">
        <v>26</v>
      </c>
      <c r="E874" s="5" t="s">
        <v>19</v>
      </c>
      <c r="F874" s="5" t="s">
        <v>16</v>
      </c>
      <c r="G874" s="5">
        <v>52</v>
      </c>
      <c r="H874" s="5">
        <v>509</v>
      </c>
      <c r="I874" s="5">
        <v>1086</v>
      </c>
      <c r="J874" s="6">
        <f t="shared" si="39"/>
        <v>26468</v>
      </c>
      <c r="K874" s="6">
        <f t="shared" si="40"/>
        <v>56472</v>
      </c>
      <c r="L874" s="6">
        <f t="shared" si="41"/>
        <v>30004</v>
      </c>
    </row>
    <row r="875" spans="1:12" ht="15.6" thickTop="1" thickBot="1" x14ac:dyDescent="0.35">
      <c r="A875" s="4">
        <v>45594</v>
      </c>
      <c r="B875" s="5" t="s">
        <v>258</v>
      </c>
      <c r="C875" s="5" t="s">
        <v>25</v>
      </c>
      <c r="D875" s="5" t="s">
        <v>26</v>
      </c>
      <c r="E875" s="5" t="s">
        <v>66</v>
      </c>
      <c r="F875" s="5" t="s">
        <v>35</v>
      </c>
      <c r="G875" s="5">
        <v>66</v>
      </c>
      <c r="H875" s="5">
        <v>701</v>
      </c>
      <c r="I875" s="5">
        <v>1258</v>
      </c>
      <c r="J875" s="6">
        <f t="shared" si="39"/>
        <v>46266</v>
      </c>
      <c r="K875" s="6">
        <f t="shared" si="40"/>
        <v>83028</v>
      </c>
      <c r="L875" s="6">
        <f t="shared" si="41"/>
        <v>36762</v>
      </c>
    </row>
    <row r="876" spans="1:12" ht="15.6" thickTop="1" thickBot="1" x14ac:dyDescent="0.35">
      <c r="A876" s="4">
        <v>45595</v>
      </c>
      <c r="B876" s="5" t="s">
        <v>259</v>
      </c>
      <c r="C876" s="5" t="s">
        <v>25</v>
      </c>
      <c r="D876" s="5" t="s">
        <v>26</v>
      </c>
      <c r="E876" s="5" t="s">
        <v>68</v>
      </c>
      <c r="F876" s="5" t="s">
        <v>16</v>
      </c>
      <c r="G876" s="5">
        <v>97</v>
      </c>
      <c r="H876" s="5">
        <v>654</v>
      </c>
      <c r="I876" s="5">
        <v>1407</v>
      </c>
      <c r="J876" s="6">
        <f t="shared" si="39"/>
        <v>63438</v>
      </c>
      <c r="K876" s="6">
        <f t="shared" si="40"/>
        <v>136479</v>
      </c>
      <c r="L876" s="6">
        <f t="shared" si="41"/>
        <v>73041</v>
      </c>
    </row>
    <row r="877" spans="1:12" ht="15.6" thickTop="1" thickBot="1" x14ac:dyDescent="0.35">
      <c r="A877" s="4">
        <v>45596</v>
      </c>
      <c r="B877" s="5" t="s">
        <v>260</v>
      </c>
      <c r="C877" s="5" t="s">
        <v>13</v>
      </c>
      <c r="D877" s="5" t="s">
        <v>14</v>
      </c>
      <c r="E877" s="5" t="s">
        <v>70</v>
      </c>
      <c r="F877" s="5" t="s">
        <v>16</v>
      </c>
      <c r="G877" s="5">
        <v>21</v>
      </c>
      <c r="H877" s="5">
        <v>596</v>
      </c>
      <c r="I877" s="5">
        <v>1109</v>
      </c>
      <c r="J877" s="6">
        <f t="shared" si="39"/>
        <v>12516</v>
      </c>
      <c r="K877" s="6">
        <f t="shared" si="40"/>
        <v>23289</v>
      </c>
      <c r="L877" s="6">
        <f t="shared" si="41"/>
        <v>10773</v>
      </c>
    </row>
    <row r="878" spans="1:12" ht="15.6" thickTop="1" thickBot="1" x14ac:dyDescent="0.35">
      <c r="A878" s="4">
        <v>45597</v>
      </c>
      <c r="B878" s="5" t="s">
        <v>261</v>
      </c>
      <c r="C878" s="5" t="s">
        <v>13</v>
      </c>
      <c r="D878" s="5" t="s">
        <v>14</v>
      </c>
      <c r="E878" s="5" t="s">
        <v>72</v>
      </c>
      <c r="F878" s="5" t="s">
        <v>16</v>
      </c>
      <c r="G878" s="5">
        <v>30</v>
      </c>
      <c r="H878" s="5">
        <v>910</v>
      </c>
      <c r="I878" s="5">
        <v>1302</v>
      </c>
      <c r="J878" s="6">
        <f t="shared" si="39"/>
        <v>27300</v>
      </c>
      <c r="K878" s="6">
        <f t="shared" si="40"/>
        <v>39060</v>
      </c>
      <c r="L878" s="6">
        <f t="shared" si="41"/>
        <v>11760</v>
      </c>
    </row>
    <row r="879" spans="1:12" ht="15.6" thickTop="1" thickBot="1" x14ac:dyDescent="0.35">
      <c r="A879" s="4">
        <v>45598</v>
      </c>
      <c r="B879" s="5" t="s">
        <v>262</v>
      </c>
      <c r="C879" s="5" t="s">
        <v>13</v>
      </c>
      <c r="D879" s="5" t="s">
        <v>14</v>
      </c>
      <c r="E879" s="5" t="s">
        <v>74</v>
      </c>
      <c r="F879" s="5" t="s">
        <v>16</v>
      </c>
      <c r="G879" s="5">
        <v>25</v>
      </c>
      <c r="H879" s="5">
        <v>532</v>
      </c>
      <c r="I879" s="5">
        <v>1215</v>
      </c>
      <c r="J879" s="6">
        <f t="shared" si="39"/>
        <v>13300</v>
      </c>
      <c r="K879" s="6">
        <f t="shared" si="40"/>
        <v>30375</v>
      </c>
      <c r="L879" s="6">
        <f t="shared" si="41"/>
        <v>17075</v>
      </c>
    </row>
    <row r="880" spans="1:12" ht="15.6" thickTop="1" thickBot="1" x14ac:dyDescent="0.35">
      <c r="A880" s="4">
        <v>45599</v>
      </c>
      <c r="B880" s="5" t="s">
        <v>263</v>
      </c>
      <c r="C880" s="5" t="s">
        <v>13</v>
      </c>
      <c r="D880" s="5" t="s">
        <v>14</v>
      </c>
      <c r="E880" s="5" t="s">
        <v>21</v>
      </c>
      <c r="F880" s="5" t="s">
        <v>35</v>
      </c>
      <c r="G880" s="5">
        <v>29</v>
      </c>
      <c r="H880" s="5">
        <v>813</v>
      </c>
      <c r="I880" s="5">
        <v>926</v>
      </c>
      <c r="J880" s="6">
        <f t="shared" si="39"/>
        <v>23577</v>
      </c>
      <c r="K880" s="6">
        <f t="shared" si="40"/>
        <v>26854</v>
      </c>
      <c r="L880" s="6">
        <f t="shared" si="41"/>
        <v>3277</v>
      </c>
    </row>
    <row r="881" spans="1:12" ht="15.6" thickTop="1" thickBot="1" x14ac:dyDescent="0.35">
      <c r="A881" s="4">
        <v>45600</v>
      </c>
      <c r="B881" s="5" t="s">
        <v>264</v>
      </c>
      <c r="C881" s="5" t="s">
        <v>13</v>
      </c>
      <c r="D881" s="5" t="s">
        <v>14</v>
      </c>
      <c r="E881" s="5" t="s">
        <v>21</v>
      </c>
      <c r="F881" s="5" t="s">
        <v>35</v>
      </c>
      <c r="G881" s="5">
        <v>28</v>
      </c>
      <c r="H881" s="5">
        <v>858</v>
      </c>
      <c r="I881" s="5">
        <v>1253</v>
      </c>
      <c r="J881" s="6">
        <f t="shared" si="39"/>
        <v>24024</v>
      </c>
      <c r="K881" s="6">
        <f t="shared" si="40"/>
        <v>35084</v>
      </c>
      <c r="L881" s="6">
        <f t="shared" si="41"/>
        <v>11060</v>
      </c>
    </row>
    <row r="882" spans="1:12" ht="15.6" thickTop="1" thickBot="1" x14ac:dyDescent="0.35">
      <c r="A882" s="4">
        <v>45601</v>
      </c>
      <c r="B882" s="5" t="s">
        <v>265</v>
      </c>
      <c r="C882" s="5" t="s">
        <v>13</v>
      </c>
      <c r="D882" s="5" t="s">
        <v>14</v>
      </c>
      <c r="E882" s="5" t="s">
        <v>42</v>
      </c>
      <c r="F882" s="5" t="s">
        <v>35</v>
      </c>
      <c r="G882" s="5">
        <v>24</v>
      </c>
      <c r="H882" s="5">
        <v>641</v>
      </c>
      <c r="I882" s="5">
        <v>943</v>
      </c>
      <c r="J882" s="6">
        <f t="shared" si="39"/>
        <v>15384</v>
      </c>
      <c r="K882" s="6">
        <f t="shared" si="40"/>
        <v>22632</v>
      </c>
      <c r="L882" s="6">
        <f t="shared" si="41"/>
        <v>7248</v>
      </c>
    </row>
    <row r="883" spans="1:12" ht="15.6" thickTop="1" thickBot="1" x14ac:dyDescent="0.35">
      <c r="A883" s="4">
        <v>45602</v>
      </c>
      <c r="B883" s="5" t="s">
        <v>266</v>
      </c>
      <c r="C883" s="5" t="s">
        <v>25</v>
      </c>
      <c r="D883" s="5" t="s">
        <v>44</v>
      </c>
      <c r="E883" s="5" t="s">
        <v>61</v>
      </c>
      <c r="F883" s="5" t="s">
        <v>35</v>
      </c>
      <c r="G883" s="5">
        <v>74</v>
      </c>
      <c r="H883" s="5">
        <v>636</v>
      </c>
      <c r="I883" s="5">
        <v>1004</v>
      </c>
      <c r="J883" s="6">
        <f t="shared" si="39"/>
        <v>47064</v>
      </c>
      <c r="K883" s="6">
        <f t="shared" si="40"/>
        <v>74296</v>
      </c>
      <c r="L883" s="6">
        <f t="shared" si="41"/>
        <v>27232</v>
      </c>
    </row>
    <row r="884" spans="1:12" ht="15.6" thickTop="1" thickBot="1" x14ac:dyDescent="0.35">
      <c r="A884" s="4">
        <v>45603</v>
      </c>
      <c r="B884" s="5" t="s">
        <v>267</v>
      </c>
      <c r="C884" s="5" t="s">
        <v>25</v>
      </c>
      <c r="D884" s="5" t="s">
        <v>44</v>
      </c>
      <c r="E884" s="5" t="s">
        <v>21</v>
      </c>
      <c r="F884" s="5" t="s">
        <v>35</v>
      </c>
      <c r="G884" s="5">
        <v>63</v>
      </c>
      <c r="H884" s="5">
        <v>833</v>
      </c>
      <c r="I884" s="5">
        <v>1052</v>
      </c>
      <c r="J884" s="6">
        <f t="shared" si="39"/>
        <v>52479</v>
      </c>
      <c r="K884" s="6">
        <f t="shared" si="40"/>
        <v>66276</v>
      </c>
      <c r="L884" s="6">
        <f t="shared" si="41"/>
        <v>13797</v>
      </c>
    </row>
    <row r="885" spans="1:12" ht="15.6" thickTop="1" thickBot="1" x14ac:dyDescent="0.35">
      <c r="A885" s="4">
        <v>45604</v>
      </c>
      <c r="B885" s="5" t="s">
        <v>268</v>
      </c>
      <c r="C885" s="5" t="s">
        <v>25</v>
      </c>
      <c r="D885" s="5" t="s">
        <v>44</v>
      </c>
      <c r="E885" s="5" t="s">
        <v>27</v>
      </c>
      <c r="F885" s="5" t="s">
        <v>35</v>
      </c>
      <c r="G885" s="5">
        <v>74</v>
      </c>
      <c r="H885" s="5">
        <v>743</v>
      </c>
      <c r="I885" s="5">
        <v>1443</v>
      </c>
      <c r="J885" s="6">
        <f t="shared" si="39"/>
        <v>54982</v>
      </c>
      <c r="K885" s="6">
        <f t="shared" si="40"/>
        <v>106782</v>
      </c>
      <c r="L885" s="6">
        <f t="shared" si="41"/>
        <v>51800</v>
      </c>
    </row>
    <row r="886" spans="1:12" ht="15.6" thickTop="1" thickBot="1" x14ac:dyDescent="0.35">
      <c r="A886" s="4">
        <v>45605</v>
      </c>
      <c r="B886" s="5" t="s">
        <v>269</v>
      </c>
      <c r="C886" s="5" t="s">
        <v>25</v>
      </c>
      <c r="D886" s="5" t="s">
        <v>44</v>
      </c>
      <c r="E886" s="5" t="s">
        <v>15</v>
      </c>
      <c r="F886" s="5" t="s">
        <v>35</v>
      </c>
      <c r="G886" s="5">
        <v>83</v>
      </c>
      <c r="H886" s="5">
        <v>569</v>
      </c>
      <c r="I886" s="5">
        <v>1100</v>
      </c>
      <c r="J886" s="6">
        <f t="shared" si="39"/>
        <v>47227</v>
      </c>
      <c r="K886" s="6">
        <f t="shared" si="40"/>
        <v>91300</v>
      </c>
      <c r="L886" s="6">
        <f t="shared" si="41"/>
        <v>44073</v>
      </c>
    </row>
    <row r="887" spans="1:12" ht="15.6" thickTop="1" thickBot="1" x14ac:dyDescent="0.35">
      <c r="A887" s="4">
        <v>45606</v>
      </c>
      <c r="B887" s="5" t="s">
        <v>270</v>
      </c>
      <c r="C887" s="5" t="s">
        <v>25</v>
      </c>
      <c r="D887" s="5" t="s">
        <v>44</v>
      </c>
      <c r="E887" s="5" t="s">
        <v>19</v>
      </c>
      <c r="F887" s="5" t="s">
        <v>35</v>
      </c>
      <c r="G887" s="5">
        <v>86</v>
      </c>
      <c r="H887" s="5">
        <v>593</v>
      </c>
      <c r="I887" s="5">
        <v>949</v>
      </c>
      <c r="J887" s="6">
        <f t="shared" si="39"/>
        <v>50998</v>
      </c>
      <c r="K887" s="6">
        <f t="shared" si="40"/>
        <v>81614</v>
      </c>
      <c r="L887" s="6">
        <f t="shared" si="41"/>
        <v>30616</v>
      </c>
    </row>
    <row r="888" spans="1:12" ht="15.6" thickTop="1" thickBot="1" x14ac:dyDescent="0.35">
      <c r="A888" s="4">
        <v>45607</v>
      </c>
      <c r="B888" s="5" t="s">
        <v>271</v>
      </c>
      <c r="C888" s="5" t="s">
        <v>25</v>
      </c>
      <c r="D888" s="5" t="s">
        <v>44</v>
      </c>
      <c r="E888" s="5" t="s">
        <v>21</v>
      </c>
      <c r="F888" s="5" t="s">
        <v>35</v>
      </c>
      <c r="G888" s="5">
        <v>92</v>
      </c>
      <c r="H888" s="5">
        <v>609</v>
      </c>
      <c r="I888" s="5">
        <v>1036</v>
      </c>
      <c r="J888" s="6">
        <f t="shared" si="39"/>
        <v>56028</v>
      </c>
      <c r="K888" s="6">
        <f t="shared" si="40"/>
        <v>95312</v>
      </c>
      <c r="L888" s="6">
        <f t="shared" si="41"/>
        <v>39284</v>
      </c>
    </row>
    <row r="889" spans="1:12" ht="15.6" thickTop="1" thickBot="1" x14ac:dyDescent="0.35">
      <c r="A889" s="4">
        <v>45608</v>
      </c>
      <c r="B889" s="5" t="s">
        <v>272</v>
      </c>
      <c r="C889" s="5" t="s">
        <v>25</v>
      </c>
      <c r="D889" s="5" t="s">
        <v>44</v>
      </c>
      <c r="E889" s="5" t="s">
        <v>23</v>
      </c>
      <c r="F889" s="5" t="s">
        <v>35</v>
      </c>
      <c r="G889" s="5">
        <v>96</v>
      </c>
      <c r="H889" s="5">
        <v>674</v>
      </c>
      <c r="I889" s="5">
        <v>1248</v>
      </c>
      <c r="J889" s="6">
        <f t="shared" si="39"/>
        <v>64704</v>
      </c>
      <c r="K889" s="6">
        <f t="shared" si="40"/>
        <v>119808</v>
      </c>
      <c r="L889" s="6">
        <f t="shared" si="41"/>
        <v>55104</v>
      </c>
    </row>
    <row r="890" spans="1:12" ht="15.6" thickTop="1" thickBot="1" x14ac:dyDescent="0.35">
      <c r="A890" s="4">
        <v>45609</v>
      </c>
      <c r="B890" s="5" t="s">
        <v>273</v>
      </c>
      <c r="C890" s="5" t="s">
        <v>13</v>
      </c>
      <c r="D890" s="5" t="s">
        <v>55</v>
      </c>
      <c r="E890" s="5" t="s">
        <v>27</v>
      </c>
      <c r="F890" s="5" t="s">
        <v>16</v>
      </c>
      <c r="G890" s="5">
        <v>25</v>
      </c>
      <c r="H890" s="5">
        <v>709</v>
      </c>
      <c r="I890" s="5">
        <v>1086</v>
      </c>
      <c r="J890" s="6">
        <f t="shared" si="39"/>
        <v>17725</v>
      </c>
      <c r="K890" s="6">
        <f t="shared" si="40"/>
        <v>27150</v>
      </c>
      <c r="L890" s="6">
        <f t="shared" si="41"/>
        <v>9425</v>
      </c>
    </row>
    <row r="891" spans="1:12" ht="15.6" thickTop="1" thickBot="1" x14ac:dyDescent="0.35">
      <c r="A891" s="4">
        <v>45610</v>
      </c>
      <c r="B891" s="5" t="s">
        <v>274</v>
      </c>
      <c r="C891" s="5" t="s">
        <v>13</v>
      </c>
      <c r="D891" s="5" t="s">
        <v>55</v>
      </c>
      <c r="E891" s="5" t="s">
        <v>29</v>
      </c>
      <c r="F891" s="5" t="s">
        <v>16</v>
      </c>
      <c r="G891" s="5">
        <v>23</v>
      </c>
      <c r="H891" s="5">
        <v>663</v>
      </c>
      <c r="I891" s="5">
        <v>1041</v>
      </c>
      <c r="J891" s="6">
        <f t="shared" si="39"/>
        <v>15249</v>
      </c>
      <c r="K891" s="6">
        <f t="shared" si="40"/>
        <v>23943</v>
      </c>
      <c r="L891" s="6">
        <f t="shared" si="41"/>
        <v>8694</v>
      </c>
    </row>
    <row r="892" spans="1:12" ht="15.6" thickTop="1" thickBot="1" x14ac:dyDescent="0.35">
      <c r="A892" s="4">
        <v>45611</v>
      </c>
      <c r="B892" s="5" t="s">
        <v>275</v>
      </c>
      <c r="C892" s="5" t="s">
        <v>13</v>
      </c>
      <c r="D892" s="5" t="s">
        <v>55</v>
      </c>
      <c r="E892" s="5" t="s">
        <v>31</v>
      </c>
      <c r="F892" s="5" t="s">
        <v>16</v>
      </c>
      <c r="G892" s="5">
        <v>25</v>
      </c>
      <c r="H892" s="5">
        <v>802</v>
      </c>
      <c r="I892" s="5">
        <v>1470</v>
      </c>
      <c r="J892" s="6">
        <f t="shared" si="39"/>
        <v>20050</v>
      </c>
      <c r="K892" s="6">
        <f t="shared" si="40"/>
        <v>36750</v>
      </c>
      <c r="L892" s="6">
        <f t="shared" si="41"/>
        <v>16700</v>
      </c>
    </row>
    <row r="893" spans="1:12" ht="15.6" thickTop="1" thickBot="1" x14ac:dyDescent="0.35">
      <c r="A893" s="4">
        <v>45612</v>
      </c>
      <c r="B893" s="5" t="s">
        <v>276</v>
      </c>
      <c r="C893" s="5" t="s">
        <v>13</v>
      </c>
      <c r="D893" s="5" t="s">
        <v>55</v>
      </c>
      <c r="E893" s="5" t="s">
        <v>19</v>
      </c>
      <c r="F893" s="5" t="s">
        <v>16</v>
      </c>
      <c r="G893" s="5">
        <v>23</v>
      </c>
      <c r="H893" s="5">
        <v>893</v>
      </c>
      <c r="I893" s="5">
        <v>1042</v>
      </c>
      <c r="J893" s="6">
        <f t="shared" si="39"/>
        <v>20539</v>
      </c>
      <c r="K893" s="6">
        <f t="shared" si="40"/>
        <v>23966</v>
      </c>
      <c r="L893" s="6">
        <f t="shared" si="41"/>
        <v>3427</v>
      </c>
    </row>
    <row r="894" spans="1:12" ht="15.6" thickTop="1" thickBot="1" x14ac:dyDescent="0.35">
      <c r="A894" s="4">
        <v>45613</v>
      </c>
      <c r="B894" s="5" t="s">
        <v>277</v>
      </c>
      <c r="C894" s="5" t="s">
        <v>13</v>
      </c>
      <c r="D894" s="5" t="s">
        <v>55</v>
      </c>
      <c r="E894" s="5" t="s">
        <v>34</v>
      </c>
      <c r="F894" s="5" t="s">
        <v>16</v>
      </c>
      <c r="G894" s="5">
        <v>29</v>
      </c>
      <c r="H894" s="5">
        <v>852</v>
      </c>
      <c r="I894" s="5">
        <v>1242</v>
      </c>
      <c r="J894" s="6">
        <f t="shared" si="39"/>
        <v>24708</v>
      </c>
      <c r="K894" s="6">
        <f t="shared" si="40"/>
        <v>36018</v>
      </c>
      <c r="L894" s="6">
        <f t="shared" si="41"/>
        <v>11310</v>
      </c>
    </row>
    <row r="895" spans="1:12" ht="15.6" thickTop="1" thickBot="1" x14ac:dyDescent="0.35">
      <c r="A895" s="4">
        <v>45614</v>
      </c>
      <c r="B895" s="5" t="s">
        <v>278</v>
      </c>
      <c r="C895" s="5" t="s">
        <v>13</v>
      </c>
      <c r="D895" s="5" t="s">
        <v>55</v>
      </c>
      <c r="E895" s="5" t="s">
        <v>31</v>
      </c>
      <c r="F895" s="5" t="s">
        <v>35</v>
      </c>
      <c r="G895" s="5">
        <v>26</v>
      </c>
      <c r="H895" s="5">
        <v>878</v>
      </c>
      <c r="I895" s="5">
        <v>1039</v>
      </c>
      <c r="J895" s="6">
        <f t="shared" si="39"/>
        <v>22828</v>
      </c>
      <c r="K895" s="6">
        <f t="shared" si="40"/>
        <v>27014</v>
      </c>
      <c r="L895" s="6">
        <f t="shared" si="41"/>
        <v>4186</v>
      </c>
    </row>
    <row r="896" spans="1:12" ht="15.6" thickTop="1" thickBot="1" x14ac:dyDescent="0.35">
      <c r="A896" s="4">
        <v>45615</v>
      </c>
      <c r="B896" s="5" t="s">
        <v>279</v>
      </c>
      <c r="C896" s="5" t="s">
        <v>13</v>
      </c>
      <c r="D896" s="5" t="s">
        <v>55</v>
      </c>
      <c r="E896" s="5" t="s">
        <v>38</v>
      </c>
      <c r="F896" s="5" t="s">
        <v>35</v>
      </c>
      <c r="G896" s="5">
        <v>23</v>
      </c>
      <c r="H896" s="5">
        <v>747</v>
      </c>
      <c r="I896" s="5">
        <v>996</v>
      </c>
      <c r="J896" s="6">
        <f t="shared" si="39"/>
        <v>17181</v>
      </c>
      <c r="K896" s="6">
        <f t="shared" si="40"/>
        <v>22908</v>
      </c>
      <c r="L896" s="6">
        <f t="shared" si="41"/>
        <v>5727</v>
      </c>
    </row>
    <row r="897" spans="1:12" ht="15.6" thickTop="1" thickBot="1" x14ac:dyDescent="0.35">
      <c r="A897" s="4">
        <v>45616</v>
      </c>
      <c r="B897" s="5" t="s">
        <v>280</v>
      </c>
      <c r="C897" s="5" t="s">
        <v>13</v>
      </c>
      <c r="D897" s="5" t="s">
        <v>55</v>
      </c>
      <c r="E897" s="5" t="s">
        <v>38</v>
      </c>
      <c r="F897" s="5" t="s">
        <v>35</v>
      </c>
      <c r="G897" s="5">
        <v>25</v>
      </c>
      <c r="H897" s="5">
        <v>547</v>
      </c>
      <c r="I897" s="5">
        <v>958</v>
      </c>
      <c r="J897" s="6">
        <f t="shared" si="39"/>
        <v>13675</v>
      </c>
      <c r="K897" s="6">
        <f t="shared" si="40"/>
        <v>23950</v>
      </c>
      <c r="L897" s="6">
        <f t="shared" si="41"/>
        <v>10275</v>
      </c>
    </row>
    <row r="898" spans="1:12" ht="15.6" thickTop="1" thickBot="1" x14ac:dyDescent="0.35">
      <c r="A898" s="4">
        <v>45617</v>
      </c>
      <c r="B898" s="5" t="s">
        <v>281</v>
      </c>
      <c r="C898" s="5" t="s">
        <v>13</v>
      </c>
      <c r="D898" s="5" t="s">
        <v>55</v>
      </c>
      <c r="E898" s="5" t="s">
        <v>19</v>
      </c>
      <c r="F898" s="5" t="s">
        <v>16</v>
      </c>
      <c r="G898" s="5">
        <v>26</v>
      </c>
      <c r="H898" s="5">
        <v>625</v>
      </c>
      <c r="I898" s="5">
        <v>1030</v>
      </c>
      <c r="J898" s="6">
        <f t="shared" si="39"/>
        <v>16250</v>
      </c>
      <c r="K898" s="6">
        <f t="shared" si="40"/>
        <v>26780</v>
      </c>
      <c r="L898" s="6">
        <f t="shared" si="41"/>
        <v>10530</v>
      </c>
    </row>
    <row r="899" spans="1:12" ht="15.6" thickTop="1" thickBot="1" x14ac:dyDescent="0.35">
      <c r="A899" s="4">
        <v>45618</v>
      </c>
      <c r="B899" s="5" t="s">
        <v>282</v>
      </c>
      <c r="C899" s="5" t="s">
        <v>13</v>
      </c>
      <c r="D899" s="5" t="s">
        <v>55</v>
      </c>
      <c r="E899" s="5" t="s">
        <v>42</v>
      </c>
      <c r="F899" s="5" t="s">
        <v>16</v>
      </c>
      <c r="G899" s="5">
        <v>23</v>
      </c>
      <c r="H899" s="5">
        <v>706</v>
      </c>
      <c r="I899" s="5">
        <v>1162</v>
      </c>
      <c r="J899" s="6">
        <f t="shared" ref="J899:J962" si="42">G899*H899</f>
        <v>16238</v>
      </c>
      <c r="K899" s="6">
        <f t="shared" ref="K899:K962" si="43">G899*I899</f>
        <v>26726</v>
      </c>
      <c r="L899" s="6">
        <f t="shared" ref="L899:L962" si="44">K899-J899</f>
        <v>10488</v>
      </c>
    </row>
    <row r="900" spans="1:12" ht="15.6" thickTop="1" thickBot="1" x14ac:dyDescent="0.35">
      <c r="A900" s="4">
        <v>45619</v>
      </c>
      <c r="B900" s="5" t="s">
        <v>283</v>
      </c>
      <c r="C900" s="5" t="s">
        <v>13</v>
      </c>
      <c r="D900" s="5" t="s">
        <v>55</v>
      </c>
      <c r="E900" s="5" t="s">
        <v>19</v>
      </c>
      <c r="F900" s="5" t="s">
        <v>16</v>
      </c>
      <c r="G900" s="5">
        <v>28</v>
      </c>
      <c r="H900" s="5">
        <v>858</v>
      </c>
      <c r="I900" s="5">
        <v>1075</v>
      </c>
      <c r="J900" s="6">
        <f t="shared" si="42"/>
        <v>24024</v>
      </c>
      <c r="K900" s="6">
        <f t="shared" si="43"/>
        <v>30100</v>
      </c>
      <c r="L900" s="6">
        <f t="shared" si="44"/>
        <v>6076</v>
      </c>
    </row>
    <row r="901" spans="1:12" ht="15.6" thickTop="1" thickBot="1" x14ac:dyDescent="0.35">
      <c r="A901" s="4">
        <v>45620</v>
      </c>
      <c r="B901" s="5" t="s">
        <v>284</v>
      </c>
      <c r="C901" s="5" t="s">
        <v>13</v>
      </c>
      <c r="D901" s="5" t="s">
        <v>55</v>
      </c>
      <c r="E901" s="5" t="s">
        <v>46</v>
      </c>
      <c r="F901" s="5" t="s">
        <v>16</v>
      </c>
      <c r="G901" s="5">
        <v>24</v>
      </c>
      <c r="H901" s="5">
        <v>736</v>
      </c>
      <c r="I901" s="5">
        <v>1125</v>
      </c>
      <c r="J901" s="6">
        <f t="shared" si="42"/>
        <v>17664</v>
      </c>
      <c r="K901" s="6">
        <f t="shared" si="43"/>
        <v>27000</v>
      </c>
      <c r="L901" s="6">
        <f t="shared" si="44"/>
        <v>9336</v>
      </c>
    </row>
    <row r="902" spans="1:12" ht="15.6" thickTop="1" thickBot="1" x14ac:dyDescent="0.35">
      <c r="A902" s="4">
        <v>45621</v>
      </c>
      <c r="B902" s="5" t="s">
        <v>285</v>
      </c>
      <c r="C902" s="5" t="s">
        <v>13</v>
      </c>
      <c r="D902" s="5" t="s">
        <v>55</v>
      </c>
      <c r="E902" s="5" t="s">
        <v>42</v>
      </c>
      <c r="F902" s="5" t="s">
        <v>16</v>
      </c>
      <c r="G902" s="5">
        <v>20</v>
      </c>
      <c r="H902" s="5">
        <v>599</v>
      </c>
      <c r="I902" s="5">
        <v>1355</v>
      </c>
      <c r="J902" s="6">
        <f t="shared" si="42"/>
        <v>11980</v>
      </c>
      <c r="K902" s="6">
        <f t="shared" si="43"/>
        <v>27100</v>
      </c>
      <c r="L902" s="6">
        <f t="shared" si="44"/>
        <v>15120</v>
      </c>
    </row>
    <row r="903" spans="1:12" ht="15.6" thickTop="1" thickBot="1" x14ac:dyDescent="0.35">
      <c r="A903" s="4">
        <v>45622</v>
      </c>
      <c r="B903" s="5" t="s">
        <v>286</v>
      </c>
      <c r="C903" s="5" t="s">
        <v>13</v>
      </c>
      <c r="D903" s="5" t="s">
        <v>55</v>
      </c>
      <c r="E903" s="5" t="s">
        <v>49</v>
      </c>
      <c r="F903" s="5" t="s">
        <v>35</v>
      </c>
      <c r="G903" s="5">
        <v>22</v>
      </c>
      <c r="H903" s="5">
        <v>524</v>
      </c>
      <c r="I903" s="5">
        <v>1003</v>
      </c>
      <c r="J903" s="6">
        <f t="shared" si="42"/>
        <v>11528</v>
      </c>
      <c r="K903" s="6">
        <f t="shared" si="43"/>
        <v>22066</v>
      </c>
      <c r="L903" s="6">
        <f t="shared" si="44"/>
        <v>10538</v>
      </c>
    </row>
    <row r="904" spans="1:12" ht="15.6" thickTop="1" thickBot="1" x14ac:dyDescent="0.35">
      <c r="A904" s="4">
        <v>45623</v>
      </c>
      <c r="B904" s="5" t="s">
        <v>287</v>
      </c>
      <c r="C904" s="5" t="s">
        <v>13</v>
      </c>
      <c r="D904" s="5" t="s">
        <v>55</v>
      </c>
      <c r="E904" s="5" t="s">
        <v>51</v>
      </c>
      <c r="F904" s="5" t="s">
        <v>35</v>
      </c>
      <c r="G904" s="5">
        <v>27</v>
      </c>
      <c r="H904" s="5">
        <v>744</v>
      </c>
      <c r="I904" s="5">
        <v>1456</v>
      </c>
      <c r="J904" s="6">
        <f t="shared" si="42"/>
        <v>20088</v>
      </c>
      <c r="K904" s="6">
        <f t="shared" si="43"/>
        <v>39312</v>
      </c>
      <c r="L904" s="6">
        <f t="shared" si="44"/>
        <v>19224</v>
      </c>
    </row>
    <row r="905" spans="1:12" ht="15.6" thickTop="1" thickBot="1" x14ac:dyDescent="0.35">
      <c r="A905" s="4">
        <v>45624</v>
      </c>
      <c r="B905" s="5" t="s">
        <v>288</v>
      </c>
      <c r="C905" s="5" t="s">
        <v>13</v>
      </c>
      <c r="D905" s="5" t="s">
        <v>78</v>
      </c>
      <c r="E905" s="5" t="s">
        <v>31</v>
      </c>
      <c r="F905" s="5" t="s">
        <v>35</v>
      </c>
      <c r="G905" s="5">
        <v>27</v>
      </c>
      <c r="H905" s="5">
        <v>826</v>
      </c>
      <c r="I905" s="5">
        <v>1046</v>
      </c>
      <c r="J905" s="6">
        <f t="shared" si="42"/>
        <v>22302</v>
      </c>
      <c r="K905" s="6">
        <f t="shared" si="43"/>
        <v>28242</v>
      </c>
      <c r="L905" s="6">
        <f t="shared" si="44"/>
        <v>5940</v>
      </c>
    </row>
    <row r="906" spans="1:12" ht="15.6" thickTop="1" thickBot="1" x14ac:dyDescent="0.35">
      <c r="A906" s="4">
        <v>45625</v>
      </c>
      <c r="B906" s="5" t="s">
        <v>289</v>
      </c>
      <c r="C906" s="5" t="s">
        <v>13</v>
      </c>
      <c r="D906" s="5" t="s">
        <v>78</v>
      </c>
      <c r="E906" s="5" t="s">
        <v>38</v>
      </c>
      <c r="F906" s="5" t="s">
        <v>35</v>
      </c>
      <c r="G906" s="5">
        <v>27</v>
      </c>
      <c r="H906" s="5">
        <v>573</v>
      </c>
      <c r="I906" s="5">
        <v>1237</v>
      </c>
      <c r="J906" s="6">
        <f t="shared" si="42"/>
        <v>15471</v>
      </c>
      <c r="K906" s="6">
        <f t="shared" si="43"/>
        <v>33399</v>
      </c>
      <c r="L906" s="6">
        <f t="shared" si="44"/>
        <v>17928</v>
      </c>
    </row>
    <row r="907" spans="1:12" ht="15.6" thickTop="1" thickBot="1" x14ac:dyDescent="0.35">
      <c r="A907" s="4">
        <v>45626</v>
      </c>
      <c r="B907" s="5" t="s">
        <v>290</v>
      </c>
      <c r="C907" s="5" t="s">
        <v>13</v>
      </c>
      <c r="D907" s="5" t="s">
        <v>78</v>
      </c>
      <c r="E907" s="5" t="s">
        <v>38</v>
      </c>
      <c r="F907" s="5" t="s">
        <v>35</v>
      </c>
      <c r="G907" s="5">
        <v>22</v>
      </c>
      <c r="H907" s="5">
        <v>606</v>
      </c>
      <c r="I907" s="5">
        <v>1298</v>
      </c>
      <c r="J907" s="6">
        <f t="shared" si="42"/>
        <v>13332</v>
      </c>
      <c r="K907" s="6">
        <f t="shared" si="43"/>
        <v>28556</v>
      </c>
      <c r="L907" s="6">
        <f t="shared" si="44"/>
        <v>15224</v>
      </c>
    </row>
    <row r="908" spans="1:12" ht="15.6" thickTop="1" thickBot="1" x14ac:dyDescent="0.35">
      <c r="A908" s="4">
        <v>45627</v>
      </c>
      <c r="B908" s="5" t="s">
        <v>291</v>
      </c>
      <c r="C908" s="5" t="s">
        <v>13</v>
      </c>
      <c r="D908" s="5" t="s">
        <v>78</v>
      </c>
      <c r="E908" s="5" t="s">
        <v>23</v>
      </c>
      <c r="F908" s="5" t="s">
        <v>35</v>
      </c>
      <c r="G908" s="5">
        <v>28</v>
      </c>
      <c r="H908" s="5">
        <v>798</v>
      </c>
      <c r="I908" s="5">
        <v>1398</v>
      </c>
      <c r="J908" s="6">
        <f t="shared" si="42"/>
        <v>22344</v>
      </c>
      <c r="K908" s="6">
        <f t="shared" si="43"/>
        <v>39144</v>
      </c>
      <c r="L908" s="6">
        <f t="shared" si="44"/>
        <v>16800</v>
      </c>
    </row>
    <row r="909" spans="1:12" ht="15.6" thickTop="1" thickBot="1" x14ac:dyDescent="0.35">
      <c r="A909" s="4">
        <v>45628</v>
      </c>
      <c r="B909" s="5" t="s">
        <v>292</v>
      </c>
      <c r="C909" s="5" t="s">
        <v>13</v>
      </c>
      <c r="D909" s="5" t="s">
        <v>78</v>
      </c>
      <c r="E909" s="5" t="s">
        <v>23</v>
      </c>
      <c r="F909" s="5" t="s">
        <v>35</v>
      </c>
      <c r="G909" s="5">
        <v>25</v>
      </c>
      <c r="H909" s="5">
        <v>982</v>
      </c>
      <c r="I909" s="5">
        <v>1400</v>
      </c>
      <c r="J909" s="6">
        <f t="shared" si="42"/>
        <v>24550</v>
      </c>
      <c r="K909" s="6">
        <f t="shared" si="43"/>
        <v>35000</v>
      </c>
      <c r="L909" s="6">
        <f t="shared" si="44"/>
        <v>10450</v>
      </c>
    </row>
    <row r="910" spans="1:12" ht="15.6" thickTop="1" thickBot="1" x14ac:dyDescent="0.35">
      <c r="A910" s="4">
        <v>45629</v>
      </c>
      <c r="B910" s="5" t="s">
        <v>293</v>
      </c>
      <c r="C910" s="5" t="s">
        <v>13</v>
      </c>
      <c r="D910" s="5" t="s">
        <v>78</v>
      </c>
      <c r="E910" s="5" t="s">
        <v>34</v>
      </c>
      <c r="F910" s="5" t="s">
        <v>16</v>
      </c>
      <c r="G910" s="5">
        <v>28</v>
      </c>
      <c r="H910" s="5">
        <v>507</v>
      </c>
      <c r="I910" s="5">
        <v>1387</v>
      </c>
      <c r="J910" s="6">
        <f t="shared" si="42"/>
        <v>14196</v>
      </c>
      <c r="K910" s="6">
        <f t="shared" si="43"/>
        <v>38836</v>
      </c>
      <c r="L910" s="6">
        <f t="shared" si="44"/>
        <v>24640</v>
      </c>
    </row>
    <row r="911" spans="1:12" ht="15.6" thickTop="1" thickBot="1" x14ac:dyDescent="0.35">
      <c r="A911" s="4">
        <v>45630</v>
      </c>
      <c r="B911" s="5" t="s">
        <v>294</v>
      </c>
      <c r="C911" s="5" t="s">
        <v>13</v>
      </c>
      <c r="D911" s="5" t="s">
        <v>78</v>
      </c>
      <c r="E911" s="5" t="s">
        <v>38</v>
      </c>
      <c r="F911" s="5" t="s">
        <v>16</v>
      </c>
      <c r="G911" s="5">
        <v>29</v>
      </c>
      <c r="H911" s="5">
        <v>841</v>
      </c>
      <c r="I911" s="5">
        <v>1434</v>
      </c>
      <c r="J911" s="6">
        <f t="shared" si="42"/>
        <v>24389</v>
      </c>
      <c r="K911" s="6">
        <f t="shared" si="43"/>
        <v>41586</v>
      </c>
      <c r="L911" s="6">
        <f t="shared" si="44"/>
        <v>17197</v>
      </c>
    </row>
    <row r="912" spans="1:12" ht="15.6" thickTop="1" thickBot="1" x14ac:dyDescent="0.35">
      <c r="A912" s="4">
        <v>45631</v>
      </c>
      <c r="B912" s="5" t="s">
        <v>295</v>
      </c>
      <c r="C912" s="5" t="s">
        <v>13</v>
      </c>
      <c r="D912" s="5" t="s">
        <v>78</v>
      </c>
      <c r="E912" s="5" t="s">
        <v>61</v>
      </c>
      <c r="F912" s="5" t="s">
        <v>16</v>
      </c>
      <c r="G912" s="5">
        <v>21</v>
      </c>
      <c r="H912" s="5">
        <v>691</v>
      </c>
      <c r="I912" s="5">
        <v>924</v>
      </c>
      <c r="J912" s="6">
        <f t="shared" si="42"/>
        <v>14511</v>
      </c>
      <c r="K912" s="6">
        <f t="shared" si="43"/>
        <v>19404</v>
      </c>
      <c r="L912" s="6">
        <f t="shared" si="44"/>
        <v>4893</v>
      </c>
    </row>
    <row r="913" spans="1:12" ht="15.6" thickTop="1" thickBot="1" x14ac:dyDescent="0.35">
      <c r="A913" s="4">
        <v>45632</v>
      </c>
      <c r="B913" s="5" t="s">
        <v>296</v>
      </c>
      <c r="C913" s="5" t="s">
        <v>13</v>
      </c>
      <c r="D913" s="5" t="s">
        <v>78</v>
      </c>
      <c r="E913" s="5" t="s">
        <v>63</v>
      </c>
      <c r="F913" s="5" t="s">
        <v>16</v>
      </c>
      <c r="G913" s="5">
        <v>24</v>
      </c>
      <c r="H913" s="5">
        <v>526</v>
      </c>
      <c r="I913" s="5">
        <v>1179</v>
      </c>
      <c r="J913" s="6">
        <f t="shared" si="42"/>
        <v>12624</v>
      </c>
      <c r="K913" s="6">
        <f t="shared" si="43"/>
        <v>28296</v>
      </c>
      <c r="L913" s="6">
        <f t="shared" si="44"/>
        <v>15672</v>
      </c>
    </row>
    <row r="914" spans="1:12" ht="15.6" thickTop="1" thickBot="1" x14ac:dyDescent="0.35">
      <c r="A914" s="4">
        <v>45633</v>
      </c>
      <c r="B914" s="5" t="s">
        <v>297</v>
      </c>
      <c r="C914" s="5" t="s">
        <v>13</v>
      </c>
      <c r="D914" s="5" t="s">
        <v>78</v>
      </c>
      <c r="E914" s="5" t="s">
        <v>19</v>
      </c>
      <c r="F914" s="5" t="s">
        <v>35</v>
      </c>
      <c r="G914" s="5">
        <v>29</v>
      </c>
      <c r="H914" s="5">
        <v>932</v>
      </c>
      <c r="I914" s="5">
        <v>1261</v>
      </c>
      <c r="J914" s="6">
        <f t="shared" si="42"/>
        <v>27028</v>
      </c>
      <c r="K914" s="6">
        <f t="shared" si="43"/>
        <v>36569</v>
      </c>
      <c r="L914" s="6">
        <f t="shared" si="44"/>
        <v>9541</v>
      </c>
    </row>
    <row r="915" spans="1:12" ht="15.6" thickTop="1" thickBot="1" x14ac:dyDescent="0.35">
      <c r="A915" s="4">
        <v>45634</v>
      </c>
      <c r="B915" s="5" t="s">
        <v>298</v>
      </c>
      <c r="C915" s="5" t="s">
        <v>13</v>
      </c>
      <c r="D915" s="5" t="s">
        <v>78</v>
      </c>
      <c r="E915" s="5" t="s">
        <v>66</v>
      </c>
      <c r="F915" s="5" t="s">
        <v>16</v>
      </c>
      <c r="G915" s="5">
        <v>29</v>
      </c>
      <c r="H915" s="5">
        <v>989</v>
      </c>
      <c r="I915" s="5">
        <v>1096</v>
      </c>
      <c r="J915" s="6">
        <f t="shared" si="42"/>
        <v>28681</v>
      </c>
      <c r="K915" s="6">
        <f t="shared" si="43"/>
        <v>31784</v>
      </c>
      <c r="L915" s="6">
        <f t="shared" si="44"/>
        <v>3103</v>
      </c>
    </row>
    <row r="916" spans="1:12" ht="15.6" thickTop="1" thickBot="1" x14ac:dyDescent="0.35">
      <c r="A916" s="4">
        <v>45635</v>
      </c>
      <c r="B916" s="5" t="s">
        <v>299</v>
      </c>
      <c r="C916" s="5" t="s">
        <v>13</v>
      </c>
      <c r="D916" s="5" t="s">
        <v>78</v>
      </c>
      <c r="E916" s="5" t="s">
        <v>68</v>
      </c>
      <c r="F916" s="5" t="s">
        <v>16</v>
      </c>
      <c r="G916" s="5">
        <v>22</v>
      </c>
      <c r="H916" s="5">
        <v>603</v>
      </c>
      <c r="I916" s="5">
        <v>1016</v>
      </c>
      <c r="J916" s="6">
        <f t="shared" si="42"/>
        <v>13266</v>
      </c>
      <c r="K916" s="6">
        <f t="shared" si="43"/>
        <v>22352</v>
      </c>
      <c r="L916" s="6">
        <f t="shared" si="44"/>
        <v>9086</v>
      </c>
    </row>
    <row r="917" spans="1:12" ht="15.6" thickTop="1" thickBot="1" x14ac:dyDescent="0.35">
      <c r="A917" s="4">
        <v>45636</v>
      </c>
      <c r="B917" s="5" t="s">
        <v>158</v>
      </c>
      <c r="C917" s="5" t="s">
        <v>25</v>
      </c>
      <c r="D917" s="5" t="s">
        <v>91</v>
      </c>
      <c r="E917" s="5" t="s">
        <v>70</v>
      </c>
      <c r="F917" s="5" t="s">
        <v>16</v>
      </c>
      <c r="G917" s="5">
        <v>65</v>
      </c>
      <c r="H917" s="5">
        <v>804</v>
      </c>
      <c r="I917" s="5">
        <v>1272</v>
      </c>
      <c r="J917" s="6">
        <f t="shared" si="42"/>
        <v>52260</v>
      </c>
      <c r="K917" s="6">
        <f t="shared" si="43"/>
        <v>82680</v>
      </c>
      <c r="L917" s="6">
        <f t="shared" si="44"/>
        <v>30420</v>
      </c>
    </row>
    <row r="918" spans="1:12" ht="15.6" thickTop="1" thickBot="1" x14ac:dyDescent="0.35">
      <c r="A918" s="4">
        <v>45637</v>
      </c>
      <c r="B918" s="5" t="s">
        <v>300</v>
      </c>
      <c r="C918" s="5" t="s">
        <v>25</v>
      </c>
      <c r="D918" s="5" t="s">
        <v>91</v>
      </c>
      <c r="E918" s="5" t="s">
        <v>72</v>
      </c>
      <c r="F918" s="5" t="s">
        <v>16</v>
      </c>
      <c r="G918" s="5">
        <v>55</v>
      </c>
      <c r="H918" s="5">
        <v>666</v>
      </c>
      <c r="I918" s="5">
        <v>1192</v>
      </c>
      <c r="J918" s="6">
        <f t="shared" si="42"/>
        <v>36630</v>
      </c>
      <c r="K918" s="6">
        <f t="shared" si="43"/>
        <v>65560</v>
      </c>
      <c r="L918" s="6">
        <f t="shared" si="44"/>
        <v>28930</v>
      </c>
    </row>
    <row r="919" spans="1:12" ht="15.6" thickTop="1" thickBot="1" x14ac:dyDescent="0.35">
      <c r="A919" s="4">
        <v>45638</v>
      </c>
      <c r="B919" s="5" t="s">
        <v>301</v>
      </c>
      <c r="C919" s="5" t="s">
        <v>25</v>
      </c>
      <c r="D919" s="5" t="s">
        <v>91</v>
      </c>
      <c r="E919" s="5" t="s">
        <v>74</v>
      </c>
      <c r="F919" s="5" t="s">
        <v>35</v>
      </c>
      <c r="G919" s="5">
        <v>83</v>
      </c>
      <c r="H919" s="5">
        <v>541</v>
      </c>
      <c r="I919" s="5">
        <v>1299</v>
      </c>
      <c r="J919" s="6">
        <f t="shared" si="42"/>
        <v>44903</v>
      </c>
      <c r="K919" s="6">
        <f t="shared" si="43"/>
        <v>107817</v>
      </c>
      <c r="L919" s="6">
        <f t="shared" si="44"/>
        <v>62914</v>
      </c>
    </row>
    <row r="920" spans="1:12" ht="15.6" thickTop="1" thickBot="1" x14ac:dyDescent="0.35">
      <c r="A920" s="4">
        <v>45639</v>
      </c>
      <c r="B920" s="5" t="s">
        <v>302</v>
      </c>
      <c r="C920" s="5" t="s">
        <v>25</v>
      </c>
      <c r="D920" s="5" t="s">
        <v>91</v>
      </c>
      <c r="E920" s="5" t="s">
        <v>21</v>
      </c>
      <c r="F920" s="5" t="s">
        <v>35</v>
      </c>
      <c r="G920" s="5">
        <v>89</v>
      </c>
      <c r="H920" s="5">
        <v>545</v>
      </c>
      <c r="I920" s="5">
        <v>1483</v>
      </c>
      <c r="J920" s="6">
        <f t="shared" si="42"/>
        <v>48505</v>
      </c>
      <c r="K920" s="6">
        <f t="shared" si="43"/>
        <v>131987</v>
      </c>
      <c r="L920" s="6">
        <f t="shared" si="44"/>
        <v>83482</v>
      </c>
    </row>
    <row r="921" spans="1:12" ht="15.6" thickTop="1" thickBot="1" x14ac:dyDescent="0.35">
      <c r="A921" s="4">
        <v>45640</v>
      </c>
      <c r="B921" s="5" t="s">
        <v>303</v>
      </c>
      <c r="C921" s="5" t="s">
        <v>25</v>
      </c>
      <c r="D921" s="5" t="s">
        <v>91</v>
      </c>
      <c r="E921" s="5" t="s">
        <v>31</v>
      </c>
      <c r="F921" s="5" t="s">
        <v>35</v>
      </c>
      <c r="G921" s="5">
        <v>80</v>
      </c>
      <c r="H921" s="5">
        <v>671</v>
      </c>
      <c r="I921" s="5">
        <v>1010</v>
      </c>
      <c r="J921" s="6">
        <f t="shared" si="42"/>
        <v>53680</v>
      </c>
      <c r="K921" s="6">
        <f t="shared" si="43"/>
        <v>80800</v>
      </c>
      <c r="L921" s="6">
        <f t="shared" si="44"/>
        <v>27120</v>
      </c>
    </row>
    <row r="922" spans="1:12" ht="15.6" thickTop="1" thickBot="1" x14ac:dyDescent="0.35">
      <c r="A922" s="4">
        <v>45641</v>
      </c>
      <c r="B922" s="5" t="s">
        <v>304</v>
      </c>
      <c r="C922" s="5" t="s">
        <v>25</v>
      </c>
      <c r="D922" s="5" t="s">
        <v>91</v>
      </c>
      <c r="E922" s="5" t="s">
        <v>38</v>
      </c>
      <c r="F922" s="5" t="s">
        <v>35</v>
      </c>
      <c r="G922" s="5">
        <v>68</v>
      </c>
      <c r="H922" s="5">
        <v>815</v>
      </c>
      <c r="I922" s="5">
        <v>967</v>
      </c>
      <c r="J922" s="6">
        <f t="shared" si="42"/>
        <v>55420</v>
      </c>
      <c r="K922" s="6">
        <f t="shared" si="43"/>
        <v>65756</v>
      </c>
      <c r="L922" s="6">
        <f t="shared" si="44"/>
        <v>10336</v>
      </c>
    </row>
    <row r="923" spans="1:12" ht="15.6" thickTop="1" thickBot="1" x14ac:dyDescent="0.35">
      <c r="A923" s="4">
        <v>45642</v>
      </c>
      <c r="B923" s="5" t="s">
        <v>305</v>
      </c>
      <c r="C923" s="5" t="s">
        <v>25</v>
      </c>
      <c r="D923" s="5" t="s">
        <v>91</v>
      </c>
      <c r="E923" s="5" t="s">
        <v>38</v>
      </c>
      <c r="F923" s="5" t="s">
        <v>35</v>
      </c>
      <c r="G923" s="5">
        <v>94</v>
      </c>
      <c r="H923" s="5">
        <v>616</v>
      </c>
      <c r="I923" s="5">
        <v>1251</v>
      </c>
      <c r="J923" s="6">
        <f t="shared" si="42"/>
        <v>57904</v>
      </c>
      <c r="K923" s="6">
        <f t="shared" si="43"/>
        <v>117594</v>
      </c>
      <c r="L923" s="6">
        <f t="shared" si="44"/>
        <v>59690</v>
      </c>
    </row>
    <row r="924" spans="1:12" ht="15.6" thickTop="1" thickBot="1" x14ac:dyDescent="0.35">
      <c r="A924" s="4">
        <v>45643</v>
      </c>
      <c r="B924" s="5" t="s">
        <v>306</v>
      </c>
      <c r="C924" s="5" t="s">
        <v>25</v>
      </c>
      <c r="D924" s="5" t="s">
        <v>91</v>
      </c>
      <c r="E924" s="5" t="s">
        <v>23</v>
      </c>
      <c r="F924" s="5" t="s">
        <v>35</v>
      </c>
      <c r="G924" s="5">
        <v>88</v>
      </c>
      <c r="H924" s="5">
        <v>674</v>
      </c>
      <c r="I924" s="5">
        <v>1474</v>
      </c>
      <c r="J924" s="6">
        <f t="shared" si="42"/>
        <v>59312</v>
      </c>
      <c r="K924" s="6">
        <f t="shared" si="43"/>
        <v>129712</v>
      </c>
      <c r="L924" s="6">
        <f t="shared" si="44"/>
        <v>70400</v>
      </c>
    </row>
    <row r="925" spans="1:12" ht="15.6" thickTop="1" thickBot="1" x14ac:dyDescent="0.35">
      <c r="A925" s="4">
        <v>45644</v>
      </c>
      <c r="B925" s="5" t="s">
        <v>307</v>
      </c>
      <c r="C925" s="5" t="s">
        <v>25</v>
      </c>
      <c r="D925" s="5" t="s">
        <v>91</v>
      </c>
      <c r="E925" s="5" t="s">
        <v>23</v>
      </c>
      <c r="F925" s="5" t="s">
        <v>35</v>
      </c>
      <c r="G925" s="5">
        <v>64</v>
      </c>
      <c r="H925" s="5">
        <v>665</v>
      </c>
      <c r="I925" s="5">
        <v>1167</v>
      </c>
      <c r="J925" s="6">
        <f t="shared" si="42"/>
        <v>42560</v>
      </c>
      <c r="K925" s="6">
        <f t="shared" si="43"/>
        <v>74688</v>
      </c>
      <c r="L925" s="6">
        <f t="shared" si="44"/>
        <v>32128</v>
      </c>
    </row>
    <row r="926" spans="1:12" ht="15.6" thickTop="1" thickBot="1" x14ac:dyDescent="0.35">
      <c r="A926" s="4">
        <v>45645</v>
      </c>
      <c r="B926" s="5" t="s">
        <v>308</v>
      </c>
      <c r="C926" s="5" t="s">
        <v>25</v>
      </c>
      <c r="D926" s="5" t="s">
        <v>91</v>
      </c>
      <c r="E926" s="5" t="s">
        <v>34</v>
      </c>
      <c r="F926" s="5" t="s">
        <v>35</v>
      </c>
      <c r="G926" s="5">
        <v>81</v>
      </c>
      <c r="H926" s="5">
        <v>801</v>
      </c>
      <c r="I926" s="5">
        <v>941</v>
      </c>
      <c r="J926" s="6">
        <f t="shared" si="42"/>
        <v>64881</v>
      </c>
      <c r="K926" s="6">
        <f t="shared" si="43"/>
        <v>76221</v>
      </c>
      <c r="L926" s="6">
        <f t="shared" si="44"/>
        <v>11340</v>
      </c>
    </row>
    <row r="927" spans="1:12" ht="15.6" thickTop="1" thickBot="1" x14ac:dyDescent="0.35">
      <c r="A927" s="4">
        <v>45646</v>
      </c>
      <c r="B927" s="5" t="s">
        <v>309</v>
      </c>
      <c r="C927" s="5" t="s">
        <v>25</v>
      </c>
      <c r="D927" s="5" t="s">
        <v>91</v>
      </c>
      <c r="E927" s="5" t="s">
        <v>38</v>
      </c>
      <c r="F927" s="5" t="s">
        <v>35</v>
      </c>
      <c r="G927" s="5">
        <v>67</v>
      </c>
      <c r="H927" s="5">
        <v>898</v>
      </c>
      <c r="I927" s="5">
        <v>1137</v>
      </c>
      <c r="J927" s="6">
        <f t="shared" si="42"/>
        <v>60166</v>
      </c>
      <c r="K927" s="6">
        <f t="shared" si="43"/>
        <v>76179</v>
      </c>
      <c r="L927" s="6">
        <f t="shared" si="44"/>
        <v>16013</v>
      </c>
    </row>
    <row r="928" spans="1:12" ht="15.6" thickTop="1" thickBot="1" x14ac:dyDescent="0.35">
      <c r="A928" s="4">
        <v>45647</v>
      </c>
      <c r="B928" s="5" t="s">
        <v>310</v>
      </c>
      <c r="C928" s="5" t="s">
        <v>25</v>
      </c>
      <c r="D928" s="5" t="s">
        <v>91</v>
      </c>
      <c r="E928" s="5" t="s">
        <v>61</v>
      </c>
      <c r="F928" s="5" t="s">
        <v>35</v>
      </c>
      <c r="G928" s="5">
        <v>74</v>
      </c>
      <c r="H928" s="5">
        <v>734</v>
      </c>
      <c r="I928" s="5">
        <v>1314</v>
      </c>
      <c r="J928" s="6">
        <f t="shared" si="42"/>
        <v>54316</v>
      </c>
      <c r="K928" s="6">
        <f t="shared" si="43"/>
        <v>97236</v>
      </c>
      <c r="L928" s="6">
        <f t="shared" si="44"/>
        <v>42920</v>
      </c>
    </row>
    <row r="929" spans="1:12" ht="15.6" thickTop="1" thickBot="1" x14ac:dyDescent="0.35">
      <c r="A929" s="4">
        <v>45648</v>
      </c>
      <c r="B929" s="5" t="s">
        <v>311</v>
      </c>
      <c r="C929" s="5" t="s">
        <v>25</v>
      </c>
      <c r="D929" s="5" t="s">
        <v>104</v>
      </c>
      <c r="E929" s="5" t="s">
        <v>63</v>
      </c>
      <c r="F929" s="5" t="s">
        <v>35</v>
      </c>
      <c r="G929" s="5">
        <v>72</v>
      </c>
      <c r="H929" s="5">
        <v>603</v>
      </c>
      <c r="I929" s="5">
        <v>1099</v>
      </c>
      <c r="J929" s="6">
        <f t="shared" si="42"/>
        <v>43416</v>
      </c>
      <c r="K929" s="6">
        <f t="shared" si="43"/>
        <v>79128</v>
      </c>
      <c r="L929" s="6">
        <f t="shared" si="44"/>
        <v>35712</v>
      </c>
    </row>
    <row r="930" spans="1:12" ht="15.6" thickTop="1" thickBot="1" x14ac:dyDescent="0.35">
      <c r="A930" s="4">
        <v>45649</v>
      </c>
      <c r="B930" s="5" t="s">
        <v>312</v>
      </c>
      <c r="C930" s="5" t="s">
        <v>25</v>
      </c>
      <c r="D930" s="5" t="s">
        <v>104</v>
      </c>
      <c r="E930" s="5" t="s">
        <v>19</v>
      </c>
      <c r="F930" s="5" t="s">
        <v>35</v>
      </c>
      <c r="G930" s="5">
        <v>94</v>
      </c>
      <c r="H930" s="5">
        <v>564</v>
      </c>
      <c r="I930" s="5">
        <v>1350</v>
      </c>
      <c r="J930" s="6">
        <f t="shared" si="42"/>
        <v>53016</v>
      </c>
      <c r="K930" s="6">
        <f t="shared" si="43"/>
        <v>126900</v>
      </c>
      <c r="L930" s="6">
        <f t="shared" si="44"/>
        <v>73884</v>
      </c>
    </row>
    <row r="931" spans="1:12" ht="15.6" thickTop="1" thickBot="1" x14ac:dyDescent="0.35">
      <c r="A931" s="4">
        <v>45650</v>
      </c>
      <c r="B931" s="5" t="s">
        <v>313</v>
      </c>
      <c r="C931" s="5" t="s">
        <v>25</v>
      </c>
      <c r="D931" s="5" t="s">
        <v>104</v>
      </c>
      <c r="E931" s="5" t="s">
        <v>66</v>
      </c>
      <c r="F931" s="5" t="s">
        <v>35</v>
      </c>
      <c r="G931" s="5">
        <v>50</v>
      </c>
      <c r="H931" s="5">
        <v>545</v>
      </c>
      <c r="I931" s="5">
        <v>1205</v>
      </c>
      <c r="J931" s="6">
        <f t="shared" si="42"/>
        <v>27250</v>
      </c>
      <c r="K931" s="6">
        <f t="shared" si="43"/>
        <v>60250</v>
      </c>
      <c r="L931" s="6">
        <f t="shared" si="44"/>
        <v>33000</v>
      </c>
    </row>
    <row r="932" spans="1:12" ht="15.6" thickTop="1" thickBot="1" x14ac:dyDescent="0.35">
      <c r="A932" s="4">
        <v>45651</v>
      </c>
      <c r="B932" s="5" t="s">
        <v>314</v>
      </c>
      <c r="C932" s="5" t="s">
        <v>25</v>
      </c>
      <c r="D932" s="5" t="s">
        <v>104</v>
      </c>
      <c r="E932" s="5" t="s">
        <v>68</v>
      </c>
      <c r="F932" s="5" t="s">
        <v>35</v>
      </c>
      <c r="G932" s="5">
        <v>60</v>
      </c>
      <c r="H932" s="5">
        <v>783</v>
      </c>
      <c r="I932" s="5">
        <v>1144</v>
      </c>
      <c r="J932" s="6">
        <f t="shared" si="42"/>
        <v>46980</v>
      </c>
      <c r="K932" s="6">
        <f t="shared" si="43"/>
        <v>68640</v>
      </c>
      <c r="L932" s="6">
        <f t="shared" si="44"/>
        <v>21660</v>
      </c>
    </row>
    <row r="933" spans="1:12" ht="15.6" thickTop="1" thickBot="1" x14ac:dyDescent="0.35">
      <c r="A933" s="4">
        <v>45652</v>
      </c>
      <c r="B933" s="5" t="s">
        <v>315</v>
      </c>
      <c r="C933" s="5" t="s">
        <v>25</v>
      </c>
      <c r="D933" s="5" t="s">
        <v>104</v>
      </c>
      <c r="E933" s="5" t="s">
        <v>70</v>
      </c>
      <c r="F933" s="5" t="s">
        <v>35</v>
      </c>
      <c r="G933" s="5">
        <v>63</v>
      </c>
      <c r="H933" s="5">
        <v>746</v>
      </c>
      <c r="I933" s="5">
        <v>950</v>
      </c>
      <c r="J933" s="6">
        <f t="shared" si="42"/>
        <v>46998</v>
      </c>
      <c r="K933" s="6">
        <f t="shared" si="43"/>
        <v>59850</v>
      </c>
      <c r="L933" s="6">
        <f t="shared" si="44"/>
        <v>12852</v>
      </c>
    </row>
    <row r="934" spans="1:12" ht="15.6" thickTop="1" thickBot="1" x14ac:dyDescent="0.35">
      <c r="A934" s="4">
        <v>45653</v>
      </c>
      <c r="B934" s="5" t="s">
        <v>316</v>
      </c>
      <c r="C934" s="5" t="s">
        <v>25</v>
      </c>
      <c r="D934" s="5" t="s">
        <v>104</v>
      </c>
      <c r="E934" s="5" t="s">
        <v>72</v>
      </c>
      <c r="F934" s="5" t="s">
        <v>16</v>
      </c>
      <c r="G934" s="5">
        <v>97</v>
      </c>
      <c r="H934" s="5">
        <v>500</v>
      </c>
      <c r="I934" s="5">
        <v>1262</v>
      </c>
      <c r="J934" s="6">
        <f t="shared" si="42"/>
        <v>48500</v>
      </c>
      <c r="K934" s="6">
        <f t="shared" si="43"/>
        <v>122414</v>
      </c>
      <c r="L934" s="6">
        <f t="shared" si="44"/>
        <v>73914</v>
      </c>
    </row>
    <row r="935" spans="1:12" ht="15.6" thickTop="1" thickBot="1" x14ac:dyDescent="0.35">
      <c r="A935" s="4">
        <v>45654</v>
      </c>
      <c r="B935" s="5" t="s">
        <v>317</v>
      </c>
      <c r="C935" s="5" t="s">
        <v>25</v>
      </c>
      <c r="D935" s="5" t="s">
        <v>104</v>
      </c>
      <c r="E935" s="5" t="s">
        <v>74</v>
      </c>
      <c r="F935" s="5" t="s">
        <v>16</v>
      </c>
      <c r="G935" s="5">
        <v>86</v>
      </c>
      <c r="H935" s="5">
        <v>834</v>
      </c>
      <c r="I935" s="5">
        <v>1468</v>
      </c>
      <c r="J935" s="6">
        <f t="shared" si="42"/>
        <v>71724</v>
      </c>
      <c r="K935" s="6">
        <f t="shared" si="43"/>
        <v>126248</v>
      </c>
      <c r="L935" s="6">
        <f t="shared" si="44"/>
        <v>54524</v>
      </c>
    </row>
    <row r="936" spans="1:12" ht="15.6" thickTop="1" thickBot="1" x14ac:dyDescent="0.35">
      <c r="A936" s="4">
        <v>45655</v>
      </c>
      <c r="B936" s="5" t="s">
        <v>318</v>
      </c>
      <c r="C936" s="5" t="s">
        <v>25</v>
      </c>
      <c r="D936" s="5" t="s">
        <v>104</v>
      </c>
      <c r="E936" s="5" t="s">
        <v>21</v>
      </c>
      <c r="F936" s="5" t="s">
        <v>16</v>
      </c>
      <c r="G936" s="5">
        <v>51</v>
      </c>
      <c r="H936" s="5">
        <v>944</v>
      </c>
      <c r="I936" s="5">
        <v>1014</v>
      </c>
      <c r="J936" s="6">
        <f t="shared" si="42"/>
        <v>48144</v>
      </c>
      <c r="K936" s="6">
        <f t="shared" si="43"/>
        <v>51714</v>
      </c>
      <c r="L936" s="6">
        <f t="shared" si="44"/>
        <v>3570</v>
      </c>
    </row>
    <row r="937" spans="1:12" ht="15.6" thickTop="1" thickBot="1" x14ac:dyDescent="0.35">
      <c r="A937" s="4">
        <v>45656</v>
      </c>
      <c r="B937" s="5" t="s">
        <v>319</v>
      </c>
      <c r="C937" s="5" t="s">
        <v>25</v>
      </c>
      <c r="D937" s="5" t="s">
        <v>104</v>
      </c>
      <c r="E937" s="5" t="s">
        <v>21</v>
      </c>
      <c r="F937" s="5" t="s">
        <v>16</v>
      </c>
      <c r="G937" s="5">
        <v>75</v>
      </c>
      <c r="H937" s="5">
        <v>547</v>
      </c>
      <c r="I937" s="5">
        <v>1193</v>
      </c>
      <c r="J937" s="6">
        <f t="shared" si="42"/>
        <v>41025</v>
      </c>
      <c r="K937" s="6">
        <f t="shared" si="43"/>
        <v>89475</v>
      </c>
      <c r="L937" s="6">
        <f t="shared" si="44"/>
        <v>48450</v>
      </c>
    </row>
    <row r="938" spans="1:12" ht="15.6" thickTop="1" thickBot="1" x14ac:dyDescent="0.35">
      <c r="A938" s="4">
        <v>45657</v>
      </c>
      <c r="B938" s="5" t="s">
        <v>320</v>
      </c>
      <c r="C938" s="5" t="s">
        <v>25</v>
      </c>
      <c r="D938" s="5" t="s">
        <v>104</v>
      </c>
      <c r="E938" s="5" t="s">
        <v>42</v>
      </c>
      <c r="F938" s="5" t="s">
        <v>16</v>
      </c>
      <c r="G938" s="5">
        <v>64</v>
      </c>
      <c r="H938" s="5">
        <v>918</v>
      </c>
      <c r="I938" s="5">
        <v>1161</v>
      </c>
      <c r="J938" s="6">
        <f t="shared" si="42"/>
        <v>58752</v>
      </c>
      <c r="K938" s="6">
        <f t="shared" si="43"/>
        <v>74304</v>
      </c>
      <c r="L938" s="6">
        <f t="shared" si="44"/>
        <v>15552</v>
      </c>
    </row>
    <row r="939" spans="1:12" ht="15.6" thickTop="1" thickBot="1" x14ac:dyDescent="0.35">
      <c r="A939" s="4">
        <v>45658</v>
      </c>
      <c r="B939" s="5" t="s">
        <v>321</v>
      </c>
      <c r="C939" s="5" t="s">
        <v>25</v>
      </c>
      <c r="D939" s="5" t="s">
        <v>104</v>
      </c>
      <c r="E939" s="5" t="s">
        <v>61</v>
      </c>
      <c r="F939" s="5" t="s">
        <v>35</v>
      </c>
      <c r="G939" s="5">
        <v>74</v>
      </c>
      <c r="H939" s="5">
        <v>965</v>
      </c>
      <c r="I939" s="5">
        <v>1235</v>
      </c>
      <c r="J939" s="6">
        <f t="shared" si="42"/>
        <v>71410</v>
      </c>
      <c r="K939" s="6">
        <f t="shared" si="43"/>
        <v>91390</v>
      </c>
      <c r="L939" s="6">
        <f t="shared" si="44"/>
        <v>19980</v>
      </c>
    </row>
    <row r="940" spans="1:12" ht="15.6" thickTop="1" thickBot="1" x14ac:dyDescent="0.35">
      <c r="A940" s="4">
        <v>45659</v>
      </c>
      <c r="B940" s="5" t="s">
        <v>322</v>
      </c>
      <c r="C940" s="5" t="s">
        <v>116</v>
      </c>
      <c r="D940" s="5" t="s">
        <v>117</v>
      </c>
      <c r="E940" s="5" t="s">
        <v>21</v>
      </c>
      <c r="F940" s="5" t="s">
        <v>35</v>
      </c>
      <c r="G940" s="5">
        <v>19</v>
      </c>
      <c r="H940" s="5">
        <v>608</v>
      </c>
      <c r="I940" s="5">
        <v>1162</v>
      </c>
      <c r="J940" s="6">
        <f t="shared" si="42"/>
        <v>11552</v>
      </c>
      <c r="K940" s="6">
        <f t="shared" si="43"/>
        <v>22078</v>
      </c>
      <c r="L940" s="6">
        <f t="shared" si="44"/>
        <v>10526</v>
      </c>
    </row>
    <row r="941" spans="1:12" ht="15.6" thickTop="1" thickBot="1" x14ac:dyDescent="0.35">
      <c r="A941" s="4">
        <v>45660</v>
      </c>
      <c r="B941" s="5" t="s">
        <v>323</v>
      </c>
      <c r="C941" s="5" t="s">
        <v>116</v>
      </c>
      <c r="D941" s="5" t="s">
        <v>117</v>
      </c>
      <c r="E941" s="5" t="s">
        <v>27</v>
      </c>
      <c r="F941" s="5" t="s">
        <v>35</v>
      </c>
      <c r="G941" s="5">
        <v>12</v>
      </c>
      <c r="H941" s="5">
        <v>864</v>
      </c>
      <c r="I941" s="5">
        <v>1228</v>
      </c>
      <c r="J941" s="6">
        <f t="shared" si="42"/>
        <v>10368</v>
      </c>
      <c r="K941" s="6">
        <f t="shared" si="43"/>
        <v>14736</v>
      </c>
      <c r="L941" s="6">
        <f t="shared" si="44"/>
        <v>4368</v>
      </c>
    </row>
    <row r="942" spans="1:12" ht="15.6" thickTop="1" thickBot="1" x14ac:dyDescent="0.35">
      <c r="A942" s="4">
        <v>45661</v>
      </c>
      <c r="B942" s="5" t="s">
        <v>324</v>
      </c>
      <c r="C942" s="5" t="s">
        <v>116</v>
      </c>
      <c r="D942" s="5" t="s">
        <v>117</v>
      </c>
      <c r="E942" s="5" t="s">
        <v>15</v>
      </c>
      <c r="F942" s="5" t="s">
        <v>35</v>
      </c>
      <c r="G942" s="5">
        <v>14</v>
      </c>
      <c r="H942" s="5">
        <v>579</v>
      </c>
      <c r="I942" s="5">
        <v>1270</v>
      </c>
      <c r="J942" s="6">
        <f t="shared" si="42"/>
        <v>8106</v>
      </c>
      <c r="K942" s="6">
        <f t="shared" si="43"/>
        <v>17780</v>
      </c>
      <c r="L942" s="6">
        <f t="shared" si="44"/>
        <v>9674</v>
      </c>
    </row>
    <row r="943" spans="1:12" ht="15.6" thickTop="1" thickBot="1" x14ac:dyDescent="0.35">
      <c r="A943" s="4">
        <v>45662</v>
      </c>
      <c r="B943" s="5" t="s">
        <v>325</v>
      </c>
      <c r="C943" s="5" t="s">
        <v>116</v>
      </c>
      <c r="D943" s="5" t="s">
        <v>117</v>
      </c>
      <c r="E943" s="5" t="s">
        <v>19</v>
      </c>
      <c r="F943" s="5" t="s">
        <v>35</v>
      </c>
      <c r="G943" s="5">
        <v>13</v>
      </c>
      <c r="H943" s="5">
        <v>839</v>
      </c>
      <c r="I943" s="5">
        <v>898</v>
      </c>
      <c r="J943" s="6">
        <f t="shared" si="42"/>
        <v>10907</v>
      </c>
      <c r="K943" s="6">
        <f t="shared" si="43"/>
        <v>11674</v>
      </c>
      <c r="L943" s="6">
        <f t="shared" si="44"/>
        <v>767</v>
      </c>
    </row>
    <row r="944" spans="1:12" ht="15.6" thickTop="1" thickBot="1" x14ac:dyDescent="0.35">
      <c r="A944" s="4">
        <v>45663</v>
      </c>
      <c r="B944" s="5" t="s">
        <v>326</v>
      </c>
      <c r="C944" s="5" t="s">
        <v>116</v>
      </c>
      <c r="D944" s="5" t="s">
        <v>117</v>
      </c>
      <c r="E944" s="5" t="s">
        <v>72</v>
      </c>
      <c r="F944" s="5" t="s">
        <v>35</v>
      </c>
      <c r="G944" s="5">
        <v>17</v>
      </c>
      <c r="H944" s="5">
        <v>825</v>
      </c>
      <c r="I944" s="5">
        <v>1472</v>
      </c>
      <c r="J944" s="6">
        <f t="shared" si="42"/>
        <v>14025</v>
      </c>
      <c r="K944" s="6">
        <f t="shared" si="43"/>
        <v>25024</v>
      </c>
      <c r="L944" s="6">
        <f t="shared" si="44"/>
        <v>10999</v>
      </c>
    </row>
    <row r="945" spans="1:12" ht="15.6" thickTop="1" thickBot="1" x14ac:dyDescent="0.35">
      <c r="A945" s="4">
        <v>45664</v>
      </c>
      <c r="B945" s="5" t="s">
        <v>327</v>
      </c>
      <c r="C945" s="5" t="s">
        <v>116</v>
      </c>
      <c r="D945" s="5" t="s">
        <v>117</v>
      </c>
      <c r="E945" s="5" t="s">
        <v>74</v>
      </c>
      <c r="F945" s="5" t="s">
        <v>35</v>
      </c>
      <c r="G945" s="5">
        <v>11</v>
      </c>
      <c r="H945" s="5">
        <v>944</v>
      </c>
      <c r="I945" s="5">
        <v>1052</v>
      </c>
      <c r="J945" s="6">
        <f t="shared" si="42"/>
        <v>10384</v>
      </c>
      <c r="K945" s="6">
        <f t="shared" si="43"/>
        <v>11572</v>
      </c>
      <c r="L945" s="6">
        <f t="shared" si="44"/>
        <v>1188</v>
      </c>
    </row>
    <row r="946" spans="1:12" ht="15.6" thickTop="1" thickBot="1" x14ac:dyDescent="0.35">
      <c r="A946" s="4">
        <v>45665</v>
      </c>
      <c r="B946" s="5" t="s">
        <v>328</v>
      </c>
      <c r="C946" s="5" t="s">
        <v>116</v>
      </c>
      <c r="D946" s="5" t="s">
        <v>117</v>
      </c>
      <c r="E946" s="5" t="s">
        <v>21</v>
      </c>
      <c r="F946" s="5" t="s">
        <v>16</v>
      </c>
      <c r="G946" s="5">
        <v>15</v>
      </c>
      <c r="H946" s="5">
        <v>827</v>
      </c>
      <c r="I946" s="5">
        <v>1316</v>
      </c>
      <c r="J946" s="6">
        <f t="shared" si="42"/>
        <v>12405</v>
      </c>
      <c r="K946" s="6">
        <f t="shared" si="43"/>
        <v>19740</v>
      </c>
      <c r="L946" s="6">
        <f t="shared" si="44"/>
        <v>7335</v>
      </c>
    </row>
    <row r="947" spans="1:12" ht="15.6" thickTop="1" thickBot="1" x14ac:dyDescent="0.35">
      <c r="A947" s="4">
        <v>45666</v>
      </c>
      <c r="B947" s="5" t="s">
        <v>329</v>
      </c>
      <c r="C947" s="5" t="s">
        <v>25</v>
      </c>
      <c r="D947" s="5" t="s">
        <v>91</v>
      </c>
      <c r="E947" s="5" t="s">
        <v>31</v>
      </c>
      <c r="F947" s="5" t="s">
        <v>16</v>
      </c>
      <c r="G947" s="5">
        <v>100</v>
      </c>
      <c r="H947" s="5">
        <v>667</v>
      </c>
      <c r="I947" s="5">
        <v>1499</v>
      </c>
      <c r="J947" s="6">
        <f t="shared" si="42"/>
        <v>66700</v>
      </c>
      <c r="K947" s="6">
        <f t="shared" si="43"/>
        <v>149900</v>
      </c>
      <c r="L947" s="6">
        <f t="shared" si="44"/>
        <v>83200</v>
      </c>
    </row>
    <row r="948" spans="1:12" ht="15.6" thickTop="1" thickBot="1" x14ac:dyDescent="0.35">
      <c r="A948" s="4">
        <v>45667</v>
      </c>
      <c r="B948" s="5" t="s">
        <v>330</v>
      </c>
      <c r="C948" s="5" t="s">
        <v>25</v>
      </c>
      <c r="D948" s="5" t="s">
        <v>91</v>
      </c>
      <c r="E948" s="5" t="s">
        <v>38</v>
      </c>
      <c r="F948" s="5" t="s">
        <v>16</v>
      </c>
      <c r="G948" s="5">
        <v>60</v>
      </c>
      <c r="H948" s="5">
        <v>509</v>
      </c>
      <c r="I948" s="5">
        <v>933</v>
      </c>
      <c r="J948" s="6">
        <f t="shared" si="42"/>
        <v>30540</v>
      </c>
      <c r="K948" s="6">
        <f t="shared" si="43"/>
        <v>55980</v>
      </c>
      <c r="L948" s="6">
        <f t="shared" si="44"/>
        <v>25440</v>
      </c>
    </row>
    <row r="949" spans="1:12" ht="15.6" thickTop="1" thickBot="1" x14ac:dyDescent="0.35">
      <c r="A949" s="4">
        <v>45668</v>
      </c>
      <c r="B949" s="5" t="s">
        <v>331</v>
      </c>
      <c r="C949" s="5" t="s">
        <v>25</v>
      </c>
      <c r="D949" s="5" t="s">
        <v>91</v>
      </c>
      <c r="E949" s="5" t="s">
        <v>38</v>
      </c>
      <c r="F949" s="5" t="s">
        <v>16</v>
      </c>
      <c r="G949" s="5">
        <v>93</v>
      </c>
      <c r="H949" s="5">
        <v>814</v>
      </c>
      <c r="I949" s="5">
        <v>1223</v>
      </c>
      <c r="J949" s="6">
        <f t="shared" si="42"/>
        <v>75702</v>
      </c>
      <c r="K949" s="6">
        <f t="shared" si="43"/>
        <v>113739</v>
      </c>
      <c r="L949" s="6">
        <f t="shared" si="44"/>
        <v>38037</v>
      </c>
    </row>
    <row r="950" spans="1:12" ht="15.6" thickTop="1" thickBot="1" x14ac:dyDescent="0.35">
      <c r="A950" s="4">
        <v>45669</v>
      </c>
      <c r="B950" s="5" t="s">
        <v>332</v>
      </c>
      <c r="C950" s="5" t="s">
        <v>25</v>
      </c>
      <c r="D950" s="5" t="s">
        <v>91</v>
      </c>
      <c r="E950" s="5" t="s">
        <v>23</v>
      </c>
      <c r="F950" s="5" t="s">
        <v>35</v>
      </c>
      <c r="G950" s="5">
        <v>86</v>
      </c>
      <c r="H950" s="5">
        <v>567</v>
      </c>
      <c r="I950" s="5">
        <v>946</v>
      </c>
      <c r="J950" s="6">
        <f t="shared" si="42"/>
        <v>48762</v>
      </c>
      <c r="K950" s="6">
        <f t="shared" si="43"/>
        <v>81356</v>
      </c>
      <c r="L950" s="6">
        <f t="shared" si="44"/>
        <v>32594</v>
      </c>
    </row>
    <row r="951" spans="1:12" ht="15.6" thickTop="1" thickBot="1" x14ac:dyDescent="0.35">
      <c r="A951" s="4">
        <v>45670</v>
      </c>
      <c r="B951" s="5" t="s">
        <v>333</v>
      </c>
      <c r="C951" s="5" t="s">
        <v>25</v>
      </c>
      <c r="D951" s="5" t="s">
        <v>91</v>
      </c>
      <c r="E951" s="5" t="s">
        <v>23</v>
      </c>
      <c r="F951" s="5" t="s">
        <v>16</v>
      </c>
      <c r="G951" s="5">
        <v>54</v>
      </c>
      <c r="H951" s="5">
        <v>674</v>
      </c>
      <c r="I951" s="5">
        <v>1236</v>
      </c>
      <c r="J951" s="6">
        <f t="shared" si="42"/>
        <v>36396</v>
      </c>
      <c r="K951" s="6">
        <f t="shared" si="43"/>
        <v>66744</v>
      </c>
      <c r="L951" s="6">
        <f t="shared" si="44"/>
        <v>30348</v>
      </c>
    </row>
    <row r="952" spans="1:12" ht="15.6" thickTop="1" thickBot="1" x14ac:dyDescent="0.35">
      <c r="A952" s="4">
        <v>45671</v>
      </c>
      <c r="B952" s="5" t="s">
        <v>334</v>
      </c>
      <c r="C952" s="5" t="s">
        <v>25</v>
      </c>
      <c r="D952" s="5" t="s">
        <v>104</v>
      </c>
      <c r="E952" s="5" t="s">
        <v>34</v>
      </c>
      <c r="F952" s="5" t="s">
        <v>16</v>
      </c>
      <c r="G952" s="5">
        <v>82</v>
      </c>
      <c r="H952" s="5">
        <v>822</v>
      </c>
      <c r="I952" s="5">
        <v>887</v>
      </c>
      <c r="J952" s="6">
        <f t="shared" si="42"/>
        <v>67404</v>
      </c>
      <c r="K952" s="6">
        <f t="shared" si="43"/>
        <v>72734</v>
      </c>
      <c r="L952" s="6">
        <f t="shared" si="44"/>
        <v>5330</v>
      </c>
    </row>
    <row r="953" spans="1:12" ht="15.6" thickTop="1" thickBot="1" x14ac:dyDescent="0.35">
      <c r="A953" s="4">
        <v>45672</v>
      </c>
      <c r="B953" s="5" t="s">
        <v>335</v>
      </c>
      <c r="C953" s="5" t="s">
        <v>25</v>
      </c>
      <c r="D953" s="5" t="s">
        <v>104</v>
      </c>
      <c r="E953" s="5" t="s">
        <v>38</v>
      </c>
      <c r="F953" s="5" t="s">
        <v>16</v>
      </c>
      <c r="G953" s="5">
        <v>98</v>
      </c>
      <c r="H953" s="5">
        <v>950</v>
      </c>
      <c r="I953" s="5">
        <v>1026</v>
      </c>
      <c r="J953" s="6">
        <f t="shared" si="42"/>
        <v>93100</v>
      </c>
      <c r="K953" s="6">
        <f t="shared" si="43"/>
        <v>100548</v>
      </c>
      <c r="L953" s="6">
        <f t="shared" si="44"/>
        <v>7448</v>
      </c>
    </row>
    <row r="954" spans="1:12" ht="15.6" thickTop="1" thickBot="1" x14ac:dyDescent="0.35">
      <c r="A954" s="4">
        <v>45673</v>
      </c>
      <c r="B954" s="5" t="s">
        <v>336</v>
      </c>
      <c r="C954" s="5" t="s">
        <v>25</v>
      </c>
      <c r="D954" s="5" t="s">
        <v>104</v>
      </c>
      <c r="E954" s="5" t="s">
        <v>61</v>
      </c>
      <c r="F954" s="5" t="s">
        <v>16</v>
      </c>
      <c r="G954" s="5">
        <v>82</v>
      </c>
      <c r="H954" s="5">
        <v>916</v>
      </c>
      <c r="I954" s="5">
        <v>1297</v>
      </c>
      <c r="J954" s="6">
        <f t="shared" si="42"/>
        <v>75112</v>
      </c>
      <c r="K954" s="6">
        <f t="shared" si="43"/>
        <v>106354</v>
      </c>
      <c r="L954" s="6">
        <f t="shared" si="44"/>
        <v>31242</v>
      </c>
    </row>
    <row r="955" spans="1:12" ht="15.6" thickTop="1" thickBot="1" x14ac:dyDescent="0.35">
      <c r="A955" s="4">
        <v>45674</v>
      </c>
      <c r="B955" s="5" t="s">
        <v>337</v>
      </c>
      <c r="C955" s="5" t="s">
        <v>25</v>
      </c>
      <c r="D955" s="5" t="s">
        <v>104</v>
      </c>
      <c r="E955" s="5" t="s">
        <v>63</v>
      </c>
      <c r="F955" s="5" t="s">
        <v>35</v>
      </c>
      <c r="G955" s="5">
        <v>66</v>
      </c>
      <c r="H955" s="5">
        <v>710</v>
      </c>
      <c r="I955" s="5">
        <v>1369</v>
      </c>
      <c r="J955" s="6">
        <f t="shared" si="42"/>
        <v>46860</v>
      </c>
      <c r="K955" s="6">
        <f t="shared" si="43"/>
        <v>90354</v>
      </c>
      <c r="L955" s="6">
        <f t="shared" si="44"/>
        <v>43494</v>
      </c>
    </row>
    <row r="956" spans="1:12" ht="15.6" thickTop="1" thickBot="1" x14ac:dyDescent="0.35">
      <c r="A956" s="4">
        <v>45675</v>
      </c>
      <c r="B956" s="5" t="s">
        <v>338</v>
      </c>
      <c r="C956" s="5" t="s">
        <v>25</v>
      </c>
      <c r="D956" s="5" t="s">
        <v>104</v>
      </c>
      <c r="E956" s="5" t="s">
        <v>19</v>
      </c>
      <c r="F956" s="5" t="s">
        <v>35</v>
      </c>
      <c r="G956" s="5">
        <v>77</v>
      </c>
      <c r="H956" s="5">
        <v>922</v>
      </c>
      <c r="I956" s="5">
        <v>1195</v>
      </c>
      <c r="J956" s="6">
        <f t="shared" si="42"/>
        <v>70994</v>
      </c>
      <c r="K956" s="6">
        <f t="shared" si="43"/>
        <v>92015</v>
      </c>
      <c r="L956" s="6">
        <f t="shared" si="44"/>
        <v>21021</v>
      </c>
    </row>
    <row r="957" spans="1:12" ht="15.6" thickTop="1" thickBot="1" x14ac:dyDescent="0.35">
      <c r="A957" s="4">
        <v>45676</v>
      </c>
      <c r="B957" s="5" t="s">
        <v>339</v>
      </c>
      <c r="C957" s="5" t="s">
        <v>25</v>
      </c>
      <c r="D957" s="5" t="s">
        <v>104</v>
      </c>
      <c r="E957" s="5" t="s">
        <v>66</v>
      </c>
      <c r="F957" s="5" t="s">
        <v>35</v>
      </c>
      <c r="G957" s="5">
        <v>93</v>
      </c>
      <c r="H957" s="5">
        <v>887</v>
      </c>
      <c r="I957" s="5">
        <v>1192</v>
      </c>
      <c r="J957" s="6">
        <f t="shared" si="42"/>
        <v>82491</v>
      </c>
      <c r="K957" s="6">
        <f t="shared" si="43"/>
        <v>110856</v>
      </c>
      <c r="L957" s="6">
        <f t="shared" si="44"/>
        <v>28365</v>
      </c>
    </row>
    <row r="958" spans="1:12" ht="15.6" thickTop="1" thickBot="1" x14ac:dyDescent="0.35">
      <c r="A958" s="4">
        <v>45677</v>
      </c>
      <c r="B958" s="5" t="s">
        <v>229</v>
      </c>
      <c r="C958" s="5" t="s">
        <v>116</v>
      </c>
      <c r="D958" s="5" t="s">
        <v>136</v>
      </c>
      <c r="E958" s="5" t="s">
        <v>68</v>
      </c>
      <c r="F958" s="5" t="s">
        <v>35</v>
      </c>
      <c r="G958" s="5">
        <v>10</v>
      </c>
      <c r="H958" s="5">
        <v>519</v>
      </c>
      <c r="I958" s="5">
        <v>991</v>
      </c>
      <c r="J958" s="6">
        <f t="shared" si="42"/>
        <v>5190</v>
      </c>
      <c r="K958" s="6">
        <f t="shared" si="43"/>
        <v>9910</v>
      </c>
      <c r="L958" s="6">
        <f t="shared" si="44"/>
        <v>4720</v>
      </c>
    </row>
    <row r="959" spans="1:12" ht="15.6" thickTop="1" thickBot="1" x14ac:dyDescent="0.35">
      <c r="A959" s="4">
        <v>45678</v>
      </c>
      <c r="B959" s="5" t="s">
        <v>340</v>
      </c>
      <c r="C959" s="5" t="s">
        <v>116</v>
      </c>
      <c r="D959" s="5" t="s">
        <v>136</v>
      </c>
      <c r="E959" s="5" t="s">
        <v>70</v>
      </c>
      <c r="F959" s="5" t="s">
        <v>35</v>
      </c>
      <c r="G959" s="5">
        <v>20</v>
      </c>
      <c r="H959" s="5">
        <v>900</v>
      </c>
      <c r="I959" s="5">
        <v>1381</v>
      </c>
      <c r="J959" s="6">
        <f t="shared" si="42"/>
        <v>18000</v>
      </c>
      <c r="K959" s="6">
        <f t="shared" si="43"/>
        <v>27620</v>
      </c>
      <c r="L959" s="6">
        <f t="shared" si="44"/>
        <v>9620</v>
      </c>
    </row>
    <row r="960" spans="1:12" ht="15.6" thickTop="1" thickBot="1" x14ac:dyDescent="0.35">
      <c r="A960" s="4">
        <v>45679</v>
      </c>
      <c r="B960" s="5" t="s">
        <v>341</v>
      </c>
      <c r="C960" s="5" t="s">
        <v>116</v>
      </c>
      <c r="D960" s="5" t="s">
        <v>136</v>
      </c>
      <c r="E960" s="5" t="s">
        <v>72</v>
      </c>
      <c r="F960" s="5" t="s">
        <v>35</v>
      </c>
      <c r="G960" s="5">
        <v>19</v>
      </c>
      <c r="H960" s="5">
        <v>791</v>
      </c>
      <c r="I960" s="5">
        <v>930</v>
      </c>
      <c r="J960" s="6">
        <f t="shared" si="42"/>
        <v>15029</v>
      </c>
      <c r="K960" s="6">
        <f t="shared" si="43"/>
        <v>17670</v>
      </c>
      <c r="L960" s="6">
        <f t="shared" si="44"/>
        <v>2641</v>
      </c>
    </row>
    <row r="961" spans="1:12" ht="15.6" thickTop="1" thickBot="1" x14ac:dyDescent="0.35">
      <c r="A961" s="4">
        <v>45680</v>
      </c>
      <c r="B961" s="5" t="s">
        <v>188</v>
      </c>
      <c r="C961" s="5" t="s">
        <v>116</v>
      </c>
      <c r="D961" s="5" t="s">
        <v>136</v>
      </c>
      <c r="E961" s="5" t="s">
        <v>74</v>
      </c>
      <c r="F961" s="5" t="s">
        <v>35</v>
      </c>
      <c r="G961" s="5">
        <v>18</v>
      </c>
      <c r="H961" s="5">
        <v>963</v>
      </c>
      <c r="I961" s="5">
        <v>1209</v>
      </c>
      <c r="J961" s="6">
        <f t="shared" si="42"/>
        <v>17334</v>
      </c>
      <c r="K961" s="6">
        <f t="shared" si="43"/>
        <v>21762</v>
      </c>
      <c r="L961" s="6">
        <f t="shared" si="44"/>
        <v>4428</v>
      </c>
    </row>
    <row r="962" spans="1:12" ht="15.6" thickTop="1" thickBot="1" x14ac:dyDescent="0.35">
      <c r="A962" s="4">
        <v>45681</v>
      </c>
      <c r="B962" s="5" t="s">
        <v>342</v>
      </c>
      <c r="C962" s="5" t="s">
        <v>116</v>
      </c>
      <c r="D962" s="5" t="s">
        <v>136</v>
      </c>
      <c r="E962" s="5" t="s">
        <v>21</v>
      </c>
      <c r="F962" s="5" t="s">
        <v>35</v>
      </c>
      <c r="G962" s="5">
        <v>19</v>
      </c>
      <c r="H962" s="5">
        <v>763</v>
      </c>
      <c r="I962" s="5">
        <v>1024</v>
      </c>
      <c r="J962" s="6">
        <f t="shared" si="42"/>
        <v>14497</v>
      </c>
      <c r="K962" s="6">
        <f t="shared" si="43"/>
        <v>19456</v>
      </c>
      <c r="L962" s="6">
        <f t="shared" si="44"/>
        <v>4959</v>
      </c>
    </row>
    <row r="963" spans="1:12" ht="15.6" thickTop="1" thickBot="1" x14ac:dyDescent="0.35">
      <c r="A963" s="4">
        <v>45682</v>
      </c>
      <c r="B963" s="5" t="s">
        <v>186</v>
      </c>
      <c r="C963" s="5" t="s">
        <v>116</v>
      </c>
      <c r="D963" s="5" t="s">
        <v>136</v>
      </c>
      <c r="E963" s="5" t="s">
        <v>21</v>
      </c>
      <c r="F963" s="5" t="s">
        <v>35</v>
      </c>
      <c r="G963" s="5">
        <v>19</v>
      </c>
      <c r="H963" s="5">
        <v>795</v>
      </c>
      <c r="I963" s="5">
        <v>1030</v>
      </c>
      <c r="J963" s="6">
        <f t="shared" ref="J963:J993" si="45">G963*H963</f>
        <v>15105</v>
      </c>
      <c r="K963" s="6">
        <f t="shared" ref="K963:K993" si="46">G963*I963</f>
        <v>19570</v>
      </c>
      <c r="L963" s="6">
        <f t="shared" ref="L963:L993" si="47">K963-J963</f>
        <v>4465</v>
      </c>
    </row>
    <row r="964" spans="1:12" ht="15.6" thickTop="1" thickBot="1" x14ac:dyDescent="0.35">
      <c r="A964" s="4">
        <v>45683</v>
      </c>
      <c r="B964" s="5" t="s">
        <v>343</v>
      </c>
      <c r="C964" s="5" t="s">
        <v>116</v>
      </c>
      <c r="D964" s="5" t="s">
        <v>136</v>
      </c>
      <c r="E964" s="5" t="s">
        <v>42</v>
      </c>
      <c r="F964" s="5" t="s">
        <v>35</v>
      </c>
      <c r="G964" s="5">
        <v>17</v>
      </c>
      <c r="H964" s="5">
        <v>922</v>
      </c>
      <c r="I964" s="5">
        <v>1250</v>
      </c>
      <c r="J964" s="6">
        <f t="shared" si="45"/>
        <v>15674</v>
      </c>
      <c r="K964" s="6">
        <f t="shared" si="46"/>
        <v>21250</v>
      </c>
      <c r="L964" s="6">
        <f t="shared" si="47"/>
        <v>5576</v>
      </c>
    </row>
    <row r="965" spans="1:12" ht="15.6" thickTop="1" thickBot="1" x14ac:dyDescent="0.35">
      <c r="A965" s="4">
        <v>45684</v>
      </c>
      <c r="B965" s="5" t="s">
        <v>344</v>
      </c>
      <c r="C965" s="5" t="s">
        <v>116</v>
      </c>
      <c r="D965" s="5" t="s">
        <v>136</v>
      </c>
      <c r="E965" s="5" t="s">
        <v>61</v>
      </c>
      <c r="F965" s="5" t="s">
        <v>16</v>
      </c>
      <c r="G965" s="5">
        <v>16</v>
      </c>
      <c r="H965" s="5">
        <v>731</v>
      </c>
      <c r="I965" s="5">
        <v>1438</v>
      </c>
      <c r="J965" s="6">
        <f t="shared" si="45"/>
        <v>11696</v>
      </c>
      <c r="K965" s="6">
        <f t="shared" si="46"/>
        <v>23008</v>
      </c>
      <c r="L965" s="6">
        <f t="shared" si="47"/>
        <v>11312</v>
      </c>
    </row>
    <row r="966" spans="1:12" ht="15.6" thickTop="1" thickBot="1" x14ac:dyDescent="0.35">
      <c r="A966" s="4">
        <v>45685</v>
      </c>
      <c r="B966" s="5" t="s">
        <v>345</v>
      </c>
      <c r="C966" s="5" t="s">
        <v>116</v>
      </c>
      <c r="D966" s="5" t="s">
        <v>136</v>
      </c>
      <c r="E966" s="5" t="s">
        <v>21</v>
      </c>
      <c r="F966" s="5" t="s">
        <v>16</v>
      </c>
      <c r="G966" s="5">
        <v>12</v>
      </c>
      <c r="H966" s="5">
        <v>927</v>
      </c>
      <c r="I966" s="5">
        <v>969</v>
      </c>
      <c r="J966" s="6">
        <f t="shared" si="45"/>
        <v>11124</v>
      </c>
      <c r="K966" s="6">
        <f t="shared" si="46"/>
        <v>11628</v>
      </c>
      <c r="L966" s="6">
        <f t="shared" si="47"/>
        <v>504</v>
      </c>
    </row>
    <row r="967" spans="1:12" ht="15.6" thickTop="1" thickBot="1" x14ac:dyDescent="0.35">
      <c r="A967" s="4">
        <v>45686</v>
      </c>
      <c r="B967" s="5" t="s">
        <v>346</v>
      </c>
      <c r="C967" s="5" t="s">
        <v>116</v>
      </c>
      <c r="D967" s="5" t="s">
        <v>136</v>
      </c>
      <c r="E967" s="5" t="s">
        <v>38</v>
      </c>
      <c r="F967" s="5" t="s">
        <v>16</v>
      </c>
      <c r="G967" s="5">
        <v>13</v>
      </c>
      <c r="H967" s="5">
        <v>528</v>
      </c>
      <c r="I967" s="5">
        <v>1156</v>
      </c>
      <c r="J967" s="6">
        <f t="shared" si="45"/>
        <v>6864</v>
      </c>
      <c r="K967" s="6">
        <f t="shared" si="46"/>
        <v>15028</v>
      </c>
      <c r="L967" s="6">
        <f t="shared" si="47"/>
        <v>8164</v>
      </c>
    </row>
    <row r="968" spans="1:12" ht="15.6" thickTop="1" thickBot="1" x14ac:dyDescent="0.35">
      <c r="A968" s="4">
        <v>45687</v>
      </c>
      <c r="B968" s="5" t="s">
        <v>347</v>
      </c>
      <c r="C968" s="5" t="s">
        <v>116</v>
      </c>
      <c r="D968" s="5" t="s">
        <v>136</v>
      </c>
      <c r="E968" s="5" t="s">
        <v>61</v>
      </c>
      <c r="F968" s="5" t="s">
        <v>16</v>
      </c>
      <c r="G968" s="5">
        <v>12</v>
      </c>
      <c r="H968" s="5">
        <v>519</v>
      </c>
      <c r="I968" s="5">
        <v>1361</v>
      </c>
      <c r="J968" s="6">
        <f t="shared" si="45"/>
        <v>6228</v>
      </c>
      <c r="K968" s="6">
        <f t="shared" si="46"/>
        <v>16332</v>
      </c>
      <c r="L968" s="6">
        <f t="shared" si="47"/>
        <v>10104</v>
      </c>
    </row>
    <row r="969" spans="1:12" ht="15.6" thickTop="1" thickBot="1" x14ac:dyDescent="0.35">
      <c r="A969" s="4">
        <v>45688</v>
      </c>
      <c r="B969" s="5" t="s">
        <v>348</v>
      </c>
      <c r="C969" s="5" t="s">
        <v>116</v>
      </c>
      <c r="D969" s="5" t="s">
        <v>136</v>
      </c>
      <c r="E969" s="5" t="s">
        <v>63</v>
      </c>
      <c r="F969" s="5" t="s">
        <v>16</v>
      </c>
      <c r="G969" s="5">
        <v>16</v>
      </c>
      <c r="H969" s="5">
        <v>998</v>
      </c>
      <c r="I969" s="5">
        <v>1338</v>
      </c>
      <c r="J969" s="6">
        <f t="shared" si="45"/>
        <v>15968</v>
      </c>
      <c r="K969" s="6">
        <f t="shared" si="46"/>
        <v>21408</v>
      </c>
      <c r="L969" s="6">
        <f t="shared" si="47"/>
        <v>5440</v>
      </c>
    </row>
    <row r="970" spans="1:12" ht="15.6" thickTop="1" thickBot="1" x14ac:dyDescent="0.35">
      <c r="A970" s="4">
        <v>45689</v>
      </c>
      <c r="B970" s="5" t="s">
        <v>349</v>
      </c>
      <c r="C970" s="5" t="s">
        <v>13</v>
      </c>
      <c r="D970" s="5" t="s">
        <v>78</v>
      </c>
      <c r="E970" s="5" t="s">
        <v>19</v>
      </c>
      <c r="F970" s="5" t="s">
        <v>35</v>
      </c>
      <c r="G970" s="5">
        <v>30</v>
      </c>
      <c r="H970" s="5">
        <v>946</v>
      </c>
      <c r="I970" s="5">
        <v>994</v>
      </c>
      <c r="J970" s="6">
        <f t="shared" si="45"/>
        <v>28380</v>
      </c>
      <c r="K970" s="6">
        <f t="shared" si="46"/>
        <v>29820</v>
      </c>
      <c r="L970" s="6">
        <f t="shared" si="47"/>
        <v>1440</v>
      </c>
    </row>
    <row r="971" spans="1:12" ht="15.6" thickTop="1" thickBot="1" x14ac:dyDescent="0.35">
      <c r="A971" s="4">
        <v>45690</v>
      </c>
      <c r="B971" s="5" t="s">
        <v>350</v>
      </c>
      <c r="C971" s="5" t="s">
        <v>13</v>
      </c>
      <c r="D971" s="5" t="s">
        <v>78</v>
      </c>
      <c r="E971" s="5" t="s">
        <v>66</v>
      </c>
      <c r="F971" s="5" t="s">
        <v>35</v>
      </c>
      <c r="G971" s="5">
        <v>24</v>
      </c>
      <c r="H971" s="5">
        <v>580</v>
      </c>
      <c r="I971" s="5">
        <v>1163</v>
      </c>
      <c r="J971" s="6">
        <f t="shared" si="45"/>
        <v>13920</v>
      </c>
      <c r="K971" s="6">
        <f t="shared" si="46"/>
        <v>27912</v>
      </c>
      <c r="L971" s="6">
        <f t="shared" si="47"/>
        <v>13992</v>
      </c>
    </row>
    <row r="972" spans="1:12" ht="15.6" thickTop="1" thickBot="1" x14ac:dyDescent="0.35">
      <c r="A972" s="4">
        <v>45691</v>
      </c>
      <c r="B972" s="5" t="s">
        <v>351</v>
      </c>
      <c r="C972" s="5" t="s">
        <v>13</v>
      </c>
      <c r="D972" s="5" t="s">
        <v>78</v>
      </c>
      <c r="E972" s="5" t="s">
        <v>68</v>
      </c>
      <c r="F972" s="5" t="s">
        <v>35</v>
      </c>
      <c r="G972" s="5">
        <v>30</v>
      </c>
      <c r="H972" s="5">
        <v>732</v>
      </c>
      <c r="I972" s="5">
        <v>1252</v>
      </c>
      <c r="J972" s="6">
        <f t="shared" si="45"/>
        <v>21960</v>
      </c>
      <c r="K972" s="6">
        <f t="shared" si="46"/>
        <v>37560</v>
      </c>
      <c r="L972" s="6">
        <f t="shared" si="47"/>
        <v>15600</v>
      </c>
    </row>
    <row r="973" spans="1:12" ht="15.6" thickTop="1" thickBot="1" x14ac:dyDescent="0.35">
      <c r="A973" s="4">
        <v>45692</v>
      </c>
      <c r="B973" s="5" t="s">
        <v>352</v>
      </c>
      <c r="C973" s="5" t="s">
        <v>13</v>
      </c>
      <c r="D973" s="5" t="s">
        <v>78</v>
      </c>
      <c r="E973" s="5" t="s">
        <v>70</v>
      </c>
      <c r="F973" s="5" t="s">
        <v>16</v>
      </c>
      <c r="G973" s="5">
        <v>20</v>
      </c>
      <c r="H973" s="5">
        <v>552</v>
      </c>
      <c r="I973" s="5">
        <v>1025</v>
      </c>
      <c r="J973" s="6">
        <f t="shared" si="45"/>
        <v>11040</v>
      </c>
      <c r="K973" s="6">
        <f t="shared" si="46"/>
        <v>20500</v>
      </c>
      <c r="L973" s="6">
        <f t="shared" si="47"/>
        <v>9460</v>
      </c>
    </row>
    <row r="974" spans="1:12" ht="15.6" thickTop="1" thickBot="1" x14ac:dyDescent="0.35">
      <c r="A974" s="4">
        <v>45693</v>
      </c>
      <c r="B974" s="5" t="s">
        <v>353</v>
      </c>
      <c r="C974" s="5" t="s">
        <v>13</v>
      </c>
      <c r="D974" s="5" t="s">
        <v>78</v>
      </c>
      <c r="E974" s="5" t="s">
        <v>72</v>
      </c>
      <c r="F974" s="5" t="s">
        <v>16</v>
      </c>
      <c r="G974" s="5">
        <v>21</v>
      </c>
      <c r="H974" s="5">
        <v>876</v>
      </c>
      <c r="I974" s="5">
        <v>887</v>
      </c>
      <c r="J974" s="6">
        <f t="shared" si="45"/>
        <v>18396</v>
      </c>
      <c r="K974" s="6">
        <f t="shared" si="46"/>
        <v>18627</v>
      </c>
      <c r="L974" s="6">
        <f t="shared" si="47"/>
        <v>231</v>
      </c>
    </row>
    <row r="975" spans="1:12" ht="15.6" thickTop="1" thickBot="1" x14ac:dyDescent="0.35">
      <c r="A975" s="4">
        <v>45694</v>
      </c>
      <c r="B975" s="5" t="s">
        <v>354</v>
      </c>
      <c r="C975" s="5" t="s">
        <v>13</v>
      </c>
      <c r="D975" s="5" t="s">
        <v>78</v>
      </c>
      <c r="E975" s="5" t="s">
        <v>74</v>
      </c>
      <c r="F975" s="5" t="s">
        <v>16</v>
      </c>
      <c r="G975" s="5">
        <v>27</v>
      </c>
      <c r="H975" s="5">
        <v>636</v>
      </c>
      <c r="I975" s="5">
        <v>1178</v>
      </c>
      <c r="J975" s="6">
        <f t="shared" si="45"/>
        <v>17172</v>
      </c>
      <c r="K975" s="6">
        <f t="shared" si="46"/>
        <v>31806</v>
      </c>
      <c r="L975" s="6">
        <f t="shared" si="47"/>
        <v>14634</v>
      </c>
    </row>
    <row r="976" spans="1:12" ht="15.6" thickTop="1" thickBot="1" x14ac:dyDescent="0.35">
      <c r="A976" s="4">
        <v>45695</v>
      </c>
      <c r="B976" s="5" t="s">
        <v>355</v>
      </c>
      <c r="C976" s="5" t="s">
        <v>13</v>
      </c>
      <c r="D976" s="5" t="s">
        <v>78</v>
      </c>
      <c r="E976" s="5" t="s">
        <v>21</v>
      </c>
      <c r="F976" s="5" t="s">
        <v>16</v>
      </c>
      <c r="G976" s="5">
        <v>21</v>
      </c>
      <c r="H976" s="5">
        <v>974</v>
      </c>
      <c r="I976" s="5">
        <v>1493</v>
      </c>
      <c r="J976" s="6">
        <f t="shared" si="45"/>
        <v>20454</v>
      </c>
      <c r="K976" s="6">
        <f t="shared" si="46"/>
        <v>31353</v>
      </c>
      <c r="L976" s="6">
        <f t="shared" si="47"/>
        <v>10899</v>
      </c>
    </row>
    <row r="977" spans="1:16" ht="15.6" thickTop="1" thickBot="1" x14ac:dyDescent="0.35">
      <c r="A977" s="4">
        <v>45696</v>
      </c>
      <c r="B977" s="5" t="s">
        <v>356</v>
      </c>
      <c r="C977" s="5" t="s">
        <v>13</v>
      </c>
      <c r="D977" s="5" t="s">
        <v>78</v>
      </c>
      <c r="E977" s="5" t="s">
        <v>21</v>
      </c>
      <c r="F977" s="5" t="s">
        <v>16</v>
      </c>
      <c r="G977" s="5">
        <v>30</v>
      </c>
      <c r="H977" s="5">
        <v>518</v>
      </c>
      <c r="I977" s="5">
        <v>926</v>
      </c>
      <c r="J977" s="6">
        <f t="shared" si="45"/>
        <v>15540</v>
      </c>
      <c r="K977" s="6">
        <f t="shared" si="46"/>
        <v>27780</v>
      </c>
      <c r="L977" s="6">
        <f t="shared" si="47"/>
        <v>12240</v>
      </c>
    </row>
    <row r="978" spans="1:16" ht="15.6" thickTop="1" thickBot="1" x14ac:dyDescent="0.35">
      <c r="A978" s="4">
        <v>45697</v>
      </c>
      <c r="B978" s="5" t="s">
        <v>357</v>
      </c>
      <c r="C978" s="5" t="s">
        <v>13</v>
      </c>
      <c r="D978" s="5" t="s">
        <v>78</v>
      </c>
      <c r="E978" s="5" t="s">
        <v>42</v>
      </c>
      <c r="F978" s="5" t="s">
        <v>35</v>
      </c>
      <c r="G978" s="5">
        <v>21</v>
      </c>
      <c r="H978" s="5">
        <v>531</v>
      </c>
      <c r="I978" s="5">
        <v>938</v>
      </c>
      <c r="J978" s="6">
        <f t="shared" si="45"/>
        <v>11151</v>
      </c>
      <c r="K978" s="6">
        <f t="shared" si="46"/>
        <v>19698</v>
      </c>
      <c r="L978" s="6">
        <f t="shared" si="47"/>
        <v>8547</v>
      </c>
    </row>
    <row r="979" spans="1:16" ht="15.6" thickTop="1" thickBot="1" x14ac:dyDescent="0.35">
      <c r="A979" s="4">
        <v>45698</v>
      </c>
      <c r="B979" s="5" t="s">
        <v>358</v>
      </c>
      <c r="C979" s="5" t="s">
        <v>13</v>
      </c>
      <c r="D979" s="5" t="s">
        <v>78</v>
      </c>
      <c r="E979" s="5" t="s">
        <v>61</v>
      </c>
      <c r="F979" s="5" t="s">
        <v>35</v>
      </c>
      <c r="G979" s="5">
        <v>22</v>
      </c>
      <c r="H979" s="5">
        <v>745</v>
      </c>
      <c r="I979" s="5">
        <v>1443</v>
      </c>
      <c r="J979" s="6">
        <f t="shared" si="45"/>
        <v>16390</v>
      </c>
      <c r="K979" s="6">
        <f t="shared" si="46"/>
        <v>31746</v>
      </c>
      <c r="L979" s="6">
        <f t="shared" si="47"/>
        <v>15356</v>
      </c>
    </row>
    <row r="980" spans="1:16" ht="15.6" thickTop="1" thickBot="1" x14ac:dyDescent="0.35">
      <c r="A980" s="4">
        <v>45699</v>
      </c>
      <c r="B980" s="5" t="s">
        <v>359</v>
      </c>
      <c r="C980" s="5" t="s">
        <v>13</v>
      </c>
      <c r="D980" s="5" t="s">
        <v>78</v>
      </c>
      <c r="E980" s="5" t="s">
        <v>31</v>
      </c>
      <c r="F980" s="5" t="s">
        <v>35</v>
      </c>
      <c r="G980" s="5">
        <v>26</v>
      </c>
      <c r="H980" s="5">
        <v>842</v>
      </c>
      <c r="I980" s="5">
        <v>1311</v>
      </c>
      <c r="J980" s="6">
        <f t="shared" si="45"/>
        <v>21892</v>
      </c>
      <c r="K980" s="6">
        <f t="shared" si="46"/>
        <v>34086</v>
      </c>
      <c r="L980" s="6">
        <f t="shared" si="47"/>
        <v>12194</v>
      </c>
    </row>
    <row r="981" spans="1:16" ht="15.6" thickTop="1" thickBot="1" x14ac:dyDescent="0.35">
      <c r="A981" s="4">
        <v>45700</v>
      </c>
      <c r="B981" s="5" t="s">
        <v>360</v>
      </c>
      <c r="C981" s="5" t="s">
        <v>25</v>
      </c>
      <c r="D981" s="5" t="s">
        <v>91</v>
      </c>
      <c r="E981" s="5" t="s">
        <v>38</v>
      </c>
      <c r="F981" s="5" t="s">
        <v>35</v>
      </c>
      <c r="G981" s="5">
        <v>78</v>
      </c>
      <c r="H981" s="5">
        <v>709</v>
      </c>
      <c r="I981" s="5">
        <v>992</v>
      </c>
      <c r="J981" s="6">
        <f t="shared" si="45"/>
        <v>55302</v>
      </c>
      <c r="K981" s="6">
        <f t="shared" si="46"/>
        <v>77376</v>
      </c>
      <c r="L981" s="6">
        <f t="shared" si="47"/>
        <v>22074</v>
      </c>
    </row>
    <row r="982" spans="1:16" ht="15.6" thickTop="1" thickBot="1" x14ac:dyDescent="0.35">
      <c r="A982" s="4">
        <v>45701</v>
      </c>
      <c r="B982" s="5" t="s">
        <v>361</v>
      </c>
      <c r="C982" s="5" t="s">
        <v>25</v>
      </c>
      <c r="D982" s="5" t="s">
        <v>91</v>
      </c>
      <c r="E982" s="5" t="s">
        <v>38</v>
      </c>
      <c r="F982" s="5" t="s">
        <v>35</v>
      </c>
      <c r="G982" s="5">
        <v>87</v>
      </c>
      <c r="H982" s="5">
        <v>714</v>
      </c>
      <c r="I982" s="5">
        <v>1225</v>
      </c>
      <c r="J982" s="6">
        <f t="shared" si="45"/>
        <v>62118</v>
      </c>
      <c r="K982" s="6">
        <f t="shared" si="46"/>
        <v>106575</v>
      </c>
      <c r="L982" s="6">
        <f t="shared" si="47"/>
        <v>44457</v>
      </c>
    </row>
    <row r="983" spans="1:16" ht="15.6" thickTop="1" thickBot="1" x14ac:dyDescent="0.35">
      <c r="A983" s="4">
        <v>45702</v>
      </c>
      <c r="B983" s="5" t="s">
        <v>362</v>
      </c>
      <c r="C983" s="5" t="s">
        <v>25</v>
      </c>
      <c r="D983" s="5" t="s">
        <v>91</v>
      </c>
      <c r="E983" s="5" t="s">
        <v>23</v>
      </c>
      <c r="F983" s="5" t="s">
        <v>35</v>
      </c>
      <c r="G983" s="5">
        <v>90</v>
      </c>
      <c r="H983" s="5">
        <v>983</v>
      </c>
      <c r="I983" s="5">
        <v>953</v>
      </c>
      <c r="J983" s="6">
        <f t="shared" si="45"/>
        <v>88470</v>
      </c>
      <c r="K983" s="6">
        <f t="shared" si="46"/>
        <v>85770</v>
      </c>
      <c r="L983" s="6">
        <f t="shared" si="47"/>
        <v>-2700</v>
      </c>
    </row>
    <row r="984" spans="1:16" ht="15.6" thickTop="1" thickBot="1" x14ac:dyDescent="0.35">
      <c r="A984" s="4">
        <v>45703</v>
      </c>
      <c r="B984" s="5" t="s">
        <v>363</v>
      </c>
      <c r="C984" s="5" t="s">
        <v>25</v>
      </c>
      <c r="D984" s="5" t="s">
        <v>91</v>
      </c>
      <c r="E984" s="5" t="s">
        <v>23</v>
      </c>
      <c r="F984" s="5" t="s">
        <v>35</v>
      </c>
      <c r="G984" s="5">
        <v>78</v>
      </c>
      <c r="H984" s="5">
        <v>789</v>
      </c>
      <c r="I984" s="5">
        <v>1155</v>
      </c>
      <c r="J984" s="6">
        <f t="shared" si="45"/>
        <v>61542</v>
      </c>
      <c r="K984" s="6">
        <f t="shared" si="46"/>
        <v>90090</v>
      </c>
      <c r="L984" s="6">
        <f t="shared" si="47"/>
        <v>28548</v>
      </c>
    </row>
    <row r="985" spans="1:16" ht="15.6" thickTop="1" thickBot="1" x14ac:dyDescent="0.35">
      <c r="A985" s="4">
        <v>45704</v>
      </c>
      <c r="B985" s="5" t="s">
        <v>364</v>
      </c>
      <c r="C985" s="5" t="s">
        <v>25</v>
      </c>
      <c r="D985" s="5" t="s">
        <v>91</v>
      </c>
      <c r="E985" s="5" t="s">
        <v>34</v>
      </c>
      <c r="F985" s="5" t="s">
        <v>16</v>
      </c>
      <c r="G985" s="5">
        <v>74</v>
      </c>
      <c r="H985" s="5">
        <v>835</v>
      </c>
      <c r="I985" s="5">
        <v>1141</v>
      </c>
      <c r="J985" s="6">
        <f t="shared" si="45"/>
        <v>61790</v>
      </c>
      <c r="K985" s="6">
        <f t="shared" si="46"/>
        <v>84434</v>
      </c>
      <c r="L985" s="6">
        <f t="shared" si="47"/>
        <v>22644</v>
      </c>
    </row>
    <row r="986" spans="1:16" ht="15.6" thickTop="1" thickBot="1" x14ac:dyDescent="0.35">
      <c r="A986" s="4">
        <v>45705</v>
      </c>
      <c r="B986" s="5" t="s">
        <v>365</v>
      </c>
      <c r="C986" s="5" t="s">
        <v>25</v>
      </c>
      <c r="D986" s="5" t="s">
        <v>91</v>
      </c>
      <c r="E986" s="5" t="s">
        <v>38</v>
      </c>
      <c r="F986" s="5" t="s">
        <v>16</v>
      </c>
      <c r="G986" s="5">
        <v>94</v>
      </c>
      <c r="H986" s="5">
        <v>952</v>
      </c>
      <c r="I986" s="5">
        <v>1058</v>
      </c>
      <c r="J986" s="6">
        <f t="shared" si="45"/>
        <v>89488</v>
      </c>
      <c r="K986" s="6">
        <f t="shared" si="46"/>
        <v>99452</v>
      </c>
      <c r="L986" s="6">
        <f t="shared" si="47"/>
        <v>9964</v>
      </c>
    </row>
    <row r="987" spans="1:16" ht="15.6" thickTop="1" thickBot="1" x14ac:dyDescent="0.35">
      <c r="A987" s="4">
        <v>45706</v>
      </c>
      <c r="B987" s="5" t="s">
        <v>366</v>
      </c>
      <c r="C987" s="5" t="s">
        <v>25</v>
      </c>
      <c r="D987" s="5" t="s">
        <v>91</v>
      </c>
      <c r="E987" s="5" t="s">
        <v>61</v>
      </c>
      <c r="F987" s="5" t="s">
        <v>16</v>
      </c>
      <c r="G987" s="5">
        <v>55</v>
      </c>
      <c r="H987" s="5">
        <v>558</v>
      </c>
      <c r="I987" s="5">
        <v>1020</v>
      </c>
      <c r="J987" s="6">
        <f t="shared" si="45"/>
        <v>30690</v>
      </c>
      <c r="K987" s="6">
        <f t="shared" si="46"/>
        <v>56100</v>
      </c>
      <c r="L987" s="6">
        <f t="shared" si="47"/>
        <v>25410</v>
      </c>
      <c r="P987" t="e">
        <f>#REF!/#REF!</f>
        <v>#REF!</v>
      </c>
    </row>
    <row r="988" spans="1:16" ht="15.6" thickTop="1" thickBot="1" x14ac:dyDescent="0.35">
      <c r="A988" s="4">
        <v>45707</v>
      </c>
      <c r="B988" s="5" t="s">
        <v>367</v>
      </c>
      <c r="C988" s="5" t="s">
        <v>25</v>
      </c>
      <c r="D988" s="5" t="s">
        <v>91</v>
      </c>
      <c r="E988" s="5" t="s">
        <v>63</v>
      </c>
      <c r="F988" s="5" t="s">
        <v>16</v>
      </c>
      <c r="G988" s="5">
        <v>56</v>
      </c>
      <c r="H988" s="5">
        <v>562</v>
      </c>
      <c r="I988" s="5">
        <v>1115</v>
      </c>
      <c r="J988" s="6">
        <f t="shared" si="45"/>
        <v>31472</v>
      </c>
      <c r="K988" s="6">
        <f t="shared" si="46"/>
        <v>62440</v>
      </c>
      <c r="L988" s="6">
        <f t="shared" si="47"/>
        <v>30968</v>
      </c>
    </row>
    <row r="989" spans="1:16" ht="15.6" thickTop="1" thickBot="1" x14ac:dyDescent="0.35">
      <c r="A989" s="4">
        <v>45708</v>
      </c>
      <c r="B989" s="5" t="s">
        <v>368</v>
      </c>
      <c r="C989" s="5" t="s">
        <v>25</v>
      </c>
      <c r="D989" s="5" t="s">
        <v>91</v>
      </c>
      <c r="E989" s="5" t="s">
        <v>19</v>
      </c>
      <c r="F989" s="5" t="s">
        <v>35</v>
      </c>
      <c r="G989" s="5">
        <v>94</v>
      </c>
      <c r="H989" s="5">
        <v>513</v>
      </c>
      <c r="I989" s="5">
        <v>947</v>
      </c>
      <c r="J989" s="6">
        <f t="shared" si="45"/>
        <v>48222</v>
      </c>
      <c r="K989" s="6">
        <f t="shared" si="46"/>
        <v>89018</v>
      </c>
      <c r="L989" s="6">
        <f t="shared" si="47"/>
        <v>40796</v>
      </c>
    </row>
    <row r="990" spans="1:16" ht="15.6" thickTop="1" thickBot="1" x14ac:dyDescent="0.35">
      <c r="A990" s="4">
        <v>45709</v>
      </c>
      <c r="B990" s="5" t="s">
        <v>369</v>
      </c>
      <c r="C990" s="5" t="s">
        <v>25</v>
      </c>
      <c r="D990" s="5" t="s">
        <v>91</v>
      </c>
      <c r="E990" s="5" t="s">
        <v>66</v>
      </c>
      <c r="F990" s="5" t="s">
        <v>16</v>
      </c>
      <c r="G990" s="5">
        <v>76</v>
      </c>
      <c r="H990" s="5">
        <v>526</v>
      </c>
      <c r="I990" s="5">
        <v>1079</v>
      </c>
      <c r="J990" s="6">
        <f t="shared" si="45"/>
        <v>39976</v>
      </c>
      <c r="K990" s="6">
        <f t="shared" si="46"/>
        <v>82004</v>
      </c>
      <c r="L990" s="6">
        <f t="shared" si="47"/>
        <v>42028</v>
      </c>
    </row>
    <row r="991" spans="1:16" ht="15.6" thickTop="1" thickBot="1" x14ac:dyDescent="0.35">
      <c r="A991" s="4">
        <v>45710</v>
      </c>
      <c r="B991" s="5" t="s">
        <v>370</v>
      </c>
      <c r="C991" s="5" t="s">
        <v>25</v>
      </c>
      <c r="D991" s="5" t="s">
        <v>91</v>
      </c>
      <c r="E991" s="5" t="s">
        <v>68</v>
      </c>
      <c r="F991" s="5" t="s">
        <v>16</v>
      </c>
      <c r="G991" s="5">
        <v>61</v>
      </c>
      <c r="H991" s="5">
        <v>545</v>
      </c>
      <c r="I991" s="5">
        <v>1031</v>
      </c>
      <c r="J991" s="6">
        <f t="shared" si="45"/>
        <v>33245</v>
      </c>
      <c r="K991" s="6">
        <f t="shared" si="46"/>
        <v>62891</v>
      </c>
      <c r="L991" s="6">
        <f t="shared" si="47"/>
        <v>29646</v>
      </c>
    </row>
    <row r="992" spans="1:16" ht="15.6" thickTop="1" thickBot="1" x14ac:dyDescent="0.35">
      <c r="A992" s="4">
        <v>45711</v>
      </c>
      <c r="B992" s="5" t="s">
        <v>371</v>
      </c>
      <c r="C992" s="5" t="s">
        <v>25</v>
      </c>
      <c r="D992" s="5" t="s">
        <v>91</v>
      </c>
      <c r="E992" s="5" t="s">
        <v>70</v>
      </c>
      <c r="F992" s="5" t="s">
        <v>16</v>
      </c>
      <c r="G992" s="5">
        <v>99</v>
      </c>
      <c r="H992" s="5">
        <v>943</v>
      </c>
      <c r="I992" s="5">
        <v>1466</v>
      </c>
      <c r="J992" s="6">
        <f t="shared" si="45"/>
        <v>93357</v>
      </c>
      <c r="K992" s="6">
        <f t="shared" si="46"/>
        <v>145134</v>
      </c>
      <c r="L992" s="6">
        <f t="shared" si="47"/>
        <v>51777</v>
      </c>
    </row>
    <row r="993" spans="1:12" ht="15.6" thickTop="1" thickBot="1" x14ac:dyDescent="0.35">
      <c r="A993" s="4">
        <v>45712</v>
      </c>
      <c r="B993" s="7" t="s">
        <v>372</v>
      </c>
      <c r="C993" s="7" t="s">
        <v>25</v>
      </c>
      <c r="D993" s="7" t="s">
        <v>104</v>
      </c>
      <c r="E993" s="7" t="s">
        <v>72</v>
      </c>
      <c r="F993" s="5" t="s">
        <v>16</v>
      </c>
      <c r="G993" s="5">
        <v>84</v>
      </c>
      <c r="H993" s="5">
        <v>738</v>
      </c>
      <c r="I993" s="5">
        <v>1177</v>
      </c>
      <c r="J993" s="6">
        <f t="shared" si="45"/>
        <v>61992</v>
      </c>
      <c r="K993" s="6">
        <f t="shared" si="46"/>
        <v>98868</v>
      </c>
      <c r="L993" s="6">
        <f t="shared" si="47"/>
        <v>36876</v>
      </c>
    </row>
    <row r="994" spans="1:12" ht="15" thickTop="1" x14ac:dyDescent="0.3"/>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42031-A660-4C95-96E6-21E634D8EC02}">
  <dimension ref="A1"/>
  <sheetViews>
    <sheetView workbookViewId="0">
      <selection activeCell="F14" sqref="F14"/>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kpi</vt:lpstr>
      <vt:lpstr>actual</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TANU SINGHAL</dc:creator>
  <cp:lastModifiedBy>Balram Chaurasiya</cp:lastModifiedBy>
  <dcterms:created xsi:type="dcterms:W3CDTF">2025-01-03T08:15:16Z</dcterms:created>
  <dcterms:modified xsi:type="dcterms:W3CDTF">2025-04-26T05:01:14Z</dcterms:modified>
</cp:coreProperties>
</file>