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namedSheetViews/namedSheetView1.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namedSheetViews/namedSheetView2.xml" ContentType="application/vnd.ms-excel.namedsheetviews+xml"/>
  <Override PartName="/xl/namedSheetViews/namedSheetView3.xml" ContentType="application/vnd.ms-excel.namedsheetviews+xml"/>
  <Override PartName="/xl/namedSheetViews/namedSheetView4.xml" ContentType="application/vnd.ms-excel.namedsheetviews+xml"/>
  <Override PartName="/xl/namedSheetViews/namedSheetView5.xml" ContentType="application/vnd.ms-excel.namedsheetviews+xml"/>
  <Override PartName="/xl/namedSheetViews/namedSheetView6.xml" ContentType="application/vnd.ms-excel.namedsheetviews+xml"/>
  <Override PartName="/xl/namedSheetViews/namedSheetView7.xml" ContentType="application/vnd.ms-excel.namedsheetviews+xml"/>
  <Override PartName="/xl/namedSheetViews/namedSheetView8.xml" ContentType="application/vnd.ms-excel.namedsheetviews+xml"/>
  <Override PartName="/xl/namedSheetViews/namedSheetView9.xml" ContentType="application/vnd.ms-excel.namedsheetviews+xml"/>
  <Override PartName="/xl/namedSheetViews/namedSheetView10.xml" ContentType="application/vnd.ms-excel.namedsheetviews+xml"/>
  <Override PartName="/xl/namedSheetViews/namedSheetView11.xml" ContentType="application/vnd.ms-excel.namedsheetviews+xml"/>
  <Override PartName="/xl/namedSheetViews/namedSheetView12.xml" ContentType="application/vnd.ms-excel.namedsheetviews+xml"/>
  <Override PartName="/xl/namedSheetViews/namedSheetView13.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https://kmartaus.sharepoint.com/teams/T-2DOSBLabelling/Shared Documents/Technology Workstream/3. Testing/Test Cases/Tests by DC/"/>
    </mc:Choice>
  </mc:AlternateContent>
  <xr:revisionPtr revIDLastSave="951" documentId="8_{026194A6-3A8F-4815-9A22-BF0806C83E8A}" xr6:coauthVersionLast="47" xr6:coauthVersionMax="47" xr10:uidLastSave="{F5CB567E-8CC5-44FA-99BF-F778B34ABE30}"/>
  <bookViews>
    <workbookView minimized="1" xWindow="30315" yWindow="1425" windowWidth="21600" windowHeight="11385" xr2:uid="{AD41FADD-EDA8-4650-8D78-2A8F90559736}"/>
  </bookViews>
  <sheets>
    <sheet name="Test Summary" sheetId="27" r:id="rId1"/>
    <sheet name="Pre_Work" sheetId="57" r:id="rId2"/>
    <sheet name="Printers" sheetId="48" r:id="rId3"/>
    <sheet name="Sorter_Standard" sheetId="58" r:id="rId4"/>
    <sheet name="Sorter_Volume" sheetId="59" r:id="rId5"/>
    <sheet name="Sorter_Dups" sheetId="60" r:id="rId6"/>
    <sheet name="Sorter_Label_Compare" sheetId="62" r:id="rId7"/>
    <sheet name="CN80_Standard" sheetId="63" r:id="rId8"/>
    <sheet name="Consolidation" sheetId="64" r:id="rId9"/>
    <sheet name="CN80_Voice" sheetId="65" r:id="rId10"/>
    <sheet name="Std_Ring_Scan" sheetId="66" r:id="rId11"/>
    <sheet name="Vocollect_All" sheetId="67" r:id="rId12"/>
    <sheet name="Std_VM1A" sheetId="68" r:id="rId13"/>
    <sheet name="Cntl Card" sheetId="2" state="hidden" r:id="rId14"/>
  </sheets>
  <definedNames>
    <definedName name="_xlnm._FilterDatabase" localSheetId="1" hidden="1">Pre_Work!$A$1:$G$55</definedName>
    <definedName name="ValidStatus">'Cntl Card'!$B$2:$B$12</definedName>
  </definedNames>
  <calcPr calcId="191029"/>
  <customWorkbookViews>
    <customWorkbookView name="Yeap-Heng Lo - Personal View" guid="{35D03442-C94C-492D-B588-819259D0309A}" mergeInterval="0" personalView="1" maximized="1" xWindow="1912" yWindow="-8" windowWidth="1936" windowHeight="1056" activeSheetId="2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1" i="62" l="1"/>
  <c r="P31" i="62"/>
  <c r="R30" i="62"/>
  <c r="Q30" i="62"/>
  <c r="P30" i="62"/>
  <c r="G24" i="59"/>
  <c r="K20" i="57"/>
  <c r="K19" i="57"/>
  <c r="K18" i="57"/>
  <c r="K17" i="57"/>
  <c r="K16" i="57"/>
  <c r="K15" i="57"/>
  <c r="K14" i="57"/>
  <c r="K12" i="57"/>
  <c r="K11" i="57"/>
  <c r="K9" i="57"/>
  <c r="K8" i="57"/>
  <c r="K6" i="57"/>
  <c r="D55" i="57"/>
  <c r="G14" i="27" l="1" a="1"/>
  <c r="G14" i="27" s="1"/>
  <c r="A50" i="57" a="1"/>
  <c r="A50" i="57" s="1"/>
  <c r="A51" i="57" a="1"/>
  <c r="A51" i="57" s="1"/>
  <c r="A52" i="57" a="1"/>
  <c r="A52" i="57" s="1"/>
  <c r="A53" i="57" a="1"/>
  <c r="A53" i="57" s="1"/>
  <c r="A54" i="57" a="1"/>
  <c r="A54" i="57" s="1"/>
  <c r="A49" i="57" a="1"/>
  <c r="A49" i="57" s="1"/>
  <c r="G13" i="27" a="1"/>
  <c r="G13" i="27" s="1"/>
  <c r="A47" i="57" a="1"/>
  <c r="A47" i="57" s="1"/>
  <c r="A48" i="57" a="1"/>
  <c r="A48" i="57" s="1"/>
  <c r="A46" i="57" a="1"/>
  <c r="A46" i="57" s="1"/>
  <c r="G11" i="27" a="1"/>
  <c r="G11" i="27" s="1"/>
  <c r="A35" i="57" a="1"/>
  <c r="A35" i="57" s="1"/>
  <c r="A36" i="57" a="1"/>
  <c r="A36" i="57" s="1"/>
  <c r="A34" i="57" a="1"/>
  <c r="A34" i="57" s="1"/>
  <c r="G12" i="27" a="1"/>
  <c r="G12" i="27" s="1"/>
  <c r="A41" i="57" a="1"/>
  <c r="A41" i="57" s="1"/>
  <c r="A38" i="57" a="1"/>
  <c r="A38" i="57" s="1"/>
  <c r="A39" i="57" a="1"/>
  <c r="A39" i="57" s="1"/>
  <c r="A40" i="57" a="1"/>
  <c r="A40" i="57" s="1"/>
  <c r="A37" i="57" a="1"/>
  <c r="A37" i="57" s="1"/>
  <c r="G10" i="27" a="1"/>
  <c r="G10" i="27" s="1"/>
  <c r="A43" i="57" a="1"/>
  <c r="A43" i="57" s="1"/>
  <c r="A44" i="57" a="1"/>
  <c r="A44" i="57" s="1"/>
  <c r="A45" i="57" a="1"/>
  <c r="A45" i="57" s="1"/>
  <c r="A42" i="57" a="1"/>
  <c r="A42" i="57" s="1"/>
  <c r="A32" i="57" a="1"/>
  <c r="A32" i="57" s="1"/>
  <c r="A33" i="57" a="1"/>
  <c r="A33" i="57" s="1"/>
  <c r="A31" i="57" a="1"/>
  <c r="A31" i="57" s="1"/>
  <c r="G9" i="27" a="1"/>
  <c r="G9" i="27" s="1"/>
  <c r="A25" i="57" a="1"/>
  <c r="A25" i="57" s="1"/>
  <c r="A26" i="57" a="1"/>
  <c r="A26" i="57" s="1"/>
  <c r="A27" i="57" a="1"/>
  <c r="A27" i="57" s="1"/>
  <c r="A28" i="57" a="1"/>
  <c r="A28" i="57" s="1"/>
  <c r="A29" i="57" a="1"/>
  <c r="A29" i="57" s="1"/>
  <c r="A30" i="57" a="1"/>
  <c r="A30" i="57" s="1"/>
  <c r="A24" i="57" a="1"/>
  <c r="A24" i="57" s="1"/>
  <c r="G8" i="27" a="1"/>
  <c r="G8" i="27" s="1"/>
  <c r="A23" i="57" a="1"/>
  <c r="A23" i="57" s="1"/>
  <c r="A22" i="57" a="1"/>
  <c r="A22" i="57" s="1"/>
  <c r="A21" i="57" a="1"/>
  <c r="A21" i="57" s="1"/>
  <c r="G7" i="27" a="1"/>
  <c r="G7" i="27" s="1"/>
  <c r="A15" i="57" a="1"/>
  <c r="A15" i="57" s="1"/>
  <c r="A16" i="57" a="1"/>
  <c r="A16" i="57" s="1"/>
  <c r="A17" i="57" a="1"/>
  <c r="A17" i="57" s="1"/>
  <c r="A18" i="57" a="1"/>
  <c r="A18" i="57" s="1"/>
  <c r="A19" i="57" a="1"/>
  <c r="A19" i="57" s="1"/>
  <c r="A20" i="57" a="1"/>
  <c r="A20" i="57" s="1"/>
  <c r="A14" i="57" a="1"/>
  <c r="A14" i="57" s="1"/>
  <c r="A13" i="57" a="1"/>
  <c r="A13" i="57" s="1"/>
  <c r="A12" i="57" a="1"/>
  <c r="A12" i="57" s="1"/>
  <c r="A11" i="57" a="1"/>
  <c r="A11" i="57" s="1"/>
  <c r="G6" i="27" a="1"/>
  <c r="G6" i="27" s="1"/>
  <c r="G3" i="27" a="1"/>
  <c r="G3" i="27" s="1"/>
  <c r="G5" i="27" a="1"/>
  <c r="G5" i="27" s="1"/>
  <c r="A10" i="57" a="1"/>
  <c r="A10" i="57" s="1"/>
  <c r="A9" i="57" a="1"/>
  <c r="A9" i="57" s="1"/>
  <c r="A8" i="57" a="1"/>
  <c r="A8" i="57" s="1"/>
  <c r="A7" i="57" a="1"/>
  <c r="A7" i="57" s="1"/>
  <c r="A6" i="57" a="1"/>
  <c r="A6" i="57" s="1"/>
  <c r="A5" i="57" a="1"/>
  <c r="A5" i="57" s="1"/>
  <c r="A4" i="57" a="1"/>
  <c r="A4" i="57" s="1"/>
  <c r="A3" i="57" a="1"/>
  <c r="A3" i="57" s="1"/>
  <c r="G4" i="27" a="1"/>
  <c r="G4" i="27" s="1"/>
  <c r="A2" i="57" a="1"/>
  <c r="A2" i="57" s="1"/>
  <c r="C55" i="57"/>
  <c r="M14" i="27"/>
  <c r="L14" i="27"/>
  <c r="K14" i="27"/>
  <c r="J14" i="27"/>
  <c r="I14" i="27"/>
  <c r="H14" i="27"/>
  <c r="M13" i="27"/>
  <c r="L13" i="27"/>
  <c r="K13" i="27"/>
  <c r="J13" i="27"/>
  <c r="I13" i="27"/>
  <c r="H13" i="27"/>
  <c r="M12" i="27"/>
  <c r="L12" i="27"/>
  <c r="K12" i="27"/>
  <c r="J12" i="27"/>
  <c r="I12" i="27"/>
  <c r="H12" i="27"/>
  <c r="M11" i="27"/>
  <c r="L11" i="27"/>
  <c r="K11" i="27"/>
  <c r="J11" i="27"/>
  <c r="I11" i="27"/>
  <c r="H11" i="27"/>
  <c r="M10" i="27"/>
  <c r="L10" i="27"/>
  <c r="K10" i="27"/>
  <c r="J10" i="27"/>
  <c r="I10" i="27"/>
  <c r="H10" i="27"/>
  <c r="M9" i="27"/>
  <c r="L9" i="27"/>
  <c r="K9" i="27"/>
  <c r="J9" i="27"/>
  <c r="I9" i="27"/>
  <c r="H9" i="27"/>
  <c r="M8" i="27"/>
  <c r="L8" i="27"/>
  <c r="K8" i="27"/>
  <c r="J8" i="27"/>
  <c r="I8" i="27"/>
  <c r="H8" i="27"/>
  <c r="M7" i="27"/>
  <c r="L7" i="27"/>
  <c r="K7" i="27"/>
  <c r="J7" i="27"/>
  <c r="I7" i="27"/>
  <c r="H7" i="27"/>
  <c r="M6" i="27"/>
  <c r="L6" i="27"/>
  <c r="K6" i="27"/>
  <c r="J6" i="27"/>
  <c r="I6" i="27"/>
  <c r="H6" i="27"/>
  <c r="M5" i="27"/>
  <c r="L5" i="27"/>
  <c r="K5" i="27"/>
  <c r="J5" i="27"/>
  <c r="I5" i="27"/>
  <c r="H5" i="27"/>
  <c r="M4" i="27"/>
  <c r="L4" i="27"/>
  <c r="K4" i="27"/>
  <c r="J4" i="27"/>
  <c r="I4" i="27"/>
  <c r="H4" i="27"/>
  <c r="N14" i="27" l="1"/>
  <c r="N13" i="27"/>
  <c r="N12" i="27"/>
  <c r="M20" i="27"/>
  <c r="L20" i="27"/>
  <c r="K20" i="27"/>
  <c r="J20" i="27"/>
  <c r="I20" i="27"/>
  <c r="H20" i="27"/>
  <c r="N10" i="27"/>
  <c r="N11" i="27"/>
  <c r="N9" i="27"/>
  <c r="L30" i="62" l="1"/>
  <c r="N5" i="27"/>
  <c r="N6" i="27"/>
  <c r="N7" i="27"/>
  <c r="N8" i="27"/>
  <c r="N4" i="27"/>
  <c r="N20" i="27" l="1"/>
  <c r="N21" i="27" s="1"/>
  <c r="J21" i="27" l="1"/>
  <c r="K21" i="27"/>
  <c r="L21" i="27"/>
  <c r="M21" i="27"/>
  <c r="H21" i="27"/>
  <c r="I21"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<sst xmlns="http://schemas.openxmlformats.org/spreadsheetml/2006/main" count="1730" uniqueCount="503">
  <si>
    <t>Test Scenarios</t>
  </si>
  <si>
    <t>Test Data</t>
  </si>
  <si>
    <t>Status</t>
  </si>
  <si>
    <t>Product Type</t>
  </si>
  <si>
    <t>Test Steps</t>
  </si>
  <si>
    <t xml:space="preserve">Date </t>
  </si>
  <si>
    <t>Sortation Attributes</t>
  </si>
  <si>
    <t>Expected Result</t>
  </si>
  <si>
    <t>Expected Lane ID Sorted To</t>
  </si>
  <si>
    <t>Keycode</t>
  </si>
  <si>
    <t>PO#</t>
  </si>
  <si>
    <t>Assigned To</t>
  </si>
  <si>
    <t>Store / Qty</t>
  </si>
  <si>
    <t>Test Status</t>
  </si>
  <si>
    <t>Not executed</t>
  </si>
  <si>
    <t>In progress</t>
  </si>
  <si>
    <t>Pass</t>
  </si>
  <si>
    <t>Fail</t>
  </si>
  <si>
    <t>Pending</t>
  </si>
  <si>
    <t>Retest</t>
  </si>
  <si>
    <t>NA</t>
  </si>
  <si>
    <t>Total</t>
  </si>
  <si>
    <t>Percentage</t>
  </si>
  <si>
    <t>Test Purpose</t>
  </si>
  <si>
    <t>Who</t>
  </si>
  <si>
    <t>Worksheet Reference</t>
  </si>
  <si>
    <t>Test Name:</t>
  </si>
  <si>
    <t>Test Step #</t>
  </si>
  <si>
    <t>Test Step</t>
  </si>
  <si>
    <t>Validation Step</t>
  </si>
  <si>
    <t>Notes</t>
  </si>
  <si>
    <t>Dependency</t>
  </si>
  <si>
    <t>Comment</t>
  </si>
  <si>
    <t>Results</t>
  </si>
  <si>
    <t>SSCC</t>
  </si>
  <si>
    <t>Actual Result</t>
  </si>
  <si>
    <t>Any</t>
  </si>
  <si>
    <t>Record Details before testing</t>
  </si>
  <si>
    <t>Special Features of the product</t>
  </si>
  <si>
    <t>Barcode/s</t>
  </si>
  <si>
    <t>N/A</t>
  </si>
  <si>
    <t>Head Office Team</t>
  </si>
  <si>
    <t>Test Sheet</t>
  </si>
  <si>
    <t>Product Required</t>
  </si>
  <si>
    <t>Printer Test of 2D barcodes</t>
  </si>
  <si>
    <t>Test ID</t>
  </si>
  <si>
    <t>Print_1</t>
  </si>
  <si>
    <r>
      <rPr>
        <b/>
        <sz val="8"/>
        <color theme="1"/>
        <rFont val="Calibri"/>
        <family val="2"/>
        <scheme val="minor"/>
      </rPr>
      <t>Re-print a 92/93 pick and pack label (UNRES) as a 2D 92/93 label on a Printronix printer.</t>
    </r>
    <r>
      <rPr>
        <sz val="8"/>
        <color theme="1"/>
        <rFont val="Calibri"/>
        <family val="2"/>
        <scheme val="minor"/>
      </rPr>
      <t xml:space="preserve">
</t>
    </r>
  </si>
  <si>
    <t xml:space="preserve">As Below
</t>
  </si>
  <si>
    <t>2D Label prints</t>
  </si>
  <si>
    <t>Print_2</t>
  </si>
  <si>
    <t>Go to option 351</t>
  </si>
  <si>
    <t>Enter option 7 and find UNRES stock with CC status</t>
  </si>
  <si>
    <t>Use option 9=Re-Print</t>
  </si>
  <si>
    <t>Enters Pick Management</t>
  </si>
  <si>
    <t>Enters Pick Management - SCMs</t>
  </si>
  <si>
    <t>DC Operator</t>
  </si>
  <si>
    <t>Verify that label is printed from the approprate printer.
Validate that the label is a 2D label</t>
  </si>
  <si>
    <t>2D label printed</t>
  </si>
  <si>
    <t>Pre-Work</t>
  </si>
  <si>
    <t>Pick #</t>
  </si>
  <si>
    <t>Sort Lane</t>
  </si>
  <si>
    <t>DC Team</t>
  </si>
  <si>
    <t>Vendor Team</t>
  </si>
  <si>
    <t>Record product and orientation of the label(s) in this spreadsheet</t>
  </si>
  <si>
    <t>Product recorded</t>
  </si>
  <si>
    <t>Place product on to the induct lane(s) in orientation described in the test.</t>
  </si>
  <si>
    <t>Product enters the scanner tunnel</t>
  </si>
  <si>
    <t>Product enters the loop in desired orientation</t>
  </si>
  <si>
    <t>Product enters the loop correctly</t>
  </si>
  <si>
    <t>Sort Director shows the SSCC, and appropriate 00, 91 and/or 92/93 SSCC is displayed as scanned.</t>
  </si>
  <si>
    <t>Product scans successfully</t>
  </si>
  <si>
    <t>Product sorts to the appropriate lane for the store</t>
  </si>
  <si>
    <t>Product sorts to the appropriate lane for the store allocated by sort director</t>
  </si>
  <si>
    <t>Product sorts to the correct store lane</t>
  </si>
  <si>
    <t>Use Reject Enquiry function to scan the SSCC</t>
  </si>
  <si>
    <t>Reject Enquiry shows that product sorted to the store, or shows reason for reject (can verify in SSCC Enquiry too).</t>
  </si>
  <si>
    <t>Reject Enquiry show OK for store lanes, or reject reason</t>
  </si>
  <si>
    <t>Option 36 shows the SSCC</t>
  </si>
  <si>
    <t>SSCC is shown as sorted ok or shows the reject reason</t>
  </si>
  <si>
    <t>Validates that the SSCC information is returned to 1WMS.</t>
  </si>
  <si>
    <t>Validates that Dematic Sorter Reporting server has received the correct SSCC information.</t>
  </si>
  <si>
    <t>Sort_01</t>
  </si>
  <si>
    <t>Sort_02</t>
  </si>
  <si>
    <t>Sort_03</t>
  </si>
  <si>
    <t>Use felt pen to number each box according to orientation and/or record the SSCC number.</t>
  </si>
  <si>
    <t>This is so that failed cases can be identified.
1D = Linear barcodes
2D = Square barcodes</t>
  </si>
  <si>
    <t>Products in all orientations need to scan successfully for the test to pass.</t>
  </si>
  <si>
    <t>Sort_04</t>
  </si>
  <si>
    <t>Sort_05</t>
  </si>
  <si>
    <r>
      <rPr>
        <b/>
        <sz val="8"/>
        <color theme="1"/>
        <rFont val="Calibri"/>
        <family val="2"/>
        <scheme val="minor"/>
      </rPr>
      <t xml:space="preserve">Sort a 2D 92/93 SSCC labelled </t>
    </r>
    <r>
      <rPr>
        <b/>
        <u/>
        <sz val="8"/>
        <color theme="1"/>
        <rFont val="Calibri"/>
        <family val="2"/>
        <scheme val="minor"/>
      </rPr>
      <t>small</t>
    </r>
    <r>
      <rPr>
        <b/>
        <sz val="8"/>
        <color theme="1"/>
        <rFont val="Calibri"/>
        <family val="2"/>
        <scheme val="minor"/>
      </rPr>
      <t xml:space="preserve"> carton product
</t>
    </r>
    <r>
      <rPr>
        <sz val="8"/>
        <color theme="1"/>
        <rFont val="Calibri"/>
        <family val="2"/>
        <scheme val="minor"/>
      </rPr>
      <t xml:space="preserve">Place 5 items with 92/93 SSCCs on the sorter.  Re-print their labels and replace with 2D 92/93 labels if not already done so.
Orientate as follows:
1. Label is facing up
2. Label is facing left
3. Label is facing right
4. Label is facing forwards
5. Label is facing backwards
</t>
    </r>
  </si>
  <si>
    <t>All 5 SSCCs sort to store lanes</t>
  </si>
  <si>
    <t>Sort_06</t>
  </si>
  <si>
    <t>Sort_07</t>
  </si>
  <si>
    <t>SSCC sorts to store lane</t>
  </si>
  <si>
    <t>Sorter Standard</t>
  </si>
  <si>
    <t>Prepare 1000 cartons with labels as required by the test</t>
  </si>
  <si>
    <t>Sorter Volume Rates</t>
  </si>
  <si>
    <t>Place product on to the induct lane(s) with all barcodes in sortable positions (i.e. not facing downwards)</t>
  </si>
  <si>
    <t>Use all induct lanes
Verify that all cartons have barcodes in scannable positions</t>
  </si>
  <si>
    <t>Around 250 cartons per lane.
All cartons in scannable orientations</t>
  </si>
  <si>
    <t>Start sorting the product</t>
  </si>
  <si>
    <t>Sorter Manager</t>
  </si>
  <si>
    <t>Ensure that all product it is sortable and has fresh messages on the sorter.</t>
  </si>
  <si>
    <t>DC Operator/ HO Support</t>
  </si>
  <si>
    <t xml:space="preserve">SSCC is shown as sorted ok </t>
  </si>
  <si>
    <t>HO Support</t>
  </si>
  <si>
    <t>Option 36 shows the SSCC
Extract sorter data and verify all sorted ok.</t>
  </si>
  <si>
    <t>Vol_01</t>
  </si>
  <si>
    <t xml:space="preserve">Process 1000 2D labelled cartons
</t>
  </si>
  <si>
    <t>99.9% sort to store lanes</t>
  </si>
  <si>
    <t>1000 cartons prepared for the test with labels applied
Product data is inducted to the sorter</t>
  </si>
  <si>
    <t>Check for any rejects, and check causes.  Test fails if there are 2D barcode read failures when scanned (excluding shadowing, priority conflict or other rejects not due to a bad read of the barcode)</t>
  </si>
  <si>
    <t>Vol_02</t>
  </si>
  <si>
    <r>
      <t xml:space="preserve">Process 1000 mixed 1D and 2D labelled cartons
</t>
    </r>
    <r>
      <rPr>
        <sz val="8"/>
        <color theme="1"/>
        <rFont val="Calibri"/>
        <family val="2"/>
        <scheme val="minor"/>
      </rPr>
      <t>50% of the cartons should be relabelled with 2D labels</t>
    </r>
  </si>
  <si>
    <t>99.9% of 2D labelled cartons sort to store lanes</t>
  </si>
  <si>
    <t>[These tests only need to be done at the first Australian site]</t>
  </si>
  <si>
    <t>Sorter Duplicate label tests</t>
  </si>
  <si>
    <t>Dup_01</t>
  </si>
  <si>
    <t>Prepare cartons with labels as identified in the test</t>
  </si>
  <si>
    <t>Labels are placed on the cartons</t>
  </si>
  <si>
    <t>Cartons are ready for the test</t>
  </si>
  <si>
    <t>Ensure that product is sortable and in the sorter tables where appropriate</t>
  </si>
  <si>
    <t>Barcode labels can be scanned by the sorter</t>
  </si>
  <si>
    <t>All labels are in scannable positions</t>
  </si>
  <si>
    <t>Product sorts to the appropriate lane for the store or rejects depending on the test.</t>
  </si>
  <si>
    <t>Product sorts to the appropriate lane for the store allocated by sort director or to the reject lane.
Validate that rejects are expected.</t>
  </si>
  <si>
    <t>Product sorts to the correct store lane or reject lane.
Only expected rejects sort to the reject lane.</t>
  </si>
  <si>
    <t>Verify  sort in option 36 and extract data</t>
  </si>
  <si>
    <t>Verify  sort in option 36</t>
  </si>
  <si>
    <t>Verify  sort in option 36 and validate rejects</t>
  </si>
  <si>
    <t>Option 36 shows the SSCC
Validate rejected products</t>
  </si>
  <si>
    <t>SSCC is shown in option 36.
Only expected rejects are rejected.</t>
  </si>
  <si>
    <t>Verify  reject cause at reject lane</t>
  </si>
  <si>
    <t>Use Reject Enquiry to scan rejected cartons to determine the cause of the reject</t>
  </si>
  <si>
    <t>SSCC scans ok.
Reject cause is per the test expection (where appropriate).</t>
  </si>
  <si>
    <t>Dup_02</t>
  </si>
  <si>
    <t>Dup_03</t>
  </si>
  <si>
    <t xml:space="preserve">Process a carton with a 91 label and a 2D 92/93 SSCC label
</t>
  </si>
  <si>
    <t xml:space="preserve">Process a carton with two 92/93 2D SSCC labels that have the same product and SSCC details
</t>
  </si>
  <si>
    <t xml:space="preserve">Process a carton with one 1D 92/93  SSCC label and one 92/93 2D SSCC label that have the same product and SSCC details
</t>
  </si>
  <si>
    <t xml:space="preserve">Process a carton with a sortable 00 label known to the sorter and a 2D 92/93 label
</t>
  </si>
  <si>
    <t>Carton rejects with priority conflict (local product should not sort with overseas label)</t>
  </si>
  <si>
    <t>Carton sorts to a store lane shown on 91 label</t>
  </si>
  <si>
    <t xml:space="preserve">Process a carton with a 00 description (non-SSCC) barcode and a 2D 92/93 label
</t>
  </si>
  <si>
    <t>Carton sorts to a store lane based on the 92/93 label</t>
  </si>
  <si>
    <t xml:space="preserve">Process a carton with a 1D 92/93 SSCC and a 2D 92/93 with different products encoded in the labels (different 92).
</t>
  </si>
  <si>
    <t>Carton rejects with a priority conflict.</t>
  </si>
  <si>
    <t>Process a carton with two 2D SSCC labels that have different products encoded (different 92 SSCCs).  One 2D label should be for the product in the box.</t>
  </si>
  <si>
    <t>Validate that carton sorts ok and does not return to the reject lane.</t>
  </si>
  <si>
    <t>Remaining label scans ok
Product sorts to a store lane.</t>
  </si>
  <si>
    <t>Black out incorrect label for Priority conflicts and re-sort the carton</t>
  </si>
  <si>
    <t>Dup_04</t>
  </si>
  <si>
    <t>Dup_05</t>
  </si>
  <si>
    <t>Dup_06</t>
  </si>
  <si>
    <t>Dup_07</t>
  </si>
  <si>
    <t>Place product for test on to the induction lane(s) for the sorter with all barcodes in scannable positions</t>
  </si>
  <si>
    <t>Sort Director shows the SSCC or shows bad or no read.</t>
  </si>
  <si>
    <t>Product scans successfully or cannot scan</t>
  </si>
  <si>
    <t>For some tests, the condition of the label will reach a limit where it cannot be scanned.</t>
  </si>
  <si>
    <t>Labels are placed on the cartons as appropriate for the test
Photo each carton for the test.</t>
  </si>
  <si>
    <t>Ensure that product is sortable and in the sorter tables where appropriate
Photos should be sent to Head Office (John Herbert) after the test along with the results</t>
  </si>
  <si>
    <t>Count successes and failures</t>
  </si>
  <si>
    <t>Record count of successes and failures
Identify SSCC No of failures and note associated picture.</t>
  </si>
  <si>
    <t>Successes and failures recorded and counted
Picture documents the test</t>
  </si>
  <si>
    <t>Test steps are below the test cases</t>
  </si>
  <si>
    <t>Sorter Bad Label Comparison</t>
  </si>
  <si>
    <t>2D Carton sorts to a store lane
1D Carton sorts to a store lane</t>
  </si>
  <si>
    <t>Prepare cartons with labels as identified in the test.
2D and 1D test cases should be identical</t>
  </si>
  <si>
    <r>
      <t xml:space="preserve">Label Placement Edge compare 2
</t>
    </r>
    <r>
      <rPr>
        <sz val="8"/>
        <color theme="1"/>
        <rFont val="Calibri"/>
        <family val="2"/>
        <scheme val="minor"/>
      </rPr>
      <t>Process a carton with a 92/93 2D label placed with the label wrapped over the edge of the carton, but all of barcode on one side of the carton</t>
    </r>
    <r>
      <rPr>
        <b/>
        <sz val="8"/>
        <color theme="1"/>
        <rFont val="Calibri"/>
        <family val="2"/>
        <scheme val="minor"/>
      </rPr>
      <t xml:space="preserve">
</t>
    </r>
    <r>
      <rPr>
        <sz val="8"/>
        <color theme="1"/>
        <rFont val="Calibri"/>
        <family val="2"/>
        <scheme val="minor"/>
      </rPr>
      <t>Process a second carton with a 1D 92/93 label placed in the identical position</t>
    </r>
  </si>
  <si>
    <r>
      <t xml:space="preserve">Label Placement Edge 3
</t>
    </r>
    <r>
      <rPr>
        <sz val="8"/>
        <color theme="1"/>
        <rFont val="Calibri"/>
        <family val="2"/>
        <scheme val="minor"/>
      </rPr>
      <t xml:space="preserve">Process a carton with a 92/93 2D label placed with the label with 50% of barcode wrapped vertically  over the edge of the carton
Process a second carton with a 1D 92/93 label placed in the identical position
</t>
    </r>
  </si>
  <si>
    <r>
      <t xml:space="preserve">Label Placement Edge 4
</t>
    </r>
    <r>
      <rPr>
        <sz val="8"/>
        <color theme="1"/>
        <rFont val="Calibri"/>
        <family val="2"/>
        <scheme val="minor"/>
      </rPr>
      <t>Process a carton with a 92/93 2D label placed with the label with 50% of barcode wrapped horizontally  over the edge of the carton.
Process a second carton with a 1D 92/93 label placed in the identical position</t>
    </r>
    <r>
      <rPr>
        <b/>
        <sz val="8"/>
        <color theme="1"/>
        <rFont val="Calibri"/>
        <family val="2"/>
        <scheme val="minor"/>
      </rPr>
      <t xml:space="preserve">
</t>
    </r>
  </si>
  <si>
    <r>
      <t xml:space="preserve">Label Placement Edge compare 1
</t>
    </r>
    <r>
      <rPr>
        <sz val="8"/>
        <color theme="1"/>
        <rFont val="Calibri"/>
        <family val="2"/>
        <scheme val="minor"/>
      </rPr>
      <t>Process a carton with a 92/93 2D label placed with the full label at the edge of the carton.
Process a second carton with a 1D 92/93 label placed in the identical position.</t>
    </r>
    <r>
      <rPr>
        <b/>
        <sz val="8"/>
        <color theme="1"/>
        <rFont val="Calibri"/>
        <family val="2"/>
        <scheme val="minor"/>
      </rPr>
      <t xml:space="preserve">
</t>
    </r>
  </si>
  <si>
    <t>2D Carton sorts to a store lane
1D Carton rejects</t>
  </si>
  <si>
    <r>
      <t xml:space="preserve">Label Placement Edge 5
</t>
    </r>
    <r>
      <rPr>
        <sz val="8"/>
        <color theme="1"/>
        <rFont val="Calibri"/>
        <family val="2"/>
        <scheme val="minor"/>
      </rPr>
      <t>Process a carton with a 92/93 2D label placed with the label with 20% of barcode wrapped diagonally  over the edge of the carton
Process a second carton with a 1D 92/93 label placed in the identical position</t>
    </r>
    <r>
      <rPr>
        <b/>
        <sz val="8"/>
        <color theme="1"/>
        <rFont val="Calibri"/>
        <family val="2"/>
        <scheme val="minor"/>
      </rPr>
      <t xml:space="preserve">
</t>
    </r>
  </si>
  <si>
    <r>
      <t xml:space="preserve">Label Placement Edge 6
</t>
    </r>
    <r>
      <rPr>
        <sz val="8"/>
        <color theme="1"/>
        <rFont val="Calibri"/>
        <family val="2"/>
        <scheme val="minor"/>
      </rPr>
      <t>Process a carton with a 92/93 2D label placed with the label with 50% of barcode wrapped diagonally  over the edge of the carton
Process a second carton with a 1D 92/93 label placed in the identical position</t>
    </r>
    <r>
      <rPr>
        <b/>
        <sz val="8"/>
        <color theme="1"/>
        <rFont val="Calibri"/>
        <family val="2"/>
        <scheme val="minor"/>
      </rPr>
      <t xml:space="preserve">
</t>
    </r>
  </si>
  <si>
    <t>2D Carton sorts to a store lane
1D Carton rejects sometimes</t>
  </si>
  <si>
    <r>
      <t xml:space="preserve">Label Placement crease
</t>
    </r>
    <r>
      <rPr>
        <sz val="8"/>
        <color theme="1"/>
        <rFont val="Calibri"/>
        <family val="2"/>
        <scheme val="minor"/>
      </rPr>
      <t>Process a carton with a 92/93 2D label placed over the centre crease where the box opens (3 cartons with different orientations over the centre crease - ensure that crease is visible in the label)
Process a second set of  cartons with a 1D 92/93 label placed in the identical position with crease visible on each label</t>
    </r>
    <r>
      <rPr>
        <b/>
        <sz val="8"/>
        <color theme="1"/>
        <rFont val="Calibri"/>
        <family val="2"/>
        <scheme val="minor"/>
      </rPr>
      <t xml:space="preserve">
</t>
    </r>
  </si>
  <si>
    <r>
      <t>Carton corrugations</t>
    </r>
    <r>
      <rPr>
        <sz val="8"/>
        <color theme="1"/>
        <rFont val="Calibri"/>
        <family val="2"/>
        <scheme val="minor"/>
      </rPr>
      <t xml:space="preserve">
Process a 92/93 2D label on corrugated box.  Ensure that wrinkles on the box go through the barcode on the label.
Process a second carton with a 1D 92/93 label placed in the similar  position with wrinkles in the label
</t>
    </r>
  </si>
  <si>
    <t>2D Carton sorts to a store lane
1D Carton may reject</t>
  </si>
  <si>
    <r>
      <t xml:space="preserve">Crushed carton
</t>
    </r>
    <r>
      <rPr>
        <sz val="8"/>
        <color theme="1"/>
        <rFont val="Calibri"/>
        <family val="2"/>
        <scheme val="minor"/>
      </rPr>
      <t>With a test box, place a 92/93 2D label inducted to the system.  Crush the test box such that the label is wrinkles but still readable by the eye, and sort</t>
    </r>
    <r>
      <rPr>
        <b/>
        <sz val="8"/>
        <color theme="1"/>
        <rFont val="Calibri"/>
        <family val="2"/>
        <scheme val="minor"/>
      </rPr>
      <t xml:space="preserve">.
</t>
    </r>
    <r>
      <rPr>
        <sz val="8"/>
        <color theme="1"/>
        <rFont val="Calibri"/>
        <family val="2"/>
        <scheme val="minor"/>
      </rPr>
      <t xml:space="preserve">Process a second carton with a 1D 92/93 label placed in the identical position and crushed in a similar way
</t>
    </r>
  </si>
  <si>
    <t>2D Carton may sort to a store lane
1D Carton rejects
NB: remove the test cartons wherever they go, and have IT delete the MHS records for them.</t>
  </si>
  <si>
    <r>
      <t xml:space="preserve">Tear 1
</t>
    </r>
    <r>
      <rPr>
        <sz val="8"/>
        <color theme="1"/>
        <rFont val="Calibri"/>
        <family val="2"/>
        <scheme val="minor"/>
      </rPr>
      <t>Tear a corner of the barcode off a 92/93 2D label and place on a carton and sort.
Process a second carton with a 1D 92/93 label placed in the identical position and with the same tear through the barcode</t>
    </r>
    <r>
      <rPr>
        <b/>
        <sz val="8"/>
        <color theme="1"/>
        <rFont val="Calibri"/>
        <family val="2"/>
        <scheme val="minor"/>
      </rPr>
      <t xml:space="preserve">
</t>
    </r>
  </si>
  <si>
    <r>
      <t xml:space="preserve">Tear 2
</t>
    </r>
    <r>
      <rPr>
        <sz val="8"/>
        <color theme="1"/>
        <rFont val="Calibri"/>
        <family val="2"/>
        <scheme val="minor"/>
      </rPr>
      <t>Tear vertically through 1/3rd of the barcode on a 92/93 2D label and place on a carton and sort.
Process a second carton with a 1D 92/93 label placed in the identical position and with the same tear through the barcode.</t>
    </r>
    <r>
      <rPr>
        <b/>
        <sz val="8"/>
        <color theme="1"/>
        <rFont val="Calibri"/>
        <family val="2"/>
        <scheme val="minor"/>
      </rPr>
      <t xml:space="preserve">
</t>
    </r>
  </si>
  <si>
    <r>
      <t xml:space="preserve">Tear 3
</t>
    </r>
    <r>
      <rPr>
        <sz val="8"/>
        <color theme="1"/>
        <rFont val="Calibri"/>
        <family val="2"/>
        <scheme val="minor"/>
      </rPr>
      <t>Tear vertically through 50% of the barcode on a 92/93 2D label and place on a carton and sort.
Process a second carton with a 1D 92/93 label placed in the identical position and with the same tear through the barcode</t>
    </r>
    <r>
      <rPr>
        <b/>
        <sz val="8"/>
        <color theme="1"/>
        <rFont val="Calibri"/>
        <family val="2"/>
        <scheme val="minor"/>
      </rPr>
      <t xml:space="preserve">
</t>
    </r>
  </si>
  <si>
    <r>
      <t xml:space="preserve">Tear 4
</t>
    </r>
    <r>
      <rPr>
        <sz val="8"/>
        <color theme="1"/>
        <rFont val="Calibri"/>
        <family val="2"/>
        <scheme val="minor"/>
      </rPr>
      <t>Tear horizontally through 50% of the barcode on a 92/93 2D label and place on a carton and sort.
Process a second carton with a 1D 92/93 label placed in the identical position and with the same tear through the barcode</t>
    </r>
    <r>
      <rPr>
        <b/>
        <sz val="8"/>
        <color theme="1"/>
        <rFont val="Calibri"/>
        <family val="2"/>
        <scheme val="minor"/>
      </rPr>
      <t xml:space="preserve">
</t>
    </r>
  </si>
  <si>
    <r>
      <t xml:space="preserve">Tear 5
</t>
    </r>
    <r>
      <rPr>
        <sz val="8"/>
        <color theme="1"/>
        <rFont val="Calibri"/>
        <family val="2"/>
        <scheme val="minor"/>
      </rPr>
      <t>Tear diagonally through 50% of the barcode on a 92/93 2D label and place on a carton and sort.
Process a second carton with a 1D 92/93 label placed in the identical position and with the same tear through the barcode</t>
    </r>
    <r>
      <rPr>
        <b/>
        <sz val="8"/>
        <color theme="1"/>
        <rFont val="Calibri"/>
        <family val="2"/>
        <scheme val="minor"/>
      </rPr>
      <t xml:space="preserve">
</t>
    </r>
  </si>
  <si>
    <t>2D Carton may or may not sort to store. (depends if all four squares are damaged)
1D Carton rejects</t>
  </si>
  <si>
    <t>2D Carton may or may not sort to store. (depends if all four squares are damaged)
1D Carton may or may not reject</t>
  </si>
  <si>
    <r>
      <t xml:space="preserve">Poor Print Quality
</t>
    </r>
    <r>
      <rPr>
        <sz val="8"/>
        <color theme="1"/>
        <rFont val="Calibri"/>
        <family val="2"/>
        <scheme val="minor"/>
      </rPr>
      <t>Print a 2D 92/93 label on a printer with poor print quality (unclean or old head) such that some lines print through the barcode and place on a carton and sort
Process a second carton with a 1D 92/93 label placed in the identical position and the label printed on the same printer.</t>
    </r>
    <r>
      <rPr>
        <b/>
        <sz val="8"/>
        <color theme="1"/>
        <rFont val="Calibri"/>
        <family val="2"/>
        <scheme val="minor"/>
      </rPr>
      <t xml:space="preserve">
</t>
    </r>
  </si>
  <si>
    <r>
      <t xml:space="preserve">Clear tape 1
</t>
    </r>
    <r>
      <rPr>
        <sz val="8"/>
        <color theme="1"/>
        <rFont val="Calibri"/>
        <family val="2"/>
        <scheme val="minor"/>
      </rPr>
      <t>Process a 2D 92/93 label on a carton where a clear tape obscures one corner of the barcode.
Process a second carton with a 1D 92/93 label placed in the identical position with tape in the same position.</t>
    </r>
    <r>
      <rPr>
        <b/>
        <sz val="8"/>
        <color theme="1"/>
        <rFont val="Calibri"/>
        <family val="2"/>
        <scheme val="minor"/>
      </rPr>
      <t xml:space="preserve">
</t>
    </r>
  </si>
  <si>
    <r>
      <t xml:space="preserve">Clear tape 2
</t>
    </r>
    <r>
      <rPr>
        <sz val="8"/>
        <color theme="1"/>
        <rFont val="Calibri"/>
        <family val="2"/>
        <scheme val="minor"/>
      </rPr>
      <t>Process a 2D 92/93 label on a carton where a clear tape obscures 50% of the barcode.
Process a second carton with a 1D 92/93 label placed in the identical position with tape in the same position.</t>
    </r>
  </si>
  <si>
    <r>
      <t xml:space="preserve">Clear tape 3
</t>
    </r>
    <r>
      <rPr>
        <sz val="8"/>
        <color theme="1"/>
        <rFont val="Calibri"/>
        <family val="2"/>
        <scheme val="minor"/>
      </rPr>
      <t>Process a 2D 92/93 label on a carton where a clear tape covers the entire barcode.
Process a second carton with a 1D 92/93 label placed in the identical position with tape in the same position.</t>
    </r>
    <r>
      <rPr>
        <b/>
        <sz val="8"/>
        <color theme="1"/>
        <rFont val="Calibri"/>
        <family val="2"/>
        <scheme val="minor"/>
      </rPr>
      <t xml:space="preserve">
</t>
    </r>
  </si>
  <si>
    <r>
      <t xml:space="preserve">Kmart tape 1
</t>
    </r>
    <r>
      <rPr>
        <sz val="8"/>
        <color theme="1"/>
        <rFont val="Calibri"/>
        <family val="2"/>
        <scheme val="minor"/>
      </rPr>
      <t>Process a 2D 92/93 label on a carton where red and clear "kmart" tape covers 1/4 of the barcode.
Process a second carton with a 1D 92/93 label placed in the identical position with tape in the same position.</t>
    </r>
    <r>
      <rPr>
        <b/>
        <sz val="8"/>
        <color theme="1"/>
        <rFont val="Calibri"/>
        <family val="2"/>
        <scheme val="minor"/>
      </rPr>
      <t xml:space="preserve">
</t>
    </r>
  </si>
  <si>
    <r>
      <t xml:space="preserve">Packing tape 2
</t>
    </r>
    <r>
      <rPr>
        <sz val="8"/>
        <color theme="1"/>
        <rFont val="Calibri"/>
        <family val="2"/>
        <scheme val="minor"/>
      </rPr>
      <t>Process a 2D 92/93 label on a carton where brown packing tape covers 50% of the barcode vertically, diagonally, horizontally (3 cartons).
Process a second carton with a 1D 92/93 label placed in the identical position with tape in the same position..</t>
    </r>
    <r>
      <rPr>
        <b/>
        <sz val="8"/>
        <color theme="1"/>
        <rFont val="Calibri"/>
        <family val="2"/>
        <scheme val="minor"/>
      </rPr>
      <t xml:space="preserve">
</t>
    </r>
  </si>
  <si>
    <t>2D Carton may or may not sort depending on reflections from the tape during the scan.
1D Carton may reject for the same reason.</t>
  </si>
  <si>
    <r>
      <t xml:space="preserve">Packing tape 1
</t>
    </r>
    <r>
      <rPr>
        <sz val="8"/>
        <color theme="1"/>
        <rFont val="Calibri"/>
        <family val="2"/>
        <scheme val="minor"/>
      </rPr>
      <t>Process a 2D 92/93 label on a carton where brown packing tape covers 1/3 of the barcode.
Process a second carton with a 1D 92/93 label placed in the identical position with tape in the same position.</t>
    </r>
    <r>
      <rPr>
        <b/>
        <sz val="8"/>
        <color theme="1"/>
        <rFont val="Calibri"/>
        <family val="2"/>
        <scheme val="minor"/>
      </rPr>
      <t xml:space="preserve">
</t>
    </r>
  </si>
  <si>
    <r>
      <t xml:space="preserve">Kmart tape 2
</t>
    </r>
    <r>
      <rPr>
        <sz val="8"/>
        <color theme="1"/>
        <rFont val="Calibri"/>
        <family val="2"/>
        <scheme val="minor"/>
      </rPr>
      <t>Process a 2D 92/93 label on a carton where red and clear "kmart" tape covers 50% of the barcode.
Process a second carton with a 1D 92/93 label placed in the identical position with tape in the same position.</t>
    </r>
    <r>
      <rPr>
        <b/>
        <sz val="8"/>
        <color theme="1"/>
        <rFont val="Calibri"/>
        <family val="2"/>
        <scheme val="minor"/>
      </rPr>
      <t xml:space="preserve">
</t>
    </r>
  </si>
  <si>
    <t>2D Carton may or may not sort to store. (depends if all four squares are partially covered)
1D Carton rejects</t>
  </si>
  <si>
    <t>2D Carton sorts to a store lane
1D Carton  rejects</t>
  </si>
  <si>
    <r>
      <t xml:space="preserve">Scuff 1
</t>
    </r>
    <r>
      <rPr>
        <sz val="8"/>
        <color theme="1"/>
        <rFont val="Calibri"/>
        <family val="2"/>
        <scheme val="minor"/>
      </rPr>
      <t xml:space="preserve">Place 2D 92/93 label on a carton and lightly scuff the label by dragging the carton with label face down for one metre.  
Process on sorter.
Process a second carton with a 1D 92/93 label placed in the identical position and scuffed using the same process.
</t>
    </r>
  </si>
  <si>
    <t>2D Carton sorts to a store lane
1D Carton may or may not reject</t>
  </si>
  <si>
    <r>
      <t xml:space="preserve">Scuff 2
</t>
    </r>
    <r>
      <rPr>
        <sz val="8"/>
        <color theme="1"/>
        <rFont val="Calibri"/>
        <family val="2"/>
        <scheme val="minor"/>
      </rPr>
      <t xml:space="preserve">Place 2D 92/93 label on a carton and moderately scuff the label by dragging the carton with label face down for one metre and back with small pressure on top of box.  
Process on sorter.
Process a second carton with a 1D 92/93 label placed in the identical position and scuffed using the same process.
</t>
    </r>
  </si>
  <si>
    <r>
      <t xml:space="preserve">Scuff 3
</t>
    </r>
    <r>
      <rPr>
        <sz val="8"/>
        <color theme="1"/>
        <rFont val="Calibri"/>
        <family val="2"/>
        <scheme val="minor"/>
      </rPr>
      <t>Place 2D 92/93 label on a carton and heavily  scuff the label by dragging the carton with label face down for one metre and back with strong pressure on top of box to grind the label.  
Process on sorter.
Process a second carton with a 1D 92/93 label placed in the identical position and scuffed using the same process.</t>
    </r>
  </si>
  <si>
    <t>2D Carton may or may not sort to store. (depends if all four squares are partially damaged).
1D Carton may or may not reject</t>
  </si>
  <si>
    <r>
      <t xml:space="preserve">Offset print
</t>
    </r>
    <r>
      <rPr>
        <sz val="8"/>
        <color theme="1"/>
        <rFont val="Calibri"/>
        <family val="2"/>
        <scheme val="minor"/>
      </rPr>
      <t xml:space="preserve">Place 2D 92/93 label on a carton where the barcode is printed at the very edge of the label 
Process on sorter.
Process a second carton with a 1D 92/93 label placed in the identical position, and also printed with little/no white space at the end of the 92 label.
</t>
    </r>
  </si>
  <si>
    <t>Compare counts of successes and failures between 1D and 2D labels</t>
  </si>
  <si>
    <t>Compare successes and rejects for each label type.</t>
  </si>
  <si>
    <t>2D labels perform significantly better than their 1D equivalents.</t>
  </si>
  <si>
    <t>Comp_01</t>
  </si>
  <si>
    <t>Comp_02</t>
  </si>
  <si>
    <t>Comp_03</t>
  </si>
  <si>
    <t>Comp_04</t>
  </si>
  <si>
    <t>Comp_05</t>
  </si>
  <si>
    <t>Comp_06</t>
  </si>
  <si>
    <t>Comp_07</t>
  </si>
  <si>
    <t>Comp_08</t>
  </si>
  <si>
    <t>Comp_09</t>
  </si>
  <si>
    <t>Comp_10</t>
  </si>
  <si>
    <t>Comp_11</t>
  </si>
  <si>
    <t>Comp_12</t>
  </si>
  <si>
    <t>Comp_13</t>
  </si>
  <si>
    <t>Comp_14</t>
  </si>
  <si>
    <t>Comp_15</t>
  </si>
  <si>
    <t>Comp_16</t>
  </si>
  <si>
    <t>Comp_17</t>
  </si>
  <si>
    <t>Comp_18</t>
  </si>
  <si>
    <t>Comp_19</t>
  </si>
  <si>
    <t>Comp_20</t>
  </si>
  <si>
    <t>Comp_21</t>
  </si>
  <si>
    <t>Comp_22</t>
  </si>
  <si>
    <t>Comp_23</t>
  </si>
  <si>
    <t>Comp_24</t>
  </si>
  <si>
    <t>Comp_25</t>
  </si>
  <si>
    <t>Comp_26</t>
  </si>
  <si>
    <r>
      <rPr>
        <b/>
        <sz val="8"/>
        <color theme="1"/>
        <rFont val="Calibri"/>
        <family val="2"/>
        <scheme val="minor"/>
      </rPr>
      <t>Re-print a 92/93 pick and pack label (UNRES) as a 2D 92/93 label on a Intermec PC43D  printer.</t>
    </r>
    <r>
      <rPr>
        <sz val="8"/>
        <color theme="1"/>
        <rFont val="Calibri"/>
        <family val="2"/>
        <scheme val="minor"/>
      </rPr>
      <t xml:space="preserve">
</t>
    </r>
  </si>
  <si>
    <t>Overall result test fails if 1D labels sort more consistently than the 2D labels.
Overall result test fails if 1D labels perform about the same as the 2D labels.</t>
  </si>
  <si>
    <t>1000 cartons per test with 2D labels prepared</t>
  </si>
  <si>
    <t>Testing printing of 1WMS generated 2D barcodes</t>
  </si>
  <si>
    <t>Regression test of 1D labels and standard 2D label  tests</t>
  </si>
  <si>
    <t>Volume testing of quality 2D labels</t>
  </si>
  <si>
    <t>Heirarchy testing of duplicates of 1D and 2D labels</t>
  </si>
  <si>
    <t>Test  Name</t>
  </si>
  <si>
    <t>Printer test of 2D barcodes</t>
  </si>
  <si>
    <t>Sorter Bad Label Comparison tests</t>
  </si>
  <si>
    <t>Comparison of performance of 2D and 1D 92/93 labels</t>
  </si>
  <si>
    <t>DC Operations</t>
  </si>
  <si>
    <t>DC Ops, Sorter Manager</t>
  </si>
  <si>
    <t>Support</t>
  </si>
  <si>
    <t>Test at one site only</t>
  </si>
  <si>
    <t>Preparation for below tests prior to test day</t>
  </si>
  <si>
    <t xml:space="preserve"> </t>
  </si>
  <si>
    <t>92/93 UNRES Pick and Pack in 351</t>
  </si>
  <si>
    <t>Quantity</t>
  </si>
  <si>
    <t>Ensure that label messages are inducted to sort director</t>
  </si>
  <si>
    <t>91 Labelled sortable medium sized carton</t>
  </si>
  <si>
    <t>00 Labelled sortable medium sized carton</t>
  </si>
  <si>
    <t>Label Source</t>
  </si>
  <si>
    <t>DC</t>
  </si>
  <si>
    <t>1D 92/93 Labelled sortable medium sized carton</t>
  </si>
  <si>
    <t>DC Overseas Stock</t>
  </si>
  <si>
    <r>
      <t xml:space="preserve">DC Overseas Stock, relabelled with PDF generated CBX 2D labels </t>
    </r>
    <r>
      <rPr>
        <i/>
        <sz val="11"/>
        <color theme="1"/>
        <rFont val="Calibri"/>
        <family val="2"/>
        <scheme val="minor"/>
      </rPr>
      <t>for that stock</t>
    </r>
  </si>
  <si>
    <r>
      <t xml:space="preserve">2D 92/93 Labelled sortable </t>
    </r>
    <r>
      <rPr>
        <u/>
        <sz val="11"/>
        <color theme="1"/>
        <rFont val="Calibri"/>
        <family val="2"/>
        <scheme val="minor"/>
      </rPr>
      <t>medium</t>
    </r>
    <r>
      <rPr>
        <sz val="11"/>
        <color theme="1"/>
        <rFont val="Calibri"/>
        <family val="2"/>
        <scheme val="minor"/>
      </rPr>
      <t xml:space="preserve"> sized carton</t>
    </r>
  </si>
  <si>
    <r>
      <t xml:space="preserve">2D 92/93 Labelled </t>
    </r>
    <r>
      <rPr>
        <u/>
        <sz val="11"/>
        <color theme="1"/>
        <rFont val="Calibri"/>
        <family val="2"/>
        <scheme val="minor"/>
      </rPr>
      <t>sortable</t>
    </r>
    <r>
      <rPr>
        <sz val="11"/>
        <color theme="1"/>
        <rFont val="Calibri"/>
        <family val="2"/>
        <scheme val="minor"/>
      </rPr>
      <t xml:space="preserve"> </t>
    </r>
    <r>
      <rPr>
        <u/>
        <sz val="11"/>
        <color theme="1"/>
        <rFont val="Calibri"/>
        <family val="2"/>
        <scheme val="minor"/>
      </rPr>
      <t>large</t>
    </r>
    <r>
      <rPr>
        <sz val="11"/>
        <color theme="1"/>
        <rFont val="Calibri"/>
        <family val="2"/>
        <scheme val="minor"/>
      </rPr>
      <t xml:space="preserve"> sized carton</t>
    </r>
  </si>
  <si>
    <r>
      <t xml:space="preserve">2D 92/93 Labelled </t>
    </r>
    <r>
      <rPr>
        <u/>
        <sz val="11"/>
        <color theme="1"/>
        <rFont val="Calibri"/>
        <family val="2"/>
        <scheme val="minor"/>
      </rPr>
      <t>sortable</t>
    </r>
    <r>
      <rPr>
        <sz val="11"/>
        <color theme="1"/>
        <rFont val="Calibri"/>
        <family val="2"/>
        <scheme val="minor"/>
      </rPr>
      <t xml:space="preserve"> polybag (cardboard backed)</t>
    </r>
  </si>
  <si>
    <t>2D 92/93 Labelled sortable cartons</t>
  </si>
  <si>
    <t>1D 92/93 Labelled sortable cartons</t>
  </si>
  <si>
    <t>Mix with below, ensure messages are inducted</t>
  </si>
  <si>
    <t>Mix with above, ensure messages are inducted</t>
  </si>
  <si>
    <t>2 x2D 92/93 Labelled sorter cartons</t>
  </si>
  <si>
    <t>2 of same label applied.  Inducted.</t>
  </si>
  <si>
    <t>92/93 Labelled carton + 2D label</t>
  </si>
  <si>
    <t>Leave 1D label and apply same as 2D on another side.  Inducted.</t>
  </si>
  <si>
    <t>Replace 92/93 label with 2D + add 91 label</t>
  </si>
  <si>
    <t>PnP genuine 92/93 requiring 91 labels.  Both inducted i.e another pick with 92/93 label required</t>
  </si>
  <si>
    <t>Local 00 labelled stock + 2D label</t>
  </si>
  <si>
    <t>Both inducted.  2D label can be random i.e. not for this stock.</t>
  </si>
  <si>
    <t>Replace 92/93 with 2D; Add 91 Label - DC.  CBX Generated for 2D for that stock</t>
  </si>
  <si>
    <t>Standard 00 labelled stock, PDF Generated 2D label for other stock from CBX</t>
  </si>
  <si>
    <t>Overseas stock with other 00 barcode + 2D label</t>
  </si>
  <si>
    <t>00 barcode not SSCC.  Inducted 92/93.</t>
  </si>
  <si>
    <t>2D label not for this stock, applied on another side. Both inducted.</t>
  </si>
  <si>
    <t>1D 92/93 Labelled carton + 2D label</t>
  </si>
  <si>
    <t>2 x 2D 92/93 Labelled carton.</t>
  </si>
  <si>
    <t>1 x 2D for stock, 1 x 2D for other stock.  Both inducted.</t>
  </si>
  <si>
    <t>DC Overseas Stock, relabelled with PDF generated CBX 2D labels for stock and other stock.</t>
  </si>
  <si>
    <t>2D 92/93 labelled cartons</t>
  </si>
  <si>
    <t>Prepare per test cases, and induct, requires packing tape too.</t>
  </si>
  <si>
    <t>1D 92/93 labelled cartons - same position as above</t>
  </si>
  <si>
    <t>2D 92/93 labelled cartons - same position as below</t>
  </si>
  <si>
    <t>DC Overseas Stock for same products as 2D labelled stock.</t>
  </si>
  <si>
    <t>Prepare per test cases, and induct, requires packing tape too. These are twins of the 2D labelled stock, and must be prepared in exactly the same way as the 2D labelled stock for comparison</t>
  </si>
  <si>
    <t>Sorter Priority label tests</t>
  </si>
  <si>
    <t>2D Carton sorts to store lane
1D Carton  probably rejects</t>
  </si>
  <si>
    <t>2D Carton rejects
1D Carton rejects</t>
  </si>
  <si>
    <t>Sort_08</t>
  </si>
  <si>
    <t>2D 91 Labelled sortatable Flow product.</t>
  </si>
  <si>
    <t>2D label printed at DC</t>
  </si>
  <si>
    <t>Standard CN80 Scan Tests</t>
  </si>
  <si>
    <t>[One or two devices during week]</t>
  </si>
  <si>
    <t>CN80Scan_01</t>
  </si>
  <si>
    <r>
      <rPr>
        <b/>
        <sz val="8"/>
        <color theme="1"/>
        <rFont val="Calibri"/>
        <family val="2"/>
        <scheme val="minor"/>
      </rPr>
      <t>Use scanner to scan a 91 SSCC barcode</t>
    </r>
    <r>
      <rPr>
        <sz val="8"/>
        <color theme="1"/>
        <rFont val="Calibri"/>
        <family val="2"/>
        <scheme val="minor"/>
      </rPr>
      <t xml:space="preserve">
</t>
    </r>
  </si>
  <si>
    <t>SSCC scans properly.
SSCC Enquiry information about the 91 SSCC is displayed.</t>
  </si>
  <si>
    <t>CN80Scan_02</t>
  </si>
  <si>
    <r>
      <rPr>
        <b/>
        <sz val="8"/>
        <color theme="1"/>
        <rFont val="Calibri"/>
        <family val="2"/>
        <scheme val="minor"/>
      </rPr>
      <t>Use scanner to scan a 00 SSCC barcode</t>
    </r>
    <r>
      <rPr>
        <sz val="8"/>
        <color theme="1"/>
        <rFont val="Calibri"/>
        <family val="2"/>
        <scheme val="minor"/>
      </rPr>
      <t xml:space="preserve">
</t>
    </r>
  </si>
  <si>
    <t>SSCC scans properly.
SSCC Enquiry information about the 00 SSCC is displayed.</t>
  </si>
  <si>
    <t>CN80Scan_03</t>
  </si>
  <si>
    <r>
      <rPr>
        <b/>
        <sz val="8"/>
        <color theme="1"/>
        <rFont val="Calibri"/>
        <family val="2"/>
        <scheme val="minor"/>
      </rPr>
      <t>Use scanner to scan the 93 portion of a 1D 92/93 SSCC barcode</t>
    </r>
    <r>
      <rPr>
        <sz val="8"/>
        <color theme="1"/>
        <rFont val="Calibri"/>
        <family val="2"/>
        <scheme val="minor"/>
      </rPr>
      <t xml:space="preserve">
</t>
    </r>
  </si>
  <si>
    <t>SSCC scans properly.
SSCC Enquiry information about the 93 SSCC is displayed.</t>
  </si>
  <si>
    <t>CN80Scan_04</t>
  </si>
  <si>
    <r>
      <rPr>
        <b/>
        <sz val="8"/>
        <color theme="1"/>
        <rFont val="Calibri"/>
        <family val="2"/>
        <scheme val="minor"/>
      </rPr>
      <t>Use scanner to scan a 2D 92/93 SSCC barcode on a carton</t>
    </r>
    <r>
      <rPr>
        <sz val="8"/>
        <color theme="1"/>
        <rFont val="Calibri"/>
        <family val="2"/>
        <scheme val="minor"/>
      </rPr>
      <t xml:space="preserve">
</t>
    </r>
  </si>
  <si>
    <t>CN80Scan_05</t>
  </si>
  <si>
    <r>
      <rPr>
        <b/>
        <sz val="8"/>
        <color theme="1"/>
        <rFont val="Calibri"/>
        <family val="2"/>
        <scheme val="minor"/>
      </rPr>
      <t>Use scanner to scan a 2D 92/93 SSCC barcode on a polybag</t>
    </r>
    <r>
      <rPr>
        <sz val="8"/>
        <color theme="1"/>
        <rFont val="Calibri"/>
        <family val="2"/>
        <scheme val="minor"/>
      </rPr>
      <t xml:space="preserve">
</t>
    </r>
  </si>
  <si>
    <t>Obtain product with appropriate labels, or relabel as necessary.</t>
  </si>
  <si>
    <t>Appropriately labelled product is available</t>
  </si>
  <si>
    <t>Product with appropriate labels applied is available for processing.</t>
  </si>
  <si>
    <t>Enter RF option F5=SSCC Enquiry</t>
  </si>
  <si>
    <t>SSCC Enquiry entry screen displays</t>
  </si>
  <si>
    <t>SSCC Enquiry Entry screen displays</t>
  </si>
  <si>
    <t>Scan the SSCC barcode being tested</t>
  </si>
  <si>
    <t>Ensure that the cursor is at the beginning of the SSCC Enquiry field, and use the CN80 scanner to scan the barcode.</t>
  </si>
  <si>
    <t>Appropriate 20 long SSCC displays, and shows details of the SCM within 1WMS.</t>
  </si>
  <si>
    <t>CN80Scan_06</t>
  </si>
  <si>
    <t>91 Labelled carton</t>
  </si>
  <si>
    <t>Current label</t>
  </si>
  <si>
    <t>00 Labelled carton</t>
  </si>
  <si>
    <t>1D 92/93 Labelled carton</t>
  </si>
  <si>
    <t>2D 92/93 Labelled carton</t>
  </si>
  <si>
    <t xml:space="preserve">2D 92/93 Labelled polybag </t>
  </si>
  <si>
    <t>Ensure that product is manual mode, test during week</t>
  </si>
  <si>
    <t>2D 92/93 Labelled apparel polybags</t>
  </si>
  <si>
    <t>CN80 Standard</t>
  </si>
  <si>
    <t>2D 91 Flow Labelled carton</t>
  </si>
  <si>
    <t>Standard CN80 Consolidaton Tests</t>
  </si>
  <si>
    <t>CN80Cons_01</t>
  </si>
  <si>
    <r>
      <rPr>
        <b/>
        <sz val="8"/>
        <color theme="1"/>
        <rFont val="Calibri"/>
        <family val="2"/>
        <scheme val="minor"/>
      </rPr>
      <t>Use scanner to consolidate a 2D 93 carton in Non-Cons</t>
    </r>
    <r>
      <rPr>
        <sz val="8"/>
        <color theme="1"/>
        <rFont val="Calibri"/>
        <family val="2"/>
        <scheme val="minor"/>
      </rPr>
      <t xml:space="preserve">
</t>
    </r>
  </si>
  <si>
    <t>93 SSCC is displayed when scanned.
93 SSCC is consolidated to the consolidation.</t>
  </si>
  <si>
    <t>CN80Cons_02</t>
  </si>
  <si>
    <r>
      <rPr>
        <b/>
        <sz val="8"/>
        <color theme="1"/>
        <rFont val="Calibri"/>
        <family val="2"/>
        <scheme val="minor"/>
      </rPr>
      <t>Use scanner to consolidate a 2D 93 apparel polybags in apparel area.</t>
    </r>
    <r>
      <rPr>
        <sz val="8"/>
        <color theme="1"/>
        <rFont val="Calibri"/>
        <family val="2"/>
        <scheme val="minor"/>
      </rPr>
      <t xml:space="preserve">
</t>
    </r>
  </si>
  <si>
    <t>Enter RF option F3=Consolidation, then F1=Consolidate, then choose the appropriate consolidation option</t>
  </si>
  <si>
    <t>Consolidation function opens</t>
  </si>
  <si>
    <t>Enter LA Mode using F7</t>
  </si>
  <si>
    <t>LA Mode displays</t>
  </si>
  <si>
    <t>LA Mode is shown in message area of the RF device</t>
  </si>
  <si>
    <t>Scan the SSCC</t>
  </si>
  <si>
    <t>Details of the next store requiring the SSCC are displayed.</t>
  </si>
  <si>
    <t>SSCC Next Store details displayed</t>
  </si>
  <si>
    <t>NB: This step can be skipped if done for an earlier test</t>
  </si>
  <si>
    <t>Scan the Consolidation for the Next Store</t>
  </si>
  <si>
    <t>Consolidation SSCC is entered</t>
  </si>
  <si>
    <t>Consolidation is displayed</t>
  </si>
  <si>
    <t xml:space="preserve">Scan the SSCC being tested </t>
  </si>
  <si>
    <t>Valiate that 93 SSCC is entered and consolidated.
Validate that SSCC count down details are displayed or GO TO Next store details are displayed.</t>
  </si>
  <si>
    <t>Last SSCC is shown as the just scanned 93 SSCC.
X to Go is displayed and/or Go To next store details are displayed</t>
  </si>
  <si>
    <t>If Go To next store , then go there for consolidating the next product.</t>
  </si>
  <si>
    <t>Standard CN80 Voice Tests</t>
  </si>
  <si>
    <t>CN80Voice_01</t>
  </si>
  <si>
    <r>
      <rPr>
        <b/>
        <sz val="8"/>
        <color theme="1"/>
        <rFont val="Calibri"/>
        <family val="2"/>
        <scheme val="minor"/>
      </rPr>
      <t>Use scanner in voice mode to consolidate a 2D 93 polybag in Apparel area</t>
    </r>
    <r>
      <rPr>
        <sz val="8"/>
        <color theme="1"/>
        <rFont val="Calibri"/>
        <family val="2"/>
        <scheme val="minor"/>
      </rPr>
      <t xml:space="preserve">
</t>
    </r>
  </si>
  <si>
    <t>See below.</t>
  </si>
  <si>
    <t>Sign on to voice consolidation</t>
  </si>
  <si>
    <t>Responds with Scan SSCC or Consolidation</t>
  </si>
  <si>
    <t>SSCC or Consolidation prompt returned</t>
  </si>
  <si>
    <t>Say "LA Mode"</t>
  </si>
  <si>
    <t>Responds with "LA Mode, Scan SSCC"</t>
  </si>
  <si>
    <t>LA Mode, Scan SSCC returned</t>
  </si>
  <si>
    <t>Scan the test  SSCC</t>
  </si>
  <si>
    <t>Responds with the cluster, next store and the quantity</t>
  </si>
  <si>
    <t>Cluster nn, Next store nnnn, quantity n</t>
  </si>
  <si>
    <t>Responds with the Store number and confirms LA Mode</t>
  </si>
  <si>
    <t>Store nnnn, LA Mode</t>
  </si>
  <si>
    <t>Responds with a count down (x to go)
May request that you go to another store.</t>
  </si>
  <si>
    <t>n to go.
N to go, go to store nnnn</t>
  </si>
  <si>
    <t>After full test confirm SSCCs are consolidated using RF SSCC Enquiry</t>
  </si>
  <si>
    <t>Validate that the SSCCs show as being resolved to the appropriate store and consolidated</t>
  </si>
  <si>
    <t>SSCCs do not show as "Not Linked to Store"
SSCC status is CO</t>
  </si>
  <si>
    <t>CN80 Voice Tests</t>
  </si>
  <si>
    <t>CN80Voice_02</t>
  </si>
  <si>
    <t>CN80Voice_03</t>
  </si>
  <si>
    <r>
      <rPr>
        <b/>
        <sz val="8"/>
        <color theme="1"/>
        <rFont val="Calibri"/>
        <family val="2"/>
        <scheme val="minor"/>
      </rPr>
      <t>Use scanner in voice mode to consolidate a  1D and 2D 91 polybag in Apparel area</t>
    </r>
    <r>
      <rPr>
        <sz val="8"/>
        <color theme="1"/>
        <rFont val="Calibri"/>
        <family val="2"/>
        <scheme val="minor"/>
      </rPr>
      <t xml:space="preserve">
</t>
    </r>
  </si>
  <si>
    <r>
      <rPr>
        <b/>
        <sz val="8"/>
        <color theme="1"/>
        <rFont val="Calibri"/>
        <family val="2"/>
        <scheme val="minor"/>
      </rPr>
      <t>Use scanner in voice mode to consolidate a 1D 93 polybag in Apparel area</t>
    </r>
    <r>
      <rPr>
        <sz val="8"/>
        <color theme="1"/>
        <rFont val="Calibri"/>
        <family val="2"/>
        <scheme val="minor"/>
      </rPr>
      <t xml:space="preserve">
</t>
    </r>
  </si>
  <si>
    <t>Standard Ring Scan Tests</t>
  </si>
  <si>
    <t>Ring_01</t>
  </si>
  <si>
    <t>Store number is spoken</t>
  </si>
  <si>
    <t>Ring_02</t>
  </si>
  <si>
    <t>Ring_03</t>
  </si>
  <si>
    <t>Ring_04</t>
  </si>
  <si>
    <t>Ring_05</t>
  </si>
  <si>
    <t>Note: for 92/93 SSCC, use "resolved" SSCCs i.e. ones that are already sorted.</t>
  </si>
  <si>
    <t>Using Voice, sign on and go to the Enquiry function (one)</t>
  </si>
  <si>
    <t>Validate that password is accepted
Voice prompts to scan the SSCC</t>
  </si>
  <si>
    <t>Prompts for function, then password
Prompt to scan the SSCC</t>
  </si>
  <si>
    <t>Only required first time through</t>
  </si>
  <si>
    <t>Using the device inbuilt scanner, scan the test SSCC</t>
  </si>
  <si>
    <t>Validate that the correct store number is returned.</t>
  </si>
  <si>
    <t>A store number is spoken</t>
  </si>
  <si>
    <t>Using a paired ring scanner, scan a test SSCC for another store.</t>
  </si>
  <si>
    <t>RingCons_01</t>
  </si>
  <si>
    <r>
      <rPr>
        <b/>
        <sz val="8"/>
        <color theme="1"/>
        <rFont val="Calibri"/>
        <family val="2"/>
        <scheme val="minor"/>
      </rPr>
      <t>Use ring  scanner to consolidate a 2D 93 carton in Non-Cons</t>
    </r>
    <r>
      <rPr>
        <sz val="8"/>
        <color theme="1"/>
        <rFont val="Calibri"/>
        <family val="2"/>
        <scheme val="minor"/>
      </rPr>
      <t xml:space="preserve">
</t>
    </r>
  </si>
  <si>
    <t>See below</t>
  </si>
  <si>
    <t>RingCons_02</t>
  </si>
  <si>
    <r>
      <rPr>
        <b/>
        <sz val="8"/>
        <color theme="1"/>
        <rFont val="Calibri"/>
        <family val="2"/>
        <scheme val="minor"/>
      </rPr>
      <t>Use ring scanner to consolidate a 2D 93 apparel polybags in apparel area.</t>
    </r>
    <r>
      <rPr>
        <sz val="8"/>
        <color theme="1"/>
        <rFont val="Calibri"/>
        <family val="2"/>
        <scheme val="minor"/>
      </rPr>
      <t xml:space="preserve">
</t>
    </r>
  </si>
  <si>
    <t>RingCons_03</t>
  </si>
  <si>
    <r>
      <rPr>
        <b/>
        <sz val="8"/>
        <color theme="1"/>
        <rFont val="Calibri"/>
        <family val="2"/>
        <scheme val="minor"/>
      </rPr>
      <t>Use ring scanner to consolidate a mixture of 1D 92/93 SSCCs and 2D 2D 92/93 SSCCs (mixed 50% or each)</t>
    </r>
    <r>
      <rPr>
        <sz val="8"/>
        <color theme="1"/>
        <rFont val="Calibri"/>
        <family val="2"/>
        <scheme val="minor"/>
      </rPr>
      <t xml:space="preserve">
</t>
    </r>
  </si>
  <si>
    <t>All ring scanner and vocollect tests</t>
  </si>
  <si>
    <t>[All Ring Scanner devices + All Vocollect Devices]</t>
  </si>
  <si>
    <t>RingAll_01</t>
  </si>
  <si>
    <t>RingAll_02</t>
  </si>
  <si>
    <t>RingAll_03</t>
  </si>
  <si>
    <t>Currently Labelled stock</t>
  </si>
  <si>
    <t>Currently Labelled stock, replace with 2D label</t>
  </si>
  <si>
    <t>1D 92/93 Labelled apparel polybags</t>
  </si>
  <si>
    <t>Ensure that product is manual mode, test during week, mix with above.</t>
  </si>
  <si>
    <t>Currently Labelled stock, each device can scan same stock</t>
  </si>
  <si>
    <t>Currently Labelled stock, replace with 2D label, each device can scan same stock</t>
  </si>
  <si>
    <t>Std Ring Scan</t>
  </si>
  <si>
    <t>91 Labelled carton + 2D Flow 91</t>
  </si>
  <si>
    <t>Label Type</t>
  </si>
  <si>
    <t>Generated</t>
  </si>
  <si>
    <t>1D 91</t>
  </si>
  <si>
    <t>1D 00</t>
  </si>
  <si>
    <t>1D 92/93</t>
  </si>
  <si>
    <t>2D 92/93</t>
  </si>
  <si>
    <t>2D 91 Flow</t>
  </si>
  <si>
    <t>1D + 2D 92/93</t>
  </si>
  <si>
    <t>2D 92/93 + 1D 91</t>
  </si>
  <si>
    <t>2D 92/93 + 1D 00</t>
  </si>
  <si>
    <t>2D 92/93 + Other</t>
  </si>
  <si>
    <t>2D 92/93 + 1D 92/93</t>
  </si>
  <si>
    <t>1D 91 + 2D 91</t>
  </si>
  <si>
    <t>Standard Forklift VM1A Scan Tests</t>
  </si>
  <si>
    <t>Fork_01</t>
  </si>
  <si>
    <t>Fork_02</t>
  </si>
  <si>
    <t>Fork_03</t>
  </si>
  <si>
    <t>Fork_04</t>
  </si>
  <si>
    <t>Fork_05</t>
  </si>
  <si>
    <r>
      <rPr>
        <b/>
        <sz val="8"/>
        <color theme="1"/>
        <rFont val="Calibri"/>
        <family val="2"/>
        <scheme val="minor"/>
      </rPr>
      <t>Use scanner to scan a 91 LPN pallet label</t>
    </r>
    <r>
      <rPr>
        <sz val="8"/>
        <color theme="1"/>
        <rFont val="Calibri"/>
        <family val="2"/>
        <scheme val="minor"/>
      </rPr>
      <t xml:space="preserve">
</t>
    </r>
  </si>
  <si>
    <t>SSCC scans properly.
SSCC Enquiry information about LPN is displayed.</t>
  </si>
  <si>
    <t>Fork_06</t>
  </si>
  <si>
    <r>
      <rPr>
        <b/>
        <sz val="8"/>
        <color theme="1"/>
        <rFont val="Calibri"/>
        <family val="2"/>
        <scheme val="minor"/>
      </rPr>
      <t>Use scanner to scan a 2D  91 SSCC Barcode</t>
    </r>
    <r>
      <rPr>
        <sz val="8"/>
        <color theme="1"/>
        <rFont val="Calibri"/>
        <family val="2"/>
        <scheme val="minor"/>
      </rPr>
      <t xml:space="preserve">
</t>
    </r>
  </si>
  <si>
    <t>Current Label</t>
  </si>
  <si>
    <t>91 labelled Pallet LPN label</t>
  </si>
  <si>
    <t>Currently on product Pallet</t>
  </si>
  <si>
    <t>1D 91 LPN</t>
  </si>
  <si>
    <t>Std VM1A</t>
  </si>
  <si>
    <t>CN80Scan_07</t>
  </si>
  <si>
    <t>2D Flow 91 Labelled carton</t>
  </si>
  <si>
    <t>Consolidaton Tests</t>
  </si>
  <si>
    <t>Vocollect All</t>
  </si>
  <si>
    <t>Test All Units</t>
  </si>
  <si>
    <t>2D Label Testing</t>
  </si>
  <si>
    <t>Total Labels</t>
  </si>
  <si>
    <t>1D 92/93 Labelled Polybag</t>
  </si>
  <si>
    <t>91 Labelled polybag + 2D Flow 91</t>
  </si>
  <si>
    <t>Qty from Cont</t>
  </si>
  <si>
    <r>
      <rPr>
        <b/>
        <sz val="8"/>
        <color theme="1"/>
        <rFont val="Calibri"/>
        <family val="2"/>
        <scheme val="minor"/>
      </rPr>
      <t>Use scanner to scan a 2D 92/93 SSCC barcode on a carton</t>
    </r>
    <r>
      <rPr>
        <sz val="8"/>
        <color theme="1"/>
        <rFont val="Calibri"/>
        <family val="2"/>
        <scheme val="minor"/>
      </rPr>
      <t xml:space="preserve">
Use Any</t>
    </r>
  </si>
  <si>
    <r>
      <rPr>
        <b/>
        <sz val="8"/>
        <color theme="1"/>
        <rFont val="Calibri"/>
        <family val="2"/>
        <scheme val="minor"/>
      </rPr>
      <t>Use scanner to scan a 2D 92/93 SSCC barcode on a polybag</t>
    </r>
    <r>
      <rPr>
        <sz val="8"/>
        <color theme="1"/>
        <rFont val="Calibri"/>
        <family val="2"/>
        <scheme val="minor"/>
      </rPr>
      <t xml:space="preserve">
Use 43228935 on polybag (should scan but be unlinked to store)</t>
    </r>
  </si>
  <si>
    <r>
      <rPr>
        <b/>
        <sz val="8"/>
        <color theme="1"/>
        <rFont val="Calibri"/>
        <family val="2"/>
        <scheme val="minor"/>
      </rPr>
      <t>Use scanner to scan a 2D 91 Flow label</t>
    </r>
    <r>
      <rPr>
        <sz val="8"/>
        <color theme="1"/>
        <rFont val="Calibri"/>
        <family val="2"/>
        <scheme val="minor"/>
      </rPr>
      <t xml:space="preserve">
(None available)</t>
    </r>
  </si>
  <si>
    <r>
      <rPr>
        <b/>
        <sz val="8"/>
        <color theme="1"/>
        <rFont val="Calibri"/>
        <family val="2"/>
        <scheme val="minor"/>
      </rPr>
      <t>Use scanner to scan a 1D 91 LPN Label</t>
    </r>
    <r>
      <rPr>
        <sz val="8"/>
        <color theme="1"/>
        <rFont val="Calibri"/>
        <family val="2"/>
        <scheme val="minor"/>
      </rPr>
      <t xml:space="preserve">
(None available)</t>
    </r>
  </si>
  <si>
    <r>
      <rPr>
        <b/>
        <sz val="8"/>
        <color theme="1"/>
        <rFont val="Calibri"/>
        <family val="2"/>
        <scheme val="minor"/>
      </rPr>
      <t xml:space="preserve">Sort a 2D 92/93 SSCC labelled sortable polybag product
</t>
    </r>
    <r>
      <rPr>
        <sz val="8"/>
        <color theme="1"/>
        <rFont val="Calibri"/>
        <family val="2"/>
        <scheme val="minor"/>
      </rPr>
      <t>Place 5 items with 92/93 SSCCs on the sorter.  Re-print their labels and replace with 2D 92/93 labels if not already done so.  Ensure that product is flipped to sorter (reset after the test)
Orientate as follows:
1. Label is facing up
Use 43228935 - check not picked first.  Should reject.</t>
    </r>
  </si>
  <si>
    <t>Sort a 2D 91 Flow Label
Use a test label</t>
  </si>
  <si>
    <r>
      <t xml:space="preserve">DC Overseas Stock, relabelled with PDF generated CBX 2D labels </t>
    </r>
    <r>
      <rPr>
        <i/>
        <strike/>
        <sz val="11"/>
        <color theme="1"/>
        <rFont val="Calibri"/>
        <family val="2"/>
        <scheme val="minor"/>
      </rPr>
      <t>for that stock</t>
    </r>
  </si>
  <si>
    <r>
      <t xml:space="preserve">2D 92/93 Labelled sortable </t>
    </r>
    <r>
      <rPr>
        <strike/>
        <u/>
        <sz val="11"/>
        <color theme="1"/>
        <rFont val="Calibri"/>
        <family val="2"/>
        <scheme val="minor"/>
      </rPr>
      <t>small</t>
    </r>
    <r>
      <rPr>
        <strike/>
        <sz val="11"/>
        <color theme="1"/>
        <rFont val="Calibri"/>
        <family val="2"/>
        <scheme val="minor"/>
      </rPr>
      <t xml:space="preserve"> sized carton</t>
    </r>
  </si>
  <si>
    <t>PO</t>
  </si>
  <si>
    <t>PO 29308717</t>
  </si>
  <si>
    <t>PO 19165030</t>
  </si>
  <si>
    <t>Qty</t>
  </si>
  <si>
    <t>Ensure not in Pick and apply to any polybag</t>
  </si>
  <si>
    <t>PO 19208717</t>
  </si>
  <si>
    <t>Remaining</t>
  </si>
  <si>
    <t>PO 19199023</t>
  </si>
  <si>
    <t>Priority Conflict</t>
  </si>
  <si>
    <t>Sorted to 6666 (which ended up as reject)</t>
  </si>
  <si>
    <t>(No product)</t>
  </si>
  <si>
    <t>91 SSCC not in Sort Director, so consistent with current issue, it processed the 93.</t>
  </si>
  <si>
    <t xml:space="preserve">Sort a 91 SSCC labelled medium carton product
Place 5 items with 91 SSCCs on the sorter.  Orientate as follows:
1. Label is facing up
2. Label is facing left
3. Label is facing right
4. Label is facing forwards
5. Label is facing backwards
</t>
  </si>
  <si>
    <t xml:space="preserve">Sort a 00 SSCC labelled medium carton product
Place 5 items with 00 SSCCs on the sorter.  Orientate as follows:
1. Label is facing up
2. Label is facing left
3. Label is facing right
4. Label is facing forwards
5. Label is facing backwards
</t>
  </si>
  <si>
    <t xml:space="preserve">Sort a 1D 92/93 SSCC labelled medium carton  product
Place 5 items with 92/93 SSCCs on the sorter.  Orientate as follows:
1. Label is facing up
2. Label is facing left
3. Label is facing right
4. Label is facing forwards
5. Label is facing backwards
</t>
  </si>
  <si>
    <t xml:space="preserve">Sort a 2D 92/93 SSCC labelled medium carton product
Place 5 items with 92/93 SSCCs on the sorter.  Re-print their labels and replace with 2D 92/93 labels if not already done so.
Orientate as follows:
1. Label is facing up
2. Label is facing left
3. Label is facing right
4. Label is facing forwards
5. Label is facing backwards
</t>
  </si>
  <si>
    <t>Sort a 2D 92/93 SSCC labelled large sortable carton product
Place 5 items with 92/93 SSCCs on the sorter.  Re-print their labels and replace with 2D 92/93 labels if not already done so.
Orientate as follows:
1. Label is facing up
2. Label is facing left
3. Label is facing right
4. Label is facing forwards
5. Label is facing backwards
43161836</t>
  </si>
  <si>
    <t>2D Carton does not sort
1D Carton may reject</t>
  </si>
  <si>
    <t>Result</t>
  </si>
  <si>
    <t>2D label sorted
1D failed to sort</t>
  </si>
  <si>
    <t>2D did not sort - ink leached.
1D did not sort.  No ink leach</t>
  </si>
  <si>
    <t>2D Sorted
1D Reject</t>
  </si>
  <si>
    <t>1D Carton Rejected
2D Carton Rejected</t>
  </si>
  <si>
    <t>2D Carton Rejected
1D Carton Rejected</t>
  </si>
  <si>
    <t>2D Carton Sorted
1D Carton Sorted</t>
  </si>
  <si>
    <t>2D did not sort  
1D did sort</t>
  </si>
  <si>
    <t>2D sorted
1D sorted</t>
  </si>
  <si>
    <t>2D Sorted
1D Sorted</t>
  </si>
  <si>
    <t>2D did not sort x1
2D sorted x2  
1D did not sort x2
1D did sorter x 1</t>
  </si>
  <si>
    <t>2D sorted.
1D sorted</t>
  </si>
  <si>
    <t>2D Sorted
1D Rejected</t>
  </si>
  <si>
    <t>2D Rejected
1D Rejected</t>
  </si>
  <si>
    <t>1x 2D Label Rejected
2 x 2D sorted
3 x 1D Rejected</t>
  </si>
  <si>
    <t>2D Label did not sort
1D not run</t>
  </si>
  <si>
    <t>No carton found</t>
  </si>
  <si>
    <t>1D Carton Rejected 
2D Label sorted</t>
  </si>
  <si>
    <t>2D sorted.
1D rejected.</t>
  </si>
  <si>
    <t>2D Sorted
1D did not sort</t>
  </si>
  <si>
    <t>2D Score</t>
  </si>
  <si>
    <t>1D Score</t>
  </si>
  <si>
    <t>Processed on Web Sentinel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</si>
</sst>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8"/>
      <color theme="0"/>
      <name val="Calibri"/>
      <family val="2"/>
      <scheme val="minor"/>
    </font>
    <font>
      <b/>
      <sz val="8"/>
      <color theme="0"/>
      <name val="Calibri"/>
      <family val="2"/>
      <scheme val="minor"/>
    </font>
    <font>
      <sz val="8"/>
      <color theme="1"/>
      <name val="Calibri"/>
      <family val="2"/>
      <scheme val="minor"/>
    </font>
    <font>
      <sz val="8"/>
      <name val="Calibri"/>
      <family val="2"/>
      <scheme val="minor"/>
    </font>
    <font>
      <b/>
      <sz val="8"/>
      <color theme="1"/>
      <name val="Calibri"/>
      <family val="2"/>
      <scheme val="minor"/>
    </font>
    <font>
      <b/>
      <sz val="8"/>
      <name val="Calibri"/>
      <family val="2"/>
      <scheme val="minor"/>
    </font>
    <font>
      <b/>
      <sz val="11"/>
      <color theme="1"/>
      <name val="Calibri"/>
      <family val="2"/>
      <scheme val="minor"/>
    </font>
    <font>
      <sz val="11"/>
      <color theme="0"/>
      <name val="Calibri"/>
      <family val="2"/>
      <scheme val="minor"/>
    </font>
    <font>
      <sz val="11"/>
      <name val="Calibri"/>
      <family val="2"/>
      <scheme val="minor"/>
    </font>
    <font>
      <sz val="9"/>
      <color theme="1"/>
      <name val="Calibri"/>
      <family val="2"/>
      <scheme val="minor"/>
    </font>
    <font>
      <b/>
      <sz val="9"/>
      <color theme="0"/>
      <name val="Calibri"/>
      <family val="2"/>
      <scheme val="minor"/>
    </font>
    <font>
      <sz val="11"/>
      <color rgb="FFFF0000"/>
      <name val="Calibri"/>
      <family val="2"/>
      <scheme val="minor"/>
    </font>
    <font>
      <b/>
      <sz val="14"/>
      <color theme="1"/>
      <name val="Calibri"/>
      <family val="2"/>
      <scheme val="minor"/>
    </font>
    <font>
      <sz val="16"/>
      <color rgb="FFFF0000"/>
      <name val="Calibri"/>
      <family val="2"/>
      <scheme val="minor"/>
    </font>
    <font>
      <b/>
      <sz val="8"/>
      <color rgb="FFFF0000"/>
      <name val="Calibri"/>
      <family val="2"/>
      <scheme val="minor"/>
    </font>
    <font>
      <b/>
      <u/>
      <sz val="8"/>
      <color theme="1"/>
      <name val="Calibri"/>
      <family val="2"/>
      <scheme val="minor"/>
    </font>
    <font>
      <i/>
      <sz val="11"/>
      <color theme="1"/>
      <name val="Calibri"/>
      <family val="2"/>
      <scheme val="minor"/>
    </font>
    <font>
      <u/>
      <sz val="11"/>
      <color theme="1"/>
      <name val="Calibri"/>
      <family val="2"/>
      <scheme val="minor"/>
    </font>
    <font>
      <sz val="11"/>
      <color theme="1"/>
      <name val="Calibri"/>
      <family val="2"/>
      <scheme val="minor"/>
    </font>
    <font>
      <strike/>
      <sz val="11"/>
      <color theme="1"/>
      <name val="Calibri"/>
      <family val="2"/>
      <scheme val="minor"/>
    </font>
    <font>
      <i/>
      <strike/>
      <sz val="11"/>
      <color theme="1"/>
      <name val="Calibri"/>
      <family val="2"/>
      <scheme val="minor"/>
    </font>
    <font>
      <strike/>
      <u/>
      <sz val="11"/>
      <color theme="1"/>
      <name val="Calibri"/>
      <family val="2"/>
      <scheme val="minor"/>
    </font>
    <font>
      <sz val="11"/>
      <color rgb="FF006100"/>
      <name val="Calibri"/>
      <family val="2"/>
      <scheme val="minor"/>
    </font>
  </fonts>
  <fills count="18">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rgb="FF002060"/>
        <bgColor indexed="64"/>
      </patternFill>
    </fill>
    <fill>
      <patternFill patternType="solid">
        <fgColor rgb="FFFFFF00"/>
        <bgColor indexed="64"/>
      </patternFill>
    </fill>
    <fill>
      <patternFill patternType="solid">
        <fgColor theme="4" tint="-0.499984740745262"/>
        <bgColor indexed="64"/>
      </patternFill>
    </fill>
    <fill>
      <patternFill patternType="solid">
        <fgColor rgb="FF7030A0"/>
        <bgColor indexed="64"/>
      </patternFill>
    </fill>
    <fill>
      <patternFill patternType="solid">
        <fgColor theme="5" tint="0.79998168889431442"/>
        <bgColor indexed="64"/>
      </patternFill>
    </fill>
    <fill>
      <patternFill patternType="solid">
        <fgColor rgb="FF3399FF"/>
        <bgColor indexed="64"/>
      </patternFill>
    </fill>
    <fill>
      <patternFill patternType="solid">
        <fgColor rgb="FFCC66FF"/>
        <bgColor indexed="64"/>
      </patternFill>
    </fill>
    <fill>
      <patternFill patternType="solid">
        <fgColor theme="2"/>
        <bgColor indexed="64"/>
      </patternFill>
    </fill>
    <fill>
      <patternFill patternType="solid">
        <fgColor rgb="FFC6EFCE"/>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9" fontId="19" fillId="0" borderId="0" applyFont="0" applyFill="0" applyBorder="0" applyAlignment="0" applyProtection="0"/>
    <xf numFmtId="0" fontId="23" fillId="17" borderId="0" applyNumberFormat="0" applyBorder="0" applyAlignment="0" applyProtection="0"/>
  </cellStyleXfs>
  <cellXfs count="86">
    <xf numFmtId="0" fontId="0" fillId="0" borderId="0" xfId="0"/>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2" fillId="5" borderId="3" xfId="0" applyFont="1" applyFill="1" applyBorder="1" applyAlignment="1">
      <alignment horizontal="center" vertical="top" wrapText="1"/>
    </xf>
    <xf numFmtId="0" fontId="2" fillId="6" borderId="5" xfId="0" applyFont="1" applyFill="1" applyBorder="1" applyAlignment="1">
      <alignment horizontal="center" vertical="top" wrapText="1"/>
    </xf>
    <xf numFmtId="0" fontId="4" fillId="6" borderId="2" xfId="0" applyFont="1" applyFill="1" applyBorder="1" applyAlignment="1">
      <alignment horizontal="left" vertical="top" wrapText="1"/>
    </xf>
    <xf numFmtId="0" fontId="4" fillId="6" borderId="3" xfId="0" applyFont="1" applyFill="1" applyBorder="1" applyAlignment="1">
      <alignment horizontal="left" vertical="top" wrapText="1"/>
    </xf>
    <xf numFmtId="0" fontId="2" fillId="5" borderId="4" xfId="0" applyFont="1" applyFill="1" applyBorder="1" applyAlignment="1">
      <alignment horizontal="center" vertical="top" wrapText="1"/>
    </xf>
    <xf numFmtId="0" fontId="6" fillId="8" borderId="3" xfId="0" applyFont="1" applyFill="1" applyBorder="1" applyAlignment="1">
      <alignment horizontal="center" vertical="top"/>
    </xf>
    <xf numFmtId="0" fontId="3" fillId="7" borderId="3" xfId="0" applyFont="1" applyFill="1" applyBorder="1" applyAlignment="1">
      <alignment vertical="top" wrapText="1"/>
    </xf>
    <xf numFmtId="0" fontId="6" fillId="4" borderId="3" xfId="0" applyFont="1" applyFill="1" applyBorder="1" applyAlignment="1">
      <alignment horizontal="center" vertical="top"/>
    </xf>
    <xf numFmtId="0" fontId="6" fillId="4" borderId="2" xfId="0" applyFont="1" applyFill="1" applyBorder="1" applyAlignment="1">
      <alignment horizontal="center" vertical="top"/>
    </xf>
    <xf numFmtId="0" fontId="3" fillId="0" borderId="0" xfId="0" applyFont="1" applyAlignment="1">
      <alignment vertical="center"/>
    </xf>
    <xf numFmtId="0" fontId="4" fillId="2" borderId="1" xfId="0" applyFont="1" applyFill="1" applyBorder="1" applyAlignment="1">
      <alignment horizontal="left" vertical="top" wrapText="1"/>
    </xf>
    <xf numFmtId="0" fontId="1" fillId="2" borderId="1" xfId="0" applyFont="1" applyFill="1" applyBorder="1" applyAlignment="1">
      <alignment vertical="top"/>
    </xf>
    <xf numFmtId="0" fontId="4" fillId="8" borderId="1" xfId="0" applyFont="1" applyFill="1" applyBorder="1" applyAlignment="1">
      <alignment horizontal="center" vertical="top" wrapText="1"/>
    </xf>
    <xf numFmtId="0" fontId="5" fillId="7" borderId="2" xfId="0" applyFont="1" applyFill="1" applyBorder="1" applyAlignment="1">
      <alignment vertical="top" wrapText="1"/>
    </xf>
    <xf numFmtId="0" fontId="4" fillId="2" borderId="2" xfId="0" applyFont="1" applyFill="1" applyBorder="1" applyAlignment="1">
      <alignment horizontal="left" vertical="top" wrapText="1"/>
    </xf>
    <xf numFmtId="0" fontId="4" fillId="6" borderId="4" xfId="0" applyFont="1" applyFill="1" applyBorder="1" applyAlignment="1">
      <alignment horizontal="left" vertical="top" wrapText="1"/>
    </xf>
    <xf numFmtId="0" fontId="1" fillId="5" borderId="5" xfId="0" applyFont="1" applyFill="1" applyBorder="1" applyAlignment="1">
      <alignment horizontal="center" vertical="top" wrapText="1"/>
    </xf>
    <xf numFmtId="0" fontId="2" fillId="5" borderId="2" xfId="0" applyFont="1" applyFill="1" applyBorder="1" applyAlignment="1">
      <alignment horizontal="center" vertical="top" wrapText="1"/>
    </xf>
    <xf numFmtId="0" fontId="6" fillId="4" borderId="5" xfId="0" applyFont="1" applyFill="1" applyBorder="1" applyAlignment="1">
      <alignment horizontal="center" vertical="top"/>
    </xf>
    <xf numFmtId="0" fontId="6" fillId="4" borderId="5" xfId="0" applyFont="1" applyFill="1" applyBorder="1" applyAlignment="1">
      <alignment horizontal="center" vertical="top" wrapText="1"/>
    </xf>
    <xf numFmtId="0" fontId="8" fillId="9" borderId="0" xfId="0" applyFont="1" applyFill="1"/>
    <xf numFmtId="0" fontId="9" fillId="10" borderId="0" xfId="0" applyFont="1" applyFill="1"/>
    <xf numFmtId="0" fontId="10" fillId="0" borderId="0" xfId="0" applyFont="1"/>
    <xf numFmtId="0" fontId="10" fillId="0" borderId="0" xfId="0" applyFont="1" applyAlignment="1">
      <alignment wrapText="1"/>
    </xf>
    <xf numFmtId="0" fontId="10" fillId="0" borderId="1" xfId="0" applyFont="1" applyBorder="1"/>
    <xf numFmtId="0" fontId="1" fillId="2" borderId="5" xfId="0" applyFont="1" applyFill="1" applyBorder="1" applyAlignment="1">
      <alignment vertical="top"/>
    </xf>
    <xf numFmtId="0" fontId="11" fillId="9" borderId="1" xfId="0" applyFont="1" applyFill="1" applyBorder="1"/>
    <xf numFmtId="0" fontId="11" fillId="9" borderId="1" xfId="0" applyFont="1" applyFill="1" applyBorder="1" applyAlignment="1">
      <alignment wrapText="1"/>
    </xf>
    <xf numFmtId="0" fontId="11" fillId="11" borderId="1" xfId="0" applyFont="1" applyFill="1" applyBorder="1"/>
    <xf numFmtId="0" fontId="11" fillId="11" borderId="1" xfId="0" applyFont="1" applyFill="1" applyBorder="1" applyAlignment="1">
      <alignment horizontal="center" vertical="center" wrapText="1"/>
    </xf>
    <xf numFmtId="0" fontId="10" fillId="0" borderId="1" xfId="0" applyFont="1" applyBorder="1" applyAlignment="1">
      <alignment wrapText="1"/>
    </xf>
    <xf numFmtId="9" fontId="11" fillId="11" borderId="1" xfId="0" applyNumberFormat="1" applyFont="1" applyFill="1" applyBorder="1" applyAlignment="1">
      <alignment wrapText="1"/>
    </xf>
    <xf numFmtId="0" fontId="0" fillId="0" borderId="0" xfId="0" applyAlignment="1">
      <alignment wrapText="1"/>
    </xf>
    <xf numFmtId="0" fontId="13" fillId="0" borderId="0" xfId="0" applyFont="1" applyAlignment="1">
      <alignment vertical="top"/>
    </xf>
    <xf numFmtId="0" fontId="5" fillId="13" borderId="6" xfId="0" applyFont="1" applyFill="1" applyBorder="1" applyAlignment="1">
      <alignment vertical="top"/>
    </xf>
    <xf numFmtId="0" fontId="5" fillId="13" borderId="6" xfId="0" applyFont="1" applyFill="1" applyBorder="1" applyAlignment="1">
      <alignment horizontal="left" vertical="top"/>
    </xf>
    <xf numFmtId="0" fontId="3" fillId="13" borderId="6" xfId="0" applyFont="1" applyFill="1" applyBorder="1" applyAlignment="1">
      <alignment vertical="top"/>
    </xf>
    <xf numFmtId="0" fontId="5" fillId="0" borderId="1" xfId="0" applyFont="1" applyBorder="1" applyAlignment="1">
      <alignment vertical="top" wrapText="1"/>
    </xf>
    <xf numFmtId="49" fontId="3" fillId="0" borderId="0" xfId="0" applyNumberFormat="1" applyFont="1" applyAlignment="1">
      <alignment horizontal="left" vertical="top" wrapText="1"/>
    </xf>
    <xf numFmtId="0" fontId="3" fillId="0" borderId="0" xfId="0" applyFont="1" applyAlignment="1">
      <alignment horizontal="left" vertical="top" wrapText="1"/>
    </xf>
    <xf numFmtId="0" fontId="5" fillId="14" borderId="1" xfId="0" applyFont="1" applyFill="1" applyBorder="1" applyAlignment="1">
      <alignment vertical="top"/>
    </xf>
    <xf numFmtId="0" fontId="3" fillId="13" borderId="6" xfId="0" applyFont="1" applyFill="1" applyBorder="1" applyAlignment="1">
      <alignment vertical="top" wrapText="1"/>
    </xf>
    <xf numFmtId="0" fontId="10" fillId="3" borderId="1" xfId="0" applyFont="1" applyFill="1" applyBorder="1"/>
    <xf numFmtId="0" fontId="0" fillId="3" borderId="0" xfId="0" applyFill="1"/>
    <xf numFmtId="0" fontId="10" fillId="3" borderId="1" xfId="0" applyFont="1" applyFill="1" applyBorder="1" applyAlignment="1">
      <alignment wrapText="1"/>
    </xf>
    <xf numFmtId="0" fontId="10" fillId="3" borderId="1" xfId="0" applyFont="1" applyFill="1" applyBorder="1" applyAlignment="1">
      <alignment horizontal="center" vertical="center" wrapText="1"/>
    </xf>
    <xf numFmtId="0" fontId="11" fillId="12" borderId="5" xfId="0" applyFont="1" applyFill="1" applyBorder="1"/>
    <xf numFmtId="0" fontId="11" fillId="12" borderId="5" xfId="0" applyFont="1" applyFill="1" applyBorder="1" applyAlignment="1">
      <alignment wrapText="1"/>
    </xf>
    <xf numFmtId="0" fontId="14" fillId="0" borderId="0" xfId="0" applyFont="1" applyAlignment="1">
      <alignment vertical="top"/>
    </xf>
    <xf numFmtId="0" fontId="5" fillId="15" borderId="1" xfId="0" applyFont="1" applyFill="1" applyBorder="1" applyAlignment="1">
      <alignment vertical="top" wrapText="1"/>
    </xf>
    <xf numFmtId="0" fontId="5" fillId="15" borderId="1" xfId="0" applyFont="1" applyFill="1" applyBorder="1" applyAlignment="1">
      <alignment vertical="top"/>
    </xf>
    <xf numFmtId="0" fontId="7" fillId="16" borderId="0" xfId="0" applyFont="1" applyFill="1"/>
    <xf numFmtId="0" fontId="3" fillId="0" borderId="0" xfId="0" applyFont="1" applyAlignment="1">
      <alignment vertical="top" wrapText="1"/>
    </xf>
    <xf numFmtId="0" fontId="3" fillId="0" borderId="0" xfId="0" applyFont="1" applyAlignment="1">
      <alignment horizontal="center" vertical="top" wrapText="1"/>
    </xf>
    <xf numFmtId="0" fontId="5" fillId="0" borderId="0" xfId="0" applyFont="1" applyAlignment="1">
      <alignment vertical="top" wrapText="1"/>
    </xf>
    <xf numFmtId="0" fontId="0" fillId="0" borderId="0" xfId="0" applyAlignment="1">
      <alignment vertical="top"/>
    </xf>
    <xf numFmtId="0" fontId="12" fillId="0" borderId="0" xfId="0" applyFont="1" applyAlignment="1">
      <alignment horizontal="left"/>
    </xf>
    <xf numFmtId="0" fontId="7" fillId="16" borderId="0" xfId="0" applyFont="1" applyFill="1" applyAlignment="1">
      <alignment wrapText="1"/>
    </xf>
    <xf numFmtId="9" fontId="10" fillId="0" borderId="0" xfId="1" applyFont="1" applyAlignment="1">
      <alignment wrapText="1"/>
    </xf>
    <xf numFmtId="0" fontId="7" fillId="0" borderId="0" xfId="0" applyFont="1"/>
    <xf numFmtId="0" fontId="20" fillId="0" borderId="0" xfId="0" applyFont="1"/>
    <xf numFmtId="0" fontId="20" fillId="0" borderId="0" xfId="0" applyFont="1" applyAlignment="1">
      <alignment wrapText="1"/>
    </xf>
    <xf numFmtId="0" fontId="23" fillId="17" borderId="1" xfId="2" applyBorder="1" applyAlignment="1">
      <alignment vertical="top"/>
    </xf>
    <xf numFmtId="0" fontId="23" fillId="17" borderId="1" xfId="2" applyBorder="1" applyAlignment="1">
      <alignment vertical="top" wrapText="1"/>
    </xf>
    <xf numFmtId="0" fontId="23" fillId="17" borderId="0" xfId="2"/>
    <xf numFmtId="9" fontId="3" fillId="0" borderId="0" xfId="1" applyFont="1" applyAlignment="1">
      <alignment vertical="top"/>
    </xf>
    <xf numFmtId="0" fontId="4" fillId="13" borderId="6" xfId="0" applyFont="1" applyFill="1" applyBorder="1" applyAlignment="1">
      <alignment horizontal="left" vertical="top" wrapText="1"/>
    </xf>
    <xf numFmtId="0" fontId="0" fillId="13" borderId="6" xfId="0" applyFill="1" applyBorder="1" applyAlignment="1">
      <alignment horizontal="left" vertical="top" wrapText="1"/>
    </xf>
    <xf numFmtId="0" fontId="0" fillId="13" borderId="6" xfId="0" applyFill="1" applyBorder="1" applyAlignment="1">
      <alignment vertical="top" wrapText="1"/>
    </xf>
    <xf numFmtId="0" fontId="3" fillId="13" borderId="7" xfId="0" applyFont="1" applyFill="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5" fillId="14" borderId="11" xfId="0" applyFont="1" applyFill="1" applyBorder="1" applyAlignment="1">
      <alignment horizontal="center" vertical="top"/>
    </xf>
    <xf numFmtId="0" fontId="5" fillId="14" borderId="10" xfId="0" applyFont="1" applyFill="1" applyBorder="1" applyAlignment="1">
      <alignment horizontal="center" vertical="top"/>
    </xf>
    <xf numFmtId="0" fontId="5" fillId="15" borderId="10" xfId="0" applyFont="1" applyFill="1" applyBorder="1" applyAlignment="1">
      <alignment vertical="top"/>
    </xf>
    <xf numFmtId="0" fontId="7" fillId="0" borderId="10" xfId="0" applyFont="1" applyBorder="1" applyAlignment="1">
      <alignment vertical="top"/>
    </xf>
    <xf numFmtId="0" fontId="5" fillId="13" borderId="6" xfId="0" applyFont="1" applyFill="1" applyBorder="1" applyAlignment="1">
      <alignment vertical="top"/>
    </xf>
    <xf numFmtId="0" fontId="7" fillId="13" borderId="6" xfId="0" applyFont="1" applyFill="1" applyBorder="1" applyAlignment="1">
      <alignment vertical="top"/>
    </xf>
    <xf numFmtId="0" fontId="5" fillId="13" borderId="7" xfId="0" applyFont="1" applyFill="1" applyBorder="1" applyAlignment="1">
      <alignment vertical="top"/>
    </xf>
    <xf numFmtId="0" fontId="7" fillId="13" borderId="8" xfId="0" applyFont="1" applyFill="1" applyBorder="1" applyAlignment="1">
      <alignment vertical="top"/>
    </xf>
    <xf numFmtId="0" fontId="7" fillId="13" borderId="9" xfId="0" applyFont="1" applyFill="1" applyBorder="1" applyAlignment="1">
      <alignment vertical="top"/>
    </xf>
    <xf numFmtId="0" fontId="15" fillId="13" borderId="7" xfId="0" applyFont="1" applyFill="1" applyBorder="1" applyAlignment="1">
      <alignment vertical="top" wrapText="1"/>
    </xf>
  </cellXfs>
  <cellStyles count="3">
    <cellStyle name="Good" xfId="2" builtinId="26"/>
    <cellStyle name="Normal" xfId="0" builtinId="0"/>
    <cellStyle name="Percent" xfId="1" builtinId="5"/>
  </cellStyles>
  <dxfs count="0"/>
  <tableStyles count="0" defaultTableStyle="TableStyleMedium2" defaultPivotStyle="PivotStyleLight16"/>
  <colors>
    <mruColors>
      <color rgb="FF009A46"/>
      <color rgb="FF9A0000"/>
      <color rgb="FFFF0505"/>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2D Label Testing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explosion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6-258D-4ABB-90F1-15F1B33CE4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258D-4ABB-90F1-15F1B33CE476}"/>
              </c:ext>
            </c:extLst>
          </c:dPt>
          <c:dPt>
            <c:idx val="2"/>
            <c:bubble3D val="0"/>
            <c:spPr>
              <a:solidFill>
                <a:srgbClr val="009A46"/>
              </a:solidFill>
              <a:ln w="19050">
                <a:solidFill>
                  <a:schemeClr val="lt1"/>
                </a:solidFill>
              </a:ln>
              <a:effectLst/>
            </c:spPr>
            <c:extLst>
              <c:ext xmlns:c16="http://schemas.microsoft.com/office/drawing/2014/chart" uri="{C3380CC4-5D6E-409C-BE32-E72D297353CC}">
                <c16:uniqueId val="{00000008-258D-4ABB-90F1-15F1B33CE476}"/>
              </c:ext>
            </c:extLst>
          </c:dPt>
          <c:dPt>
            <c:idx val="3"/>
            <c:bubble3D val="0"/>
            <c:spPr>
              <a:solidFill>
                <a:srgbClr val="FF0505"/>
              </a:solidFill>
              <a:ln w="19050">
                <a:solidFill>
                  <a:schemeClr val="lt1"/>
                </a:solidFill>
              </a:ln>
              <a:effectLst/>
            </c:spPr>
            <c:extLst>
              <c:ext xmlns:c16="http://schemas.microsoft.com/office/drawing/2014/chart" uri="{C3380CC4-5D6E-409C-BE32-E72D297353CC}">
                <c16:uniqueId val="{00000009-258D-4ABB-90F1-15F1B33CE476}"/>
              </c:ext>
            </c:extLst>
          </c:dPt>
          <c:dPt>
            <c:idx val="4"/>
            <c:bubble3D val="0"/>
            <c:spPr>
              <a:solidFill>
                <a:schemeClr val="accent4"/>
              </a:solidFill>
              <a:ln w="19050">
                <a:solidFill>
                  <a:schemeClr val="lt1"/>
                </a:solidFill>
              </a:ln>
              <a:effectLst/>
            </c:spPr>
            <c:extLst>
              <c:ext xmlns:c16="http://schemas.microsoft.com/office/drawing/2014/chart" uri="{C3380CC4-5D6E-409C-BE32-E72D297353CC}">
                <c16:uniqueId val="{0000000A-258D-4ABB-90F1-15F1B33CE476}"/>
              </c:ext>
            </c:extLst>
          </c:dPt>
          <c:dPt>
            <c:idx val="5"/>
            <c:bubble3D val="0"/>
            <c:spPr>
              <a:solidFill>
                <a:srgbClr val="9A0000"/>
              </a:solidFill>
              <a:ln w="19050">
                <a:solidFill>
                  <a:schemeClr val="lt1"/>
                </a:solidFill>
              </a:ln>
              <a:effectLst/>
            </c:spPr>
            <c:extLst>
              <c:ext xmlns:c16="http://schemas.microsoft.com/office/drawing/2014/chart" uri="{C3380CC4-5D6E-409C-BE32-E72D297353CC}">
                <c16:uniqueId val="{0000000B-258D-4ABB-90F1-15F1B33CE476}"/>
              </c:ext>
            </c:extLst>
          </c:dPt>
          <c:cat>
            <c:strRef>
              <c:f>'Test Summary'!$H$2:$M$2</c:f>
              <c:strCache>
                <c:ptCount val="6"/>
                <c:pt idx="0">
                  <c:v>Not executed</c:v>
                </c:pt>
                <c:pt idx="1">
                  <c:v>In progress</c:v>
                </c:pt>
                <c:pt idx="2">
                  <c:v>Pass</c:v>
                </c:pt>
                <c:pt idx="3">
                  <c:v>Fail</c:v>
                </c:pt>
                <c:pt idx="4">
                  <c:v>Pending</c:v>
                </c:pt>
                <c:pt idx="5">
                  <c:v>Retest</c:v>
                </c:pt>
              </c:strCache>
            </c:strRef>
          </c:cat>
          <c:val>
            <c:numRef>
              <c:f>'Test Summary'!$H$21:$M$21</c:f>
              <c:numCache>
                <c:formatCode>0%</c:formatCode>
                <c:ptCount val="6"/>
                <c:pt idx="0">
                  <c:v>0</c:v>
                </c:pt>
                <c:pt idx="1">
                  <c:v>0</c:v>
                </c:pt>
                <c:pt idx="2">
                  <c:v>0.98360655737704916</c:v>
                </c:pt>
                <c:pt idx="3">
                  <c:v>1.6393442622950821E-2</c:v>
                </c:pt>
                <c:pt idx="4">
                  <c:v>0</c:v>
                </c:pt>
                <c:pt idx="5">
                  <c:v>0</c:v>
                </c:pt>
              </c:numCache>
            </c:numRef>
          </c:val>
          <c:extLst>
            <c:ext xmlns:c16="http://schemas.microsoft.com/office/drawing/2014/chart" uri="{C3380CC4-5D6E-409C-BE32-E72D297353CC}">
              <c16:uniqueId val="{00000000-258D-4ABB-90F1-15F1B33CE476}"/>
            </c:ext>
          </c:extLst>
        </c:ser>
        <c:ser>
          <c:idx val="1"/>
          <c:order val="1"/>
          <c:dPt>
            <c:idx val="0"/>
            <c:bubble3D val="0"/>
            <c:spPr>
              <a:solidFill>
                <a:schemeClr val="accent2"/>
              </a:solidFill>
              <a:ln w="19050">
                <a:solidFill>
                  <a:schemeClr val="lt1"/>
                </a:solidFill>
              </a:ln>
              <a:effectLst/>
            </c:spPr>
            <c:extLst>
              <c:ext xmlns:c16="http://schemas.microsoft.com/office/drawing/2014/chart" uri="{C3380CC4-5D6E-409C-BE32-E72D297353CC}">
                <c16:uniqueId val="{0000000D-C3AD-4108-83B3-5B04AF65C313}"/>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F-C3AD-4108-83B3-5B04AF65C313}"/>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11-C3AD-4108-83B3-5B04AF65C313}"/>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3-C3AD-4108-83B3-5B04AF65C313}"/>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5-C3AD-4108-83B3-5B04AF65C313}"/>
              </c:ext>
            </c:extLst>
          </c:dPt>
          <c:dPt>
            <c:idx val="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C3AD-4108-83B3-5B04AF65C313}"/>
              </c:ext>
            </c:extLst>
          </c:dPt>
          <c:cat>
            <c:strRef>
              <c:f>'Test Summary'!$H$2:$M$2</c:f>
              <c:strCache>
                <c:ptCount val="6"/>
                <c:pt idx="0">
                  <c:v>Not executed</c:v>
                </c:pt>
                <c:pt idx="1">
                  <c:v>In progress</c:v>
                </c:pt>
                <c:pt idx="2">
                  <c:v>Pass</c:v>
                </c:pt>
                <c:pt idx="3">
                  <c:v>Fail</c:v>
                </c:pt>
                <c:pt idx="4">
                  <c:v>Pending</c:v>
                </c:pt>
                <c:pt idx="5">
                  <c:v>Retest</c:v>
                </c:pt>
              </c:strCache>
            </c:strRef>
          </c:cat>
          <c:val>
            <c:numRef>
              <c:f>'Test Summary'!$H$21:$M$21</c:f>
              <c:numCache>
                <c:formatCode>0%</c:formatCode>
                <c:ptCount val="6"/>
                <c:pt idx="0">
                  <c:v>0</c:v>
                </c:pt>
                <c:pt idx="1">
                  <c:v>0</c:v>
                </c:pt>
                <c:pt idx="2">
                  <c:v>0.98360655737704916</c:v>
                </c:pt>
                <c:pt idx="3">
                  <c:v>1.6393442622950821E-2</c:v>
                </c:pt>
                <c:pt idx="4">
                  <c:v>0</c:v>
                </c:pt>
                <c:pt idx="5">
                  <c:v>0</c:v>
                </c:pt>
              </c:numCache>
            </c:numRef>
          </c:val>
          <c:extLst>
            <c:ext xmlns:c16="http://schemas.microsoft.com/office/drawing/2014/chart" uri="{C3380CC4-5D6E-409C-BE32-E72D297353CC}">
              <c16:uniqueId val="{0000000D-258D-4ABB-90F1-15F1B33CE47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1628775</xdr:colOff>
      <xdr:row>22</xdr:row>
      <xdr:rowOff>180975</xdr:rowOff>
    </xdr:from>
    <xdr:to>
      <xdr:col>14</xdr:col>
      <xdr:colOff>419100</xdr:colOff>
      <xdr:row>37</xdr:row>
      <xdr:rowOff>66675</xdr:rowOff>
    </xdr:to>
    <xdr:graphicFrame macro="">
      <xdr:nvGraphicFramePr>
        <xdr:cNvPr id="3" name="Chart 2">
          <a:extLst>
            <a:ext uri="{FF2B5EF4-FFF2-40B4-BE49-F238E27FC236}">
              <a16:creationId xmlns:a16="http://schemas.microsoft.com/office/drawing/2014/main" id="{A1693A3E-CF1A-0F89-56DA-82C714B619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ummary Sheet View" id="{F0649160-2283-42CF-8977-8B1DE2D07525}"/>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Pre Work" id="{C06D2474-5E52-4429-84BD-6154F60C8975}">
    <nsvFilter filterId="{34573751-9925-4497-BCD1-2291909F4138}" ref="A1:G55" tableId="0"/>
  </namedSheetView>
</namedSheetViews>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Printers" id="{400100AD-52AA-4E23-B913-3D14C68A75D4}"/>
</namedSheetViews>
</file>

<file path=xl/namedSheetViews/namedSheetView4.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orter Std" id="{B66FDB8F-89D7-4970-8406-696157B670B7}"/>
</namedSheetViews>
</file>

<file path=xl/namedSheetViews/namedSheetView5.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orter Vol" id="{2917301C-4739-4ED1-AF9B-AC051D3DD9BB}"/>
</namedSheetViews>
</file>

<file path=xl/namedSheetViews/namedSheetView6.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orter Dups" id="{9B7EE040-E943-450E-B0E0-61546208155F}"/>
</namedSheetViews>
</file>

<file path=xl/namedSheetViews/namedSheetView7.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ort Compare" id="{7D1907BD-E901-4487-8F90-C1D19B39C19C}"/>
</namedSheetViews>
</file>

<file path=xl/namedSheetViews/namedSheetView8.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CN80 Std" id="{1B96F412-10CC-4892-8520-C432A20C2BB2}"/>
</namedSheetViews>
</file>

<file path=xl/namedSheetViews/namedSheetView9.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Consolidation" id="{4401F40F-F7BF-4084-BE92-8459BE47E252}"/>
</namedSheetViews>
</file>

<file path=xl/namedSheetViews/namedSheetView10.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CN80 Voice" id="{56390BEC-3FA8-470C-8F2E-7F1083CE6BA7}"/>
</namedSheetViews>
</file>

<file path=xl/namedSheetViews/namedSheetView1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td Ring" id="{98E24B38-B28D-497A-B85D-E23498B27ED7}"/>
</namedSheetViews>
</file>

<file path=xl/namedSheetViews/namedSheetView1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ocollect" id="{3DA1CE28-4818-489D-B508-B06C6B6277A0}"/>
</namedSheetViews>
</file>

<file path=xl/namedSheetViews/namedSheetView1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M1A" id="{BD23ECD8-7E68-4BD8-B01B-D55B830A5C1A}"/>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19/04/relationships/namedSheetView" Target="../namedSheetViews/namedSheetView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19/04/relationships/namedSheetView" Target="../namedSheetViews/namedSheetView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microsoft.com/office/2019/04/relationships/namedSheetView" Target="../namedSheetViews/namedSheetView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microsoft.com/office/2019/04/relationships/namedSheetView" Target="../namedSheetViews/namedSheetView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microsoft.com/office/2019/04/relationships/namedSheetView" Target="../namedSheetViews/namedSheetView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microsoft.com/office/2019/04/relationships/namedSheetView" Target="../namedSheetViews/namedSheetView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microsoft.com/office/2019/04/relationships/namedSheetView" Target="../namedSheetViews/namedSheetView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microsoft.com/office/2019/04/relationships/namedSheetView" Target="../namedSheetViews/namedSheetView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microsoft.com/office/2019/04/relationships/namedSheetView" Target="../namedSheetViews/namedSheetView10.xml"/></Relationships>
</file>

<file path=xl/worksheets/_rels/sheet11.xml.rels><?xml version="1.0" encoding="UTF-8" standalone="yes"?>
<Relationships xmlns="http://schemas.openxmlformats.org/package/2006/relationships"><Relationship Id="rId1" Type="http://schemas.microsoft.com/office/2019/04/relationships/namedSheetView" Target="../namedSheetViews/namedSheetView11.xml"/></Relationships>
</file>

<file path=xl/worksheets/_rels/sheet12.xml.rels><?xml version="1.0" encoding="UTF-8" standalone="yes"?>
<Relationships xmlns="http://schemas.openxmlformats.org/package/2006/relationships"><Relationship Id="rId1" Type="http://schemas.microsoft.com/office/2019/04/relationships/namedSheetView" Target="../namedSheetViews/namedSheetView12.xml"/></Relationships>
</file>

<file path=xl/worksheets/_rels/sheet13.xml.rels><?xml version="1.0" encoding="UTF-8" standalone="yes"?>
<Relationships xmlns="http://schemas.openxmlformats.org/package/2006/relationships"><Relationship Id="rId1" Type="http://schemas.microsoft.com/office/2019/04/relationships/namedSheetView" Target="../namedSheetViews/namedSheetView13.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B239D-B0E7-4D13-B78C-F75BF8429098}">
  <sheetPr codeName="Sheet1"/>
  <dimension ref="A1:O22"/>
  <sheetViews>
    <sheetView tabSelected="1" workbookViewId="0">
      <pane ySplit="2" topLeftCell="A3" activePane="bottomLeft" state="frozen"/>
      <selection pane="bottomLeft" activeCell="F31" sqref="F31"/>
    </sheetView>
  </sheetViews>
  <sheetFormatPr defaultRowHeight="15" x14ac:dyDescent="0.25"/>
  <cols>
    <col min="1" max="1" width="30.7109375" customWidth="1"/>
    <col min="2" max="2" width="46.5703125" style="36" customWidth="1"/>
    <col min="3" max="3" width="30.7109375" style="36" customWidth="1"/>
    <col min="4" max="4" width="19.7109375" customWidth="1"/>
    <col min="5" max="5" width="9.42578125" customWidth="1"/>
    <col min="6" max="6" width="7.7109375" customWidth="1"/>
    <col min="7" max="7" width="18.7109375" style="26" bestFit="1" customWidth="1"/>
    <col min="8" max="8" width="9.7109375" style="27" customWidth="1"/>
    <col min="9" max="14" width="8.7109375" style="26"/>
  </cols>
  <sheetData>
    <row r="1" spans="1:14" x14ac:dyDescent="0.25">
      <c r="A1" s="60" t="s">
        <v>449</v>
      </c>
    </row>
    <row r="2" spans="1:14" ht="24.75" x14ac:dyDescent="0.25">
      <c r="A2" s="30" t="s">
        <v>242</v>
      </c>
      <c r="B2" s="31" t="s">
        <v>23</v>
      </c>
      <c r="C2" s="31" t="s">
        <v>32</v>
      </c>
      <c r="D2" s="30" t="s">
        <v>62</v>
      </c>
      <c r="E2" s="31" t="s">
        <v>41</v>
      </c>
      <c r="F2" s="31" t="s">
        <v>63</v>
      </c>
      <c r="G2" s="32" t="s">
        <v>25</v>
      </c>
      <c r="H2" s="33" t="s">
        <v>14</v>
      </c>
      <c r="I2" s="33" t="s">
        <v>15</v>
      </c>
      <c r="J2" s="33" t="s">
        <v>16</v>
      </c>
      <c r="K2" s="33" t="s">
        <v>17</v>
      </c>
      <c r="L2" s="33" t="s">
        <v>18</v>
      </c>
      <c r="M2" s="33" t="s">
        <v>19</v>
      </c>
      <c r="N2" s="33" t="s">
        <v>21</v>
      </c>
    </row>
    <row r="3" spans="1:14" s="47" customFormat="1" ht="14.25" customHeight="1" x14ac:dyDescent="0.25">
      <c r="A3" s="46" t="s">
        <v>59</v>
      </c>
      <c r="B3" s="48" t="s">
        <v>250</v>
      </c>
      <c r="C3" s="48"/>
      <c r="D3" s="46" t="s">
        <v>246</v>
      </c>
      <c r="E3" s="46" t="s">
        <v>248</v>
      </c>
      <c r="F3" s="48" t="s">
        <v>251</v>
      </c>
      <c r="G3" s="46" t="str" cm="1">
        <f t="array" aca="1" ref="G3" ca="1">RIGHT(CELL("filename",Pre_Work!H1),LEN(CELL("filename",Pre_Work!H1)) - FIND("]",CELL("filename",Pre_Work!H1),1))</f>
        <v>Pre_Work</v>
      </c>
      <c r="H3" s="49" t="s">
        <v>251</v>
      </c>
      <c r="I3" s="49"/>
      <c r="J3" s="49"/>
      <c r="K3" s="49"/>
      <c r="L3" s="49"/>
      <c r="M3" s="49"/>
      <c r="N3" s="49" t="s">
        <v>251</v>
      </c>
    </row>
    <row r="4" spans="1:14" s="47" customFormat="1" ht="14.25" customHeight="1" x14ac:dyDescent="0.25">
      <c r="A4" s="46" t="s">
        <v>243</v>
      </c>
      <c r="B4" s="48" t="s">
        <v>238</v>
      </c>
      <c r="C4" s="48"/>
      <c r="D4" s="46" t="s">
        <v>246</v>
      </c>
      <c r="E4" s="46"/>
      <c r="F4" s="48"/>
      <c r="G4" s="46" t="str" cm="1">
        <f t="array" aca="1" ref="G4" ca="1">RIGHT(CELL("filename",Printers!A1),LEN(CELL("filename",Printers!A1)) - FIND("]",CELL("filename",Printers!A1),1))</f>
        <v>Printers</v>
      </c>
      <c r="H4" s="49">
        <f>COUNTIF(Printers!$G$4:$G$50,H$2)</f>
        <v>0</v>
      </c>
      <c r="I4" s="49">
        <f>COUNTIF(Printers!$G$4:$G$50,I$2)</f>
        <v>0</v>
      </c>
      <c r="J4" s="49">
        <f>COUNTIF(Printers!$G$4:$G$50,J$2)</f>
        <v>2</v>
      </c>
      <c r="K4" s="49">
        <f>COUNTIF(Printers!$G$4:$G$50,K$2)</f>
        <v>0</v>
      </c>
      <c r="L4" s="49">
        <f>COUNTIF(Printers!$G$4:$G$50,L$2)</f>
        <v>0</v>
      </c>
      <c r="M4" s="49">
        <f>COUNTIF(Printers!$G$4:$G$50,M$2)</f>
        <v>0</v>
      </c>
      <c r="N4" s="49">
        <f>SUM(H4:M4)</f>
        <v>2</v>
      </c>
    </row>
    <row r="5" spans="1:14" s="47" customFormat="1" ht="14.25" customHeight="1" x14ac:dyDescent="0.25">
      <c r="A5" s="46" t="s">
        <v>95</v>
      </c>
      <c r="B5" s="48" t="s">
        <v>239</v>
      </c>
      <c r="C5" s="48"/>
      <c r="D5" s="46" t="s">
        <v>247</v>
      </c>
      <c r="E5" s="46" t="s">
        <v>248</v>
      </c>
      <c r="F5" s="48" t="s">
        <v>248</v>
      </c>
      <c r="G5" s="46" t="str" cm="1">
        <f t="array" aca="1" ref="G5" ca="1">RIGHT(CELL("filename",Sorter_Standard!G3),LEN(CELL("filename",Sorter_Standard!G3)) - FIND("]",CELL("filename",Sorter_Standard!G3),1))</f>
        <v>Sorter_Standard</v>
      </c>
      <c r="H5" s="49">
        <f>COUNTIF(Sorter_Standard!$G$4:$G$50,H$2)</f>
        <v>0</v>
      </c>
      <c r="I5" s="49">
        <f>COUNTIF(Sorter_Standard!$G$4:$G$50,I$2)</f>
        <v>0</v>
      </c>
      <c r="J5" s="49">
        <f>COUNTIF(Sorter_Standard!$G$4:$G$50,J$2)</f>
        <v>6</v>
      </c>
      <c r="K5" s="49">
        <f>COUNTIF(Sorter_Standard!$G$4:$G$50,K$2)</f>
        <v>0</v>
      </c>
      <c r="L5" s="49">
        <f>COUNTIF(Sorter_Standard!$G$4:$G$50,L$2)</f>
        <v>0</v>
      </c>
      <c r="M5" s="49">
        <f>COUNTIF(Sorter_Standard!$G$4:$G$50,M$2)</f>
        <v>0</v>
      </c>
      <c r="N5" s="49">
        <f t="shared" ref="N5:N8" si="0">SUM(H5:M5)</f>
        <v>6</v>
      </c>
    </row>
    <row r="6" spans="1:14" s="26" customFormat="1" ht="12" x14ac:dyDescent="0.2">
      <c r="A6" s="28" t="s">
        <v>97</v>
      </c>
      <c r="B6" s="34" t="s">
        <v>240</v>
      </c>
      <c r="C6" s="34"/>
      <c r="D6" s="46" t="s">
        <v>247</v>
      </c>
      <c r="E6" s="28" t="s">
        <v>248</v>
      </c>
      <c r="F6" s="28" t="s">
        <v>248</v>
      </c>
      <c r="G6" s="46" t="str" cm="1">
        <f t="array" aca="1" ref="G6" ca="1">RIGHT(CELL("filename",Sorter_Volume!G4),LEN(CELL("filename",Sorter_Volume!G4)) - FIND("]",CELL("filename",Sorter_Volume!G4),1))</f>
        <v>Sorter_Volume</v>
      </c>
      <c r="H6" s="49">
        <f>COUNTIF(Sorter_Volume!$G$4:$G$50,H$2)</f>
        <v>0</v>
      </c>
      <c r="I6" s="49">
        <f>COUNTIF(Sorter_Volume!$G$4:$G$50,I$2)</f>
        <v>0</v>
      </c>
      <c r="J6" s="49">
        <f>COUNTIF(Sorter_Volume!$G$4:$G$50,J$2)</f>
        <v>2</v>
      </c>
      <c r="K6" s="49">
        <f>COUNTIF(Sorter_Volume!$G$4:$G$50,K$2)</f>
        <v>0</v>
      </c>
      <c r="L6" s="49">
        <f>COUNTIF(Sorter_Volume!$G$4:$G$50,L$2)</f>
        <v>0</v>
      </c>
      <c r="M6" s="49">
        <f>COUNTIF(Sorter_Volume!$G$4:$G$50,M$2)</f>
        <v>0</v>
      </c>
      <c r="N6" s="49">
        <f t="shared" si="0"/>
        <v>2</v>
      </c>
    </row>
    <row r="7" spans="1:14" s="26" customFormat="1" ht="12" x14ac:dyDescent="0.2">
      <c r="A7" s="28" t="s">
        <v>117</v>
      </c>
      <c r="B7" s="34" t="s">
        <v>241</v>
      </c>
      <c r="C7" s="34" t="s">
        <v>249</v>
      </c>
      <c r="D7" s="46" t="s">
        <v>247</v>
      </c>
      <c r="E7" s="28" t="s">
        <v>248</v>
      </c>
      <c r="F7" s="28" t="s">
        <v>248</v>
      </c>
      <c r="G7" s="46" t="str" cm="1">
        <f t="array" aca="1" ref="G7" ca="1">RIGHT(CELL("filename",Sorter_Dups!G5),LEN(CELL("filename",Sorter_Dups!G5)) - FIND("]",CELL("filename",Sorter_Dups!G5),1))</f>
        <v>Sorter_Dups</v>
      </c>
      <c r="H7" s="49">
        <f>COUNTIF(Sorter_Dups!$G$4:$G$50,H$2)</f>
        <v>0</v>
      </c>
      <c r="I7" s="49">
        <f>COUNTIF(Sorter_Dups!$G$4:$G$50,I$2)</f>
        <v>0</v>
      </c>
      <c r="J7" s="49">
        <f>COUNTIF(Sorter_Dups!$G$4:$G$50,J$2)</f>
        <v>6</v>
      </c>
      <c r="K7" s="49">
        <f>COUNTIF(Sorter_Dups!$G$4:$G$50,K$2)</f>
        <v>0</v>
      </c>
      <c r="L7" s="49">
        <f>COUNTIF(Sorter_Dups!$G$4:$G$50,L$2)</f>
        <v>0</v>
      </c>
      <c r="M7" s="49">
        <f>COUNTIF(Sorter_Dups!$G$4:$G$50,M$2)</f>
        <v>0</v>
      </c>
      <c r="N7" s="49">
        <f t="shared" si="0"/>
        <v>6</v>
      </c>
    </row>
    <row r="8" spans="1:14" s="26" customFormat="1" ht="10.5" customHeight="1" x14ac:dyDescent="0.2">
      <c r="A8" s="28" t="s">
        <v>244</v>
      </c>
      <c r="B8" s="34" t="s">
        <v>245</v>
      </c>
      <c r="C8" s="34" t="s">
        <v>249</v>
      </c>
      <c r="D8" s="46" t="s">
        <v>247</v>
      </c>
      <c r="E8" s="28" t="s">
        <v>248</v>
      </c>
      <c r="F8" s="28" t="s">
        <v>248</v>
      </c>
      <c r="G8" s="46" t="str" cm="1">
        <f t="array" aca="1" ref="G8" ca="1">RIGHT(CELL("filename",Sorter_Label_Compare!G7),LEN(CELL("filename",Sorter_Label_Compare!G7)) - FIND("]",CELL("filename",Sorter_Label_Compare!G7),1))</f>
        <v>Sorter_Label_Compare</v>
      </c>
      <c r="H8" s="49">
        <f>COUNTIF(Sorter_Label_Compare!$G$4:$G$50,H$2)</f>
        <v>0</v>
      </c>
      <c r="I8" s="49">
        <f>COUNTIF(Sorter_Label_Compare!$G$4:$G$50,I$2)</f>
        <v>0</v>
      </c>
      <c r="J8" s="49">
        <f>COUNTIF(Sorter_Label_Compare!$G$4:$G$50,J$2)</f>
        <v>24</v>
      </c>
      <c r="K8" s="49">
        <f>COUNTIF(Sorter_Label_Compare!$G$4:$G$50,K$2)</f>
        <v>1</v>
      </c>
      <c r="L8" s="49">
        <f>COUNTIF(Sorter_Label_Compare!$G$4:$G$50,L$2)</f>
        <v>0</v>
      </c>
      <c r="M8" s="49">
        <f>COUNTIF(Sorter_Label_Compare!$G$4:$G$50,M$2)</f>
        <v>0</v>
      </c>
      <c r="N8" s="49">
        <f t="shared" si="0"/>
        <v>25</v>
      </c>
    </row>
    <row r="9" spans="1:14" s="26" customFormat="1" ht="10.5" customHeight="1" x14ac:dyDescent="0.2">
      <c r="A9" s="28" t="s">
        <v>331</v>
      </c>
      <c r="B9" s="48" t="s">
        <v>239</v>
      </c>
      <c r="C9" s="34"/>
      <c r="D9" s="46" t="s">
        <v>247</v>
      </c>
      <c r="E9" s="28" t="s">
        <v>248</v>
      </c>
      <c r="F9" s="28" t="s">
        <v>248</v>
      </c>
      <c r="G9" s="46" t="str" cm="1">
        <f t="array" aca="1" ref="G9" ca="1">RIGHT(CELL("filename",CN80_Standard!G8),LEN(CELL("filename",CN80_Standard!G8)) - FIND("]",CELL("filename",CN80_Standard!G8),1))</f>
        <v>CN80_Standard</v>
      </c>
      <c r="H9" s="49">
        <f>COUNTIF(CN80_Standard!$G$4:$G$50,H$2)</f>
        <v>0</v>
      </c>
      <c r="I9" s="49">
        <f>COUNTIF(CN80_Standard!$G$4:$G$50,I$2)</f>
        <v>0</v>
      </c>
      <c r="J9" s="49">
        <f>COUNTIF(CN80_Standard!$G$4:$G$50,J$2)</f>
        <v>6</v>
      </c>
      <c r="K9" s="49">
        <f>COUNTIF(CN80_Standard!$G$4:$G$50,K$2)</f>
        <v>0</v>
      </c>
      <c r="L9" s="49">
        <f>COUNTIF(CN80_Standard!$G$4:$G$50,L$2)</f>
        <v>0</v>
      </c>
      <c r="M9" s="49">
        <f>COUNTIF(CN80_Standard!$G$4:$G$50,M$2)</f>
        <v>0</v>
      </c>
      <c r="N9" s="49">
        <f t="shared" ref="N9" si="1">SUM(H9:M9)</f>
        <v>6</v>
      </c>
    </row>
    <row r="10" spans="1:14" s="26" customFormat="1" ht="10.5" customHeight="1" x14ac:dyDescent="0.2">
      <c r="A10" s="28" t="s">
        <v>446</v>
      </c>
      <c r="B10" s="48" t="s">
        <v>239</v>
      </c>
      <c r="C10" s="34"/>
      <c r="D10" s="46" t="s">
        <v>247</v>
      </c>
      <c r="E10" s="28" t="s">
        <v>248</v>
      </c>
      <c r="F10" s="28" t="s">
        <v>248</v>
      </c>
      <c r="G10" s="46" t="str" cm="1">
        <f t="array" aca="1" ref="G10" ca="1">RIGHT(CELL("filename",Consolidation!G9),LEN(CELL("filename",Consolidation!G9)) - FIND("]",CELL("filename",Consolidation!G9),1))</f>
        <v>Consolidation</v>
      </c>
      <c r="H10" s="49">
        <f>COUNTIF(Consolidation!$G$4:$G$50,H$2)</f>
        <v>0</v>
      </c>
      <c r="I10" s="49">
        <f>COUNTIF(Consolidation!$G$4:$G$50,I$2)</f>
        <v>0</v>
      </c>
      <c r="J10" s="49">
        <f>COUNTIF(Consolidation!$G$4:$G$50,J$2)</f>
        <v>5</v>
      </c>
      <c r="K10" s="49">
        <f>COUNTIF(Consolidation!$G$4:$G$50,K$2)</f>
        <v>0</v>
      </c>
      <c r="L10" s="49">
        <f>COUNTIF(Consolidation!$G$4:$G$50,L$2)</f>
        <v>0</v>
      </c>
      <c r="M10" s="49">
        <f>COUNTIF(Consolidation!$G$4:$G$50,M$2)</f>
        <v>0</v>
      </c>
      <c r="N10" s="49">
        <f t="shared" ref="N10" si="2">SUM(H10:M10)</f>
        <v>5</v>
      </c>
    </row>
    <row r="11" spans="1:14" s="26" customFormat="1" ht="10.5" customHeight="1" x14ac:dyDescent="0.2">
      <c r="A11" s="28" t="s">
        <v>375</v>
      </c>
      <c r="B11" s="48" t="s">
        <v>239</v>
      </c>
      <c r="C11" s="34"/>
      <c r="D11" s="46" t="s">
        <v>247</v>
      </c>
      <c r="E11" s="28" t="s">
        <v>248</v>
      </c>
      <c r="F11" s="28" t="s">
        <v>248</v>
      </c>
      <c r="G11" s="46" t="str" cm="1">
        <f t="array" aca="1" ref="G11" ca="1">RIGHT(CELL("filename",CN80_Voice!G7),LEN(CELL("filename",CN80_Voice!G7)) - FIND("]",CELL("filename",CN80_Voice!G7),1))</f>
        <v>CN80_Voice</v>
      </c>
      <c r="H11" s="49">
        <f>COUNTIF(CN80_Voice!$G$4:$G$50,H$2)</f>
        <v>0</v>
      </c>
      <c r="I11" s="49">
        <f>COUNTIF(CN80_Voice!$G$4:$G$50,I$2)</f>
        <v>0</v>
      </c>
      <c r="J11" s="49">
        <f>COUNTIF(CN80_Voice!$G$4:$G$50,J$2)</f>
        <v>0</v>
      </c>
      <c r="K11" s="49">
        <f>COUNTIF(CN80_Voice!$G$4:$G$50,K$2)</f>
        <v>0</v>
      </c>
      <c r="L11" s="49">
        <f>COUNTIF(CN80_Voice!$G$4:$G$50,L$2)</f>
        <v>0</v>
      </c>
      <c r="M11" s="49">
        <f>COUNTIF(CN80_Voice!$G$4:$G$50,M$2)</f>
        <v>0</v>
      </c>
      <c r="N11" s="49">
        <f>SUM(H11:M11)</f>
        <v>0</v>
      </c>
    </row>
    <row r="12" spans="1:14" s="26" customFormat="1" ht="10.5" customHeight="1" x14ac:dyDescent="0.2">
      <c r="A12" s="28" t="s">
        <v>414</v>
      </c>
      <c r="B12" s="48" t="s">
        <v>239</v>
      </c>
      <c r="C12" s="34"/>
      <c r="D12" s="46" t="s">
        <v>247</v>
      </c>
      <c r="E12" s="28" t="s">
        <v>248</v>
      </c>
      <c r="F12" s="28" t="s">
        <v>248</v>
      </c>
      <c r="G12" s="28" t="str" cm="1">
        <f t="array" aca="1" ref="G12" ca="1">RIGHT(CELL("filename",Std_Ring_Scan!G11),LEN(CELL("filename",Std_Ring_Scan!G11)) - FIND("]",CELL("filename",Std_Ring_Scan!G11),1))</f>
        <v>Std_Ring_Scan</v>
      </c>
      <c r="H12" s="49">
        <f>COUNTIF(Std_Ring_Scan!$G$4:$G$50,H$2)</f>
        <v>0</v>
      </c>
      <c r="I12" s="49">
        <f>COUNTIF(Std_Ring_Scan!$G$4:$G$50,I$2)</f>
        <v>0</v>
      </c>
      <c r="J12" s="49">
        <f>COUNTIF(Std_Ring_Scan!$G$4:$G$50,J$2)</f>
        <v>5</v>
      </c>
      <c r="K12" s="49">
        <f>COUNTIF(Std_Ring_Scan!$G$4:$G$50,K$2)</f>
        <v>0</v>
      </c>
      <c r="L12" s="49">
        <f>COUNTIF(Std_Ring_Scan!$G$4:$G$50,L$2)</f>
        <v>0</v>
      </c>
      <c r="M12" s="49">
        <f>COUNTIF(Std_Ring_Scan!$G$4:$G$50,M$2)</f>
        <v>0</v>
      </c>
      <c r="N12" s="49">
        <f>SUM(H12:M12)</f>
        <v>5</v>
      </c>
    </row>
    <row r="13" spans="1:14" s="26" customFormat="1" ht="10.5" customHeight="1" x14ac:dyDescent="0.2">
      <c r="A13" s="28" t="s">
        <v>447</v>
      </c>
      <c r="B13" s="48" t="s">
        <v>239</v>
      </c>
      <c r="C13" s="34"/>
      <c r="D13" s="46" t="s">
        <v>247</v>
      </c>
      <c r="E13" s="28" t="s">
        <v>248</v>
      </c>
      <c r="F13" s="28" t="s">
        <v>248</v>
      </c>
      <c r="G13" s="28" t="str" cm="1">
        <f t="array" aca="1" ref="G13" ca="1">RIGHT(CELL("filename",Vocollect_All!G9),LEN(CELL("filename",Vocollect_All!G9)) - FIND("]",CELL("filename",Vocollect_All!G9),1))</f>
        <v>Vocollect_All</v>
      </c>
      <c r="H13" s="49">
        <f>COUNTIF(Vocollect_All!$G$4:$G$50,H$2)</f>
        <v>0</v>
      </c>
      <c r="I13" s="49">
        <f>COUNTIF(Vocollect_All!$G$4:$G$50,I$2)</f>
        <v>0</v>
      </c>
      <c r="J13" s="49">
        <f>COUNTIF(Vocollect_All!$G$4:$G$50,J$2)</f>
        <v>3</v>
      </c>
      <c r="K13" s="49">
        <f>COUNTIF(Vocollect_All!$G$4:$G$50,K$2)</f>
        <v>0</v>
      </c>
      <c r="L13" s="49">
        <f>COUNTIF(Vocollect_All!$G$4:$G$50,L$2)</f>
        <v>0</v>
      </c>
      <c r="M13" s="49">
        <f>COUNTIF(Vocollect_All!$G$4:$G$50,M$2)</f>
        <v>0</v>
      </c>
      <c r="N13" s="49">
        <f>SUM(H13:M13)</f>
        <v>3</v>
      </c>
    </row>
    <row r="14" spans="1:14" s="26" customFormat="1" ht="10.5" customHeight="1" x14ac:dyDescent="0.2">
      <c r="A14" s="28" t="s">
        <v>443</v>
      </c>
      <c r="B14" s="48" t="s">
        <v>239</v>
      </c>
      <c r="C14" s="34"/>
      <c r="D14" s="46" t="s">
        <v>247</v>
      </c>
      <c r="E14" s="28" t="s">
        <v>248</v>
      </c>
      <c r="F14" s="28" t="s">
        <v>248</v>
      </c>
      <c r="G14" s="28" t="str" cm="1">
        <f t="array" aca="1" ref="G14" ca="1">RIGHT(CELL("filename",Std_VM1A!G10),LEN(CELL("filename",Std_VM1A!G10)) - FIND("]",CELL("filename",Std_VM1A!G10),1))</f>
        <v>Std_VM1A</v>
      </c>
      <c r="H14" s="49">
        <f>COUNTIF(Std_VM1A!$G$4:$G$50,H$2)</f>
        <v>0</v>
      </c>
      <c r="I14" s="49">
        <f>COUNTIF(Std_VM1A!$G$4:$G$50,I$2)</f>
        <v>0</v>
      </c>
      <c r="J14" s="49">
        <f>COUNTIF(Std_VM1A!$G$4:$G$50,J$2)</f>
        <v>1</v>
      </c>
      <c r="K14" s="49">
        <f>COUNTIF(Std_VM1A!$G$4:$G$50,K$2)</f>
        <v>0</v>
      </c>
      <c r="L14" s="49">
        <f>COUNTIF(Std_VM1A!$G$4:$G$50,L$2)</f>
        <v>0</v>
      </c>
      <c r="M14" s="49">
        <f>COUNTIF(Std_VM1A!$G$4:$G$50,M$2)</f>
        <v>0</v>
      </c>
      <c r="N14" s="49">
        <f t="shared" ref="N14" si="3">SUM(H14:M14)</f>
        <v>1</v>
      </c>
    </row>
    <row r="15" spans="1:14" s="26" customFormat="1" ht="10.5" customHeight="1" x14ac:dyDescent="0.2">
      <c r="A15" s="28"/>
      <c r="B15" s="48"/>
      <c r="C15" s="34"/>
      <c r="D15" s="46"/>
      <c r="E15" s="28"/>
      <c r="F15" s="28"/>
      <c r="G15" s="28"/>
      <c r="H15" s="49"/>
      <c r="I15" s="28"/>
      <c r="J15" s="28"/>
      <c r="K15" s="28"/>
      <c r="L15" s="28"/>
      <c r="M15" s="28"/>
      <c r="N15" s="49"/>
    </row>
    <row r="16" spans="1:14" s="26" customFormat="1" ht="10.5" customHeight="1" x14ac:dyDescent="0.2">
      <c r="A16" s="28"/>
      <c r="B16" s="48"/>
      <c r="C16" s="34"/>
      <c r="D16" s="46"/>
      <c r="E16" s="28"/>
      <c r="F16" s="28"/>
      <c r="G16" s="28"/>
      <c r="H16" s="49"/>
      <c r="I16" s="28"/>
      <c r="J16" s="28"/>
      <c r="K16" s="28"/>
      <c r="L16" s="28"/>
      <c r="M16" s="28"/>
      <c r="N16" s="49"/>
    </row>
    <row r="17" spans="1:15" s="26" customFormat="1" ht="10.5" customHeight="1" x14ac:dyDescent="0.2">
      <c r="A17" s="28"/>
      <c r="B17" s="48"/>
      <c r="C17" s="34"/>
      <c r="D17" s="46"/>
      <c r="E17" s="28"/>
      <c r="F17" s="28"/>
      <c r="G17" s="28"/>
      <c r="H17" s="49"/>
      <c r="I17" s="28"/>
      <c r="J17" s="28"/>
      <c r="K17" s="28"/>
      <c r="L17" s="28"/>
      <c r="M17" s="28"/>
      <c r="N17" s="49"/>
    </row>
    <row r="18" spans="1:15" s="26" customFormat="1" ht="10.5" customHeight="1" x14ac:dyDescent="0.2">
      <c r="A18" s="28"/>
      <c r="B18" s="48"/>
      <c r="C18" s="34"/>
      <c r="D18" s="46"/>
      <c r="E18" s="28"/>
      <c r="F18" s="28"/>
      <c r="G18" s="28"/>
      <c r="H18" s="49"/>
      <c r="I18" s="28"/>
      <c r="J18" s="28"/>
      <c r="K18" s="28"/>
      <c r="L18" s="28"/>
      <c r="M18" s="28"/>
      <c r="N18" s="49"/>
    </row>
    <row r="19" spans="1:15" x14ac:dyDescent="0.25">
      <c r="A19" s="28"/>
      <c r="B19" s="48"/>
      <c r="C19" s="34"/>
      <c r="D19" s="46"/>
      <c r="E19" s="28"/>
      <c r="F19" s="28"/>
      <c r="G19" s="28"/>
      <c r="H19" s="49"/>
      <c r="I19" s="28"/>
      <c r="J19" s="28"/>
      <c r="K19" s="28"/>
      <c r="L19" s="28"/>
      <c r="M19" s="28"/>
      <c r="N19" s="49"/>
      <c r="O19" s="26"/>
    </row>
    <row r="20" spans="1:15" x14ac:dyDescent="0.25">
      <c r="G20" s="50" t="s">
        <v>21</v>
      </c>
      <c r="H20" s="51">
        <f>SUM(H4:H19)</f>
        <v>0</v>
      </c>
      <c r="I20" s="51">
        <f>SUM(I3:I19)</f>
        <v>0</v>
      </c>
      <c r="J20" s="51">
        <f>SUM(J3:J19)</f>
        <v>60</v>
      </c>
      <c r="K20" s="51">
        <f>SUM(K3:K19)</f>
        <v>1</v>
      </c>
      <c r="L20" s="51">
        <f>SUM(L4:L19)</f>
        <v>0</v>
      </c>
      <c r="M20" s="51">
        <f>SUM(M4:M19)</f>
        <v>0</v>
      </c>
      <c r="N20" s="51">
        <f>SUM(N4:N19)</f>
        <v>61</v>
      </c>
    </row>
    <row r="21" spans="1:15" x14ac:dyDescent="0.25">
      <c r="G21" s="32" t="s">
        <v>22</v>
      </c>
      <c r="H21" s="35">
        <f>(H20/$N$20)</f>
        <v>0</v>
      </c>
      <c r="I21" s="35">
        <f t="shared" ref="I21:N21" si="4">(I20/$N$20)</f>
        <v>0</v>
      </c>
      <c r="J21" s="35">
        <f t="shared" si="4"/>
        <v>0.98360655737704916</v>
      </c>
      <c r="K21" s="35">
        <f t="shared" si="4"/>
        <v>1.6393442622950821E-2</v>
      </c>
      <c r="L21" s="35">
        <f t="shared" si="4"/>
        <v>0</v>
      </c>
      <c r="M21" s="35">
        <f t="shared" si="4"/>
        <v>0</v>
      </c>
      <c r="N21" s="35">
        <f t="shared" si="4"/>
        <v>1</v>
      </c>
    </row>
    <row r="22" spans="1:15" x14ac:dyDescent="0.25">
      <c r="H22" s="62"/>
    </row>
  </sheetData>
  <pageMargins left="0.7" right="0.7" top="0.75" bottom="0.75" header="0.3" footer="0.3"/>
  <pageSetup paperSize="9" orientation="portrait" verticalDpi="599"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73751-9925-4497-BCD1-2291909F4138}">
  <sheetPr codeName="Sheet3" filterMode="1">
    <pageSetUpPr fitToPage="1"/>
  </sheetPr>
  <dimension ref="A1:L55"/>
  <sheetViews>
    <sheetView topLeftCell="B1" workbookViewId="0">
      <pane ySplit="1" topLeftCell="A6" activePane="bottomLeft" state="frozen"/>
      <selection pane="bottomLeft" activeCell="B6" sqref="B6:I20"/>
    </sheetView>
  </sheetViews>
  <sheetFormatPr defaultRowHeight="15" x14ac:dyDescent="0.25"/>
  <cols>
    <col min="1" max="1" width="21.5703125" bestFit="1" customWidth="1"/>
    <col min="2" max="2" width="48.85546875" customWidth="1"/>
    <col min="3" max="3" width="8.7109375" bestFit="1" customWidth="1"/>
    <col min="4" max="4" width="15.85546875" bestFit="1" customWidth="1"/>
    <col min="5" max="5" width="59.85546875" style="36" customWidth="1"/>
    <col min="6" max="6" width="81.42578125" customWidth="1"/>
    <col min="7" max="7" width="18.28515625" bestFit="1" customWidth="1"/>
    <col min="8" max="8" width="12" bestFit="1" customWidth="1"/>
    <col min="9" max="9" width="10" bestFit="1" customWidth="1"/>
  </cols>
  <sheetData>
    <row r="1" spans="1:12" x14ac:dyDescent="0.25">
      <c r="A1" s="55" t="s">
        <v>42</v>
      </c>
      <c r="B1" s="55" t="s">
        <v>43</v>
      </c>
      <c r="C1" s="55" t="s">
        <v>253</v>
      </c>
      <c r="D1" s="55" t="s">
        <v>453</v>
      </c>
      <c r="E1" s="61" t="s">
        <v>32</v>
      </c>
      <c r="F1" s="55" t="s">
        <v>257</v>
      </c>
      <c r="G1" s="55" t="s">
        <v>416</v>
      </c>
      <c r="H1" s="55" t="s">
        <v>462</v>
      </c>
      <c r="I1" s="55" t="s">
        <v>9</v>
      </c>
      <c r="J1" s="55" t="s">
        <v>465</v>
      </c>
      <c r="K1" s="55" t="s">
        <v>468</v>
      </c>
    </row>
    <row r="2" spans="1:12" hidden="1" x14ac:dyDescent="0.25">
      <c r="A2" t="str" cm="1">
        <f t="array" aca="1" ref="A2" ca="1">RIGHT(CELL("filename",Printers!A1),LEN(CELL("filename",Printers!A1)) - FIND("]",CELL("filename",Printers!A1),1))</f>
        <v>Printers</v>
      </c>
      <c r="B2" t="s">
        <v>252</v>
      </c>
      <c r="C2">
        <v>3</v>
      </c>
      <c r="F2" t="s">
        <v>258</v>
      </c>
      <c r="G2" t="s">
        <v>417</v>
      </c>
      <c r="H2" t="s">
        <v>251</v>
      </c>
    </row>
    <row r="3" spans="1:12" hidden="1" x14ac:dyDescent="0.25">
      <c r="A3" t="str" cm="1">
        <f t="array" aca="1" ref="A3" ca="1">RIGHT(CELL("filename",Sorter_Standard!A1),LEN(CELL("filename",Sorter_Standard!A1)) - FIND("]",CELL("filename",Sorter_Standard!A1),1))</f>
        <v>Sorter_Standard</v>
      </c>
      <c r="B3" t="s">
        <v>255</v>
      </c>
      <c r="C3">
        <v>5</v>
      </c>
      <c r="E3" s="36" t="s">
        <v>254</v>
      </c>
      <c r="F3" t="s">
        <v>258</v>
      </c>
      <c r="G3" t="s">
        <v>418</v>
      </c>
    </row>
    <row r="4" spans="1:12" hidden="1" x14ac:dyDescent="0.25">
      <c r="A4" t="str" cm="1">
        <f t="array" aca="1" ref="A4" ca="1">RIGHT(CELL("filename",Sorter_Standard!A2),LEN(CELL("filename",Sorter_Standard!A2)) - FIND("]",CELL("filename",Sorter_Standard!A2),1))</f>
        <v>Sorter_Standard</v>
      </c>
      <c r="B4" t="s">
        <v>256</v>
      </c>
      <c r="C4">
        <v>5</v>
      </c>
      <c r="E4" s="36" t="s">
        <v>254</v>
      </c>
      <c r="F4" t="s">
        <v>258</v>
      </c>
      <c r="G4" t="s">
        <v>419</v>
      </c>
    </row>
    <row r="5" spans="1:12" hidden="1" x14ac:dyDescent="0.25">
      <c r="A5" t="str" cm="1">
        <f t="array" aca="1" ref="A5" ca="1">RIGHT(CELL("filename",Sorter_Standard!A3),LEN(CELL("filename",Sorter_Standard!A3)) - FIND("]",CELL("filename",Sorter_Standard!A3),1))</f>
        <v>Sorter_Standard</v>
      </c>
      <c r="B5" t="s">
        <v>259</v>
      </c>
      <c r="C5">
        <v>5</v>
      </c>
      <c r="D5">
        <v>5</v>
      </c>
      <c r="E5" s="36" t="s">
        <v>254</v>
      </c>
      <c r="F5" t="s">
        <v>260</v>
      </c>
      <c r="G5" t="s">
        <v>420</v>
      </c>
      <c r="H5" t="s">
        <v>463</v>
      </c>
      <c r="I5">
        <v>43228928</v>
      </c>
    </row>
    <row r="6" spans="1:12" x14ac:dyDescent="0.25">
      <c r="A6" t="str" cm="1">
        <f t="array" aca="1" ref="A6" ca="1">RIGHT(CELL("filename",Sorter_Standard!A4),LEN(CELL("filename",Sorter_Standard!A4)) - FIND("]",CELL("filename",Sorter_Standard!A4),1))</f>
        <v>Sorter_Standard</v>
      </c>
      <c r="B6" t="s">
        <v>262</v>
      </c>
      <c r="C6">
        <v>5</v>
      </c>
      <c r="D6">
        <v>5</v>
      </c>
      <c r="E6" s="36" t="s">
        <v>254</v>
      </c>
      <c r="F6" t="s">
        <v>261</v>
      </c>
      <c r="G6" t="s">
        <v>421</v>
      </c>
      <c r="H6" t="s">
        <v>463</v>
      </c>
      <c r="I6">
        <v>43228928</v>
      </c>
      <c r="J6">
        <v>5</v>
      </c>
      <c r="K6">
        <f>86-5</f>
        <v>81</v>
      </c>
    </row>
    <row r="7" spans="1:12" s="64" customFormat="1" x14ac:dyDescent="0.25">
      <c r="A7" s="64" t="str" cm="1">
        <f t="array" aca="1" ref="A7" ca="1">RIGHT(CELL("filename",Sorter_Standard!A5),LEN(CELL("filename",Sorter_Standard!A5)) - FIND("]",CELL("filename",Sorter_Standard!A5),1))</f>
        <v>Sorter_Standard</v>
      </c>
      <c r="B7" s="64" t="s">
        <v>461</v>
      </c>
      <c r="C7" s="64">
        <v>5</v>
      </c>
      <c r="D7" s="64">
        <v>5</v>
      </c>
      <c r="E7" s="65" t="s">
        <v>254</v>
      </c>
      <c r="F7" s="64" t="s">
        <v>460</v>
      </c>
      <c r="G7" s="64" t="s">
        <v>421</v>
      </c>
    </row>
    <row r="8" spans="1:12" x14ac:dyDescent="0.25">
      <c r="A8" t="str" cm="1">
        <f t="array" aca="1" ref="A8" ca="1">RIGHT(CELL("filename",Sorter_Standard!A6),LEN(CELL("filename",Sorter_Standard!A6)) - FIND("]",CELL("filename",Sorter_Standard!A6),1))</f>
        <v>Sorter_Standard</v>
      </c>
      <c r="B8" t="s">
        <v>263</v>
      </c>
      <c r="C8">
        <v>5</v>
      </c>
      <c r="D8">
        <v>5</v>
      </c>
      <c r="E8" s="36" t="s">
        <v>254</v>
      </c>
      <c r="F8" t="s">
        <v>261</v>
      </c>
      <c r="G8" t="s">
        <v>421</v>
      </c>
      <c r="H8" t="s">
        <v>464</v>
      </c>
      <c r="I8">
        <v>43161836</v>
      </c>
      <c r="J8">
        <v>5</v>
      </c>
      <c r="K8">
        <f>113-J8</f>
        <v>108</v>
      </c>
    </row>
    <row r="9" spans="1:12" x14ac:dyDescent="0.25">
      <c r="A9" t="str" cm="1">
        <f t="array" aca="1" ref="A9" ca="1">RIGHT(CELL("filename",Sorter_Standard!A7),LEN(CELL("filename",Sorter_Standard!A7)) - FIND("]",CELL("filename",Sorter_Standard!A7),1))</f>
        <v>Sorter_Standard</v>
      </c>
      <c r="B9" t="s">
        <v>264</v>
      </c>
      <c r="C9">
        <v>5</v>
      </c>
      <c r="D9">
        <v>5</v>
      </c>
      <c r="E9" s="36" t="s">
        <v>254</v>
      </c>
      <c r="F9" t="s">
        <v>261</v>
      </c>
      <c r="G9" t="s">
        <v>421</v>
      </c>
      <c r="H9" t="s">
        <v>464</v>
      </c>
      <c r="I9">
        <v>43228935</v>
      </c>
      <c r="J9">
        <v>5</v>
      </c>
      <c r="K9">
        <f>36-J9</f>
        <v>31</v>
      </c>
      <c r="L9" t="s">
        <v>466</v>
      </c>
    </row>
    <row r="10" spans="1:12" hidden="1" x14ac:dyDescent="0.25">
      <c r="A10" t="str" cm="1">
        <f t="array" aca="1" ref="A10" ca="1">RIGHT(CELL("filename",Sorter_Standard!A8),LEN(CELL("filename",Sorter_Standard!A8)) - FIND("]",CELL("filename",Sorter_Standard!A8),1))</f>
        <v>Sorter_Standard</v>
      </c>
      <c r="B10" t="s">
        <v>296</v>
      </c>
      <c r="C10">
        <v>5</v>
      </c>
      <c r="E10" s="36" t="s">
        <v>254</v>
      </c>
      <c r="F10" t="s">
        <v>297</v>
      </c>
      <c r="G10" t="s">
        <v>422</v>
      </c>
    </row>
    <row r="11" spans="1:12" x14ac:dyDescent="0.25">
      <c r="A11" t="str" cm="1">
        <f t="array" aca="1" ref="A11" ca="1">RIGHT(CELL("filename",Sorter_Volume!A9),LEN(CELL("filename",Sorter_Volume!A9)) - FIND("]",CELL("filename",Sorter_Volume!A9),1))</f>
        <v>Sorter_Volume</v>
      </c>
      <c r="B11" t="s">
        <v>265</v>
      </c>
      <c r="C11">
        <v>1000</v>
      </c>
      <c r="D11">
        <v>1000</v>
      </c>
      <c r="E11" s="36" t="s">
        <v>254</v>
      </c>
      <c r="F11" t="s">
        <v>261</v>
      </c>
      <c r="G11" t="s">
        <v>421</v>
      </c>
      <c r="H11" t="s">
        <v>467</v>
      </c>
      <c r="I11">
        <v>43161836</v>
      </c>
      <c r="J11">
        <v>145</v>
      </c>
      <c r="K11">
        <f>145-J11</f>
        <v>0</v>
      </c>
    </row>
    <row r="12" spans="1:12" x14ac:dyDescent="0.25">
      <c r="A12" t="str" cm="1">
        <f t="array" aca="1" ref="A12" ca="1">RIGHT(CELL("filename",Sorter_Volume!A10),LEN(CELL("filename",Sorter_Volume!A10)) - FIND("]",CELL("filename",Sorter_Volume!A10),1))</f>
        <v>Sorter_Volume</v>
      </c>
      <c r="B12" t="s">
        <v>265</v>
      </c>
      <c r="C12">
        <v>1000</v>
      </c>
      <c r="D12">
        <v>1000</v>
      </c>
      <c r="E12" s="36" t="s">
        <v>267</v>
      </c>
      <c r="F12" t="s">
        <v>261</v>
      </c>
      <c r="G12" t="s">
        <v>421</v>
      </c>
      <c r="H12" t="s">
        <v>469</v>
      </c>
      <c r="I12">
        <v>43228928</v>
      </c>
      <c r="J12">
        <v>151</v>
      </c>
      <c r="K12">
        <f>151-J12</f>
        <v>0</v>
      </c>
    </row>
    <row r="13" spans="1:12" s="64" customFormat="1" x14ac:dyDescent="0.25">
      <c r="A13" s="64" t="str" cm="1">
        <f t="array" aca="1" ref="A13" ca="1">RIGHT(CELL("filename",Sorter_Volume!A11),LEN(CELL("filename",Sorter_Volume!A11)) - FIND("]",CELL("filename",Sorter_Volume!A11),1))</f>
        <v>Sorter_Volume</v>
      </c>
      <c r="B13" s="64" t="s">
        <v>266</v>
      </c>
      <c r="C13" s="64">
        <v>1000</v>
      </c>
      <c r="D13" s="64">
        <v>1000</v>
      </c>
      <c r="E13" s="65" t="s">
        <v>268</v>
      </c>
      <c r="F13" s="64" t="s">
        <v>260</v>
      </c>
      <c r="G13" s="64" t="s">
        <v>420</v>
      </c>
    </row>
    <row r="14" spans="1:12" x14ac:dyDescent="0.25">
      <c r="A14" t="str" cm="1">
        <f t="array" aca="1" ref="A14" ca="1">RIGHT(CELL("filename",Sorter_Dups!A12),LEN(CELL("filename",Sorter_Dups!A12)) - FIND("]",CELL("filename",Sorter_Dups!A12),1))</f>
        <v>Sorter_Dups</v>
      </c>
      <c r="B14" t="s">
        <v>269</v>
      </c>
      <c r="C14">
        <v>1</v>
      </c>
      <c r="D14">
        <v>1</v>
      </c>
      <c r="E14" s="36" t="s">
        <v>270</v>
      </c>
      <c r="F14" t="s">
        <v>261</v>
      </c>
      <c r="G14" t="s">
        <v>421</v>
      </c>
      <c r="H14" t="s">
        <v>464</v>
      </c>
      <c r="I14">
        <v>43161836</v>
      </c>
      <c r="J14">
        <v>2</v>
      </c>
      <c r="K14">
        <f>K8-J14</f>
        <v>106</v>
      </c>
    </row>
    <row r="15" spans="1:12" x14ac:dyDescent="0.25">
      <c r="A15" t="str" cm="1">
        <f t="array" aca="1" ref="A15" ca="1">RIGHT(CELL("filename",Sorter_Dups!A13),LEN(CELL("filename",Sorter_Dups!A13)) - FIND("]",CELL("filename",Sorter_Dups!A13),1))</f>
        <v>Sorter_Dups</v>
      </c>
      <c r="B15" t="s">
        <v>271</v>
      </c>
      <c r="C15">
        <v>1</v>
      </c>
      <c r="D15">
        <v>1</v>
      </c>
      <c r="E15" s="36" t="s">
        <v>272</v>
      </c>
      <c r="F15" t="s">
        <v>261</v>
      </c>
      <c r="G15" t="s">
        <v>423</v>
      </c>
      <c r="H15" t="s">
        <v>464</v>
      </c>
      <c r="I15">
        <v>43161836</v>
      </c>
      <c r="J15">
        <v>1</v>
      </c>
      <c r="K15">
        <f t="shared" ref="K15:K20" si="0">K14-J15</f>
        <v>105</v>
      </c>
    </row>
    <row r="16" spans="1:12" ht="30" x14ac:dyDescent="0.25">
      <c r="A16" t="str" cm="1">
        <f t="array" aca="1" ref="A16" ca="1">RIGHT(CELL("filename",Sorter_Dups!A14),LEN(CELL("filename",Sorter_Dups!A14)) - FIND("]",CELL("filename",Sorter_Dups!A14),1))</f>
        <v>Sorter_Dups</v>
      </c>
      <c r="B16" t="s">
        <v>273</v>
      </c>
      <c r="C16">
        <v>1</v>
      </c>
      <c r="D16">
        <v>1</v>
      </c>
      <c r="E16" s="36" t="s">
        <v>274</v>
      </c>
      <c r="F16" t="s">
        <v>277</v>
      </c>
      <c r="G16" t="s">
        <v>424</v>
      </c>
      <c r="H16" t="s">
        <v>464</v>
      </c>
      <c r="I16">
        <v>43161836</v>
      </c>
      <c r="J16">
        <v>1</v>
      </c>
      <c r="K16">
        <f t="shared" si="0"/>
        <v>104</v>
      </c>
    </row>
    <row r="17" spans="1:11" x14ac:dyDescent="0.25">
      <c r="A17" t="str" cm="1">
        <f t="array" aca="1" ref="A17" ca="1">RIGHT(CELL("filename",Sorter_Dups!A15),LEN(CELL("filename",Sorter_Dups!A15)) - FIND("]",CELL("filename",Sorter_Dups!A15),1))</f>
        <v>Sorter_Dups</v>
      </c>
      <c r="B17" t="s">
        <v>275</v>
      </c>
      <c r="C17">
        <v>1</v>
      </c>
      <c r="D17">
        <v>1</v>
      </c>
      <c r="E17" s="36" t="s">
        <v>276</v>
      </c>
      <c r="F17" t="s">
        <v>278</v>
      </c>
      <c r="G17" t="s">
        <v>425</v>
      </c>
      <c r="H17" t="s">
        <v>464</v>
      </c>
      <c r="I17">
        <v>43161836</v>
      </c>
      <c r="J17">
        <v>1</v>
      </c>
      <c r="K17">
        <f t="shared" si="0"/>
        <v>103</v>
      </c>
    </row>
    <row r="18" spans="1:11" x14ac:dyDescent="0.25">
      <c r="A18" t="str" cm="1">
        <f t="array" aca="1" ref="A18" ca="1">RIGHT(CELL("filename",Sorter_Dups!A16),LEN(CELL("filename",Sorter_Dups!A16)) - FIND("]",CELL("filename",Sorter_Dups!A16),1))</f>
        <v>Sorter_Dups</v>
      </c>
      <c r="B18" t="s">
        <v>279</v>
      </c>
      <c r="C18">
        <v>1</v>
      </c>
      <c r="D18">
        <v>1</v>
      </c>
      <c r="E18" s="36" t="s">
        <v>280</v>
      </c>
      <c r="F18" t="s">
        <v>261</v>
      </c>
      <c r="G18" t="s">
        <v>426</v>
      </c>
      <c r="H18" t="s">
        <v>464</v>
      </c>
      <c r="I18">
        <v>43161836</v>
      </c>
      <c r="J18">
        <v>1</v>
      </c>
      <c r="K18">
        <f t="shared" si="0"/>
        <v>102</v>
      </c>
    </row>
    <row r="19" spans="1:11" ht="13.5" customHeight="1" x14ac:dyDescent="0.25">
      <c r="A19" t="str" cm="1">
        <f t="array" aca="1" ref="A19" ca="1">RIGHT(CELL("filename",Sorter_Dups!A17),LEN(CELL("filename",Sorter_Dups!A17)) - FIND("]",CELL("filename",Sorter_Dups!A17),1))</f>
        <v>Sorter_Dups</v>
      </c>
      <c r="B19" t="s">
        <v>282</v>
      </c>
      <c r="C19">
        <v>1</v>
      </c>
      <c r="D19">
        <v>1</v>
      </c>
      <c r="E19" s="36" t="s">
        <v>281</v>
      </c>
      <c r="F19" t="s">
        <v>261</v>
      </c>
      <c r="G19" t="s">
        <v>427</v>
      </c>
      <c r="H19" t="s">
        <v>464</v>
      </c>
      <c r="I19">
        <v>43161836</v>
      </c>
      <c r="J19">
        <v>1</v>
      </c>
      <c r="K19">
        <f t="shared" si="0"/>
        <v>101</v>
      </c>
    </row>
    <row r="20" spans="1:11" x14ac:dyDescent="0.25">
      <c r="A20" t="str" cm="1">
        <f t="array" aca="1" ref="A20" ca="1">RIGHT(CELL("filename",Sorter_Dups!A18),LEN(CELL("filename",Sorter_Dups!A18)) - FIND("]",CELL("filename",Sorter_Dups!A18),1))</f>
        <v>Sorter_Dups</v>
      </c>
      <c r="B20" t="s">
        <v>283</v>
      </c>
      <c r="C20">
        <v>1</v>
      </c>
      <c r="D20">
        <v>1</v>
      </c>
      <c r="E20" s="36" t="s">
        <v>284</v>
      </c>
      <c r="F20" t="s">
        <v>285</v>
      </c>
      <c r="G20" t="s">
        <v>421</v>
      </c>
      <c r="H20" t="s">
        <v>464</v>
      </c>
      <c r="I20">
        <v>43161836</v>
      </c>
      <c r="J20">
        <v>30</v>
      </c>
      <c r="K20">
        <f t="shared" si="0"/>
        <v>71</v>
      </c>
    </row>
    <row r="21" spans="1:11" s="64" customFormat="1" x14ac:dyDescent="0.25">
      <c r="A21" s="64" t="e" cm="1">
        <f t="array" aca="1" ref="A21" ca="1">RIGHT(CELL("filename",#REF!),LEN(CELL("filename",#REF!)) - FIND("]",CELL("filename",#REF!),1))</f>
        <v>#REF!</v>
      </c>
      <c r="B21" s="64" t="s">
        <v>286</v>
      </c>
      <c r="C21" s="64">
        <v>33</v>
      </c>
      <c r="D21" s="64">
        <v>33</v>
      </c>
      <c r="E21" s="65" t="s">
        <v>287</v>
      </c>
      <c r="F21" s="64" t="s">
        <v>460</v>
      </c>
      <c r="G21" s="64" t="s">
        <v>421</v>
      </c>
    </row>
    <row r="22" spans="1:11" x14ac:dyDescent="0.25">
      <c r="A22" t="str" cm="1">
        <f t="array" aca="1" ref="A22" ca="1">RIGHT(CELL("filename",Sorter_Label_Compare!A20),LEN(CELL("filename",Sorter_Label_Compare!A20)) - FIND("]",CELL("filename",Sorter_Label_Compare!A20),1))</f>
        <v>Sorter_Label_Compare</v>
      </c>
      <c r="B22" t="s">
        <v>289</v>
      </c>
      <c r="C22">
        <v>30</v>
      </c>
      <c r="D22">
        <v>30</v>
      </c>
      <c r="E22" s="36" t="s">
        <v>287</v>
      </c>
      <c r="F22" t="s">
        <v>261</v>
      </c>
      <c r="G22" t="s">
        <v>421</v>
      </c>
    </row>
    <row r="23" spans="1:11" ht="45" hidden="1" x14ac:dyDescent="0.25">
      <c r="A23" t="str" cm="1">
        <f t="array" aca="1" ref="A23" ca="1">RIGHT(CELL("filename",Sorter_Label_Compare!A21),LEN(CELL("filename",Sorter_Label_Compare!A21)) - FIND("]",CELL("filename",Sorter_Label_Compare!A21),1))</f>
        <v>Sorter_Label_Compare</v>
      </c>
      <c r="B23" t="s">
        <v>288</v>
      </c>
      <c r="C23">
        <v>30</v>
      </c>
      <c r="D23">
        <v>30</v>
      </c>
      <c r="E23" s="36" t="s">
        <v>291</v>
      </c>
      <c r="F23" t="s">
        <v>290</v>
      </c>
      <c r="G23" t="s">
        <v>420</v>
      </c>
    </row>
    <row r="24" spans="1:11" hidden="1" x14ac:dyDescent="0.25">
      <c r="A24" t="str" cm="1">
        <f t="array" aca="1" ref="A24" ca="1">RIGHT(CELL("filename",CN80_Standard!A22),LEN(CELL("filename",CN80_Standard!A22)) - FIND("]",CELL("filename",CN80_Standard!A22),1))</f>
        <v>CN80_Standard</v>
      </c>
      <c r="B24" t="s">
        <v>323</v>
      </c>
      <c r="C24">
        <v>1</v>
      </c>
      <c r="D24">
        <v>1</v>
      </c>
      <c r="E24" s="36" t="s">
        <v>324</v>
      </c>
      <c r="F24" t="s">
        <v>258</v>
      </c>
      <c r="G24" t="s">
        <v>418</v>
      </c>
    </row>
    <row r="25" spans="1:11" hidden="1" x14ac:dyDescent="0.25">
      <c r="A25" t="str" cm="1">
        <f t="array" aca="1" ref="A25" ca="1">RIGHT(CELL("filename",CN80_Standard!A23),LEN(CELL("filename",CN80_Standard!A23)) - FIND("]",CELL("filename",CN80_Standard!A23),1))</f>
        <v>CN80_Standard</v>
      </c>
      <c r="B25" t="s">
        <v>325</v>
      </c>
      <c r="C25">
        <v>1</v>
      </c>
      <c r="D25">
        <v>1</v>
      </c>
      <c r="E25" s="36" t="s">
        <v>324</v>
      </c>
      <c r="F25" t="s">
        <v>258</v>
      </c>
      <c r="G25" t="s">
        <v>419</v>
      </c>
    </row>
    <row r="26" spans="1:11" hidden="1" x14ac:dyDescent="0.25">
      <c r="A26" t="str" cm="1">
        <f t="array" aca="1" ref="A26" ca="1">RIGHT(CELL("filename",CN80_Standard!A24),LEN(CELL("filename",CN80_Standard!A24)) - FIND("]",CELL("filename",CN80_Standard!A24),1))</f>
        <v>CN80_Standard</v>
      </c>
      <c r="B26" t="s">
        <v>326</v>
      </c>
      <c r="C26">
        <v>1</v>
      </c>
      <c r="D26">
        <v>1</v>
      </c>
      <c r="E26" s="36" t="s">
        <v>324</v>
      </c>
      <c r="F26" t="s">
        <v>260</v>
      </c>
      <c r="G26" t="s">
        <v>420</v>
      </c>
    </row>
    <row r="27" spans="1:11" x14ac:dyDescent="0.25">
      <c r="A27" t="str" cm="1">
        <f t="array" aca="1" ref="A27" ca="1">RIGHT(CELL("filename",CN80_Standard!A25),LEN(CELL("filename",CN80_Standard!A25)) - FIND("]",CELL("filename",CN80_Standard!A25),1))</f>
        <v>CN80_Standard</v>
      </c>
      <c r="B27" t="s">
        <v>327</v>
      </c>
      <c r="C27">
        <v>1</v>
      </c>
      <c r="D27">
        <v>1</v>
      </c>
      <c r="E27" s="36" t="s">
        <v>324</v>
      </c>
      <c r="F27" t="s">
        <v>261</v>
      </c>
      <c r="G27" t="s">
        <v>421</v>
      </c>
    </row>
    <row r="28" spans="1:11" x14ac:dyDescent="0.25">
      <c r="A28" t="str" cm="1">
        <f t="array" aca="1" ref="A28" ca="1">RIGHT(CELL("filename",CN80_Standard!A26),LEN(CELL("filename",CN80_Standard!A26)) - FIND("]",CELL("filename",CN80_Standard!A26),1))</f>
        <v>CN80_Standard</v>
      </c>
      <c r="B28" t="s">
        <v>328</v>
      </c>
      <c r="C28">
        <v>1</v>
      </c>
      <c r="D28">
        <v>1</v>
      </c>
      <c r="E28" s="36" t="s">
        <v>324</v>
      </c>
      <c r="F28" t="s">
        <v>261</v>
      </c>
      <c r="G28" t="s">
        <v>421</v>
      </c>
    </row>
    <row r="29" spans="1:11" hidden="1" x14ac:dyDescent="0.25">
      <c r="A29" t="str" cm="1">
        <f t="array" aca="1" ref="A29" ca="1">RIGHT(CELL("filename",CN80_Standard!A27),LEN(CELL("filename",CN80_Standard!A27)) - FIND("]",CELL("filename",CN80_Standard!A27),1))</f>
        <v>CN80_Standard</v>
      </c>
      <c r="B29" t="s">
        <v>332</v>
      </c>
      <c r="C29">
        <v>1</v>
      </c>
      <c r="D29">
        <v>1</v>
      </c>
      <c r="E29" s="36" t="s">
        <v>324</v>
      </c>
      <c r="F29" t="s">
        <v>258</v>
      </c>
      <c r="G29" t="s">
        <v>422</v>
      </c>
    </row>
    <row r="30" spans="1:11" hidden="1" x14ac:dyDescent="0.25">
      <c r="A30" t="str" cm="1">
        <f t="array" aca="1" ref="A30" ca="1">RIGHT(CELL("filename",CN80_Standard!A28),LEN(CELL("filename",CN80_Standard!A28)) - FIND("]",CELL("filename",CN80_Standard!A28),1))</f>
        <v>CN80_Standard</v>
      </c>
      <c r="B30" t="s">
        <v>440</v>
      </c>
      <c r="C30">
        <v>1</v>
      </c>
      <c r="D30" t="s">
        <v>251</v>
      </c>
      <c r="E30" s="36" t="s">
        <v>441</v>
      </c>
      <c r="F30" t="s">
        <v>258</v>
      </c>
      <c r="G30" t="s">
        <v>442</v>
      </c>
    </row>
    <row r="31" spans="1:11" x14ac:dyDescent="0.25">
      <c r="A31" t="str" cm="1">
        <f t="array" aca="1" ref="A31" ca="1">RIGHT(CELL("filename",Consolidation!A29),LEN(CELL("filename",Consolidation!A29)) - FIND("]",CELL("filename",Consolidation!A29),1))</f>
        <v>Consolidation</v>
      </c>
      <c r="B31" t="s">
        <v>327</v>
      </c>
      <c r="C31">
        <v>1</v>
      </c>
      <c r="D31">
        <v>1</v>
      </c>
      <c r="E31" s="36" t="s">
        <v>329</v>
      </c>
      <c r="F31" t="s">
        <v>261</v>
      </c>
      <c r="G31" t="s">
        <v>421</v>
      </c>
    </row>
    <row r="32" spans="1:11" x14ac:dyDescent="0.25">
      <c r="A32" t="str" cm="1">
        <f t="array" aca="1" ref="A32" ca="1">RIGHT(CELL("filename",Consolidation!A30),LEN(CELL("filename",Consolidation!A30)) - FIND("]",CELL("filename",Consolidation!A30),1))</f>
        <v>Consolidation</v>
      </c>
      <c r="B32" t="s">
        <v>330</v>
      </c>
      <c r="C32">
        <v>10</v>
      </c>
      <c r="D32">
        <v>10</v>
      </c>
      <c r="E32" s="36" t="s">
        <v>329</v>
      </c>
      <c r="F32" t="s">
        <v>261</v>
      </c>
      <c r="G32" t="s">
        <v>421</v>
      </c>
    </row>
    <row r="33" spans="1:7" x14ac:dyDescent="0.25">
      <c r="A33" t="str" cm="1">
        <f t="array" aca="1" ref="A33" ca="1">RIGHT(CELL("filename",Consolidation!A31),LEN(CELL("filename",Consolidation!A31)) - FIND("]",CELL("filename",Consolidation!A31),1))</f>
        <v>Consolidation</v>
      </c>
      <c r="B33" t="s">
        <v>330</v>
      </c>
      <c r="C33">
        <v>10</v>
      </c>
      <c r="D33">
        <v>10</v>
      </c>
      <c r="E33" s="36" t="s">
        <v>329</v>
      </c>
      <c r="F33" t="s">
        <v>261</v>
      </c>
      <c r="G33" t="s">
        <v>421</v>
      </c>
    </row>
    <row r="34" spans="1:7" x14ac:dyDescent="0.25">
      <c r="A34" t="str" cm="1">
        <f t="array" aca="1" ref="A34" ca="1">RIGHT(CELL("filename",CN80_Voice!A29),LEN(CELL("filename",CN80_Voice!A29)) - FIND("]",CELL("filename",CN80_Voice!A29),1))</f>
        <v>CN80_Voice</v>
      </c>
      <c r="B34" t="s">
        <v>328</v>
      </c>
      <c r="C34">
        <v>1</v>
      </c>
      <c r="D34">
        <v>1</v>
      </c>
      <c r="E34" s="36" t="s">
        <v>329</v>
      </c>
      <c r="F34" t="s">
        <v>261</v>
      </c>
      <c r="G34" t="s">
        <v>421</v>
      </c>
    </row>
    <row r="35" spans="1:7" hidden="1" x14ac:dyDescent="0.25">
      <c r="A35" t="str" cm="1">
        <f t="array" aca="1" ref="A35" ca="1">RIGHT(CELL("filename",CN80_Voice!A30),LEN(CELL("filename",CN80_Voice!A30)) - FIND("]",CELL("filename",CN80_Voice!A30),1))</f>
        <v>CN80_Voice</v>
      </c>
      <c r="B35" t="s">
        <v>452</v>
      </c>
      <c r="C35">
        <v>2</v>
      </c>
      <c r="D35" t="s">
        <v>251</v>
      </c>
      <c r="E35" s="36" t="s">
        <v>408</v>
      </c>
      <c r="F35" t="s">
        <v>258</v>
      </c>
      <c r="G35" t="s">
        <v>428</v>
      </c>
    </row>
    <row r="36" spans="1:7" hidden="1" x14ac:dyDescent="0.25">
      <c r="A36" t="str" cm="1">
        <f t="array" aca="1" ref="A36" ca="1">RIGHT(CELL("filename",CN80_Voice!A31),LEN(CELL("filename",CN80_Voice!A31)) - FIND("]",CELL("filename",CN80_Voice!A31),1))</f>
        <v>CN80_Voice</v>
      </c>
      <c r="B36" t="s">
        <v>451</v>
      </c>
      <c r="C36">
        <v>1</v>
      </c>
      <c r="D36">
        <v>1</v>
      </c>
      <c r="E36" s="36" t="s">
        <v>324</v>
      </c>
      <c r="F36" t="s">
        <v>260</v>
      </c>
      <c r="G36" t="s">
        <v>420</v>
      </c>
    </row>
    <row r="37" spans="1:7" hidden="1" x14ac:dyDescent="0.25">
      <c r="A37" t="str" cm="1">
        <f t="array" aca="1" ref="A37" ca="1">RIGHT(CELL("filename",Std_Ring_Scan!A32),LEN(CELL("filename",Std_Ring_Scan!A32)) - FIND("]",CELL("filename",Std_Ring_Scan!A32),1))</f>
        <v>Std_Ring_Scan</v>
      </c>
      <c r="B37" t="s">
        <v>415</v>
      </c>
      <c r="C37">
        <v>2</v>
      </c>
      <c r="D37" t="s">
        <v>251</v>
      </c>
      <c r="E37" s="36" t="s">
        <v>408</v>
      </c>
      <c r="F37" t="s">
        <v>258</v>
      </c>
      <c r="G37" t="s">
        <v>428</v>
      </c>
    </row>
    <row r="38" spans="1:7" hidden="1" x14ac:dyDescent="0.25">
      <c r="A38" t="str" cm="1">
        <f t="array" aca="1" ref="A38" ca="1">RIGHT(CELL("filename",Std_Ring_Scan!A33),LEN(CELL("filename",Std_Ring_Scan!A33)) - FIND("]",CELL("filename",Std_Ring_Scan!A33),1))</f>
        <v>Std_Ring_Scan</v>
      </c>
      <c r="B38" t="s">
        <v>325</v>
      </c>
      <c r="C38">
        <v>1</v>
      </c>
      <c r="D38" t="s">
        <v>251</v>
      </c>
      <c r="E38" s="36" t="s">
        <v>408</v>
      </c>
      <c r="F38" t="s">
        <v>258</v>
      </c>
      <c r="G38" t="s">
        <v>419</v>
      </c>
    </row>
    <row r="39" spans="1:7" hidden="1" x14ac:dyDescent="0.25">
      <c r="A39" t="str" cm="1">
        <f t="array" aca="1" ref="A39" ca="1">RIGHT(CELL("filename",Std_Ring_Scan!A34),LEN(CELL("filename",Std_Ring_Scan!A34)) - FIND("]",CELL("filename",Std_Ring_Scan!A34),1))</f>
        <v>Std_Ring_Scan</v>
      </c>
      <c r="B39" t="s">
        <v>326</v>
      </c>
      <c r="C39">
        <v>1</v>
      </c>
      <c r="D39">
        <v>1</v>
      </c>
      <c r="E39" s="36" t="s">
        <v>408</v>
      </c>
      <c r="F39" t="s">
        <v>260</v>
      </c>
      <c r="G39" t="s">
        <v>420</v>
      </c>
    </row>
    <row r="40" spans="1:7" x14ac:dyDescent="0.25">
      <c r="A40" t="str" cm="1">
        <f t="array" aca="1" ref="A40" ca="1">RIGHT(CELL("filename",Std_Ring_Scan!A35),LEN(CELL("filename",Std_Ring_Scan!A35)) - FIND("]",CELL("filename",Std_Ring_Scan!A35),1))</f>
        <v>Std_Ring_Scan</v>
      </c>
      <c r="B40" t="s">
        <v>327</v>
      </c>
      <c r="C40">
        <v>1</v>
      </c>
      <c r="D40">
        <v>1</v>
      </c>
      <c r="E40" s="36" t="s">
        <v>409</v>
      </c>
      <c r="F40" t="s">
        <v>261</v>
      </c>
      <c r="G40" t="s">
        <v>421</v>
      </c>
    </row>
    <row r="41" spans="1:7" x14ac:dyDescent="0.25">
      <c r="A41" t="str" cm="1">
        <f t="array" aca="1" ref="A41" ca="1">RIGHT(CELL("filename",Std_Ring_Scan!A36),LEN(CELL("filename",Std_Ring_Scan!A36)) - FIND("]",CELL("filename",Std_Ring_Scan!A36),1))</f>
        <v>Std_Ring_Scan</v>
      </c>
      <c r="B41" t="s">
        <v>328</v>
      </c>
      <c r="C41">
        <v>1</v>
      </c>
      <c r="D41">
        <v>1</v>
      </c>
      <c r="E41" s="36" t="s">
        <v>409</v>
      </c>
      <c r="F41" t="s">
        <v>261</v>
      </c>
      <c r="G41" t="s">
        <v>421</v>
      </c>
    </row>
    <row r="42" spans="1:7" x14ac:dyDescent="0.25">
      <c r="A42" t="str" cm="1">
        <f t="array" aca="1" ref="A42" ca="1">RIGHT(CELL("filename",Consolidation!A37),LEN(CELL("filename",Consolidation!A37)) - FIND("]",CELL("filename",Consolidation!A37),1))</f>
        <v>Consolidation</v>
      </c>
      <c r="B42" t="s">
        <v>327</v>
      </c>
      <c r="C42">
        <v>1</v>
      </c>
      <c r="D42">
        <v>1</v>
      </c>
      <c r="E42" s="36" t="s">
        <v>329</v>
      </c>
      <c r="F42" t="s">
        <v>261</v>
      </c>
      <c r="G42" t="s">
        <v>421</v>
      </c>
    </row>
    <row r="43" spans="1:7" x14ac:dyDescent="0.25">
      <c r="A43" t="str" cm="1">
        <f t="array" aca="1" ref="A43" ca="1">RIGHT(CELL("filename",Consolidation!A38),LEN(CELL("filename",Consolidation!A38)) - FIND("]",CELL("filename",Consolidation!A38),1))</f>
        <v>Consolidation</v>
      </c>
      <c r="B43" t="s">
        <v>330</v>
      </c>
      <c r="C43">
        <v>10</v>
      </c>
      <c r="D43">
        <v>10</v>
      </c>
      <c r="E43" s="36" t="s">
        <v>329</v>
      </c>
      <c r="F43" t="s">
        <v>261</v>
      </c>
      <c r="G43" t="s">
        <v>421</v>
      </c>
    </row>
    <row r="44" spans="1:7" x14ac:dyDescent="0.25">
      <c r="A44" t="str" cm="1">
        <f t="array" aca="1" ref="A44" ca="1">RIGHT(CELL("filename",Consolidation!A39),LEN(CELL("filename",Consolidation!A39)) - FIND("]",CELL("filename",Consolidation!A39),1))</f>
        <v>Consolidation</v>
      </c>
      <c r="B44" t="s">
        <v>330</v>
      </c>
      <c r="C44">
        <v>5</v>
      </c>
      <c r="D44">
        <v>5</v>
      </c>
      <c r="E44" s="36" t="s">
        <v>329</v>
      </c>
      <c r="F44" t="s">
        <v>261</v>
      </c>
      <c r="G44" t="s">
        <v>421</v>
      </c>
    </row>
    <row r="45" spans="1:7" ht="30" hidden="1" x14ac:dyDescent="0.25">
      <c r="A45" t="str" cm="1">
        <f t="array" aca="1" ref="A45" ca="1">RIGHT(CELL("filename",Consolidation!A40),LEN(CELL("filename",Consolidation!A40)) - FIND("]",CELL("filename",Consolidation!A40),1))</f>
        <v>Consolidation</v>
      </c>
      <c r="B45" t="s">
        <v>410</v>
      </c>
      <c r="C45">
        <v>5</v>
      </c>
      <c r="D45">
        <v>5</v>
      </c>
      <c r="E45" s="36" t="s">
        <v>411</v>
      </c>
      <c r="F45" t="s">
        <v>260</v>
      </c>
      <c r="G45" t="s">
        <v>420</v>
      </c>
    </row>
    <row r="46" spans="1:7" hidden="1" x14ac:dyDescent="0.25">
      <c r="A46" t="str" cm="1">
        <f t="array" aca="1" ref="A46" ca="1">RIGHT(CELL("filename",Vocollect_All!A41),LEN(CELL("filename",Vocollect_All!A41)) - FIND("]",CELL("filename",Vocollect_All!A41),1))</f>
        <v>Vocollect_All</v>
      </c>
      <c r="B46" t="s">
        <v>415</v>
      </c>
      <c r="C46">
        <v>2</v>
      </c>
      <c r="D46" t="s">
        <v>251</v>
      </c>
      <c r="E46" s="36" t="s">
        <v>412</v>
      </c>
      <c r="F46" t="s">
        <v>258</v>
      </c>
      <c r="G46" t="s">
        <v>428</v>
      </c>
    </row>
    <row r="47" spans="1:7" hidden="1" x14ac:dyDescent="0.25">
      <c r="A47" t="str" cm="1">
        <f t="array" aca="1" ref="A47" ca="1">RIGHT(CELL("filename",Vocollect_All!A42),LEN(CELL("filename",Vocollect_All!A42)) - FIND("]",CELL("filename",Vocollect_All!A42),1))</f>
        <v>Vocollect_All</v>
      </c>
      <c r="B47" t="s">
        <v>326</v>
      </c>
      <c r="C47">
        <v>1</v>
      </c>
      <c r="D47">
        <v>1</v>
      </c>
      <c r="E47" s="36" t="s">
        <v>412</v>
      </c>
      <c r="F47" t="s">
        <v>260</v>
      </c>
      <c r="G47" t="s">
        <v>420</v>
      </c>
    </row>
    <row r="48" spans="1:7" ht="30" x14ac:dyDescent="0.25">
      <c r="A48" t="str" cm="1">
        <f t="array" aca="1" ref="A48" ca="1">RIGHT(CELL("filename",Vocollect_All!A43),LEN(CELL("filename",Vocollect_All!A43)) - FIND("]",CELL("filename",Vocollect_All!A43),1))</f>
        <v>Vocollect_All</v>
      </c>
      <c r="B48" t="s">
        <v>327</v>
      </c>
      <c r="C48">
        <v>1</v>
      </c>
      <c r="D48">
        <v>1</v>
      </c>
      <c r="E48" s="36" t="s">
        <v>413</v>
      </c>
      <c r="F48" t="s">
        <v>261</v>
      </c>
      <c r="G48" t="s">
        <v>421</v>
      </c>
    </row>
    <row r="49" spans="1:7" hidden="1" x14ac:dyDescent="0.25">
      <c r="A49" t="str" cm="1">
        <f t="array" aca="1" ref="A49" ca="1">RIGHT(CELL("filename",Std_VM1A!A44),LEN(CELL("filename",Std_VM1A!A44)) - FIND("]",CELL("filename",Std_VM1A!A44),1))</f>
        <v>Std_VM1A</v>
      </c>
      <c r="B49" t="s">
        <v>323</v>
      </c>
      <c r="C49">
        <v>1</v>
      </c>
      <c r="D49" t="s">
        <v>251</v>
      </c>
      <c r="E49" s="36" t="s">
        <v>439</v>
      </c>
      <c r="F49" t="s">
        <v>258</v>
      </c>
      <c r="G49" t="s">
        <v>418</v>
      </c>
    </row>
    <row r="50" spans="1:7" hidden="1" x14ac:dyDescent="0.25">
      <c r="A50" t="str" cm="1">
        <f t="array" aca="1" ref="A50" ca="1">RIGHT(CELL("filename",Std_VM1A!A45),LEN(CELL("filename",Std_VM1A!A45)) - FIND("]",CELL("filename",Std_VM1A!A45),1))</f>
        <v>Std_VM1A</v>
      </c>
      <c r="B50" t="s">
        <v>325</v>
      </c>
      <c r="C50">
        <v>1</v>
      </c>
      <c r="D50" t="s">
        <v>251</v>
      </c>
      <c r="E50" s="36" t="s">
        <v>439</v>
      </c>
      <c r="F50" t="s">
        <v>258</v>
      </c>
      <c r="G50" t="s">
        <v>419</v>
      </c>
    </row>
    <row r="51" spans="1:7" hidden="1" x14ac:dyDescent="0.25">
      <c r="A51" t="str" cm="1">
        <f t="array" aca="1" ref="A51" ca="1">RIGHT(CELL("filename",Std_VM1A!A46),LEN(CELL("filename",Std_VM1A!A46)) - FIND("]",CELL("filename",Std_VM1A!A46),1))</f>
        <v>Std_VM1A</v>
      </c>
      <c r="B51" t="s">
        <v>326</v>
      </c>
      <c r="C51">
        <v>1</v>
      </c>
      <c r="D51">
        <v>1</v>
      </c>
      <c r="E51" s="36" t="s">
        <v>439</v>
      </c>
      <c r="F51" t="s">
        <v>260</v>
      </c>
      <c r="G51" t="s">
        <v>420</v>
      </c>
    </row>
    <row r="52" spans="1:7" x14ac:dyDescent="0.25">
      <c r="A52" t="str" cm="1">
        <f t="array" aca="1" ref="A52" ca="1">RIGHT(CELL("filename",Std_VM1A!A47),LEN(CELL("filename",Std_VM1A!A47)) - FIND("]",CELL("filename",Std_VM1A!A47),1))</f>
        <v>Std_VM1A</v>
      </c>
      <c r="B52" t="s">
        <v>327</v>
      </c>
      <c r="C52">
        <v>1</v>
      </c>
      <c r="D52">
        <v>1</v>
      </c>
      <c r="E52" s="36" t="s">
        <v>439</v>
      </c>
      <c r="F52" t="s">
        <v>261</v>
      </c>
      <c r="G52" t="s">
        <v>421</v>
      </c>
    </row>
    <row r="53" spans="1:7" hidden="1" x14ac:dyDescent="0.25">
      <c r="A53" t="str" cm="1">
        <f t="array" aca="1" ref="A53" ca="1">RIGHT(CELL("filename",Std_VM1A!A48),LEN(CELL("filename",Std_VM1A!A48)) - FIND("]",CELL("filename",Std_VM1A!A48),1))</f>
        <v>Std_VM1A</v>
      </c>
      <c r="B53" t="s">
        <v>440</v>
      </c>
      <c r="C53">
        <v>1</v>
      </c>
      <c r="D53" t="s">
        <v>251</v>
      </c>
      <c r="E53" s="36" t="s">
        <v>441</v>
      </c>
      <c r="F53" t="s">
        <v>258</v>
      </c>
      <c r="G53" t="s">
        <v>442</v>
      </c>
    </row>
    <row r="54" spans="1:7" hidden="1" x14ac:dyDescent="0.25">
      <c r="A54" t="str" cm="1">
        <f t="array" aca="1" ref="A54" ca="1">RIGHT(CELL("filename",Std_VM1A!A49),LEN(CELL("filename",Std_VM1A!A49)) - FIND("]",CELL("filename",Std_VM1A!A49),1))</f>
        <v>Std_VM1A</v>
      </c>
      <c r="B54" t="s">
        <v>445</v>
      </c>
      <c r="C54">
        <v>1</v>
      </c>
      <c r="E54" s="36" t="s">
        <v>439</v>
      </c>
      <c r="F54" t="s">
        <v>258</v>
      </c>
      <c r="G54" t="s">
        <v>422</v>
      </c>
    </row>
    <row r="55" spans="1:7" hidden="1" x14ac:dyDescent="0.25">
      <c r="A55" s="63" t="s">
        <v>450</v>
      </c>
      <c r="B55" s="63"/>
      <c r="C55" s="63">
        <f>SUM(C2:C54)</f>
        <v>3212</v>
      </c>
      <c r="D55" s="63">
        <f>SUM(D2:D54)</f>
        <v>3182</v>
      </c>
    </row>
  </sheetData>
  <autoFilter ref="A1:G55" xr:uid="{34573751-9925-4497-BCD1-2291909F4138}">
    <filterColumn colId="6">
      <filters>
        <filter val="1D + 2D 92/93"/>
        <filter val="2D 92/93"/>
        <filter val="2D 92/93 + 1D 00"/>
        <filter val="2D 92/93 + 1D 91"/>
        <filter val="2D 92/93 + 1D 92/93"/>
        <filter val="2D 92/93 + Other"/>
      </filters>
    </filterColumn>
  </autoFilter>
  <pageMargins left="0.7" right="0.7" top="0.75" bottom="0.75" header="0.3" footer="0.3"/>
  <pageSetup paperSize="9" scale="3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209FB-EA9B-43FF-8FDC-03FDE1D9F4AE}">
  <sheetPr codeName="Sheet4"/>
  <dimension ref="A1:AG24"/>
  <sheetViews>
    <sheetView workbookViewId="0">
      <pane xSplit="1" ySplit="3" topLeftCell="B4" activePane="bottomRight" state="frozen"/>
      <selection pane="topRight" activeCell="B1" sqref="B1"/>
      <selection pane="bottomLeft" activeCell="A4" sqref="A4"/>
      <selection pane="bottomRight" activeCell="G5" sqref="G5"/>
    </sheetView>
  </sheetViews>
  <sheetFormatPr defaultRowHeight="15" x14ac:dyDescent="0.25"/>
  <cols>
    <col min="1" max="1" width="14.7109375" style="1" customWidth="1"/>
    <col min="2" max="2" width="41.42578125" style="1" customWidth="1"/>
    <col min="3" max="3" width="9.7109375" style="1" customWidth="1"/>
    <col min="4" max="4" width="11.28515625" style="1"/>
    <col min="5" max="5" width="8.28515625" style="1" customWidth="1"/>
    <col min="6" max="6" width="9.42578125" style="1" customWidth="1"/>
    <col min="7" max="7" width="11.28515625" style="1" customWidth="1"/>
    <col min="8" max="8" width="14.28515625" style="1" customWidth="1"/>
    <col min="9" max="9" width="9.140625" style="1" customWidth="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11.28515625" style="1"/>
    <col min="22" max="22" width="28.7109375" style="1" customWidth="1"/>
    <col min="23" max="23" width="21.140625" style="1" customWidth="1"/>
    <col min="24" max="25" width="11.28515625" style="1"/>
    <col min="26" max="26" width="14.5703125" style="1" customWidth="1"/>
    <col min="27" max="33" width="8.7109375" style="1"/>
  </cols>
  <sheetData>
    <row r="1" spans="1:33" ht="21" x14ac:dyDescent="0.25">
      <c r="A1" s="37" t="s">
        <v>26</v>
      </c>
      <c r="B1" s="37" t="s">
        <v>44</v>
      </c>
      <c r="C1" s="52"/>
      <c r="D1" s="52"/>
      <c r="J1" s="59" t="s">
        <v>165</v>
      </c>
    </row>
    <row r="2" spans="1:33" x14ac:dyDescent="0.25">
      <c r="A2" s="14"/>
      <c r="B2" s="18"/>
      <c r="C2" s="18"/>
      <c r="D2" s="6"/>
      <c r="E2" s="7"/>
      <c r="F2" s="7"/>
      <c r="G2" s="19"/>
      <c r="H2" s="9" t="s">
        <v>6</v>
      </c>
      <c r="I2" s="21"/>
      <c r="J2" s="4"/>
      <c r="K2" s="4" t="s">
        <v>1</v>
      </c>
      <c r="L2" s="8"/>
      <c r="M2" s="10"/>
      <c r="N2" s="12"/>
      <c r="O2" s="11"/>
      <c r="P2" s="76" t="s">
        <v>33</v>
      </c>
      <c r="Q2" s="77"/>
      <c r="R2" s="77"/>
      <c r="S2" s="78" t="s">
        <v>37</v>
      </c>
      <c r="T2" s="79"/>
      <c r="U2"/>
      <c r="V2"/>
      <c r="W2"/>
      <c r="X2"/>
      <c r="Y2"/>
      <c r="Z2"/>
      <c r="AA2"/>
      <c r="AB2"/>
      <c r="AC2"/>
      <c r="AD2"/>
      <c r="AE2"/>
      <c r="AF2"/>
      <c r="AG2"/>
    </row>
    <row r="3" spans="1:33" ht="25.5" customHeight="1" x14ac:dyDescent="0.25">
      <c r="A3" s="15" t="s">
        <v>45</v>
      </c>
      <c r="B3" s="15" t="s">
        <v>0</v>
      </c>
      <c r="C3" s="29" t="s">
        <v>24</v>
      </c>
      <c r="D3" s="5" t="s">
        <v>31</v>
      </c>
      <c r="E3" s="5" t="s">
        <v>11</v>
      </c>
      <c r="F3" s="5" t="s">
        <v>5</v>
      </c>
      <c r="G3" s="5" t="s">
        <v>2</v>
      </c>
      <c r="H3" s="16" t="s">
        <v>3</v>
      </c>
      <c r="I3" s="20" t="s">
        <v>10</v>
      </c>
      <c r="J3" s="20" t="s">
        <v>60</v>
      </c>
      <c r="K3" s="20" t="s">
        <v>9</v>
      </c>
      <c r="L3" s="20" t="s">
        <v>12</v>
      </c>
      <c r="M3" s="17" t="s">
        <v>4</v>
      </c>
      <c r="N3" s="22" t="s">
        <v>7</v>
      </c>
      <c r="O3" s="23" t="s">
        <v>8</v>
      </c>
      <c r="P3" s="44" t="s">
        <v>61</v>
      </c>
      <c r="Q3" s="44" t="s">
        <v>34</v>
      </c>
      <c r="R3" s="44" t="s">
        <v>35</v>
      </c>
      <c r="S3" s="53" t="s">
        <v>38</v>
      </c>
      <c r="T3" s="54" t="s">
        <v>39</v>
      </c>
      <c r="U3"/>
      <c r="V3"/>
      <c r="W3"/>
      <c r="X3"/>
      <c r="Y3"/>
      <c r="Z3"/>
      <c r="AA3"/>
      <c r="AB3"/>
      <c r="AC3"/>
      <c r="AD3"/>
      <c r="AE3"/>
      <c r="AF3"/>
      <c r="AG3"/>
    </row>
    <row r="4" spans="1:33" ht="33.75" x14ac:dyDescent="0.25">
      <c r="A4" s="2" t="s">
        <v>46</v>
      </c>
      <c r="B4" s="3" t="s">
        <v>47</v>
      </c>
      <c r="C4" s="3" t="s">
        <v>56</v>
      </c>
      <c r="D4" s="3" t="s">
        <v>59</v>
      </c>
      <c r="E4" s="2"/>
      <c r="F4" s="2"/>
      <c r="G4" s="2" t="s">
        <v>16</v>
      </c>
      <c r="H4" s="3" t="s">
        <v>40</v>
      </c>
      <c r="I4" s="2"/>
      <c r="J4" s="2" t="s">
        <v>36</v>
      </c>
      <c r="K4" s="2"/>
      <c r="L4" s="3">
        <v>1</v>
      </c>
      <c r="M4" s="3" t="s">
        <v>48</v>
      </c>
      <c r="N4" s="3" t="s">
        <v>49</v>
      </c>
      <c r="O4" s="3"/>
      <c r="P4" s="2"/>
      <c r="Q4" s="2"/>
      <c r="R4" s="2"/>
      <c r="S4" s="2"/>
      <c r="T4" s="2"/>
      <c r="U4"/>
      <c r="V4"/>
      <c r="W4"/>
      <c r="X4"/>
      <c r="Y4"/>
      <c r="Z4"/>
      <c r="AA4"/>
      <c r="AB4"/>
      <c r="AC4"/>
      <c r="AD4"/>
      <c r="AE4"/>
      <c r="AF4"/>
      <c r="AG4"/>
    </row>
    <row r="5" spans="1:33" ht="33.75" x14ac:dyDescent="0.25">
      <c r="A5" s="2" t="s">
        <v>50</v>
      </c>
      <c r="B5" s="3" t="s">
        <v>235</v>
      </c>
      <c r="C5" s="3" t="s">
        <v>56</v>
      </c>
      <c r="D5" s="3" t="s">
        <v>59</v>
      </c>
      <c r="E5" s="2"/>
      <c r="F5" s="2"/>
      <c r="G5" s="2" t="s">
        <v>16</v>
      </c>
      <c r="H5" s="3" t="s">
        <v>40</v>
      </c>
      <c r="I5" s="2"/>
      <c r="J5" s="2" t="s">
        <v>36</v>
      </c>
      <c r="K5" s="2"/>
      <c r="L5" s="3">
        <v>1</v>
      </c>
      <c r="M5" s="3" t="s">
        <v>48</v>
      </c>
      <c r="N5" s="3" t="s">
        <v>49</v>
      </c>
      <c r="O5" s="3"/>
      <c r="P5" s="2"/>
      <c r="Q5" s="2"/>
      <c r="R5" s="2"/>
      <c r="S5" s="2"/>
      <c r="T5" s="2"/>
      <c r="U5"/>
      <c r="V5"/>
      <c r="W5"/>
      <c r="X5"/>
      <c r="Y5"/>
      <c r="Z5"/>
      <c r="AA5"/>
      <c r="AB5"/>
      <c r="AC5"/>
      <c r="AD5"/>
      <c r="AE5"/>
      <c r="AF5"/>
      <c r="AG5"/>
    </row>
    <row r="6" spans="1:33" ht="15.75" thickBot="1" x14ac:dyDescent="0.3">
      <c r="B6" s="56"/>
      <c r="C6" s="56"/>
      <c r="D6" s="56"/>
      <c r="H6" s="56"/>
      <c r="P6" s="57"/>
      <c r="Q6" s="57"/>
      <c r="U6" s="56"/>
      <c r="V6" s="56"/>
      <c r="W6" s="56"/>
      <c r="Y6" s="56"/>
      <c r="Z6" s="56"/>
      <c r="AA6" s="56"/>
    </row>
    <row r="7" spans="1:33" ht="15.75" thickBot="1" x14ac:dyDescent="0.3">
      <c r="A7" s="38" t="s">
        <v>27</v>
      </c>
      <c r="B7" s="38" t="s">
        <v>28</v>
      </c>
      <c r="C7" s="38" t="s">
        <v>24</v>
      </c>
      <c r="D7" s="80" t="s">
        <v>29</v>
      </c>
      <c r="E7" s="81"/>
      <c r="F7" s="81"/>
      <c r="G7" s="81"/>
      <c r="H7" s="80" t="s">
        <v>7</v>
      </c>
      <c r="I7" s="81"/>
      <c r="J7" s="81"/>
      <c r="K7" s="81"/>
      <c r="L7" s="81"/>
      <c r="M7" s="82" t="s">
        <v>30</v>
      </c>
      <c r="N7" s="83"/>
      <c r="O7" s="84"/>
    </row>
    <row r="8" spans="1:33" ht="33.4" customHeight="1" thickBot="1" x14ac:dyDescent="0.3">
      <c r="A8" s="39">
        <v>1</v>
      </c>
      <c r="B8" s="40" t="s">
        <v>51</v>
      </c>
      <c r="C8" s="40" t="s">
        <v>56</v>
      </c>
      <c r="D8" s="70" t="s">
        <v>54</v>
      </c>
      <c r="E8" s="71"/>
      <c r="F8" s="71"/>
      <c r="G8" s="71"/>
      <c r="H8" s="70" t="s">
        <v>54</v>
      </c>
      <c r="I8" s="72"/>
      <c r="J8" s="72"/>
      <c r="K8" s="72"/>
      <c r="L8" s="72"/>
      <c r="M8" s="85"/>
      <c r="N8" s="74"/>
      <c r="O8" s="75"/>
    </row>
    <row r="9" spans="1:33" ht="33.4" customHeight="1" thickBot="1" x14ac:dyDescent="0.3">
      <c r="A9" s="39">
        <v>2</v>
      </c>
      <c r="B9" s="40" t="s">
        <v>52</v>
      </c>
      <c r="C9" s="40" t="s">
        <v>56</v>
      </c>
      <c r="D9" s="70" t="s">
        <v>55</v>
      </c>
      <c r="E9" s="71"/>
      <c r="F9" s="71"/>
      <c r="G9" s="71"/>
      <c r="H9" s="70" t="s">
        <v>55</v>
      </c>
      <c r="I9" s="72"/>
      <c r="J9" s="72"/>
      <c r="K9" s="72"/>
      <c r="L9" s="72"/>
      <c r="M9" s="73"/>
      <c r="N9" s="74"/>
      <c r="O9" s="75"/>
    </row>
    <row r="10" spans="1:33" ht="33.4" customHeight="1" thickBot="1" x14ac:dyDescent="0.3">
      <c r="A10" s="39">
        <v>3</v>
      </c>
      <c r="B10" s="40" t="s">
        <v>53</v>
      </c>
      <c r="C10" s="40" t="s">
        <v>56</v>
      </c>
      <c r="D10" s="70" t="s">
        <v>57</v>
      </c>
      <c r="E10" s="71"/>
      <c r="F10" s="71"/>
      <c r="G10" s="71"/>
      <c r="H10" s="70" t="s">
        <v>58</v>
      </c>
      <c r="I10" s="72"/>
      <c r="J10" s="72"/>
      <c r="K10" s="72"/>
      <c r="L10" s="72"/>
      <c r="M10" s="73"/>
      <c r="N10" s="74"/>
      <c r="O10" s="75"/>
    </row>
    <row r="18" spans="11:12" x14ac:dyDescent="0.25">
      <c r="K18" s="42"/>
      <c r="L18" s="43"/>
    </row>
    <row r="19" spans="11:12" x14ac:dyDescent="0.25">
      <c r="K19" s="13"/>
      <c r="L19" s="43"/>
    </row>
    <row r="20" spans="11:12" x14ac:dyDescent="0.25">
      <c r="K20" s="13"/>
      <c r="L20" s="43"/>
    </row>
    <row r="21" spans="11:12" x14ac:dyDescent="0.25">
      <c r="K21" s="13"/>
      <c r="L21" s="43"/>
    </row>
    <row r="22" spans="11:12" x14ac:dyDescent="0.25">
      <c r="K22" s="13"/>
      <c r="L22" s="43"/>
    </row>
    <row r="23" spans="11:12" x14ac:dyDescent="0.25">
      <c r="K23" s="13"/>
      <c r="L23" s="43"/>
    </row>
    <row r="24" spans="11:12" x14ac:dyDescent="0.25">
      <c r="K24" s="42"/>
      <c r="L24" s="43"/>
    </row>
  </sheetData>
  <mergeCells count="14">
    <mergeCell ref="D10:G10"/>
    <mergeCell ref="H10:L10"/>
    <mergeCell ref="M10:O10"/>
    <mergeCell ref="P2:R2"/>
    <mergeCell ref="S2:T2"/>
    <mergeCell ref="D9:G9"/>
    <mergeCell ref="H9:L9"/>
    <mergeCell ref="M9:O9"/>
    <mergeCell ref="D7:G7"/>
    <mergeCell ref="H7:L7"/>
    <mergeCell ref="M7:O7"/>
    <mergeCell ref="D8:G8"/>
    <mergeCell ref="H8:L8"/>
    <mergeCell ref="M8:O8"/>
  </mergeCells>
  <dataValidations count="1">
    <dataValidation type="list" allowBlank="1" showInputMessage="1" showErrorMessage="1" sqref="G4:G6" xr:uid="{F10E0D7F-DE39-43B2-898D-3BE30F5DBEE2}">
      <formula1>ValidStatus</formula1>
    </dataValidation>
  </dataValidations>
  <pageMargins left="0.7" right="0.7" top="0.75" bottom="0.75" header="0.3" footer="0.3"/>
  <pageSetup paperSize="9" orientation="portrait" verticalDpi="599"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ED26E-0140-484C-9649-ED0AA275274B}">
  <sheetPr codeName="Sheet5"/>
  <dimension ref="A1:AG31"/>
  <sheetViews>
    <sheetView zoomScale="130" zoomScaleNormal="130" workbookViewId="0">
      <pane xSplit="1" ySplit="3" topLeftCell="B8" activePane="bottomRight" state="frozen"/>
      <selection pane="topRight" activeCell="B1" sqref="B1"/>
      <selection pane="bottomLeft" activeCell="A4" sqref="A4"/>
      <selection pane="bottomRight" activeCell="H10" sqref="H10"/>
    </sheetView>
  </sheetViews>
  <sheetFormatPr defaultRowHeight="15" x14ac:dyDescent="0.25"/>
  <cols>
    <col min="1" max="1" width="14.7109375" style="1" customWidth="1"/>
    <col min="2" max="2" width="41.42578125" style="1" customWidth="1"/>
    <col min="3" max="3" width="9.7109375" style="1" customWidth="1"/>
    <col min="4" max="4" width="9.140625" style="1"/>
    <col min="5" max="5" width="13.5703125" style="1" customWidth="1"/>
    <col min="6" max="6" width="9.42578125" style="1" customWidth="1"/>
    <col min="7" max="7" width="11.28515625" style="1" customWidth="1"/>
    <col min="8" max="8" width="14.28515625" style="1" customWidth="1"/>
    <col min="9" max="9" width="9.140625" style="1" customWidth="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x14ac:dyDescent="0.25">
      <c r="A1" s="37" t="s">
        <v>26</v>
      </c>
      <c r="B1" s="37" t="s">
        <v>95</v>
      </c>
      <c r="C1" s="52"/>
      <c r="D1" s="52"/>
      <c r="J1" s="59" t="s">
        <v>165</v>
      </c>
    </row>
    <row r="2" spans="1:33" x14ac:dyDescent="0.25">
      <c r="A2" s="14"/>
      <c r="B2" s="18"/>
      <c r="C2" s="18"/>
      <c r="D2" s="6"/>
      <c r="E2" s="7"/>
      <c r="F2" s="7"/>
      <c r="G2" s="19"/>
      <c r="H2" s="9" t="s">
        <v>6</v>
      </c>
      <c r="I2" s="21"/>
      <c r="J2" s="4"/>
      <c r="K2" s="4" t="s">
        <v>1</v>
      </c>
      <c r="L2" s="8"/>
      <c r="M2" s="10"/>
      <c r="N2" s="12"/>
      <c r="O2" s="11"/>
      <c r="P2" s="76" t="s">
        <v>33</v>
      </c>
      <c r="Q2" s="77"/>
      <c r="R2" s="77"/>
      <c r="S2" s="78" t="s">
        <v>37</v>
      </c>
      <c r="T2" s="79"/>
      <c r="U2"/>
      <c r="V2"/>
      <c r="W2"/>
      <c r="X2"/>
      <c r="Y2"/>
      <c r="Z2"/>
      <c r="AA2"/>
      <c r="AB2"/>
      <c r="AC2"/>
      <c r="AD2"/>
      <c r="AE2"/>
      <c r="AF2"/>
      <c r="AG2"/>
    </row>
    <row r="3" spans="1:33" ht="25.5" customHeight="1" x14ac:dyDescent="0.25">
      <c r="A3" s="15" t="s">
        <v>45</v>
      </c>
      <c r="B3" s="15" t="s">
        <v>0</v>
      </c>
      <c r="C3" s="29" t="s">
        <v>24</v>
      </c>
      <c r="D3" s="5" t="s">
        <v>31</v>
      </c>
      <c r="E3" s="5" t="s">
        <v>11</v>
      </c>
      <c r="F3" s="5" t="s">
        <v>5</v>
      </c>
      <c r="G3" s="5" t="s">
        <v>2</v>
      </c>
      <c r="H3" s="16" t="s">
        <v>3</v>
      </c>
      <c r="I3" s="20" t="s">
        <v>10</v>
      </c>
      <c r="J3" s="20" t="s">
        <v>60</v>
      </c>
      <c r="K3" s="20" t="s">
        <v>9</v>
      </c>
      <c r="L3" s="20" t="s">
        <v>12</v>
      </c>
      <c r="M3" s="17" t="s">
        <v>4</v>
      </c>
      <c r="N3" s="22" t="s">
        <v>7</v>
      </c>
      <c r="O3" s="23" t="s">
        <v>8</v>
      </c>
      <c r="P3" s="44" t="s">
        <v>61</v>
      </c>
      <c r="Q3" s="44" t="s">
        <v>34</v>
      </c>
      <c r="R3" s="44" t="s">
        <v>35</v>
      </c>
      <c r="S3" s="53" t="s">
        <v>38</v>
      </c>
      <c r="T3" s="54" t="s">
        <v>39</v>
      </c>
      <c r="U3"/>
      <c r="V3"/>
      <c r="W3"/>
      <c r="X3"/>
      <c r="Y3"/>
      <c r="Z3"/>
      <c r="AA3"/>
      <c r="AB3"/>
      <c r="AC3"/>
      <c r="AD3"/>
      <c r="AE3"/>
      <c r="AF3"/>
      <c r="AG3"/>
    </row>
    <row r="4" spans="1:33" s="68" customFormat="1" ht="92.25" customHeight="1" x14ac:dyDescent="0.25">
      <c r="A4" s="66" t="s">
        <v>82</v>
      </c>
      <c r="B4" s="67" t="s">
        <v>474</v>
      </c>
      <c r="C4" s="67" t="s">
        <v>56</v>
      </c>
      <c r="D4" s="67" t="s">
        <v>59</v>
      </c>
      <c r="E4" s="66"/>
      <c r="F4" s="66"/>
      <c r="G4" s="66" t="s">
        <v>16</v>
      </c>
      <c r="H4" s="67" t="s">
        <v>40</v>
      </c>
      <c r="I4" s="66" t="s">
        <v>36</v>
      </c>
      <c r="J4" s="66" t="s">
        <v>36</v>
      </c>
      <c r="K4" s="66" t="s">
        <v>36</v>
      </c>
      <c r="L4" s="67">
        <v>5</v>
      </c>
      <c r="M4" s="67" t="s">
        <v>48</v>
      </c>
      <c r="N4" s="67" t="s">
        <v>91</v>
      </c>
      <c r="O4" s="67"/>
      <c r="P4" s="66"/>
      <c r="Q4" s="66"/>
      <c r="R4" s="66"/>
      <c r="S4" s="66"/>
      <c r="T4" s="66"/>
    </row>
    <row r="5" spans="1:33" s="68" customFormat="1" ht="93.75" customHeight="1" x14ac:dyDescent="0.25">
      <c r="A5" s="66" t="s">
        <v>83</v>
      </c>
      <c r="B5" s="67" t="s">
        <v>475</v>
      </c>
      <c r="C5" s="67" t="s">
        <v>56</v>
      </c>
      <c r="D5" s="67" t="s">
        <v>59</v>
      </c>
      <c r="E5" s="66"/>
      <c r="F5" s="66"/>
      <c r="G5" s="66" t="s">
        <v>16</v>
      </c>
      <c r="H5" s="67" t="s">
        <v>40</v>
      </c>
      <c r="I5" s="66" t="s">
        <v>36</v>
      </c>
      <c r="J5" s="66" t="s">
        <v>36</v>
      </c>
      <c r="K5" s="66" t="s">
        <v>36</v>
      </c>
      <c r="L5" s="67">
        <v>5</v>
      </c>
      <c r="M5" s="67" t="s">
        <v>48</v>
      </c>
      <c r="N5" s="67" t="s">
        <v>91</v>
      </c>
      <c r="O5" s="67"/>
      <c r="P5" s="66"/>
      <c r="Q5" s="66"/>
      <c r="R5" s="66"/>
      <c r="S5" s="66"/>
      <c r="T5" s="66"/>
    </row>
    <row r="6" spans="1:33" s="68" customFormat="1" ht="93.75" customHeight="1" x14ac:dyDescent="0.25">
      <c r="A6" s="66" t="s">
        <v>84</v>
      </c>
      <c r="B6" s="67" t="s">
        <v>476</v>
      </c>
      <c r="C6" s="67" t="s">
        <v>56</v>
      </c>
      <c r="D6" s="67" t="s">
        <v>59</v>
      </c>
      <c r="E6" s="66"/>
      <c r="F6" s="66"/>
      <c r="G6" s="66" t="s">
        <v>16</v>
      </c>
      <c r="H6" s="67" t="s">
        <v>40</v>
      </c>
      <c r="I6" s="66" t="s">
        <v>36</v>
      </c>
      <c r="J6" s="66" t="s">
        <v>36</v>
      </c>
      <c r="K6" s="66" t="s">
        <v>36</v>
      </c>
      <c r="L6" s="67">
        <v>5</v>
      </c>
      <c r="M6" s="67" t="s">
        <v>48</v>
      </c>
      <c r="N6" s="67" t="s">
        <v>91</v>
      </c>
      <c r="O6" s="67"/>
      <c r="P6" s="66"/>
      <c r="Q6" s="66"/>
      <c r="R6" s="66"/>
      <c r="S6" s="66"/>
      <c r="T6" s="66"/>
    </row>
    <row r="7" spans="1:33" s="68" customFormat="1" ht="116.25" customHeight="1" x14ac:dyDescent="0.25">
      <c r="A7" s="66" t="s">
        <v>88</v>
      </c>
      <c r="B7" s="67" t="s">
        <v>477</v>
      </c>
      <c r="C7" s="67" t="s">
        <v>56</v>
      </c>
      <c r="D7" s="67" t="s">
        <v>59</v>
      </c>
      <c r="E7" s="66"/>
      <c r="F7" s="66"/>
      <c r="G7" s="66" t="s">
        <v>16</v>
      </c>
      <c r="H7" s="67" t="s">
        <v>40</v>
      </c>
      <c r="I7" s="66" t="s">
        <v>36</v>
      </c>
      <c r="J7" s="66" t="s">
        <v>36</v>
      </c>
      <c r="K7" s="66" t="s">
        <v>36</v>
      </c>
      <c r="L7" s="67">
        <v>5</v>
      </c>
      <c r="M7" s="67" t="s">
        <v>48</v>
      </c>
      <c r="N7" s="67" t="s">
        <v>91</v>
      </c>
      <c r="O7" s="67"/>
      <c r="P7" s="66"/>
      <c r="Q7" s="66"/>
      <c r="R7" s="66"/>
      <c r="S7" s="66"/>
      <c r="T7" s="66"/>
    </row>
    <row r="8" spans="1:33" ht="116.25" customHeight="1" x14ac:dyDescent="0.25">
      <c r="A8" s="2" t="s">
        <v>89</v>
      </c>
      <c r="B8" s="3" t="s">
        <v>90</v>
      </c>
      <c r="C8" s="3" t="s">
        <v>56</v>
      </c>
      <c r="D8" s="3" t="s">
        <v>59</v>
      </c>
      <c r="E8" s="2"/>
      <c r="F8" s="2"/>
      <c r="G8" s="2" t="s">
        <v>20</v>
      </c>
      <c r="H8" s="3" t="s">
        <v>40</v>
      </c>
      <c r="I8" s="2" t="s">
        <v>36</v>
      </c>
      <c r="J8" s="2" t="s">
        <v>36</v>
      </c>
      <c r="K8" s="2" t="s">
        <v>36</v>
      </c>
      <c r="L8" s="3">
        <v>5</v>
      </c>
      <c r="M8" s="3" t="s">
        <v>48</v>
      </c>
      <c r="N8" s="3" t="s">
        <v>91</v>
      </c>
      <c r="O8" s="3"/>
      <c r="P8" s="2"/>
      <c r="Q8" s="2"/>
      <c r="R8" s="2"/>
      <c r="S8" s="2"/>
      <c r="T8" s="2"/>
      <c r="U8"/>
      <c r="V8"/>
      <c r="W8"/>
      <c r="X8"/>
      <c r="Y8"/>
      <c r="Z8"/>
      <c r="AA8"/>
      <c r="AB8"/>
      <c r="AC8"/>
      <c r="AD8"/>
      <c r="AE8"/>
      <c r="AF8"/>
      <c r="AG8"/>
    </row>
    <row r="9" spans="1:33" s="68" customFormat="1" ht="116.25" customHeight="1" x14ac:dyDescent="0.25">
      <c r="A9" s="66" t="s">
        <v>92</v>
      </c>
      <c r="B9" s="67" t="s">
        <v>478</v>
      </c>
      <c r="C9" s="67" t="s">
        <v>56</v>
      </c>
      <c r="D9" s="67" t="s">
        <v>59</v>
      </c>
      <c r="E9" s="66"/>
      <c r="F9" s="66"/>
      <c r="G9" s="66" t="s">
        <v>16</v>
      </c>
      <c r="H9" s="67" t="s">
        <v>40</v>
      </c>
      <c r="I9" s="66" t="s">
        <v>36</v>
      </c>
      <c r="J9" s="66" t="s">
        <v>36</v>
      </c>
      <c r="K9" s="66" t="s">
        <v>36</v>
      </c>
      <c r="L9" s="67">
        <v>5</v>
      </c>
      <c r="M9" s="67" t="s">
        <v>48</v>
      </c>
      <c r="N9" s="67" t="s">
        <v>91</v>
      </c>
      <c r="O9" s="67"/>
      <c r="P9" s="66"/>
      <c r="Q9" s="66"/>
      <c r="R9" s="66"/>
      <c r="S9" s="66"/>
      <c r="T9" s="66"/>
    </row>
    <row r="10" spans="1:33" ht="90" x14ac:dyDescent="0.25">
      <c r="A10" s="2" t="s">
        <v>93</v>
      </c>
      <c r="B10" s="3" t="s">
        <v>458</v>
      </c>
      <c r="C10" s="3" t="s">
        <v>56</v>
      </c>
      <c r="D10" s="3" t="s">
        <v>59</v>
      </c>
      <c r="E10" s="2"/>
      <c r="F10" s="2"/>
      <c r="G10" s="2" t="s">
        <v>20</v>
      </c>
      <c r="H10" s="3" t="s">
        <v>40</v>
      </c>
      <c r="I10" s="2" t="s">
        <v>36</v>
      </c>
      <c r="J10" s="2" t="s">
        <v>36</v>
      </c>
      <c r="K10" s="2" t="s">
        <v>36</v>
      </c>
      <c r="L10" s="3">
        <v>1</v>
      </c>
      <c r="M10" s="3" t="s">
        <v>48</v>
      </c>
      <c r="N10" s="3" t="s">
        <v>94</v>
      </c>
      <c r="O10" s="3"/>
      <c r="P10" s="2"/>
      <c r="Q10" s="2"/>
      <c r="R10" s="2"/>
      <c r="S10" s="2"/>
      <c r="T10" s="2"/>
      <c r="U10"/>
      <c r="V10"/>
      <c r="W10"/>
      <c r="X10"/>
      <c r="Y10"/>
      <c r="Z10"/>
      <c r="AA10"/>
      <c r="AB10"/>
      <c r="AC10"/>
      <c r="AD10"/>
      <c r="AE10"/>
      <c r="AF10"/>
      <c r="AG10"/>
    </row>
    <row r="11" spans="1:33" s="68" customFormat="1" ht="30" x14ac:dyDescent="0.25">
      <c r="A11" s="66" t="s">
        <v>295</v>
      </c>
      <c r="B11" s="67" t="s">
        <v>459</v>
      </c>
      <c r="C11" s="67" t="s">
        <v>56</v>
      </c>
      <c r="D11" s="67" t="s">
        <v>59</v>
      </c>
      <c r="E11" s="66"/>
      <c r="F11" s="66"/>
      <c r="G11" s="66" t="s">
        <v>16</v>
      </c>
      <c r="H11" s="67" t="s">
        <v>40</v>
      </c>
      <c r="I11" s="66" t="s">
        <v>36</v>
      </c>
      <c r="J11" s="66" t="s">
        <v>36</v>
      </c>
      <c r="K11" s="66" t="s">
        <v>36</v>
      </c>
      <c r="L11" s="67">
        <v>1</v>
      </c>
      <c r="M11" s="67" t="s">
        <v>48</v>
      </c>
      <c r="N11" s="67" t="s">
        <v>94</v>
      </c>
      <c r="O11" s="67"/>
      <c r="P11" s="66"/>
      <c r="Q11" s="66"/>
      <c r="R11" s="66"/>
      <c r="S11" s="66"/>
      <c r="T11" s="66"/>
    </row>
    <row r="12" spans="1:33" ht="15.75" thickBot="1" x14ac:dyDescent="0.3">
      <c r="B12" s="56"/>
      <c r="C12" s="56"/>
      <c r="D12" s="56"/>
      <c r="H12" s="56"/>
      <c r="L12" s="56"/>
      <c r="M12" s="56"/>
      <c r="N12" s="56"/>
      <c r="O12" s="56"/>
      <c r="U12"/>
      <c r="V12"/>
      <c r="W12"/>
      <c r="X12"/>
      <c r="Y12"/>
      <c r="Z12"/>
      <c r="AA12"/>
      <c r="AB12"/>
      <c r="AC12"/>
      <c r="AD12"/>
      <c r="AE12"/>
      <c r="AF12"/>
      <c r="AG12"/>
    </row>
    <row r="13" spans="1:33" ht="15.75" thickBot="1" x14ac:dyDescent="0.3">
      <c r="A13" s="38" t="s">
        <v>27</v>
      </c>
      <c r="B13" s="38" t="s">
        <v>28</v>
      </c>
      <c r="C13" s="38" t="s">
        <v>24</v>
      </c>
      <c r="D13" s="80" t="s">
        <v>29</v>
      </c>
      <c r="E13" s="81"/>
      <c r="F13" s="81"/>
      <c r="G13" s="81"/>
      <c r="H13" s="80" t="s">
        <v>7</v>
      </c>
      <c r="I13" s="81"/>
      <c r="J13" s="81"/>
      <c r="K13" s="81"/>
      <c r="L13" s="81"/>
      <c r="M13" s="82" t="s">
        <v>30</v>
      </c>
      <c r="N13" s="83"/>
      <c r="O13" s="84"/>
    </row>
    <row r="14" spans="1:33" ht="36" customHeight="1" thickBot="1" x14ac:dyDescent="0.3">
      <c r="A14" s="39">
        <v>1</v>
      </c>
      <c r="B14" s="45" t="s">
        <v>64</v>
      </c>
      <c r="C14" s="40" t="s">
        <v>56</v>
      </c>
      <c r="D14" s="70" t="s">
        <v>85</v>
      </c>
      <c r="E14" s="71"/>
      <c r="F14" s="71"/>
      <c r="G14" s="71"/>
      <c r="H14" s="70" t="s">
        <v>65</v>
      </c>
      <c r="I14" s="72"/>
      <c r="J14" s="72"/>
      <c r="K14" s="72"/>
      <c r="L14" s="72"/>
      <c r="M14" s="85" t="s">
        <v>86</v>
      </c>
      <c r="N14" s="74"/>
      <c r="O14" s="75"/>
    </row>
    <row r="15" spans="1:33" ht="33.4" customHeight="1" thickBot="1" x14ac:dyDescent="0.3">
      <c r="A15" s="39">
        <v>2</v>
      </c>
      <c r="B15" s="45" t="s">
        <v>66</v>
      </c>
      <c r="C15" s="40" t="s">
        <v>56</v>
      </c>
      <c r="D15" s="70" t="s">
        <v>68</v>
      </c>
      <c r="E15" s="71"/>
      <c r="F15" s="71"/>
      <c r="G15" s="71"/>
      <c r="H15" s="70" t="s">
        <v>69</v>
      </c>
      <c r="I15" s="72"/>
      <c r="J15" s="72"/>
      <c r="K15" s="72"/>
      <c r="L15" s="72"/>
      <c r="M15" s="73"/>
      <c r="N15" s="74"/>
      <c r="O15" s="75"/>
    </row>
    <row r="16" spans="1:33" ht="33.4" customHeight="1" thickBot="1" x14ac:dyDescent="0.3">
      <c r="A16" s="39">
        <v>3</v>
      </c>
      <c r="B16" s="45" t="s">
        <v>67</v>
      </c>
      <c r="C16" s="45" t="s">
        <v>102</v>
      </c>
      <c r="D16" s="70" t="s">
        <v>70</v>
      </c>
      <c r="E16" s="71"/>
      <c r="F16" s="71"/>
      <c r="G16" s="71"/>
      <c r="H16" s="70" t="s">
        <v>71</v>
      </c>
      <c r="I16" s="72"/>
      <c r="J16" s="72"/>
      <c r="K16" s="72"/>
      <c r="L16" s="72"/>
      <c r="M16" s="73" t="s">
        <v>87</v>
      </c>
      <c r="N16" s="74"/>
      <c r="O16" s="75"/>
    </row>
    <row r="17" spans="1:15" ht="33.4" customHeight="1" thickBot="1" x14ac:dyDescent="0.3">
      <c r="A17" s="39">
        <v>4</v>
      </c>
      <c r="B17" s="45" t="s">
        <v>72</v>
      </c>
      <c r="C17" s="40" t="s">
        <v>56</v>
      </c>
      <c r="D17" s="70" t="s">
        <v>73</v>
      </c>
      <c r="E17" s="71"/>
      <c r="F17" s="71"/>
      <c r="G17" s="71"/>
      <c r="H17" s="70" t="s">
        <v>74</v>
      </c>
      <c r="I17" s="72"/>
      <c r="J17" s="72"/>
      <c r="K17" s="72"/>
      <c r="L17" s="72"/>
      <c r="M17" s="73"/>
      <c r="N17" s="74"/>
      <c r="O17" s="75"/>
    </row>
    <row r="18" spans="1:15" ht="33.4" customHeight="1" thickBot="1" x14ac:dyDescent="0.3">
      <c r="A18" s="39">
        <v>5</v>
      </c>
      <c r="B18" s="45" t="s">
        <v>129</v>
      </c>
      <c r="C18" s="40" t="s">
        <v>56</v>
      </c>
      <c r="D18" s="70" t="s">
        <v>78</v>
      </c>
      <c r="E18" s="71"/>
      <c r="F18" s="71"/>
      <c r="G18" s="71"/>
      <c r="H18" s="70" t="s">
        <v>79</v>
      </c>
      <c r="I18" s="72"/>
      <c r="J18" s="72"/>
      <c r="K18" s="72"/>
      <c r="L18" s="72"/>
      <c r="M18" s="73" t="s">
        <v>80</v>
      </c>
      <c r="N18" s="74"/>
      <c r="O18" s="75"/>
    </row>
    <row r="19" spans="1:15" ht="39.75" customHeight="1" thickBot="1" x14ac:dyDescent="0.3">
      <c r="A19" s="39">
        <v>6</v>
      </c>
      <c r="B19" s="45" t="s">
        <v>75</v>
      </c>
      <c r="C19" s="40" t="s">
        <v>56</v>
      </c>
      <c r="D19" s="70" t="s">
        <v>76</v>
      </c>
      <c r="E19" s="71"/>
      <c r="F19" s="71"/>
      <c r="G19" s="71"/>
      <c r="H19" s="70" t="s">
        <v>77</v>
      </c>
      <c r="I19" s="72"/>
      <c r="J19" s="72"/>
      <c r="K19" s="72"/>
      <c r="L19" s="72"/>
      <c r="M19" s="73" t="s">
        <v>81</v>
      </c>
      <c r="N19" s="74"/>
      <c r="O19" s="75"/>
    </row>
    <row r="25" spans="1:15" x14ac:dyDescent="0.25">
      <c r="K25" s="42"/>
      <c r="L25" s="43"/>
    </row>
    <row r="26" spans="1:15" x14ac:dyDescent="0.25">
      <c r="K26" s="13"/>
      <c r="L26" s="43"/>
    </row>
    <row r="27" spans="1:15" x14ac:dyDescent="0.25">
      <c r="K27" s="13"/>
      <c r="L27" s="43"/>
    </row>
    <row r="28" spans="1:15" x14ac:dyDescent="0.25">
      <c r="K28" s="13"/>
      <c r="L28" s="43"/>
    </row>
    <row r="29" spans="1:15" x14ac:dyDescent="0.25">
      <c r="K29" s="13"/>
      <c r="L29" s="43"/>
    </row>
    <row r="30" spans="1:15" x14ac:dyDescent="0.25">
      <c r="K30" s="13"/>
      <c r="L30" s="43"/>
    </row>
    <row r="31" spans="1:15" x14ac:dyDescent="0.25">
      <c r="K31" s="42"/>
      <c r="L31" s="43"/>
    </row>
  </sheetData>
  <mergeCells count="23">
    <mergeCell ref="D14:G14"/>
    <mergeCell ref="H14:L14"/>
    <mergeCell ref="M14:O14"/>
    <mergeCell ref="P2:R2"/>
    <mergeCell ref="S2:T2"/>
    <mergeCell ref="D13:G13"/>
    <mergeCell ref="H13:L13"/>
    <mergeCell ref="M13:O13"/>
    <mergeCell ref="D15:G15"/>
    <mergeCell ref="H15:L15"/>
    <mergeCell ref="M15:O15"/>
    <mergeCell ref="D16:G16"/>
    <mergeCell ref="H16:L16"/>
    <mergeCell ref="M16:O16"/>
    <mergeCell ref="D17:G17"/>
    <mergeCell ref="H17:L17"/>
    <mergeCell ref="M17:O17"/>
    <mergeCell ref="D19:G19"/>
    <mergeCell ref="H19:L19"/>
    <mergeCell ref="M19:O19"/>
    <mergeCell ref="D18:G18"/>
    <mergeCell ref="H18:L18"/>
    <mergeCell ref="M18:O18"/>
  </mergeCells>
  <dataValidations count="1">
    <dataValidation type="list" allowBlank="1" showInputMessage="1" showErrorMessage="1" sqref="G4:G12" xr:uid="{E1C27FBD-2085-4E5A-BB41-FECCAF21DC9D}">
      <formula1>ValidStatus</formula1>
    </dataValidation>
  </dataValidations>
  <pageMargins left="0.7" right="0.7" top="0.75" bottom="0.75" header="0.3" footer="0.3"/>
  <pageSetup paperSize="9" orientation="portrait"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CB8D-5FB5-4BE8-9CFD-C7FAF60EBB11}">
  <sheetPr codeName="Sheet6"/>
  <dimension ref="A1:AG26"/>
  <sheetViews>
    <sheetView workbookViewId="0">
      <pane xSplit="1" ySplit="3" topLeftCell="B4" activePane="bottomRight" state="frozen"/>
      <selection pane="topRight" activeCell="B1" sqref="B1"/>
      <selection pane="bottomLeft" activeCell="A4" sqref="A4"/>
      <selection pane="bottomRight" activeCell="M27" sqref="M27"/>
    </sheetView>
  </sheetViews>
  <sheetFormatPr defaultRowHeight="15" x14ac:dyDescent="0.25"/>
  <cols>
    <col min="1" max="1" width="14.7109375" style="1" customWidth="1"/>
    <col min="2" max="2" width="41.42578125" style="1" customWidth="1"/>
    <col min="3" max="3" width="9.7109375" style="1" customWidth="1"/>
    <col min="4" max="4" width="9.140625" style="1"/>
    <col min="5" max="5" width="13.5703125" style="1" customWidth="1"/>
    <col min="6" max="6" width="9.42578125" style="1" customWidth="1"/>
    <col min="7" max="7" width="11.28515625" style="1" customWidth="1"/>
    <col min="8" max="8" width="14.28515625" style="1" customWidth="1"/>
    <col min="9" max="9" width="9.140625" style="1" customWidth="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x14ac:dyDescent="0.25">
      <c r="A1" s="37" t="s">
        <v>26</v>
      </c>
      <c r="B1" s="37" t="s">
        <v>97</v>
      </c>
      <c r="C1" s="52"/>
      <c r="D1" s="52"/>
      <c r="J1" s="59" t="s">
        <v>165</v>
      </c>
    </row>
    <row r="2" spans="1:33" x14ac:dyDescent="0.25">
      <c r="A2" s="14"/>
      <c r="B2" s="18"/>
      <c r="C2" s="18"/>
      <c r="D2" s="6"/>
      <c r="E2" s="7"/>
      <c r="F2" s="7"/>
      <c r="G2" s="19"/>
      <c r="H2" s="9" t="s">
        <v>6</v>
      </c>
      <c r="I2" s="21"/>
      <c r="J2" s="4"/>
      <c r="K2" s="4" t="s">
        <v>1</v>
      </c>
      <c r="L2" s="8"/>
      <c r="M2" s="10"/>
      <c r="N2" s="12"/>
      <c r="O2" s="11"/>
      <c r="P2" s="76" t="s">
        <v>33</v>
      </c>
      <c r="Q2" s="77"/>
      <c r="R2" s="77"/>
      <c r="S2" s="78" t="s">
        <v>37</v>
      </c>
      <c r="T2" s="79"/>
      <c r="U2"/>
      <c r="V2"/>
      <c r="W2"/>
      <c r="X2"/>
      <c r="Y2"/>
      <c r="Z2"/>
      <c r="AA2"/>
      <c r="AB2"/>
      <c r="AC2"/>
      <c r="AD2"/>
      <c r="AE2"/>
      <c r="AF2"/>
      <c r="AG2"/>
    </row>
    <row r="3" spans="1:33" ht="25.5" customHeight="1" x14ac:dyDescent="0.25">
      <c r="A3" s="15" t="s">
        <v>45</v>
      </c>
      <c r="B3" s="15" t="s">
        <v>0</v>
      </c>
      <c r="C3" s="29" t="s">
        <v>24</v>
      </c>
      <c r="D3" s="5" t="s">
        <v>31</v>
      </c>
      <c r="E3" s="5" t="s">
        <v>11</v>
      </c>
      <c r="F3" s="5" t="s">
        <v>5</v>
      </c>
      <c r="G3" s="5" t="s">
        <v>2</v>
      </c>
      <c r="H3" s="16" t="s">
        <v>3</v>
      </c>
      <c r="I3" s="20" t="s">
        <v>10</v>
      </c>
      <c r="J3" s="20" t="s">
        <v>60</v>
      </c>
      <c r="K3" s="20" t="s">
        <v>9</v>
      </c>
      <c r="L3" s="20" t="s">
        <v>12</v>
      </c>
      <c r="M3" s="17" t="s">
        <v>4</v>
      </c>
      <c r="N3" s="22" t="s">
        <v>7</v>
      </c>
      <c r="O3" s="23" t="s">
        <v>8</v>
      </c>
      <c r="P3" s="44" t="s">
        <v>61</v>
      </c>
      <c r="Q3" s="44" t="s">
        <v>34</v>
      </c>
      <c r="R3" s="44" t="s">
        <v>35</v>
      </c>
      <c r="S3" s="53" t="s">
        <v>38</v>
      </c>
      <c r="T3" s="54" t="s">
        <v>39</v>
      </c>
      <c r="U3"/>
      <c r="V3"/>
      <c r="W3"/>
      <c r="X3"/>
      <c r="Y3"/>
      <c r="Z3"/>
      <c r="AA3"/>
      <c r="AB3"/>
      <c r="AC3"/>
      <c r="AD3"/>
      <c r="AE3"/>
      <c r="AF3"/>
      <c r="AG3"/>
    </row>
    <row r="4" spans="1:33" ht="22.5" x14ac:dyDescent="0.25">
      <c r="A4" s="2" t="s">
        <v>108</v>
      </c>
      <c r="B4" s="41" t="s">
        <v>109</v>
      </c>
      <c r="C4" s="3" t="s">
        <v>56</v>
      </c>
      <c r="D4" s="3" t="s">
        <v>59</v>
      </c>
      <c r="E4" s="2"/>
      <c r="F4" s="2"/>
      <c r="G4" s="2" t="s">
        <v>16</v>
      </c>
      <c r="H4" s="3" t="s">
        <v>40</v>
      </c>
      <c r="I4" s="2" t="s">
        <v>36</v>
      </c>
      <c r="J4" s="2" t="s">
        <v>36</v>
      </c>
      <c r="K4" s="2" t="s">
        <v>36</v>
      </c>
      <c r="L4" s="3">
        <v>1000</v>
      </c>
      <c r="M4" s="3" t="s">
        <v>48</v>
      </c>
      <c r="N4" s="3" t="s">
        <v>110</v>
      </c>
      <c r="O4" s="3"/>
      <c r="P4" s="2"/>
      <c r="Q4" s="2"/>
      <c r="R4" s="2"/>
      <c r="S4" s="2"/>
      <c r="T4" s="2"/>
      <c r="U4"/>
      <c r="V4"/>
      <c r="W4"/>
      <c r="X4"/>
      <c r="Y4"/>
      <c r="Z4"/>
      <c r="AA4"/>
      <c r="AB4"/>
      <c r="AC4"/>
      <c r="AD4"/>
      <c r="AE4"/>
      <c r="AF4"/>
      <c r="AG4"/>
    </row>
    <row r="5" spans="1:33" ht="22.5" x14ac:dyDescent="0.25">
      <c r="A5" s="2" t="s">
        <v>113</v>
      </c>
      <c r="B5" s="41" t="s">
        <v>114</v>
      </c>
      <c r="C5" s="3" t="s">
        <v>56</v>
      </c>
      <c r="D5" s="3" t="s">
        <v>59</v>
      </c>
      <c r="E5" s="2"/>
      <c r="F5" s="2"/>
      <c r="G5" s="2" t="s">
        <v>16</v>
      </c>
      <c r="H5" s="3" t="s">
        <v>40</v>
      </c>
      <c r="I5" s="2" t="s">
        <v>36</v>
      </c>
      <c r="J5" s="2" t="s">
        <v>36</v>
      </c>
      <c r="K5" s="2" t="s">
        <v>36</v>
      </c>
      <c r="L5" s="3">
        <v>2000</v>
      </c>
      <c r="M5" s="3" t="s">
        <v>48</v>
      </c>
      <c r="N5" s="3" t="s">
        <v>115</v>
      </c>
      <c r="O5" s="3"/>
      <c r="P5" s="2"/>
      <c r="Q5" s="2"/>
      <c r="R5" s="2"/>
      <c r="S5" s="2"/>
      <c r="T5" s="2"/>
      <c r="U5"/>
      <c r="V5"/>
      <c r="W5"/>
      <c r="X5"/>
      <c r="Y5"/>
      <c r="Z5"/>
      <c r="AA5"/>
      <c r="AB5"/>
      <c r="AC5"/>
      <c r="AD5"/>
      <c r="AE5"/>
      <c r="AF5"/>
      <c r="AG5"/>
    </row>
    <row r="6" spans="1:33" ht="15.75" thickBot="1" x14ac:dyDescent="0.3">
      <c r="B6" s="56"/>
      <c r="C6" s="56"/>
      <c r="D6" s="56"/>
      <c r="H6" s="56"/>
      <c r="P6" s="57"/>
      <c r="Q6" s="57"/>
      <c r="U6" s="56"/>
      <c r="V6" s="56"/>
      <c r="W6" s="56"/>
      <c r="Y6" s="56"/>
      <c r="Z6" s="56"/>
      <c r="AA6" s="56"/>
    </row>
    <row r="7" spans="1:33" ht="15.75" thickBot="1" x14ac:dyDescent="0.3">
      <c r="A7" s="38" t="s">
        <v>27</v>
      </c>
      <c r="B7" s="38" t="s">
        <v>28</v>
      </c>
      <c r="C7" s="38" t="s">
        <v>24</v>
      </c>
      <c r="D7" s="80" t="s">
        <v>29</v>
      </c>
      <c r="E7" s="81"/>
      <c r="F7" s="81"/>
      <c r="G7" s="81"/>
      <c r="H7" s="80" t="s">
        <v>7</v>
      </c>
      <c r="I7" s="81"/>
      <c r="J7" s="81"/>
      <c r="K7" s="81"/>
      <c r="L7" s="81"/>
      <c r="M7" s="82" t="s">
        <v>30</v>
      </c>
      <c r="N7" s="83"/>
      <c r="O7" s="84"/>
    </row>
    <row r="8" spans="1:33" ht="36" customHeight="1" thickBot="1" x14ac:dyDescent="0.3">
      <c r="A8" s="39">
        <v>1</v>
      </c>
      <c r="B8" s="45" t="s">
        <v>96</v>
      </c>
      <c r="C8" s="45" t="s">
        <v>104</v>
      </c>
      <c r="D8" s="70" t="s">
        <v>111</v>
      </c>
      <c r="E8" s="71"/>
      <c r="F8" s="71"/>
      <c r="G8" s="71"/>
      <c r="H8" s="70" t="s">
        <v>237</v>
      </c>
      <c r="I8" s="72"/>
      <c r="J8" s="72"/>
      <c r="K8" s="72"/>
      <c r="L8" s="72"/>
      <c r="M8" s="85" t="s">
        <v>103</v>
      </c>
      <c r="N8" s="74"/>
      <c r="O8" s="75"/>
    </row>
    <row r="9" spans="1:33" ht="33.4" customHeight="1" thickBot="1" x14ac:dyDescent="0.3">
      <c r="A9" s="39">
        <v>2</v>
      </c>
      <c r="B9" s="45" t="s">
        <v>98</v>
      </c>
      <c r="C9" s="40" t="s">
        <v>56</v>
      </c>
      <c r="D9" s="70" t="s">
        <v>99</v>
      </c>
      <c r="E9" s="71"/>
      <c r="F9" s="71"/>
      <c r="G9" s="71"/>
      <c r="H9" s="70" t="s">
        <v>100</v>
      </c>
      <c r="I9" s="72"/>
      <c r="J9" s="72"/>
      <c r="K9" s="72"/>
      <c r="L9" s="72"/>
      <c r="M9" s="73"/>
      <c r="N9" s="74"/>
      <c r="O9" s="75"/>
    </row>
    <row r="10" spans="1:33" s="1" customFormat="1" ht="33.4" customHeight="1" thickBot="1" x14ac:dyDescent="0.3">
      <c r="A10" s="39">
        <v>3</v>
      </c>
      <c r="B10" s="45" t="s">
        <v>101</v>
      </c>
      <c r="C10" s="45" t="s">
        <v>102</v>
      </c>
      <c r="D10" s="70" t="s">
        <v>70</v>
      </c>
      <c r="E10" s="71"/>
      <c r="F10" s="71"/>
      <c r="G10" s="71"/>
      <c r="H10" s="70" t="s">
        <v>71</v>
      </c>
      <c r="I10" s="72"/>
      <c r="J10" s="72"/>
      <c r="K10" s="72"/>
      <c r="L10" s="72"/>
      <c r="M10" s="73"/>
      <c r="N10" s="74"/>
      <c r="O10" s="75"/>
    </row>
    <row r="11" spans="1:33" s="1" customFormat="1" ht="33.4" customHeight="1" thickBot="1" x14ac:dyDescent="0.3">
      <c r="A11" s="39">
        <v>4</v>
      </c>
      <c r="B11" s="45" t="s">
        <v>72</v>
      </c>
      <c r="C11" s="40" t="s">
        <v>56</v>
      </c>
      <c r="D11" s="70" t="s">
        <v>73</v>
      </c>
      <c r="E11" s="71"/>
      <c r="F11" s="71"/>
      <c r="G11" s="71"/>
      <c r="H11" s="70" t="s">
        <v>74</v>
      </c>
      <c r="I11" s="72"/>
      <c r="J11" s="72"/>
      <c r="K11" s="72"/>
      <c r="L11" s="72"/>
      <c r="M11" s="73"/>
      <c r="N11" s="74"/>
      <c r="O11" s="75"/>
    </row>
    <row r="12" spans="1:33" s="1" customFormat="1" ht="40.5" customHeight="1" thickBot="1" x14ac:dyDescent="0.3">
      <c r="A12" s="39">
        <v>5</v>
      </c>
      <c r="B12" s="45" t="s">
        <v>128</v>
      </c>
      <c r="C12" s="40" t="s">
        <v>106</v>
      </c>
      <c r="D12" s="70" t="s">
        <v>107</v>
      </c>
      <c r="E12" s="71"/>
      <c r="F12" s="71"/>
      <c r="G12" s="71"/>
      <c r="H12" s="70" t="s">
        <v>105</v>
      </c>
      <c r="I12" s="72"/>
      <c r="J12" s="72"/>
      <c r="K12" s="72"/>
      <c r="L12" s="72"/>
      <c r="M12" s="73" t="s">
        <v>112</v>
      </c>
      <c r="N12" s="74"/>
      <c r="O12" s="75"/>
    </row>
    <row r="18" spans="7:12" s="1" customFormat="1" ht="11.25" x14ac:dyDescent="0.25">
      <c r="K18" s="42"/>
      <c r="L18" s="43"/>
    </row>
    <row r="19" spans="7:12" s="1" customFormat="1" ht="11.25" x14ac:dyDescent="0.25">
      <c r="K19" s="13"/>
      <c r="L19" s="43"/>
    </row>
    <row r="20" spans="7:12" s="1" customFormat="1" ht="11.25" x14ac:dyDescent="0.25">
      <c r="G20" s="1">
        <v>113</v>
      </c>
      <c r="K20" s="13"/>
      <c r="L20" s="43"/>
    </row>
    <row r="21" spans="7:12" s="1" customFormat="1" ht="11.25" x14ac:dyDescent="0.25">
      <c r="G21" s="1">
        <v>145</v>
      </c>
      <c r="K21" s="13"/>
      <c r="L21" s="43"/>
    </row>
    <row r="22" spans="7:12" s="1" customFormat="1" ht="11.25" x14ac:dyDescent="0.25">
      <c r="G22" s="1">
        <v>151</v>
      </c>
      <c r="K22" s="13"/>
      <c r="L22" s="43"/>
    </row>
    <row r="23" spans="7:12" s="1" customFormat="1" ht="11.25" x14ac:dyDescent="0.25">
      <c r="G23" s="1">
        <v>86</v>
      </c>
      <c r="K23" s="13"/>
      <c r="L23" s="43"/>
    </row>
    <row r="24" spans="7:12" s="1" customFormat="1" ht="11.25" x14ac:dyDescent="0.25">
      <c r="G24" s="1">
        <f>SUM(G20:G23)</f>
        <v>495</v>
      </c>
      <c r="K24" s="42"/>
      <c r="L24" s="43"/>
    </row>
    <row r="25" spans="7:12" x14ac:dyDescent="0.25">
      <c r="G25" s="1">
        <v>403</v>
      </c>
      <c r="H25" s="1" t="s">
        <v>502</v>
      </c>
    </row>
    <row r="26" spans="7:12" x14ac:dyDescent="0.25">
      <c r="H26" s="69"/>
    </row>
  </sheetData>
  <mergeCells count="20">
    <mergeCell ref="D8:G8"/>
    <mergeCell ref="H8:L8"/>
    <mergeCell ref="M8:O8"/>
    <mergeCell ref="P2:R2"/>
    <mergeCell ref="S2:T2"/>
    <mergeCell ref="D7:G7"/>
    <mergeCell ref="H7:L7"/>
    <mergeCell ref="M7:O7"/>
    <mergeCell ref="D9:G9"/>
    <mergeCell ref="H9:L9"/>
    <mergeCell ref="M9:O9"/>
    <mergeCell ref="D10:G10"/>
    <mergeCell ref="H10:L10"/>
    <mergeCell ref="M10:O10"/>
    <mergeCell ref="D11:G11"/>
    <mergeCell ref="H11:L11"/>
    <mergeCell ref="M11:O11"/>
    <mergeCell ref="D12:G12"/>
    <mergeCell ref="H12:L12"/>
    <mergeCell ref="M12:O12"/>
  </mergeCells>
  <dataValidations count="1">
    <dataValidation type="list" allowBlank="1" showInputMessage="1" showErrorMessage="1" sqref="G4:G6" xr:uid="{BA00DCBB-A7E2-47BD-A89C-0A2F73738A34}">
      <formula1>ValidStatus</formula1>
    </dataValidation>
  </dataValidations>
  <pageMargins left="0.7" right="0.7" top="0.75" bottom="0.75" header="0.3" footer="0.3"/>
  <pageSetup paperSize="9" orientation="portrait" verticalDpi="599"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2C72-D6D0-4C02-A565-95A546824CB5}">
  <sheetPr codeName="Sheet7"/>
  <dimension ref="A1:AG29"/>
  <sheetViews>
    <sheetView workbookViewId="0">
      <pane xSplit="1" ySplit="3" topLeftCell="B4" activePane="bottomRight" state="frozen"/>
      <selection pane="topRight" activeCell="B1" sqref="B1"/>
      <selection pane="bottomLeft" activeCell="A4" sqref="A4"/>
      <selection pane="bottomRight" activeCell="P8" sqref="P8"/>
    </sheetView>
  </sheetViews>
  <sheetFormatPr defaultRowHeight="15" x14ac:dyDescent="0.25"/>
  <cols>
    <col min="1" max="1" width="14.7109375" style="1" customWidth="1"/>
    <col min="2" max="2" width="41.42578125" style="1" customWidth="1"/>
    <col min="3" max="3" width="9.7109375" style="1" customWidth="1"/>
    <col min="4" max="4" width="9.140625" style="1"/>
    <col min="5" max="5" width="13.5703125" style="1" customWidth="1"/>
    <col min="6" max="6" width="9.42578125" style="1" customWidth="1"/>
    <col min="7" max="7" width="11.28515625" style="1" customWidth="1"/>
    <col min="8" max="8" width="14.28515625" style="1" customWidth="1"/>
    <col min="9" max="9" width="9.140625" style="1" customWidth="1"/>
    <col min="10" max="10" width="9.85546875" style="1" customWidth="1"/>
    <col min="11" max="11" width="10.140625" style="1" customWidth="1"/>
    <col min="12" max="12" width="9.7109375" style="1" customWidth="1"/>
    <col min="13" max="13" width="19.42578125" style="1" customWidth="1"/>
    <col min="14" max="14" width="21.140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x14ac:dyDescent="0.25">
      <c r="A1" s="37" t="s">
        <v>26</v>
      </c>
      <c r="B1" s="37" t="s">
        <v>292</v>
      </c>
      <c r="C1" s="52" t="s">
        <v>116</v>
      </c>
      <c r="D1" s="52"/>
      <c r="J1" s="59" t="s">
        <v>165</v>
      </c>
    </row>
    <row r="2" spans="1:33" x14ac:dyDescent="0.25">
      <c r="A2" s="14"/>
      <c r="B2" s="18"/>
      <c r="C2" s="18"/>
      <c r="D2" s="6"/>
      <c r="E2" s="7"/>
      <c r="F2" s="7"/>
      <c r="G2" s="19"/>
      <c r="H2" s="9" t="s">
        <v>6</v>
      </c>
      <c r="I2" s="21"/>
      <c r="J2" s="4"/>
      <c r="K2" s="4" t="s">
        <v>1</v>
      </c>
      <c r="L2" s="8"/>
      <c r="M2" s="10"/>
      <c r="N2" s="12"/>
      <c r="O2" s="11"/>
      <c r="P2" s="76" t="s">
        <v>33</v>
      </c>
      <c r="Q2" s="77"/>
      <c r="R2" s="77"/>
      <c r="S2" s="78" t="s">
        <v>37</v>
      </c>
      <c r="T2" s="79"/>
      <c r="U2"/>
      <c r="V2"/>
      <c r="W2"/>
      <c r="X2"/>
      <c r="Y2"/>
      <c r="Z2"/>
      <c r="AA2"/>
      <c r="AB2"/>
      <c r="AC2"/>
      <c r="AD2"/>
      <c r="AE2"/>
      <c r="AF2"/>
      <c r="AG2"/>
    </row>
    <row r="3" spans="1:33" ht="25.5" customHeight="1" x14ac:dyDescent="0.25">
      <c r="A3" s="15" t="s">
        <v>45</v>
      </c>
      <c r="B3" s="15" t="s">
        <v>0</v>
      </c>
      <c r="C3" s="29" t="s">
        <v>24</v>
      </c>
      <c r="D3" s="5" t="s">
        <v>31</v>
      </c>
      <c r="E3" s="5" t="s">
        <v>11</v>
      </c>
      <c r="F3" s="5" t="s">
        <v>5</v>
      </c>
      <c r="G3" s="5" t="s">
        <v>2</v>
      </c>
      <c r="H3" s="16" t="s">
        <v>3</v>
      </c>
      <c r="I3" s="20" t="s">
        <v>10</v>
      </c>
      <c r="J3" s="20" t="s">
        <v>60</v>
      </c>
      <c r="K3" s="20" t="s">
        <v>9</v>
      </c>
      <c r="L3" s="20" t="s">
        <v>12</v>
      </c>
      <c r="M3" s="17" t="s">
        <v>4</v>
      </c>
      <c r="N3" s="22" t="s">
        <v>7</v>
      </c>
      <c r="O3" s="23" t="s">
        <v>8</v>
      </c>
      <c r="P3" s="44" t="s">
        <v>61</v>
      </c>
      <c r="Q3" s="44" t="s">
        <v>34</v>
      </c>
      <c r="R3" s="44" t="s">
        <v>35</v>
      </c>
      <c r="S3" s="53" t="s">
        <v>38</v>
      </c>
      <c r="T3" s="54" t="s">
        <v>39</v>
      </c>
      <c r="U3"/>
      <c r="V3"/>
      <c r="W3"/>
      <c r="X3"/>
      <c r="Y3"/>
      <c r="Z3"/>
      <c r="AA3"/>
      <c r="AB3"/>
      <c r="AC3"/>
      <c r="AD3"/>
      <c r="AE3"/>
      <c r="AF3"/>
      <c r="AG3"/>
    </row>
    <row r="4" spans="1:33" s="68" customFormat="1" ht="60" x14ac:dyDescent="0.25">
      <c r="A4" s="66" t="s">
        <v>118</v>
      </c>
      <c r="B4" s="67" t="s">
        <v>139</v>
      </c>
      <c r="C4" s="67" t="s">
        <v>56</v>
      </c>
      <c r="D4" s="67" t="s">
        <v>59</v>
      </c>
      <c r="E4" s="66"/>
      <c r="F4" s="66"/>
      <c r="G4" s="66" t="s">
        <v>16</v>
      </c>
      <c r="H4" s="67" t="s">
        <v>40</v>
      </c>
      <c r="I4" s="66" t="s">
        <v>36</v>
      </c>
      <c r="J4" s="66" t="s">
        <v>36</v>
      </c>
      <c r="K4" s="66" t="s">
        <v>36</v>
      </c>
      <c r="L4" s="67">
        <v>1</v>
      </c>
      <c r="M4" s="67" t="s">
        <v>48</v>
      </c>
      <c r="N4" s="67" t="s">
        <v>470</v>
      </c>
      <c r="O4" s="67"/>
      <c r="P4" s="66"/>
      <c r="Q4" s="66"/>
      <c r="R4" s="66"/>
      <c r="S4" s="66"/>
      <c r="T4" s="66"/>
    </row>
    <row r="5" spans="1:33" s="68" customFormat="1" ht="60" x14ac:dyDescent="0.25">
      <c r="A5" s="66" t="s">
        <v>136</v>
      </c>
      <c r="B5" s="67" t="s">
        <v>140</v>
      </c>
      <c r="C5" s="67" t="s">
        <v>56</v>
      </c>
      <c r="D5" s="67" t="s">
        <v>59</v>
      </c>
      <c r="E5" s="66"/>
      <c r="F5" s="66"/>
      <c r="G5" s="66" t="s">
        <v>16</v>
      </c>
      <c r="H5" s="67" t="s">
        <v>40</v>
      </c>
      <c r="I5" s="66" t="s">
        <v>36</v>
      </c>
      <c r="J5" s="66" t="s">
        <v>36</v>
      </c>
      <c r="K5" s="66" t="s">
        <v>36</v>
      </c>
      <c r="L5" s="67">
        <v>1</v>
      </c>
      <c r="M5" s="67" t="s">
        <v>48</v>
      </c>
      <c r="N5" s="67" t="s">
        <v>470</v>
      </c>
      <c r="O5" s="67"/>
      <c r="P5" s="66"/>
      <c r="Q5" s="66"/>
      <c r="R5" s="66"/>
      <c r="S5" s="66"/>
      <c r="T5" s="66"/>
    </row>
    <row r="6" spans="1:33" s="68" customFormat="1" ht="75" x14ac:dyDescent="0.25">
      <c r="A6" s="66" t="s">
        <v>137</v>
      </c>
      <c r="B6" s="67" t="s">
        <v>138</v>
      </c>
      <c r="C6" s="67" t="s">
        <v>56</v>
      </c>
      <c r="D6" s="67" t="s">
        <v>59</v>
      </c>
      <c r="E6" s="66"/>
      <c r="F6" s="66"/>
      <c r="G6" s="66" t="s">
        <v>16</v>
      </c>
      <c r="H6" s="67" t="s">
        <v>40</v>
      </c>
      <c r="I6" s="66" t="s">
        <v>36</v>
      </c>
      <c r="J6" s="66" t="s">
        <v>36</v>
      </c>
      <c r="K6" s="66" t="s">
        <v>36</v>
      </c>
      <c r="L6" s="67">
        <v>1</v>
      </c>
      <c r="M6" s="67" t="s">
        <v>48</v>
      </c>
      <c r="N6" s="67" t="s">
        <v>143</v>
      </c>
      <c r="O6" s="67"/>
      <c r="P6" s="67" t="s">
        <v>473</v>
      </c>
      <c r="Q6" s="66"/>
      <c r="R6" s="66"/>
      <c r="S6" s="66"/>
      <c r="T6" s="66"/>
    </row>
    <row r="7" spans="1:33" s="68" customFormat="1" ht="75" x14ac:dyDescent="0.25">
      <c r="A7" s="66" t="s">
        <v>152</v>
      </c>
      <c r="B7" s="67" t="s">
        <v>141</v>
      </c>
      <c r="C7" s="67" t="s">
        <v>56</v>
      </c>
      <c r="D7" s="67" t="s">
        <v>59</v>
      </c>
      <c r="E7" s="66"/>
      <c r="F7" s="66"/>
      <c r="G7" s="66" t="s">
        <v>16</v>
      </c>
      <c r="H7" s="67" t="s">
        <v>40</v>
      </c>
      <c r="I7" s="66" t="s">
        <v>36</v>
      </c>
      <c r="J7" s="66" t="s">
        <v>36</v>
      </c>
      <c r="K7" s="66" t="s">
        <v>36</v>
      </c>
      <c r="L7" s="67">
        <v>1</v>
      </c>
      <c r="M7" s="67" t="s">
        <v>48</v>
      </c>
      <c r="N7" s="67" t="s">
        <v>142</v>
      </c>
      <c r="O7" s="67"/>
      <c r="P7" s="67" t="s">
        <v>471</v>
      </c>
      <c r="Q7" s="66"/>
      <c r="R7" s="66"/>
      <c r="S7" s="66"/>
      <c r="T7" s="66"/>
    </row>
    <row r="8" spans="1:33" s="68" customFormat="1" ht="45" x14ac:dyDescent="0.25">
      <c r="A8" s="66" t="s">
        <v>153</v>
      </c>
      <c r="B8" s="67" t="s">
        <v>144</v>
      </c>
      <c r="C8" s="67" t="s">
        <v>56</v>
      </c>
      <c r="D8" s="67" t="s">
        <v>59</v>
      </c>
      <c r="E8" s="66"/>
      <c r="F8" s="66"/>
      <c r="G8" s="66" t="s">
        <v>20</v>
      </c>
      <c r="H8" s="67" t="s">
        <v>40</v>
      </c>
      <c r="I8" s="66" t="s">
        <v>36</v>
      </c>
      <c r="J8" s="66" t="s">
        <v>36</v>
      </c>
      <c r="K8" s="66" t="s">
        <v>36</v>
      </c>
      <c r="L8" s="67">
        <v>1</v>
      </c>
      <c r="M8" s="67" t="s">
        <v>48</v>
      </c>
      <c r="N8" s="67" t="s">
        <v>145</v>
      </c>
      <c r="O8" s="67"/>
      <c r="P8" s="68" t="s">
        <v>472</v>
      </c>
      <c r="Q8" s="66"/>
      <c r="R8" s="66"/>
      <c r="S8" s="66"/>
      <c r="T8" s="66"/>
    </row>
    <row r="9" spans="1:33" s="68" customFormat="1" ht="60" x14ac:dyDescent="0.25">
      <c r="A9" s="66" t="s">
        <v>154</v>
      </c>
      <c r="B9" s="67" t="s">
        <v>146</v>
      </c>
      <c r="C9" s="67" t="s">
        <v>56</v>
      </c>
      <c r="D9" s="67" t="s">
        <v>59</v>
      </c>
      <c r="E9" s="66"/>
      <c r="F9" s="66"/>
      <c r="G9" s="66" t="s">
        <v>16</v>
      </c>
      <c r="H9" s="67" t="s">
        <v>40</v>
      </c>
      <c r="I9" s="66" t="s">
        <v>36</v>
      </c>
      <c r="J9" s="66" t="s">
        <v>36</v>
      </c>
      <c r="K9" s="66" t="s">
        <v>36</v>
      </c>
      <c r="L9" s="67">
        <v>1</v>
      </c>
      <c r="M9" s="67" t="s">
        <v>48</v>
      </c>
      <c r="N9" s="67" t="s">
        <v>147</v>
      </c>
      <c r="O9" s="67"/>
      <c r="P9" s="66"/>
      <c r="Q9" s="66"/>
      <c r="R9" s="66"/>
      <c r="S9" s="66"/>
      <c r="T9" s="66"/>
    </row>
    <row r="10" spans="1:33" s="68" customFormat="1" ht="34.5" customHeight="1" x14ac:dyDescent="0.25">
      <c r="A10" s="66" t="s">
        <v>155</v>
      </c>
      <c r="B10" s="67" t="s">
        <v>148</v>
      </c>
      <c r="C10" s="67" t="s">
        <v>56</v>
      </c>
      <c r="D10" s="67" t="s">
        <v>59</v>
      </c>
      <c r="E10" s="66"/>
      <c r="F10" s="66"/>
      <c r="G10" s="66" t="s">
        <v>16</v>
      </c>
      <c r="H10" s="67" t="s">
        <v>40</v>
      </c>
      <c r="I10" s="66" t="s">
        <v>36</v>
      </c>
      <c r="J10" s="66" t="s">
        <v>36</v>
      </c>
      <c r="K10" s="66" t="s">
        <v>36</v>
      </c>
      <c r="L10" s="67">
        <v>1</v>
      </c>
      <c r="M10" s="67" t="s">
        <v>48</v>
      </c>
      <c r="N10" s="67" t="s">
        <v>147</v>
      </c>
      <c r="O10" s="67"/>
      <c r="P10" s="66"/>
      <c r="Q10" s="66"/>
      <c r="R10" s="66"/>
      <c r="S10" s="66"/>
      <c r="T10" s="66"/>
    </row>
    <row r="11" spans="1:33" ht="15.75" thickBot="1" x14ac:dyDescent="0.3">
      <c r="B11" s="56"/>
      <c r="C11" s="56"/>
      <c r="D11" s="56"/>
      <c r="H11" s="56"/>
      <c r="P11" s="57"/>
      <c r="Q11" s="57"/>
      <c r="U11" s="56"/>
      <c r="V11" s="56"/>
      <c r="W11" s="56"/>
      <c r="Y11" s="56"/>
      <c r="Z11" s="56"/>
      <c r="AA11" s="56"/>
    </row>
    <row r="12" spans="1:33" ht="15.75" thickBot="1" x14ac:dyDescent="0.3">
      <c r="A12" s="38" t="s">
        <v>27</v>
      </c>
      <c r="B12" s="38" t="s">
        <v>28</v>
      </c>
      <c r="C12" s="38" t="s">
        <v>24</v>
      </c>
      <c r="D12" s="80" t="s">
        <v>29</v>
      </c>
      <c r="E12" s="81"/>
      <c r="F12" s="81"/>
      <c r="G12" s="81"/>
      <c r="H12" s="80" t="s">
        <v>7</v>
      </c>
      <c r="I12" s="81"/>
      <c r="J12" s="81"/>
      <c r="K12" s="81"/>
      <c r="L12" s="81"/>
      <c r="M12" s="82" t="s">
        <v>30</v>
      </c>
      <c r="N12" s="83"/>
      <c r="O12" s="84"/>
    </row>
    <row r="13" spans="1:33" ht="36" customHeight="1" thickBot="1" x14ac:dyDescent="0.3">
      <c r="A13" s="39">
        <v>1</v>
      </c>
      <c r="B13" s="45" t="s">
        <v>119</v>
      </c>
      <c r="C13" s="45" t="s">
        <v>104</v>
      </c>
      <c r="D13" s="70" t="s">
        <v>120</v>
      </c>
      <c r="E13" s="71"/>
      <c r="F13" s="71"/>
      <c r="G13" s="71"/>
      <c r="H13" s="70" t="s">
        <v>121</v>
      </c>
      <c r="I13" s="72"/>
      <c r="J13" s="72"/>
      <c r="K13" s="72"/>
      <c r="L13" s="72"/>
      <c r="M13" s="85" t="s">
        <v>122</v>
      </c>
      <c r="N13" s="74"/>
      <c r="O13" s="75"/>
    </row>
    <row r="14" spans="1:33" ht="33.4" customHeight="1" thickBot="1" x14ac:dyDescent="0.3">
      <c r="A14" s="39">
        <v>2</v>
      </c>
      <c r="B14" s="45" t="s">
        <v>156</v>
      </c>
      <c r="C14" s="40" t="s">
        <v>56</v>
      </c>
      <c r="D14" s="70" t="s">
        <v>123</v>
      </c>
      <c r="E14" s="71"/>
      <c r="F14" s="71"/>
      <c r="G14" s="71"/>
      <c r="H14" s="70" t="s">
        <v>124</v>
      </c>
      <c r="I14" s="72"/>
      <c r="J14" s="72"/>
      <c r="K14" s="72"/>
      <c r="L14" s="72"/>
      <c r="M14" s="73"/>
      <c r="N14" s="74"/>
      <c r="O14" s="75"/>
    </row>
    <row r="15" spans="1:33" s="1" customFormat="1" ht="33.4" customHeight="1" thickBot="1" x14ac:dyDescent="0.3">
      <c r="A15" s="39">
        <v>3</v>
      </c>
      <c r="B15" s="45" t="s">
        <v>101</v>
      </c>
      <c r="C15" s="45" t="s">
        <v>102</v>
      </c>
      <c r="D15" s="70" t="s">
        <v>70</v>
      </c>
      <c r="E15" s="71"/>
      <c r="F15" s="71"/>
      <c r="G15" s="71"/>
      <c r="H15" s="70" t="s">
        <v>71</v>
      </c>
      <c r="I15" s="72"/>
      <c r="J15" s="72"/>
      <c r="K15" s="72"/>
      <c r="L15" s="72"/>
      <c r="M15" s="73"/>
      <c r="N15" s="74"/>
      <c r="O15" s="75"/>
    </row>
    <row r="16" spans="1:33" s="1" customFormat="1" ht="39.75" customHeight="1" thickBot="1" x14ac:dyDescent="0.3">
      <c r="A16" s="39">
        <v>4</v>
      </c>
      <c r="B16" s="45" t="s">
        <v>125</v>
      </c>
      <c r="C16" s="40" t="s">
        <v>56</v>
      </c>
      <c r="D16" s="70" t="s">
        <v>126</v>
      </c>
      <c r="E16" s="71"/>
      <c r="F16" s="71"/>
      <c r="G16" s="71"/>
      <c r="H16" s="70" t="s">
        <v>127</v>
      </c>
      <c r="I16" s="72"/>
      <c r="J16" s="72"/>
      <c r="K16" s="72"/>
      <c r="L16" s="72"/>
      <c r="M16" s="73"/>
      <c r="N16" s="74"/>
      <c r="O16" s="75"/>
    </row>
    <row r="17" spans="1:15" s="1" customFormat="1" ht="40.5" customHeight="1" thickBot="1" x14ac:dyDescent="0.3">
      <c r="A17" s="39">
        <v>5</v>
      </c>
      <c r="B17" s="45" t="s">
        <v>130</v>
      </c>
      <c r="C17" s="40" t="s">
        <v>106</v>
      </c>
      <c r="D17" s="70" t="s">
        <v>131</v>
      </c>
      <c r="E17" s="71"/>
      <c r="F17" s="71"/>
      <c r="G17" s="71"/>
      <c r="H17" s="70" t="s">
        <v>132</v>
      </c>
      <c r="I17" s="72"/>
      <c r="J17" s="72"/>
      <c r="K17" s="72"/>
      <c r="L17" s="72"/>
      <c r="M17" s="73"/>
      <c r="N17" s="74"/>
      <c r="O17" s="75"/>
    </row>
    <row r="18" spans="1:15" s="1" customFormat="1" ht="40.5" customHeight="1" thickBot="1" x14ac:dyDescent="0.3">
      <c r="A18" s="39">
        <v>6</v>
      </c>
      <c r="B18" s="45" t="s">
        <v>133</v>
      </c>
      <c r="C18" s="40" t="s">
        <v>56</v>
      </c>
      <c r="D18" s="70" t="s">
        <v>134</v>
      </c>
      <c r="E18" s="71"/>
      <c r="F18" s="71"/>
      <c r="G18" s="71"/>
      <c r="H18" s="70" t="s">
        <v>135</v>
      </c>
      <c r="I18" s="72"/>
      <c r="J18" s="72"/>
      <c r="K18" s="72"/>
      <c r="L18" s="72"/>
      <c r="M18" s="73"/>
      <c r="N18" s="74"/>
      <c r="O18" s="75"/>
    </row>
    <row r="19" spans="1:15" s="1" customFormat="1" ht="40.5" customHeight="1" thickBot="1" x14ac:dyDescent="0.3">
      <c r="A19" s="39">
        <v>7</v>
      </c>
      <c r="B19" s="45" t="s">
        <v>151</v>
      </c>
      <c r="C19" s="40" t="s">
        <v>56</v>
      </c>
      <c r="D19" s="70" t="s">
        <v>149</v>
      </c>
      <c r="E19" s="71"/>
      <c r="F19" s="71"/>
      <c r="G19" s="71"/>
      <c r="H19" s="70" t="s">
        <v>150</v>
      </c>
      <c r="I19" s="72"/>
      <c r="J19" s="72"/>
      <c r="K19" s="72"/>
      <c r="L19" s="72"/>
      <c r="M19" s="73"/>
      <c r="N19" s="74"/>
      <c r="O19" s="75"/>
    </row>
    <row r="23" spans="1:15" s="1" customFormat="1" ht="11.25" x14ac:dyDescent="0.25">
      <c r="K23" s="42"/>
      <c r="L23" s="43"/>
    </row>
    <row r="24" spans="1:15" s="1" customFormat="1" ht="11.25" x14ac:dyDescent="0.25">
      <c r="K24" s="13"/>
      <c r="L24" s="43"/>
    </row>
    <row r="25" spans="1:15" s="1" customFormat="1" ht="11.25" x14ac:dyDescent="0.25">
      <c r="K25" s="13"/>
      <c r="L25" s="43"/>
    </row>
    <row r="26" spans="1:15" s="1" customFormat="1" ht="11.25" x14ac:dyDescent="0.25">
      <c r="K26" s="13"/>
      <c r="L26" s="43"/>
    </row>
    <row r="27" spans="1:15" s="1" customFormat="1" ht="11.25" x14ac:dyDescent="0.25">
      <c r="K27" s="13"/>
      <c r="L27" s="43"/>
    </row>
    <row r="28" spans="1:15" s="1" customFormat="1" ht="11.25" x14ac:dyDescent="0.25">
      <c r="K28" s="13"/>
      <c r="L28" s="43"/>
    </row>
    <row r="29" spans="1:15" s="1" customFormat="1" ht="11.25" x14ac:dyDescent="0.25">
      <c r="K29" s="42"/>
      <c r="L29" s="43"/>
    </row>
  </sheetData>
  <mergeCells count="26">
    <mergeCell ref="D13:G13"/>
    <mergeCell ref="H13:L13"/>
    <mergeCell ref="M13:O13"/>
    <mergeCell ref="P2:R2"/>
    <mergeCell ref="S2:T2"/>
    <mergeCell ref="D12:G12"/>
    <mergeCell ref="H12:L12"/>
    <mergeCell ref="M12:O12"/>
    <mergeCell ref="D14:G14"/>
    <mergeCell ref="H14:L14"/>
    <mergeCell ref="M14:O14"/>
    <mergeCell ref="D15:G15"/>
    <mergeCell ref="H15:L15"/>
    <mergeCell ref="M15:O15"/>
    <mergeCell ref="D16:G16"/>
    <mergeCell ref="H16:L16"/>
    <mergeCell ref="M16:O16"/>
    <mergeCell ref="D17:G17"/>
    <mergeCell ref="H17:L17"/>
    <mergeCell ref="M17:O17"/>
    <mergeCell ref="D18:G18"/>
    <mergeCell ref="H18:L18"/>
    <mergeCell ref="M18:O18"/>
    <mergeCell ref="D19:G19"/>
    <mergeCell ref="H19:L19"/>
    <mergeCell ref="M19:O19"/>
  </mergeCells>
  <phoneticPr fontId="4" type="noConversion"/>
  <dataValidations count="1">
    <dataValidation type="list" allowBlank="1" showInputMessage="1" showErrorMessage="1" sqref="G4:G11" xr:uid="{77942FDF-363B-4D4E-A2E3-76F3F2F8B5CA}">
      <formula1>ValidStatus</formula1>
    </dataValidation>
  </dataValidations>
  <pageMargins left="0.7" right="0.7" top="0.75" bottom="0.75" header="0.3" footer="0.3"/>
  <pageSetup paperSize="9" orientation="portrait" verticalDpi="599"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C6279-276C-4791-8055-5B264EAE4399}">
  <sheetPr codeName="Sheet9"/>
  <dimension ref="A1:AG48"/>
  <sheetViews>
    <sheetView workbookViewId="0">
      <pane xSplit="1" ySplit="3" topLeftCell="B22" activePane="bottomRight" state="frozen"/>
      <selection pane="topRight" activeCell="B1" sqref="B1"/>
      <selection pane="bottomLeft" activeCell="A4" sqref="A4"/>
      <selection pane="bottomRight" activeCell="P24" sqref="P24"/>
    </sheetView>
  </sheetViews>
  <sheetFormatPr defaultRowHeight="15" x14ac:dyDescent="0.25"/>
  <cols>
    <col min="1" max="1" width="14.7109375" style="1" customWidth="1"/>
    <col min="2" max="2" width="41.42578125" style="1" customWidth="1"/>
    <col min="3" max="3" width="9.7109375" style="1" customWidth="1"/>
    <col min="4" max="4" width="9.140625" style="1"/>
    <col min="5" max="5" width="13.5703125" style="1" customWidth="1"/>
    <col min="6" max="6" width="9.42578125" style="1" customWidth="1"/>
    <col min="7" max="7" width="11.28515625" style="1" customWidth="1"/>
    <col min="8" max="8" width="14.28515625" style="1" customWidth="1"/>
    <col min="9" max="9" width="9.140625" style="1" customWidth="1"/>
    <col min="10" max="10" width="9.85546875" style="1" customWidth="1"/>
    <col min="11" max="11" width="10.140625" style="1" customWidth="1"/>
    <col min="12" max="12" width="9.7109375" style="1" customWidth="1"/>
    <col min="13" max="13" width="19.42578125" style="1" customWidth="1"/>
    <col min="14" max="14" width="21.140625" style="1" customWidth="1"/>
    <col min="15"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x14ac:dyDescent="0.25">
      <c r="A1" s="37" t="s">
        <v>26</v>
      </c>
      <c r="B1" s="37" t="s">
        <v>166</v>
      </c>
      <c r="C1" s="52" t="s">
        <v>116</v>
      </c>
      <c r="D1" s="52"/>
      <c r="J1" s="59" t="s">
        <v>165</v>
      </c>
    </row>
    <row r="2" spans="1:33" x14ac:dyDescent="0.25">
      <c r="A2" s="14"/>
      <c r="B2" s="18"/>
      <c r="C2" s="18"/>
      <c r="D2" s="6"/>
      <c r="E2" s="7"/>
      <c r="F2" s="7"/>
      <c r="G2" s="19"/>
      <c r="H2" s="9" t="s">
        <v>6</v>
      </c>
      <c r="I2" s="21"/>
      <c r="J2" s="4"/>
      <c r="K2" s="4" t="s">
        <v>1</v>
      </c>
      <c r="L2" s="8"/>
      <c r="M2" s="10"/>
      <c r="N2" s="12"/>
      <c r="O2" s="11"/>
      <c r="P2" s="76" t="s">
        <v>33</v>
      </c>
      <c r="Q2" s="77"/>
      <c r="R2" s="77"/>
      <c r="S2" s="78" t="s">
        <v>37</v>
      </c>
      <c r="T2" s="79"/>
      <c r="U2"/>
      <c r="V2"/>
      <c r="W2"/>
      <c r="X2"/>
      <c r="Y2"/>
      <c r="Z2"/>
      <c r="AA2"/>
      <c r="AB2"/>
      <c r="AC2"/>
      <c r="AD2"/>
      <c r="AE2"/>
      <c r="AF2"/>
      <c r="AG2"/>
    </row>
    <row r="3" spans="1:33" ht="25.5" customHeight="1" x14ac:dyDescent="0.25">
      <c r="A3" s="15" t="s">
        <v>45</v>
      </c>
      <c r="B3" s="15" t="s">
        <v>0</v>
      </c>
      <c r="C3" s="29" t="s">
        <v>24</v>
      </c>
      <c r="D3" s="5" t="s">
        <v>31</v>
      </c>
      <c r="E3" s="5" t="s">
        <v>11</v>
      </c>
      <c r="F3" s="5" t="s">
        <v>5</v>
      </c>
      <c r="G3" s="5" t="s">
        <v>2</v>
      </c>
      <c r="H3" s="16" t="s">
        <v>3</v>
      </c>
      <c r="I3" s="20" t="s">
        <v>10</v>
      </c>
      <c r="J3" s="20" t="s">
        <v>60</v>
      </c>
      <c r="K3" s="20" t="s">
        <v>9</v>
      </c>
      <c r="L3" s="20" t="s">
        <v>12</v>
      </c>
      <c r="M3" s="17" t="s">
        <v>4</v>
      </c>
      <c r="N3" s="22" t="s">
        <v>7</v>
      </c>
      <c r="O3" s="23" t="s">
        <v>480</v>
      </c>
      <c r="P3" s="44" t="s">
        <v>500</v>
      </c>
      <c r="Q3" s="44" t="s">
        <v>501</v>
      </c>
      <c r="R3" s="44" t="s">
        <v>21</v>
      </c>
      <c r="S3" s="53" t="s">
        <v>38</v>
      </c>
      <c r="T3" s="54" t="s">
        <v>39</v>
      </c>
      <c r="U3"/>
      <c r="V3"/>
      <c r="W3"/>
      <c r="X3"/>
      <c r="Y3"/>
      <c r="Z3"/>
      <c r="AA3"/>
      <c r="AB3"/>
      <c r="AC3"/>
      <c r="AD3"/>
      <c r="AE3"/>
      <c r="AF3"/>
      <c r="AG3"/>
    </row>
    <row r="4" spans="1:33" ht="67.5" x14ac:dyDescent="0.25">
      <c r="A4" s="2" t="s">
        <v>209</v>
      </c>
      <c r="B4" s="41" t="s">
        <v>172</v>
      </c>
      <c r="C4" s="3" t="s">
        <v>56</v>
      </c>
      <c r="D4" s="3" t="s">
        <v>59</v>
      </c>
      <c r="E4" s="2"/>
      <c r="F4" s="2"/>
      <c r="G4" s="2" t="s">
        <v>16</v>
      </c>
      <c r="H4" s="3" t="s">
        <v>40</v>
      </c>
      <c r="I4" s="2" t="s">
        <v>36</v>
      </c>
      <c r="J4" s="2" t="s">
        <v>36</v>
      </c>
      <c r="K4" s="2" t="s">
        <v>36</v>
      </c>
      <c r="L4" s="3">
        <v>2</v>
      </c>
      <c r="M4" s="3" t="s">
        <v>48</v>
      </c>
      <c r="N4" s="3" t="s">
        <v>167</v>
      </c>
      <c r="O4" s="3" t="s">
        <v>486</v>
      </c>
      <c r="P4" s="2">
        <v>1</v>
      </c>
      <c r="Q4" s="2">
        <v>1</v>
      </c>
      <c r="R4" s="2">
        <v>1</v>
      </c>
      <c r="S4" s="2"/>
      <c r="T4" s="2"/>
      <c r="U4"/>
      <c r="V4"/>
      <c r="W4"/>
      <c r="X4"/>
      <c r="Y4"/>
      <c r="Z4"/>
      <c r="AA4"/>
      <c r="AB4"/>
      <c r="AC4"/>
      <c r="AD4"/>
      <c r="AE4"/>
      <c r="AF4"/>
      <c r="AG4"/>
    </row>
    <row r="5" spans="1:33" ht="67.5" x14ac:dyDescent="0.25">
      <c r="A5" s="2" t="s">
        <v>210</v>
      </c>
      <c r="B5" s="41" t="s">
        <v>169</v>
      </c>
      <c r="C5" s="3" t="s">
        <v>56</v>
      </c>
      <c r="D5" s="3" t="s">
        <v>59</v>
      </c>
      <c r="E5" s="2"/>
      <c r="F5" s="2"/>
      <c r="G5" s="2" t="s">
        <v>16</v>
      </c>
      <c r="H5" s="3" t="s">
        <v>40</v>
      </c>
      <c r="I5" s="2" t="s">
        <v>36</v>
      </c>
      <c r="J5" s="2" t="s">
        <v>36</v>
      </c>
      <c r="K5" s="2" t="s">
        <v>36</v>
      </c>
      <c r="L5" s="3">
        <v>2</v>
      </c>
      <c r="M5" s="3" t="s">
        <v>48</v>
      </c>
      <c r="N5" s="3" t="s">
        <v>293</v>
      </c>
      <c r="O5" s="3" t="s">
        <v>492</v>
      </c>
      <c r="P5" s="2">
        <v>1</v>
      </c>
      <c r="Q5" s="2">
        <v>0</v>
      </c>
      <c r="R5" s="2">
        <v>1</v>
      </c>
      <c r="S5" s="2"/>
      <c r="T5" s="2"/>
      <c r="U5"/>
      <c r="V5"/>
      <c r="W5"/>
      <c r="X5"/>
      <c r="Y5"/>
      <c r="Z5"/>
      <c r="AA5"/>
      <c r="AB5"/>
      <c r="AC5"/>
      <c r="AD5"/>
      <c r="AE5"/>
      <c r="AF5"/>
      <c r="AG5"/>
    </row>
    <row r="6" spans="1:33" ht="78.75" x14ac:dyDescent="0.25">
      <c r="A6" s="2" t="s">
        <v>211</v>
      </c>
      <c r="B6" s="41" t="s">
        <v>170</v>
      </c>
      <c r="C6" s="3" t="s">
        <v>56</v>
      </c>
      <c r="D6" s="3" t="s">
        <v>59</v>
      </c>
      <c r="E6" s="2"/>
      <c r="F6" s="2"/>
      <c r="G6" s="2" t="s">
        <v>16</v>
      </c>
      <c r="H6" s="3" t="s">
        <v>40</v>
      </c>
      <c r="I6" s="2" t="s">
        <v>36</v>
      </c>
      <c r="J6" s="2" t="s">
        <v>36</v>
      </c>
      <c r="K6" s="2" t="s">
        <v>36</v>
      </c>
      <c r="L6" s="3">
        <v>2</v>
      </c>
      <c r="M6" s="3" t="s">
        <v>48</v>
      </c>
      <c r="N6" s="3" t="s">
        <v>294</v>
      </c>
      <c r="O6" s="3" t="s">
        <v>485</v>
      </c>
      <c r="P6" s="2">
        <v>0</v>
      </c>
      <c r="Q6" s="2">
        <v>0</v>
      </c>
      <c r="R6" s="2">
        <v>1</v>
      </c>
      <c r="S6" s="2"/>
      <c r="T6" s="2"/>
      <c r="U6"/>
      <c r="V6"/>
      <c r="W6"/>
      <c r="X6"/>
      <c r="Y6"/>
      <c r="Z6"/>
      <c r="AA6"/>
      <c r="AB6"/>
      <c r="AC6"/>
      <c r="AD6"/>
      <c r="AE6"/>
      <c r="AF6"/>
      <c r="AG6"/>
    </row>
    <row r="7" spans="1:33" ht="78.75" x14ac:dyDescent="0.25">
      <c r="A7" s="2" t="s">
        <v>212</v>
      </c>
      <c r="B7" s="41" t="s">
        <v>171</v>
      </c>
      <c r="C7" s="3" t="s">
        <v>56</v>
      </c>
      <c r="D7" s="3" t="s">
        <v>59</v>
      </c>
      <c r="E7" s="2"/>
      <c r="F7" s="2"/>
      <c r="G7" s="2" t="s">
        <v>16</v>
      </c>
      <c r="H7" s="3" t="s">
        <v>40</v>
      </c>
      <c r="I7" s="2" t="s">
        <v>36</v>
      </c>
      <c r="J7" s="2" t="s">
        <v>36</v>
      </c>
      <c r="K7" s="2" t="s">
        <v>36</v>
      </c>
      <c r="L7" s="3">
        <v>2</v>
      </c>
      <c r="M7" s="3" t="s">
        <v>48</v>
      </c>
      <c r="N7" s="3" t="s">
        <v>294</v>
      </c>
      <c r="O7" s="3" t="s">
        <v>493</v>
      </c>
      <c r="P7" s="2">
        <v>0</v>
      </c>
      <c r="Q7" s="2">
        <v>0</v>
      </c>
      <c r="R7" s="2">
        <v>1</v>
      </c>
      <c r="S7" s="2"/>
      <c r="T7" s="2"/>
      <c r="U7"/>
      <c r="V7"/>
      <c r="W7"/>
      <c r="X7"/>
      <c r="Y7"/>
      <c r="Z7"/>
      <c r="AA7"/>
      <c r="AB7"/>
      <c r="AC7"/>
      <c r="AD7"/>
      <c r="AE7"/>
      <c r="AF7"/>
      <c r="AG7"/>
    </row>
    <row r="8" spans="1:33" ht="78.75" x14ac:dyDescent="0.25">
      <c r="A8" s="2" t="s">
        <v>213</v>
      </c>
      <c r="B8" s="41" t="s">
        <v>174</v>
      </c>
      <c r="C8" s="3" t="s">
        <v>56</v>
      </c>
      <c r="D8" s="3" t="s">
        <v>59</v>
      </c>
      <c r="E8" s="2"/>
      <c r="F8" s="2"/>
      <c r="G8" s="2" t="s">
        <v>16</v>
      </c>
      <c r="H8" s="3" t="s">
        <v>40</v>
      </c>
      <c r="I8" s="2" t="s">
        <v>36</v>
      </c>
      <c r="J8" s="2" t="s">
        <v>36</v>
      </c>
      <c r="K8" s="2" t="s">
        <v>36</v>
      </c>
      <c r="L8" s="3">
        <v>2</v>
      </c>
      <c r="M8" s="3" t="s">
        <v>48</v>
      </c>
      <c r="N8" s="3" t="s">
        <v>294</v>
      </c>
      <c r="O8" s="3" t="s">
        <v>493</v>
      </c>
      <c r="P8" s="2">
        <v>0</v>
      </c>
      <c r="Q8" s="2">
        <v>0</v>
      </c>
      <c r="R8" s="2">
        <v>1</v>
      </c>
      <c r="S8" s="2"/>
      <c r="T8" s="2"/>
      <c r="U8"/>
      <c r="V8"/>
      <c r="W8"/>
      <c r="X8"/>
      <c r="Y8"/>
      <c r="Z8"/>
      <c r="AA8"/>
      <c r="AB8"/>
      <c r="AC8"/>
      <c r="AD8"/>
      <c r="AE8"/>
      <c r="AF8"/>
      <c r="AG8"/>
    </row>
    <row r="9" spans="1:33" ht="78.75" x14ac:dyDescent="0.25">
      <c r="A9" s="2" t="s">
        <v>214</v>
      </c>
      <c r="B9" s="41" t="s">
        <v>175</v>
      </c>
      <c r="C9" s="3" t="s">
        <v>56</v>
      </c>
      <c r="D9" s="3" t="s">
        <v>59</v>
      </c>
      <c r="E9" s="2"/>
      <c r="F9" s="2"/>
      <c r="G9" s="2" t="s">
        <v>16</v>
      </c>
      <c r="H9" s="3" t="s">
        <v>40</v>
      </c>
      <c r="I9" s="2" t="s">
        <v>36</v>
      </c>
      <c r="J9" s="2" t="s">
        <v>36</v>
      </c>
      <c r="K9" s="2" t="s">
        <v>36</v>
      </c>
      <c r="L9" s="3">
        <v>2</v>
      </c>
      <c r="M9" s="3" t="s">
        <v>48</v>
      </c>
      <c r="N9" s="3" t="s">
        <v>294</v>
      </c>
      <c r="O9" s="3" t="s">
        <v>493</v>
      </c>
      <c r="P9" s="2">
        <v>0</v>
      </c>
      <c r="Q9" s="2">
        <v>0</v>
      </c>
      <c r="R9" s="2">
        <v>1</v>
      </c>
      <c r="S9" s="2"/>
      <c r="T9" s="2"/>
      <c r="U9"/>
      <c r="V9"/>
      <c r="W9"/>
      <c r="X9"/>
      <c r="Y9"/>
      <c r="Z9"/>
      <c r="AA9"/>
      <c r="AB9"/>
      <c r="AC9"/>
      <c r="AD9"/>
      <c r="AE9"/>
      <c r="AF9"/>
      <c r="AG9"/>
    </row>
    <row r="10" spans="1:33" ht="101.25" x14ac:dyDescent="0.25">
      <c r="A10" s="2" t="s">
        <v>215</v>
      </c>
      <c r="B10" s="41" t="s">
        <v>177</v>
      </c>
      <c r="C10" s="3" t="s">
        <v>56</v>
      </c>
      <c r="D10" s="3" t="s">
        <v>59</v>
      </c>
      <c r="E10" s="2"/>
      <c r="F10" s="2"/>
      <c r="G10" s="2" t="s">
        <v>16</v>
      </c>
      <c r="H10" s="3" t="s">
        <v>40</v>
      </c>
      <c r="I10" s="2" t="s">
        <v>36</v>
      </c>
      <c r="J10" s="2" t="s">
        <v>36</v>
      </c>
      <c r="K10" s="2" t="s">
        <v>36</v>
      </c>
      <c r="L10" s="3">
        <v>6</v>
      </c>
      <c r="M10" s="3" t="s">
        <v>48</v>
      </c>
      <c r="N10" s="3" t="s">
        <v>176</v>
      </c>
      <c r="O10" s="3" t="s">
        <v>494</v>
      </c>
      <c r="P10" s="2">
        <v>2</v>
      </c>
      <c r="Q10" s="2">
        <v>0</v>
      </c>
      <c r="R10" s="2">
        <v>3</v>
      </c>
      <c r="S10" s="2"/>
      <c r="T10" s="2"/>
      <c r="U10"/>
      <c r="V10"/>
      <c r="W10"/>
      <c r="X10"/>
      <c r="Y10"/>
      <c r="Z10"/>
      <c r="AA10"/>
      <c r="AB10"/>
      <c r="AC10"/>
      <c r="AD10"/>
      <c r="AE10"/>
      <c r="AF10"/>
      <c r="AG10"/>
    </row>
    <row r="11" spans="1:33" ht="67.5" x14ac:dyDescent="0.25">
      <c r="A11" s="2" t="s">
        <v>216</v>
      </c>
      <c r="B11" s="41" t="s">
        <v>178</v>
      </c>
      <c r="C11" s="3" t="s">
        <v>56</v>
      </c>
      <c r="D11" s="3" t="s">
        <v>59</v>
      </c>
      <c r="E11" s="2"/>
      <c r="F11" s="2"/>
      <c r="G11" s="2" t="s">
        <v>16</v>
      </c>
      <c r="H11" s="3" t="s">
        <v>40</v>
      </c>
      <c r="I11" s="2" t="s">
        <v>36</v>
      </c>
      <c r="J11" s="2" t="s">
        <v>36</v>
      </c>
      <c r="K11" s="2" t="s">
        <v>36</v>
      </c>
      <c r="L11" s="3">
        <v>2</v>
      </c>
      <c r="M11" s="3" t="s">
        <v>48</v>
      </c>
      <c r="N11" s="3" t="s">
        <v>479</v>
      </c>
      <c r="O11" s="3" t="s">
        <v>495</v>
      </c>
      <c r="P11" s="2">
        <v>0</v>
      </c>
      <c r="Q11" s="2">
        <v>0</v>
      </c>
      <c r="R11" s="2">
        <v>1</v>
      </c>
      <c r="S11" s="2"/>
      <c r="T11" s="2"/>
      <c r="U11"/>
      <c r="V11"/>
      <c r="W11"/>
      <c r="X11"/>
      <c r="Y11"/>
      <c r="Z11"/>
      <c r="AA11"/>
      <c r="AB11"/>
      <c r="AC11"/>
      <c r="AD11"/>
      <c r="AE11"/>
      <c r="AF11"/>
      <c r="AG11"/>
    </row>
    <row r="12" spans="1:33" ht="78.75" x14ac:dyDescent="0.25">
      <c r="A12" s="2" t="s">
        <v>217</v>
      </c>
      <c r="B12" s="41" t="s">
        <v>180</v>
      </c>
      <c r="C12" s="3" t="s">
        <v>56</v>
      </c>
      <c r="D12" s="3" t="s">
        <v>59</v>
      </c>
      <c r="E12" s="2"/>
      <c r="F12" s="2"/>
      <c r="G12" s="2" t="s">
        <v>20</v>
      </c>
      <c r="H12" s="3" t="s">
        <v>40</v>
      </c>
      <c r="I12" s="2" t="s">
        <v>36</v>
      </c>
      <c r="J12" s="2" t="s">
        <v>36</v>
      </c>
      <c r="K12" s="2" t="s">
        <v>36</v>
      </c>
      <c r="L12" s="3">
        <v>2</v>
      </c>
      <c r="M12" s="3" t="s">
        <v>48</v>
      </c>
      <c r="N12" s="3" t="s">
        <v>181</v>
      </c>
      <c r="O12" s="3" t="s">
        <v>496</v>
      </c>
      <c r="P12" s="2">
        <v>0</v>
      </c>
      <c r="Q12" s="2">
        <v>0</v>
      </c>
      <c r="R12" s="2">
        <v>0</v>
      </c>
      <c r="S12" s="2"/>
      <c r="T12" s="2"/>
      <c r="U12"/>
      <c r="V12"/>
      <c r="W12"/>
      <c r="X12"/>
      <c r="Y12"/>
      <c r="Z12"/>
      <c r="AA12"/>
      <c r="AB12"/>
      <c r="AC12"/>
      <c r="AD12"/>
      <c r="AE12"/>
      <c r="AF12"/>
      <c r="AG12"/>
    </row>
    <row r="13" spans="1:33" ht="78.75" x14ac:dyDescent="0.25">
      <c r="A13" s="2" t="s">
        <v>218</v>
      </c>
      <c r="B13" s="41" t="s">
        <v>182</v>
      </c>
      <c r="C13" s="3" t="s">
        <v>56</v>
      </c>
      <c r="D13" s="3" t="s">
        <v>59</v>
      </c>
      <c r="E13" s="2"/>
      <c r="F13" s="2"/>
      <c r="G13" s="2" t="s">
        <v>16</v>
      </c>
      <c r="H13" s="3" t="s">
        <v>40</v>
      </c>
      <c r="I13" s="2" t="s">
        <v>36</v>
      </c>
      <c r="J13" s="2" t="s">
        <v>36</v>
      </c>
      <c r="K13" s="2" t="s">
        <v>36</v>
      </c>
      <c r="L13" s="3">
        <v>2</v>
      </c>
      <c r="M13" s="3" t="s">
        <v>48</v>
      </c>
      <c r="N13" s="3" t="s">
        <v>173</v>
      </c>
      <c r="O13" s="3" t="s">
        <v>497</v>
      </c>
      <c r="P13" s="2">
        <v>1</v>
      </c>
      <c r="Q13" s="2">
        <v>0</v>
      </c>
      <c r="R13" s="2">
        <v>1</v>
      </c>
      <c r="S13" s="2"/>
      <c r="T13" s="2"/>
      <c r="U13"/>
      <c r="V13"/>
      <c r="W13"/>
      <c r="X13"/>
      <c r="Y13"/>
      <c r="Z13"/>
      <c r="AA13"/>
      <c r="AB13"/>
      <c r="AC13"/>
      <c r="AD13"/>
      <c r="AE13"/>
      <c r="AF13"/>
      <c r="AG13"/>
    </row>
    <row r="14" spans="1:33" ht="78.75" x14ac:dyDescent="0.25">
      <c r="A14" s="2" t="s">
        <v>219</v>
      </c>
      <c r="B14" s="41" t="s">
        <v>183</v>
      </c>
      <c r="C14" s="3" t="s">
        <v>56</v>
      </c>
      <c r="D14" s="3" t="s">
        <v>59</v>
      </c>
      <c r="E14" s="2"/>
      <c r="F14" s="2"/>
      <c r="G14" s="2" t="s">
        <v>16</v>
      </c>
      <c r="H14" s="3" t="s">
        <v>40</v>
      </c>
      <c r="I14" s="2" t="s">
        <v>36</v>
      </c>
      <c r="J14" s="2" t="s">
        <v>36</v>
      </c>
      <c r="K14" s="2" t="s">
        <v>36</v>
      </c>
      <c r="L14" s="3">
        <v>2</v>
      </c>
      <c r="M14" s="3" t="s">
        <v>48</v>
      </c>
      <c r="N14" s="3" t="s">
        <v>294</v>
      </c>
      <c r="O14" s="3" t="s">
        <v>484</v>
      </c>
      <c r="P14" s="2">
        <v>0</v>
      </c>
      <c r="Q14" s="2">
        <v>0</v>
      </c>
      <c r="R14" s="2">
        <v>1</v>
      </c>
      <c r="S14" s="2"/>
      <c r="T14" s="2"/>
      <c r="U14"/>
      <c r="V14"/>
      <c r="W14"/>
      <c r="X14"/>
      <c r="Y14"/>
      <c r="Z14"/>
      <c r="AA14"/>
      <c r="AB14"/>
      <c r="AC14"/>
      <c r="AD14"/>
      <c r="AE14"/>
      <c r="AF14"/>
      <c r="AG14"/>
    </row>
    <row r="15" spans="1:33" ht="78.75" x14ac:dyDescent="0.25">
      <c r="A15" s="2" t="s">
        <v>220</v>
      </c>
      <c r="B15" s="41" t="s">
        <v>184</v>
      </c>
      <c r="C15" s="3" t="s">
        <v>56</v>
      </c>
      <c r="D15" s="3" t="s">
        <v>59</v>
      </c>
      <c r="E15" s="2"/>
      <c r="F15" s="2"/>
      <c r="G15" s="2" t="s">
        <v>16</v>
      </c>
      <c r="H15" s="3" t="s">
        <v>40</v>
      </c>
      <c r="I15" s="2" t="s">
        <v>36</v>
      </c>
      <c r="J15" s="2" t="s">
        <v>36</v>
      </c>
      <c r="K15" s="2" t="s">
        <v>36</v>
      </c>
      <c r="L15" s="3">
        <v>2</v>
      </c>
      <c r="M15" s="3" t="s">
        <v>48</v>
      </c>
      <c r="N15" s="3" t="s">
        <v>187</v>
      </c>
      <c r="O15" s="3" t="s">
        <v>484</v>
      </c>
      <c r="P15" s="2">
        <v>0</v>
      </c>
      <c r="Q15" s="2">
        <v>0</v>
      </c>
      <c r="R15" s="2">
        <v>1</v>
      </c>
      <c r="S15" s="2"/>
      <c r="T15" s="2"/>
      <c r="U15"/>
      <c r="V15"/>
      <c r="W15"/>
      <c r="X15"/>
      <c r="Y15"/>
      <c r="Z15"/>
      <c r="AA15"/>
      <c r="AB15"/>
      <c r="AC15"/>
      <c r="AD15"/>
      <c r="AE15"/>
      <c r="AF15"/>
      <c r="AG15"/>
    </row>
    <row r="16" spans="1:33" ht="78.75" x14ac:dyDescent="0.25">
      <c r="A16" s="2" t="s">
        <v>221</v>
      </c>
      <c r="B16" s="41" t="s">
        <v>185</v>
      </c>
      <c r="C16" s="3" t="s">
        <v>56</v>
      </c>
      <c r="D16" s="3" t="s">
        <v>59</v>
      </c>
      <c r="E16" s="2"/>
      <c r="F16" s="2"/>
      <c r="G16" s="2" t="s">
        <v>16</v>
      </c>
      <c r="H16" s="3" t="s">
        <v>40</v>
      </c>
      <c r="I16" s="2" t="s">
        <v>36</v>
      </c>
      <c r="J16" s="2" t="s">
        <v>36</v>
      </c>
      <c r="K16" s="2" t="s">
        <v>36</v>
      </c>
      <c r="L16" s="3">
        <v>2</v>
      </c>
      <c r="M16" s="3" t="s">
        <v>48</v>
      </c>
      <c r="N16" s="3" t="s">
        <v>187</v>
      </c>
      <c r="O16" s="3" t="s">
        <v>484</v>
      </c>
      <c r="P16" s="2">
        <v>0</v>
      </c>
      <c r="Q16" s="2">
        <v>0</v>
      </c>
      <c r="R16" s="2">
        <v>1</v>
      </c>
      <c r="S16" s="2"/>
      <c r="T16" s="2"/>
      <c r="U16"/>
      <c r="V16"/>
      <c r="W16"/>
      <c r="X16"/>
      <c r="Y16"/>
      <c r="Z16"/>
      <c r="AA16"/>
      <c r="AB16"/>
      <c r="AC16"/>
      <c r="AD16"/>
      <c r="AE16"/>
      <c r="AF16"/>
      <c r="AG16"/>
    </row>
    <row r="17" spans="1:33" ht="78.75" x14ac:dyDescent="0.25">
      <c r="A17" s="2" t="s">
        <v>222</v>
      </c>
      <c r="B17" s="41" t="s">
        <v>186</v>
      </c>
      <c r="C17" s="3" t="s">
        <v>56</v>
      </c>
      <c r="D17" s="3" t="s">
        <v>59</v>
      </c>
      <c r="E17" s="2"/>
      <c r="F17" s="2"/>
      <c r="G17" s="2" t="s">
        <v>16</v>
      </c>
      <c r="H17" s="3" t="s">
        <v>40</v>
      </c>
      <c r="I17" s="2" t="s">
        <v>36</v>
      </c>
      <c r="J17" s="2" t="s">
        <v>36</v>
      </c>
      <c r="K17" s="2" t="s">
        <v>36</v>
      </c>
      <c r="L17" s="3">
        <v>2</v>
      </c>
      <c r="M17" s="3" t="s">
        <v>48</v>
      </c>
      <c r="N17" s="3" t="s">
        <v>187</v>
      </c>
      <c r="O17" s="3" t="s">
        <v>484</v>
      </c>
      <c r="P17" s="2">
        <v>0</v>
      </c>
      <c r="Q17" s="2">
        <v>0</v>
      </c>
      <c r="R17" s="2">
        <v>1</v>
      </c>
      <c r="S17" s="2"/>
      <c r="T17" s="2"/>
      <c r="U17"/>
      <c r="V17"/>
      <c r="W17"/>
      <c r="X17"/>
      <c r="Y17"/>
      <c r="Z17"/>
      <c r="AA17"/>
      <c r="AB17"/>
      <c r="AC17"/>
      <c r="AD17"/>
      <c r="AE17"/>
      <c r="AF17"/>
      <c r="AG17"/>
    </row>
    <row r="18" spans="1:33" ht="90" x14ac:dyDescent="0.25">
      <c r="A18" s="2" t="s">
        <v>223</v>
      </c>
      <c r="B18" s="41" t="s">
        <v>189</v>
      </c>
      <c r="C18" s="3" t="s">
        <v>56</v>
      </c>
      <c r="D18" s="3" t="s">
        <v>59</v>
      </c>
      <c r="E18" s="2"/>
      <c r="F18" s="2"/>
      <c r="G18" s="2" t="s">
        <v>16</v>
      </c>
      <c r="H18" s="3" t="s">
        <v>40</v>
      </c>
      <c r="I18" s="2" t="s">
        <v>36</v>
      </c>
      <c r="J18" s="2" t="s">
        <v>36</v>
      </c>
      <c r="K18" s="2" t="s">
        <v>36</v>
      </c>
      <c r="L18" s="3">
        <v>2</v>
      </c>
      <c r="M18" s="3" t="s">
        <v>48</v>
      </c>
      <c r="N18" s="3" t="s">
        <v>188</v>
      </c>
      <c r="O18" s="3" t="s">
        <v>481</v>
      </c>
      <c r="P18" s="2">
        <v>1</v>
      </c>
      <c r="Q18" s="2">
        <v>0</v>
      </c>
      <c r="R18" s="2">
        <v>1</v>
      </c>
      <c r="S18" s="2"/>
      <c r="T18" s="2"/>
      <c r="U18"/>
      <c r="V18"/>
      <c r="W18"/>
      <c r="X18"/>
      <c r="Y18"/>
      <c r="Z18"/>
      <c r="AA18"/>
      <c r="AB18"/>
      <c r="AC18"/>
      <c r="AD18"/>
      <c r="AE18"/>
      <c r="AF18"/>
      <c r="AG18"/>
    </row>
    <row r="19" spans="1:33" ht="67.5" x14ac:dyDescent="0.25">
      <c r="A19" s="2" t="s">
        <v>224</v>
      </c>
      <c r="B19" s="41" t="s">
        <v>190</v>
      </c>
      <c r="C19" s="3" t="s">
        <v>56</v>
      </c>
      <c r="D19" s="3" t="s">
        <v>59</v>
      </c>
      <c r="E19" s="2"/>
      <c r="F19" s="2"/>
      <c r="G19" s="2" t="s">
        <v>16</v>
      </c>
      <c r="H19" s="3" t="s">
        <v>40</v>
      </c>
      <c r="I19" s="2" t="s">
        <v>36</v>
      </c>
      <c r="J19" s="2" t="s">
        <v>36</v>
      </c>
      <c r="K19" s="2" t="s">
        <v>36</v>
      </c>
      <c r="L19" s="3">
        <v>2</v>
      </c>
      <c r="M19" s="3" t="s">
        <v>48</v>
      </c>
      <c r="N19" s="3" t="s">
        <v>179</v>
      </c>
      <c r="O19" s="3" t="s">
        <v>491</v>
      </c>
      <c r="P19" s="2">
        <v>1</v>
      </c>
      <c r="Q19" s="2">
        <v>1</v>
      </c>
      <c r="R19" s="2">
        <v>1</v>
      </c>
      <c r="S19" s="2"/>
      <c r="T19" s="2"/>
      <c r="U19"/>
      <c r="V19"/>
      <c r="W19"/>
      <c r="X19"/>
      <c r="Y19"/>
      <c r="Z19"/>
      <c r="AA19"/>
      <c r="AB19"/>
      <c r="AC19"/>
      <c r="AD19"/>
      <c r="AE19"/>
      <c r="AF19"/>
      <c r="AG19"/>
    </row>
    <row r="20" spans="1:33" ht="61.5" customHeight="1" x14ac:dyDescent="0.25">
      <c r="A20" s="2" t="s">
        <v>225</v>
      </c>
      <c r="B20" s="41" t="s">
        <v>191</v>
      </c>
      <c r="C20" s="3" t="s">
        <v>56</v>
      </c>
      <c r="D20" s="3" t="s">
        <v>59</v>
      </c>
      <c r="E20" s="2"/>
      <c r="F20" s="2"/>
      <c r="G20" s="2" t="s">
        <v>16</v>
      </c>
      <c r="H20" s="3" t="s">
        <v>40</v>
      </c>
      <c r="I20" s="2" t="s">
        <v>36</v>
      </c>
      <c r="J20" s="2" t="s">
        <v>36</v>
      </c>
      <c r="K20" s="2" t="s">
        <v>36</v>
      </c>
      <c r="L20" s="3">
        <v>2</v>
      </c>
      <c r="M20" s="3" t="s">
        <v>48</v>
      </c>
      <c r="N20" s="3" t="s">
        <v>179</v>
      </c>
      <c r="O20" s="3" t="s">
        <v>488</v>
      </c>
      <c r="P20" s="2">
        <v>1</v>
      </c>
      <c r="Q20" s="2">
        <v>1</v>
      </c>
      <c r="R20" s="2">
        <v>1</v>
      </c>
      <c r="S20" s="2"/>
      <c r="T20" s="2"/>
      <c r="U20"/>
      <c r="V20"/>
      <c r="W20"/>
      <c r="X20"/>
      <c r="Y20"/>
      <c r="Z20"/>
      <c r="AA20"/>
      <c r="AB20"/>
      <c r="AC20"/>
      <c r="AD20"/>
      <c r="AE20"/>
      <c r="AF20"/>
      <c r="AG20"/>
    </row>
    <row r="21" spans="1:33" ht="67.5" x14ac:dyDescent="0.25">
      <c r="A21" s="2" t="s">
        <v>226</v>
      </c>
      <c r="B21" s="41" t="s">
        <v>192</v>
      </c>
      <c r="C21" s="3" t="s">
        <v>56</v>
      </c>
      <c r="D21" s="3" t="s">
        <v>59</v>
      </c>
      <c r="E21" s="2"/>
      <c r="F21" s="2"/>
      <c r="G21" s="2" t="s">
        <v>16</v>
      </c>
      <c r="H21" s="3" t="s">
        <v>40</v>
      </c>
      <c r="I21" s="2" t="s">
        <v>36</v>
      </c>
      <c r="J21" s="2" t="s">
        <v>36</v>
      </c>
      <c r="K21" s="2" t="s">
        <v>36</v>
      </c>
      <c r="L21" s="3">
        <v>2</v>
      </c>
      <c r="M21" s="3" t="s">
        <v>48</v>
      </c>
      <c r="N21" s="3" t="s">
        <v>195</v>
      </c>
      <c r="O21" s="3" t="s">
        <v>482</v>
      </c>
      <c r="P21" s="2">
        <v>0</v>
      </c>
      <c r="Q21" s="2">
        <v>0</v>
      </c>
      <c r="R21" s="2">
        <v>1</v>
      </c>
      <c r="S21" s="2"/>
      <c r="T21" s="2"/>
      <c r="U21"/>
      <c r="V21"/>
      <c r="W21"/>
      <c r="X21"/>
      <c r="Y21"/>
      <c r="Z21"/>
      <c r="AA21"/>
      <c r="AB21"/>
      <c r="AC21"/>
      <c r="AD21"/>
      <c r="AE21"/>
      <c r="AF21"/>
      <c r="AG21"/>
    </row>
    <row r="22" spans="1:33" ht="67.5" x14ac:dyDescent="0.25">
      <c r="A22" s="2" t="s">
        <v>227</v>
      </c>
      <c r="B22" s="41" t="s">
        <v>193</v>
      </c>
      <c r="C22" s="3" t="s">
        <v>56</v>
      </c>
      <c r="D22" s="3" t="s">
        <v>59</v>
      </c>
      <c r="E22" s="2"/>
      <c r="F22" s="2"/>
      <c r="G22" s="2" t="s">
        <v>16</v>
      </c>
      <c r="H22" s="3" t="s">
        <v>40</v>
      </c>
      <c r="I22" s="2" t="s">
        <v>36</v>
      </c>
      <c r="J22" s="2" t="s">
        <v>36</v>
      </c>
      <c r="K22" s="2" t="s">
        <v>36</v>
      </c>
      <c r="L22" s="3">
        <v>2</v>
      </c>
      <c r="M22" s="3" t="s">
        <v>48</v>
      </c>
      <c r="N22" s="3" t="s">
        <v>179</v>
      </c>
      <c r="O22" s="3" t="s">
        <v>482</v>
      </c>
      <c r="P22" s="2">
        <v>0</v>
      </c>
      <c r="Q22" s="2">
        <v>0</v>
      </c>
      <c r="R22" s="2">
        <v>1</v>
      </c>
      <c r="S22" s="2"/>
      <c r="T22" s="2"/>
      <c r="U22"/>
      <c r="V22"/>
      <c r="W22"/>
      <c r="X22"/>
      <c r="Y22"/>
      <c r="Z22"/>
      <c r="AA22"/>
      <c r="AB22"/>
      <c r="AC22"/>
      <c r="AD22"/>
      <c r="AE22"/>
      <c r="AF22"/>
      <c r="AG22"/>
    </row>
    <row r="23" spans="1:33" ht="67.5" x14ac:dyDescent="0.25">
      <c r="A23" s="2" t="s">
        <v>228</v>
      </c>
      <c r="B23" s="41" t="s">
        <v>197</v>
      </c>
      <c r="C23" s="3" t="s">
        <v>56</v>
      </c>
      <c r="D23" s="3" t="s">
        <v>59</v>
      </c>
      <c r="E23" s="2"/>
      <c r="F23" s="2"/>
      <c r="G23" s="2" t="s">
        <v>16</v>
      </c>
      <c r="H23" s="3" t="s">
        <v>40</v>
      </c>
      <c r="I23" s="2" t="s">
        <v>36</v>
      </c>
      <c r="J23" s="2" t="s">
        <v>36</v>
      </c>
      <c r="K23" s="2" t="s">
        <v>36</v>
      </c>
      <c r="L23" s="3">
        <v>2</v>
      </c>
      <c r="M23" s="3" t="s">
        <v>48</v>
      </c>
      <c r="N23" s="3" t="s">
        <v>179</v>
      </c>
      <c r="O23" s="3" t="s">
        <v>498</v>
      </c>
      <c r="P23" s="2">
        <v>1</v>
      </c>
      <c r="Q23" s="2">
        <v>0</v>
      </c>
      <c r="R23" s="2">
        <v>1</v>
      </c>
      <c r="S23" s="2"/>
      <c r="T23" s="2"/>
      <c r="U23"/>
      <c r="V23"/>
      <c r="W23"/>
      <c r="X23"/>
      <c r="Y23"/>
      <c r="Z23"/>
      <c r="AA23"/>
      <c r="AB23"/>
      <c r="AC23"/>
      <c r="AD23"/>
      <c r="AE23"/>
      <c r="AF23"/>
      <c r="AG23"/>
    </row>
    <row r="24" spans="1:33" ht="67.5" x14ac:dyDescent="0.25">
      <c r="A24" s="2" t="s">
        <v>229</v>
      </c>
      <c r="B24" s="41" t="s">
        <v>196</v>
      </c>
      <c r="C24" s="3" t="s">
        <v>56</v>
      </c>
      <c r="D24" s="3" t="s">
        <v>59</v>
      </c>
      <c r="E24" s="2"/>
      <c r="F24" s="2"/>
      <c r="G24" s="2" t="s">
        <v>17</v>
      </c>
      <c r="H24" s="3" t="s">
        <v>40</v>
      </c>
      <c r="I24" s="2" t="s">
        <v>36</v>
      </c>
      <c r="J24" s="2" t="s">
        <v>36</v>
      </c>
      <c r="K24" s="2" t="s">
        <v>36</v>
      </c>
      <c r="L24" s="3">
        <v>2</v>
      </c>
      <c r="M24" s="3" t="s">
        <v>48</v>
      </c>
      <c r="N24" s="3" t="s">
        <v>199</v>
      </c>
      <c r="O24" s="3" t="s">
        <v>487</v>
      </c>
      <c r="P24" s="2">
        <v>0</v>
      </c>
      <c r="Q24" s="2">
        <v>1</v>
      </c>
      <c r="R24" s="2">
        <v>1</v>
      </c>
      <c r="S24" s="2"/>
      <c r="T24" s="2"/>
      <c r="U24"/>
      <c r="V24"/>
      <c r="W24"/>
      <c r="X24"/>
      <c r="Y24"/>
      <c r="Z24"/>
      <c r="AA24"/>
      <c r="AB24"/>
      <c r="AC24"/>
      <c r="AD24"/>
      <c r="AE24"/>
      <c r="AF24"/>
      <c r="AG24"/>
    </row>
    <row r="25" spans="1:33" ht="78.75" x14ac:dyDescent="0.25">
      <c r="A25" s="2" t="s">
        <v>230</v>
      </c>
      <c r="B25" s="41" t="s">
        <v>194</v>
      </c>
      <c r="C25" s="3" t="s">
        <v>56</v>
      </c>
      <c r="D25" s="3" t="s">
        <v>59</v>
      </c>
      <c r="E25" s="2"/>
      <c r="F25" s="2"/>
      <c r="G25" s="2" t="s">
        <v>16</v>
      </c>
      <c r="H25" s="3" t="s">
        <v>40</v>
      </c>
      <c r="I25" s="2" t="s">
        <v>36</v>
      </c>
      <c r="J25" s="2" t="s">
        <v>36</v>
      </c>
      <c r="K25" s="2" t="s">
        <v>36</v>
      </c>
      <c r="L25" s="3">
        <v>6</v>
      </c>
      <c r="M25" s="3" t="s">
        <v>48</v>
      </c>
      <c r="N25" s="3" t="s">
        <v>198</v>
      </c>
      <c r="O25" s="3" t="s">
        <v>490</v>
      </c>
      <c r="P25" s="2">
        <v>2</v>
      </c>
      <c r="Q25" s="2">
        <v>1</v>
      </c>
      <c r="R25" s="2">
        <v>3</v>
      </c>
      <c r="S25" s="2"/>
      <c r="T25" s="2"/>
      <c r="U25"/>
      <c r="V25"/>
      <c r="W25"/>
      <c r="X25"/>
      <c r="Y25"/>
      <c r="Z25"/>
      <c r="AA25"/>
      <c r="AB25"/>
      <c r="AC25"/>
      <c r="AD25"/>
      <c r="AE25"/>
      <c r="AF25"/>
      <c r="AG25"/>
    </row>
    <row r="26" spans="1:33" ht="78.75" x14ac:dyDescent="0.25">
      <c r="A26" s="2" t="s">
        <v>231</v>
      </c>
      <c r="B26" s="41" t="s">
        <v>200</v>
      </c>
      <c r="C26" s="3" t="s">
        <v>56</v>
      </c>
      <c r="D26" s="3" t="s">
        <v>59</v>
      </c>
      <c r="E26" s="2"/>
      <c r="F26" s="2"/>
      <c r="G26" s="2" t="s">
        <v>16</v>
      </c>
      <c r="H26" s="3" t="s">
        <v>40</v>
      </c>
      <c r="I26" s="2" t="s">
        <v>36</v>
      </c>
      <c r="J26" s="2" t="s">
        <v>36</v>
      </c>
      <c r="K26" s="2" t="s">
        <v>36</v>
      </c>
      <c r="L26" s="3">
        <v>2</v>
      </c>
      <c r="M26" s="3" t="s">
        <v>48</v>
      </c>
      <c r="N26" s="3" t="s">
        <v>201</v>
      </c>
      <c r="O26" s="3" t="s">
        <v>499</v>
      </c>
      <c r="P26" s="2">
        <v>1</v>
      </c>
      <c r="Q26" s="2">
        <v>0</v>
      </c>
      <c r="R26" s="2">
        <v>1</v>
      </c>
      <c r="S26" s="2"/>
      <c r="T26" s="2"/>
      <c r="U26"/>
      <c r="V26"/>
      <c r="W26"/>
      <c r="X26"/>
      <c r="Y26"/>
      <c r="Z26"/>
      <c r="AA26"/>
      <c r="AB26"/>
      <c r="AC26"/>
      <c r="AD26"/>
      <c r="AE26"/>
      <c r="AF26"/>
      <c r="AG26"/>
    </row>
    <row r="27" spans="1:33" ht="90" x14ac:dyDescent="0.25">
      <c r="A27" s="2" t="s">
        <v>232</v>
      </c>
      <c r="B27" s="41" t="s">
        <v>202</v>
      </c>
      <c r="C27" s="3" t="s">
        <v>56</v>
      </c>
      <c r="D27" s="3" t="s">
        <v>59</v>
      </c>
      <c r="E27" s="2"/>
      <c r="F27" s="2"/>
      <c r="G27" s="2" t="s">
        <v>16</v>
      </c>
      <c r="H27" s="3" t="s">
        <v>40</v>
      </c>
      <c r="I27" s="2" t="s">
        <v>36</v>
      </c>
      <c r="J27" s="2" t="s">
        <v>36</v>
      </c>
      <c r="K27" s="2" t="s">
        <v>36</v>
      </c>
      <c r="L27" s="3">
        <v>2</v>
      </c>
      <c r="M27" s="3" t="s">
        <v>48</v>
      </c>
      <c r="N27" s="3" t="s">
        <v>204</v>
      </c>
      <c r="O27" s="3" t="s">
        <v>488</v>
      </c>
      <c r="P27" s="2">
        <v>1</v>
      </c>
      <c r="Q27" s="2">
        <v>1</v>
      </c>
      <c r="R27" s="2">
        <v>1</v>
      </c>
      <c r="S27" s="2"/>
      <c r="T27" s="2"/>
      <c r="U27"/>
      <c r="V27"/>
      <c r="W27"/>
      <c r="X27"/>
      <c r="Y27"/>
      <c r="Z27"/>
      <c r="AA27"/>
      <c r="AB27"/>
      <c r="AC27"/>
      <c r="AD27"/>
      <c r="AE27"/>
      <c r="AF27"/>
      <c r="AG27"/>
    </row>
    <row r="28" spans="1:33" ht="90" x14ac:dyDescent="0.25">
      <c r="A28" s="2" t="s">
        <v>233</v>
      </c>
      <c r="B28" s="41" t="s">
        <v>203</v>
      </c>
      <c r="C28" s="3" t="s">
        <v>56</v>
      </c>
      <c r="D28" s="3" t="s">
        <v>59</v>
      </c>
      <c r="E28" s="2"/>
      <c r="F28" s="2"/>
      <c r="G28" s="2" t="s">
        <v>16</v>
      </c>
      <c r="H28" s="3" t="s">
        <v>40</v>
      </c>
      <c r="I28" s="2" t="s">
        <v>36</v>
      </c>
      <c r="J28" s="2" t="s">
        <v>36</v>
      </c>
      <c r="K28" s="2" t="s">
        <v>36</v>
      </c>
      <c r="L28" s="3">
        <v>2</v>
      </c>
      <c r="M28" s="3" t="s">
        <v>48</v>
      </c>
      <c r="N28" s="3" t="s">
        <v>204</v>
      </c>
      <c r="O28" s="3" t="s">
        <v>489</v>
      </c>
      <c r="P28" s="2">
        <v>1</v>
      </c>
      <c r="Q28" s="2">
        <v>1</v>
      </c>
      <c r="R28" s="2">
        <v>1</v>
      </c>
      <c r="S28" s="2"/>
      <c r="T28" s="2"/>
      <c r="U28"/>
      <c r="V28"/>
      <c r="W28"/>
      <c r="X28"/>
      <c r="Y28"/>
      <c r="Z28"/>
      <c r="AA28"/>
      <c r="AB28"/>
      <c r="AC28"/>
      <c r="AD28"/>
      <c r="AE28"/>
      <c r="AF28"/>
      <c r="AG28"/>
    </row>
    <row r="29" spans="1:33" ht="90" x14ac:dyDescent="0.25">
      <c r="A29" s="2" t="s">
        <v>234</v>
      </c>
      <c r="B29" s="41" t="s">
        <v>205</v>
      </c>
      <c r="C29" s="3" t="s">
        <v>56</v>
      </c>
      <c r="D29" s="3" t="s">
        <v>59</v>
      </c>
      <c r="E29" s="2"/>
      <c r="F29" s="2"/>
      <c r="G29" s="2" t="s">
        <v>16</v>
      </c>
      <c r="H29" s="3" t="s">
        <v>40</v>
      </c>
      <c r="I29" s="2" t="s">
        <v>36</v>
      </c>
      <c r="J29" s="2" t="s">
        <v>36</v>
      </c>
      <c r="K29" s="2" t="s">
        <v>36</v>
      </c>
      <c r="L29" s="3">
        <v>2</v>
      </c>
      <c r="M29" s="3" t="s">
        <v>48</v>
      </c>
      <c r="N29" s="3" t="s">
        <v>173</v>
      </c>
      <c r="O29" s="3" t="s">
        <v>483</v>
      </c>
      <c r="P29" s="2">
        <v>1</v>
      </c>
      <c r="Q29" s="2">
        <v>0</v>
      </c>
      <c r="R29" s="2">
        <v>1</v>
      </c>
      <c r="S29" s="2"/>
      <c r="T29" s="2"/>
      <c r="U29"/>
      <c r="V29"/>
      <c r="W29"/>
      <c r="X29"/>
      <c r="Y29"/>
      <c r="Z29"/>
      <c r="AA29"/>
      <c r="AB29"/>
      <c r="AC29"/>
      <c r="AD29"/>
      <c r="AE29"/>
      <c r="AF29"/>
      <c r="AG29"/>
    </row>
    <row r="30" spans="1:33" ht="15.75" thickBot="1" x14ac:dyDescent="0.3">
      <c r="B30" s="58"/>
      <c r="C30" s="56"/>
      <c r="D30" s="56"/>
      <c r="H30" s="56"/>
      <c r="L30" s="56">
        <f>SUM(L4:L29)</f>
        <v>60</v>
      </c>
      <c r="M30" s="56"/>
      <c r="N30" s="56"/>
      <c r="O30" s="56"/>
      <c r="P30" s="1">
        <f>SUM(P4:P29)</f>
        <v>15</v>
      </c>
      <c r="Q30" s="1">
        <f>SUM(Q4:Q29)</f>
        <v>7</v>
      </c>
      <c r="R30" s="1">
        <f>SUM(R4:R29)</f>
        <v>29</v>
      </c>
      <c r="U30"/>
      <c r="V30"/>
      <c r="W30"/>
      <c r="X30"/>
      <c r="Y30"/>
      <c r="Z30"/>
      <c r="AA30"/>
      <c r="AB30"/>
      <c r="AC30"/>
      <c r="AD30"/>
      <c r="AE30"/>
      <c r="AF30"/>
      <c r="AG30"/>
    </row>
    <row r="31" spans="1:33" ht="15.75" thickBot="1" x14ac:dyDescent="0.3">
      <c r="A31" s="38" t="s">
        <v>27</v>
      </c>
      <c r="B31" s="38" t="s">
        <v>28</v>
      </c>
      <c r="C31" s="38" t="s">
        <v>24</v>
      </c>
      <c r="D31" s="80" t="s">
        <v>29</v>
      </c>
      <c r="E31" s="81"/>
      <c r="F31" s="81"/>
      <c r="G31" s="81"/>
      <c r="H31" s="80" t="s">
        <v>7</v>
      </c>
      <c r="I31" s="81"/>
      <c r="J31" s="81"/>
      <c r="K31" s="81"/>
      <c r="L31" s="81"/>
      <c r="M31" s="82" t="s">
        <v>30</v>
      </c>
      <c r="N31" s="83"/>
      <c r="O31" s="84"/>
      <c r="P31" s="69">
        <f>P30/R30</f>
        <v>0.51724137931034486</v>
      </c>
      <c r="Q31" s="69">
        <f>Q30/R30</f>
        <v>0.2413793103448276</v>
      </c>
    </row>
    <row r="32" spans="1:33" ht="36" customHeight="1" thickBot="1" x14ac:dyDescent="0.3">
      <c r="A32" s="39">
        <v>1</v>
      </c>
      <c r="B32" s="45" t="s">
        <v>168</v>
      </c>
      <c r="C32" s="45" t="s">
        <v>104</v>
      </c>
      <c r="D32" s="70" t="s">
        <v>160</v>
      </c>
      <c r="E32" s="71"/>
      <c r="F32" s="71"/>
      <c r="G32" s="71"/>
      <c r="H32" s="70" t="s">
        <v>121</v>
      </c>
      <c r="I32" s="72"/>
      <c r="J32" s="72"/>
      <c r="K32" s="72"/>
      <c r="L32" s="72"/>
      <c r="M32" s="85" t="s">
        <v>161</v>
      </c>
      <c r="N32" s="74"/>
      <c r="O32" s="75"/>
    </row>
    <row r="33" spans="1:15" ht="33.4" customHeight="1" thickBot="1" x14ac:dyDescent="0.3">
      <c r="A33" s="39">
        <v>2</v>
      </c>
      <c r="B33" s="45" t="s">
        <v>156</v>
      </c>
      <c r="C33" s="40" t="s">
        <v>56</v>
      </c>
      <c r="D33" s="70" t="s">
        <v>123</v>
      </c>
      <c r="E33" s="71"/>
      <c r="F33" s="71"/>
      <c r="G33" s="71"/>
      <c r="H33" s="70" t="s">
        <v>124</v>
      </c>
      <c r="I33" s="72"/>
      <c r="J33" s="72"/>
      <c r="K33" s="72"/>
      <c r="L33" s="72"/>
      <c r="M33" s="73"/>
      <c r="N33" s="74"/>
      <c r="O33" s="75"/>
    </row>
    <row r="34" spans="1:15" s="1" customFormat="1" ht="33.4" customHeight="1" thickBot="1" x14ac:dyDescent="0.3">
      <c r="A34" s="39">
        <v>3</v>
      </c>
      <c r="B34" s="45" t="s">
        <v>101</v>
      </c>
      <c r="C34" s="45" t="s">
        <v>102</v>
      </c>
      <c r="D34" s="70" t="s">
        <v>157</v>
      </c>
      <c r="E34" s="71"/>
      <c r="F34" s="71"/>
      <c r="G34" s="71"/>
      <c r="H34" s="70" t="s">
        <v>158</v>
      </c>
      <c r="I34" s="72"/>
      <c r="J34" s="72"/>
      <c r="K34" s="72"/>
      <c r="L34" s="72"/>
      <c r="M34" s="73"/>
      <c r="N34" s="74"/>
      <c r="O34" s="75"/>
    </row>
    <row r="35" spans="1:15" s="1" customFormat="1" ht="39.75" customHeight="1" thickBot="1" x14ac:dyDescent="0.3">
      <c r="A35" s="39">
        <v>4</v>
      </c>
      <c r="B35" s="45" t="s">
        <v>125</v>
      </c>
      <c r="C35" s="40" t="s">
        <v>56</v>
      </c>
      <c r="D35" s="70" t="s">
        <v>126</v>
      </c>
      <c r="E35" s="71"/>
      <c r="F35" s="71"/>
      <c r="G35" s="71"/>
      <c r="H35" s="70" t="s">
        <v>127</v>
      </c>
      <c r="I35" s="72"/>
      <c r="J35" s="72"/>
      <c r="K35" s="72"/>
      <c r="L35" s="72"/>
      <c r="M35" s="73" t="s">
        <v>159</v>
      </c>
      <c r="N35" s="74"/>
      <c r="O35" s="75"/>
    </row>
    <row r="36" spans="1:15" s="1" customFormat="1" ht="39.75" customHeight="1" thickBot="1" x14ac:dyDescent="0.3">
      <c r="A36" s="39">
        <v>5</v>
      </c>
      <c r="B36" s="45" t="s">
        <v>162</v>
      </c>
      <c r="C36" s="45" t="s">
        <v>102</v>
      </c>
      <c r="D36" s="70" t="s">
        <v>163</v>
      </c>
      <c r="E36" s="71"/>
      <c r="F36" s="71"/>
      <c r="G36" s="71"/>
      <c r="H36" s="70" t="s">
        <v>164</v>
      </c>
      <c r="I36" s="72"/>
      <c r="J36" s="72"/>
      <c r="K36" s="72"/>
      <c r="L36" s="72"/>
      <c r="M36" s="73"/>
      <c r="N36" s="74"/>
      <c r="O36" s="75"/>
    </row>
    <row r="37" spans="1:15" s="1" customFormat="1" ht="40.5" customHeight="1" thickBot="1" x14ac:dyDescent="0.3">
      <c r="A37" s="39">
        <v>6</v>
      </c>
      <c r="B37" s="45" t="s">
        <v>130</v>
      </c>
      <c r="C37" s="40" t="s">
        <v>106</v>
      </c>
      <c r="D37" s="70" t="s">
        <v>131</v>
      </c>
      <c r="E37" s="71"/>
      <c r="F37" s="71"/>
      <c r="G37" s="71"/>
      <c r="H37" s="70" t="s">
        <v>132</v>
      </c>
      <c r="I37" s="72"/>
      <c r="J37" s="72"/>
      <c r="K37" s="72"/>
      <c r="L37" s="72"/>
      <c r="M37" s="73"/>
      <c r="N37" s="74"/>
      <c r="O37" s="75"/>
    </row>
    <row r="38" spans="1:15" s="1" customFormat="1" ht="40.5" customHeight="1" thickBot="1" x14ac:dyDescent="0.3">
      <c r="A38" s="39">
        <v>7</v>
      </c>
      <c r="B38" s="45" t="s">
        <v>133</v>
      </c>
      <c r="C38" s="40" t="s">
        <v>56</v>
      </c>
      <c r="D38" s="70" t="s">
        <v>134</v>
      </c>
      <c r="E38" s="71"/>
      <c r="F38" s="71"/>
      <c r="G38" s="71"/>
      <c r="H38" s="70" t="s">
        <v>135</v>
      </c>
      <c r="I38" s="72"/>
      <c r="J38" s="72"/>
      <c r="K38" s="72"/>
      <c r="L38" s="72"/>
      <c r="M38" s="73"/>
      <c r="N38" s="74"/>
      <c r="O38" s="75"/>
    </row>
    <row r="39" spans="1:15" s="1" customFormat="1" ht="40.5" customHeight="1" thickBot="1" x14ac:dyDescent="0.3">
      <c r="A39" s="39">
        <v>8</v>
      </c>
      <c r="B39" s="45" t="s">
        <v>206</v>
      </c>
      <c r="C39" s="40" t="s">
        <v>106</v>
      </c>
      <c r="D39" s="70" t="s">
        <v>207</v>
      </c>
      <c r="E39" s="71"/>
      <c r="F39" s="71"/>
      <c r="G39" s="71"/>
      <c r="H39" s="70" t="s">
        <v>208</v>
      </c>
      <c r="I39" s="72"/>
      <c r="J39" s="72"/>
      <c r="K39" s="72"/>
      <c r="L39" s="72"/>
      <c r="M39" s="73" t="s">
        <v>236</v>
      </c>
      <c r="N39" s="74"/>
      <c r="O39" s="75"/>
    </row>
    <row r="42" spans="1:15" s="1" customFormat="1" ht="11.25" x14ac:dyDescent="0.25">
      <c r="K42" s="42"/>
      <c r="L42" s="43"/>
    </row>
    <row r="43" spans="1:15" s="1" customFormat="1" ht="11.25" x14ac:dyDescent="0.25">
      <c r="K43" s="13"/>
      <c r="L43" s="43"/>
    </row>
    <row r="44" spans="1:15" s="1" customFormat="1" ht="11.25" x14ac:dyDescent="0.25">
      <c r="K44" s="13"/>
      <c r="L44" s="43"/>
    </row>
    <row r="45" spans="1:15" s="1" customFormat="1" ht="11.25" x14ac:dyDescent="0.25">
      <c r="K45" s="13"/>
      <c r="L45" s="43"/>
    </row>
    <row r="46" spans="1:15" s="1" customFormat="1" ht="11.25" x14ac:dyDescent="0.25">
      <c r="K46" s="13"/>
      <c r="L46" s="43"/>
    </row>
    <row r="47" spans="1:15" s="1" customFormat="1" ht="11.25" x14ac:dyDescent="0.25">
      <c r="K47" s="13"/>
      <c r="L47" s="43"/>
    </row>
    <row r="48" spans="1:15" s="1" customFormat="1" ht="11.25" x14ac:dyDescent="0.25">
      <c r="K48" s="42"/>
      <c r="L48" s="43"/>
    </row>
  </sheetData>
  <mergeCells count="29">
    <mergeCell ref="D32:G32"/>
    <mergeCell ref="H32:L32"/>
    <mergeCell ref="M32:O32"/>
    <mergeCell ref="P2:R2"/>
    <mergeCell ref="S2:T2"/>
    <mergeCell ref="D31:G31"/>
    <mergeCell ref="H31:L31"/>
    <mergeCell ref="M31:O31"/>
    <mergeCell ref="D33:G33"/>
    <mergeCell ref="H33:L33"/>
    <mergeCell ref="M33:O33"/>
    <mergeCell ref="D34:G34"/>
    <mergeCell ref="H34:L34"/>
    <mergeCell ref="M34:O34"/>
    <mergeCell ref="D35:G35"/>
    <mergeCell ref="H35:L35"/>
    <mergeCell ref="M35:O35"/>
    <mergeCell ref="D36:G36"/>
    <mergeCell ref="H36:L36"/>
    <mergeCell ref="M36:O36"/>
    <mergeCell ref="D39:G39"/>
    <mergeCell ref="H39:L39"/>
    <mergeCell ref="M39:O39"/>
    <mergeCell ref="D37:G37"/>
    <mergeCell ref="H37:L37"/>
    <mergeCell ref="M37:O37"/>
    <mergeCell ref="D38:G38"/>
    <mergeCell ref="H38:L38"/>
    <mergeCell ref="M38:O38"/>
  </mergeCells>
  <phoneticPr fontId="4" type="noConversion"/>
  <dataValidations count="1">
    <dataValidation type="list" allowBlank="1" showInputMessage="1" showErrorMessage="1" sqref="G4:G30" xr:uid="{712C6EBF-8870-4B82-AF57-BE5D20B22655}">
      <formula1>ValidStatus</formula1>
    </dataValidation>
  </dataValidations>
  <pageMargins left="0.70866141732283472" right="0.70866141732283472" top="0.74803149606299213" bottom="0.74803149606299213" header="0.31496062992125984" footer="0.31496062992125984"/>
  <pageSetup paperSize="9" orientation="portrait" verticalDpi="599"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9C94D-C270-483F-936E-A13E368A4A5A}">
  <sheetPr codeName="Sheet10"/>
  <dimension ref="A1:AG29"/>
  <sheetViews>
    <sheetView workbookViewId="0">
      <selection activeCell="I21" sqref="I21"/>
    </sheetView>
  </sheetViews>
  <sheetFormatPr defaultRowHeight="15" x14ac:dyDescent="0.25"/>
  <cols>
    <col min="1" max="1" width="14.7109375" style="1" customWidth="1"/>
    <col min="2" max="2" width="41.42578125" style="1" customWidth="1"/>
    <col min="3" max="3" width="9.7109375" style="1" customWidth="1"/>
    <col min="4" max="4" width="9.140625" style="1"/>
    <col min="5" max="5" width="8.285156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x14ac:dyDescent="0.25">
      <c r="A1" s="37" t="s">
        <v>26</v>
      </c>
      <c r="B1" s="37" t="s">
        <v>298</v>
      </c>
      <c r="C1" s="52" t="s">
        <v>299</v>
      </c>
      <c r="D1" s="52"/>
      <c r="J1" s="59" t="s">
        <v>165</v>
      </c>
    </row>
    <row r="2" spans="1:33" x14ac:dyDescent="0.25">
      <c r="A2" s="14"/>
      <c r="B2" s="18"/>
      <c r="C2" s="18"/>
      <c r="D2" s="6"/>
      <c r="E2" s="7"/>
      <c r="F2" s="7"/>
      <c r="G2" s="19"/>
      <c r="H2" s="9" t="s">
        <v>6</v>
      </c>
      <c r="I2" s="21"/>
      <c r="J2" s="4"/>
      <c r="K2" s="4" t="s">
        <v>1</v>
      </c>
      <c r="L2" s="8"/>
      <c r="M2" s="10"/>
      <c r="N2" s="12"/>
      <c r="O2" s="11"/>
      <c r="P2" s="76" t="s">
        <v>33</v>
      </c>
      <c r="Q2" s="77"/>
      <c r="R2" s="77"/>
      <c r="S2" s="78" t="s">
        <v>37</v>
      </c>
      <c r="T2" s="79"/>
      <c r="U2"/>
      <c r="V2"/>
      <c r="W2"/>
      <c r="X2"/>
      <c r="Y2"/>
      <c r="Z2"/>
      <c r="AA2"/>
      <c r="AB2"/>
      <c r="AC2"/>
      <c r="AD2"/>
      <c r="AE2"/>
      <c r="AF2"/>
      <c r="AG2"/>
    </row>
    <row r="3" spans="1:33" ht="22.5" x14ac:dyDescent="0.25">
      <c r="A3" s="15" t="s">
        <v>45</v>
      </c>
      <c r="B3" s="15" t="s">
        <v>0</v>
      </c>
      <c r="C3" s="29" t="s">
        <v>24</v>
      </c>
      <c r="D3" s="5" t="s">
        <v>31</v>
      </c>
      <c r="E3" s="5" t="s">
        <v>11</v>
      </c>
      <c r="F3" s="5" t="s">
        <v>5</v>
      </c>
      <c r="G3" s="5" t="s">
        <v>2</v>
      </c>
      <c r="H3" s="16" t="s">
        <v>3</v>
      </c>
      <c r="I3" s="20" t="s">
        <v>10</v>
      </c>
      <c r="J3" s="20" t="s">
        <v>60</v>
      </c>
      <c r="K3" s="20" t="s">
        <v>9</v>
      </c>
      <c r="L3" s="20" t="s">
        <v>12</v>
      </c>
      <c r="M3" s="17" t="s">
        <v>4</v>
      </c>
      <c r="N3" s="22" t="s">
        <v>7</v>
      </c>
      <c r="O3" s="23" t="s">
        <v>8</v>
      </c>
      <c r="P3" s="44" t="s">
        <v>61</v>
      </c>
      <c r="Q3" s="44" t="s">
        <v>34</v>
      </c>
      <c r="R3" s="44" t="s">
        <v>35</v>
      </c>
      <c r="S3" s="53" t="s">
        <v>38</v>
      </c>
      <c r="T3" s="54" t="s">
        <v>39</v>
      </c>
      <c r="U3"/>
      <c r="V3"/>
      <c r="W3"/>
      <c r="X3"/>
      <c r="Y3"/>
      <c r="Z3"/>
      <c r="AA3"/>
      <c r="AB3"/>
      <c r="AC3"/>
      <c r="AD3"/>
      <c r="AE3"/>
      <c r="AF3"/>
      <c r="AG3"/>
    </row>
    <row r="4" spans="1:33" ht="45" x14ac:dyDescent="0.25">
      <c r="A4" s="2" t="s">
        <v>300</v>
      </c>
      <c r="B4" s="3" t="s">
        <v>301</v>
      </c>
      <c r="C4" s="3" t="s">
        <v>56</v>
      </c>
      <c r="D4" s="3" t="s">
        <v>59</v>
      </c>
      <c r="E4" s="2"/>
      <c r="F4" s="2"/>
      <c r="G4" s="2" t="s">
        <v>16</v>
      </c>
      <c r="H4" s="3" t="s">
        <v>40</v>
      </c>
      <c r="I4" s="2"/>
      <c r="J4" s="2" t="s">
        <v>36</v>
      </c>
      <c r="K4" s="2"/>
      <c r="L4" s="3">
        <v>1</v>
      </c>
      <c r="M4" s="3" t="s">
        <v>48</v>
      </c>
      <c r="N4" s="3" t="s">
        <v>302</v>
      </c>
      <c r="O4" s="3"/>
      <c r="P4" s="2"/>
      <c r="Q4" s="2"/>
      <c r="R4" s="2"/>
      <c r="S4" s="2"/>
      <c r="T4" s="2"/>
      <c r="U4"/>
      <c r="V4"/>
      <c r="W4"/>
      <c r="X4"/>
      <c r="Y4"/>
      <c r="Z4"/>
      <c r="AA4"/>
      <c r="AB4"/>
      <c r="AC4"/>
      <c r="AD4"/>
      <c r="AE4"/>
      <c r="AF4"/>
      <c r="AG4"/>
    </row>
    <row r="5" spans="1:33" ht="45" x14ac:dyDescent="0.25">
      <c r="A5" s="2" t="s">
        <v>303</v>
      </c>
      <c r="B5" s="3" t="s">
        <v>304</v>
      </c>
      <c r="C5" s="3" t="s">
        <v>56</v>
      </c>
      <c r="D5" s="3" t="s">
        <v>59</v>
      </c>
      <c r="E5" s="2"/>
      <c r="F5" s="2"/>
      <c r="G5" s="2" t="s">
        <v>16</v>
      </c>
      <c r="H5" s="3" t="s">
        <v>40</v>
      </c>
      <c r="I5" s="2"/>
      <c r="J5" s="2" t="s">
        <v>36</v>
      </c>
      <c r="K5" s="2"/>
      <c r="L5" s="3">
        <v>1</v>
      </c>
      <c r="M5" s="3" t="s">
        <v>48</v>
      </c>
      <c r="N5" s="3" t="s">
        <v>305</v>
      </c>
      <c r="O5" s="3"/>
      <c r="P5" s="2"/>
      <c r="Q5" s="2"/>
      <c r="R5" s="2"/>
      <c r="S5" s="2"/>
      <c r="T5" s="2"/>
      <c r="U5"/>
      <c r="V5"/>
      <c r="W5"/>
      <c r="X5"/>
      <c r="Y5"/>
      <c r="Z5"/>
      <c r="AA5"/>
      <c r="AB5"/>
      <c r="AC5"/>
      <c r="AD5"/>
      <c r="AE5"/>
      <c r="AF5"/>
      <c r="AG5"/>
    </row>
    <row r="6" spans="1:33" ht="45" x14ac:dyDescent="0.25">
      <c r="A6" s="2" t="s">
        <v>306</v>
      </c>
      <c r="B6" s="3" t="s">
        <v>307</v>
      </c>
      <c r="C6" s="3" t="s">
        <v>56</v>
      </c>
      <c r="D6" s="3" t="s">
        <v>59</v>
      </c>
      <c r="E6" s="2"/>
      <c r="F6" s="2"/>
      <c r="G6" s="2" t="s">
        <v>16</v>
      </c>
      <c r="H6" s="3" t="s">
        <v>40</v>
      </c>
      <c r="I6" s="2"/>
      <c r="J6" s="2" t="s">
        <v>36</v>
      </c>
      <c r="K6" s="2"/>
      <c r="L6" s="3">
        <v>1</v>
      </c>
      <c r="M6" s="3" t="s">
        <v>48</v>
      </c>
      <c r="N6" s="3" t="s">
        <v>308</v>
      </c>
      <c r="O6" s="3"/>
      <c r="P6" s="2"/>
      <c r="Q6" s="2"/>
      <c r="R6" s="2"/>
      <c r="S6" s="2"/>
      <c r="T6" s="2"/>
      <c r="U6"/>
      <c r="V6"/>
      <c r="W6"/>
      <c r="X6"/>
      <c r="Y6"/>
      <c r="Z6"/>
      <c r="AA6"/>
      <c r="AB6"/>
      <c r="AC6"/>
      <c r="AD6"/>
      <c r="AE6"/>
      <c r="AF6"/>
      <c r="AG6"/>
    </row>
    <row r="7" spans="1:33" ht="45" x14ac:dyDescent="0.25">
      <c r="A7" s="2" t="s">
        <v>309</v>
      </c>
      <c r="B7" s="3" t="s">
        <v>454</v>
      </c>
      <c r="C7" s="3" t="s">
        <v>56</v>
      </c>
      <c r="D7" s="3" t="s">
        <v>59</v>
      </c>
      <c r="E7" s="2"/>
      <c r="F7" s="2"/>
      <c r="G7" s="2" t="s">
        <v>16</v>
      </c>
      <c r="H7" s="3" t="s">
        <v>40</v>
      </c>
      <c r="I7" s="2"/>
      <c r="J7" s="2" t="s">
        <v>36</v>
      </c>
      <c r="K7" s="2"/>
      <c r="L7" s="3">
        <v>1</v>
      </c>
      <c r="M7" s="3" t="s">
        <v>48</v>
      </c>
      <c r="N7" s="3" t="s">
        <v>308</v>
      </c>
      <c r="O7" s="3"/>
      <c r="P7" s="2"/>
      <c r="Q7" s="2"/>
      <c r="R7" s="2"/>
      <c r="S7" s="2"/>
      <c r="T7" s="2"/>
      <c r="U7"/>
      <c r="V7"/>
      <c r="W7"/>
      <c r="X7"/>
      <c r="Y7"/>
      <c r="Z7"/>
      <c r="AA7"/>
      <c r="AB7"/>
      <c r="AC7"/>
      <c r="AD7"/>
      <c r="AE7"/>
      <c r="AF7"/>
      <c r="AG7"/>
    </row>
    <row r="8" spans="1:33" ht="43.5" customHeight="1" x14ac:dyDescent="0.25">
      <c r="A8" s="2" t="s">
        <v>311</v>
      </c>
      <c r="B8" s="3" t="s">
        <v>455</v>
      </c>
      <c r="C8" s="3" t="s">
        <v>56</v>
      </c>
      <c r="D8" s="3" t="s">
        <v>59</v>
      </c>
      <c r="E8" s="2"/>
      <c r="F8" s="2"/>
      <c r="G8" s="2" t="s">
        <v>16</v>
      </c>
      <c r="H8" s="3" t="s">
        <v>40</v>
      </c>
      <c r="I8" s="2"/>
      <c r="J8" s="2" t="s">
        <v>36</v>
      </c>
      <c r="K8" s="2"/>
      <c r="L8" s="3">
        <v>1</v>
      </c>
      <c r="M8" s="3" t="s">
        <v>48</v>
      </c>
      <c r="N8" s="3" t="s">
        <v>308</v>
      </c>
      <c r="O8" s="3"/>
      <c r="P8" s="2"/>
      <c r="Q8" s="2"/>
      <c r="R8" s="2"/>
      <c r="S8" s="2"/>
      <c r="T8" s="2"/>
      <c r="U8"/>
      <c r="V8"/>
      <c r="W8"/>
      <c r="X8"/>
      <c r="Y8"/>
      <c r="Z8"/>
      <c r="AA8"/>
      <c r="AB8"/>
      <c r="AC8"/>
      <c r="AD8"/>
      <c r="AE8"/>
      <c r="AF8"/>
      <c r="AG8"/>
    </row>
    <row r="9" spans="1:33" ht="43.5" customHeight="1" x14ac:dyDescent="0.25">
      <c r="A9" s="2" t="s">
        <v>322</v>
      </c>
      <c r="B9" s="3" t="s">
        <v>456</v>
      </c>
      <c r="C9" s="3" t="s">
        <v>56</v>
      </c>
      <c r="D9" s="3" t="s">
        <v>59</v>
      </c>
      <c r="E9" s="2"/>
      <c r="F9" s="2"/>
      <c r="G9" s="2" t="s">
        <v>16</v>
      </c>
      <c r="H9" s="3" t="s">
        <v>40</v>
      </c>
      <c r="I9" s="2"/>
      <c r="J9" s="2" t="s">
        <v>36</v>
      </c>
      <c r="K9" s="2"/>
      <c r="L9" s="3">
        <v>1</v>
      </c>
      <c r="M9" s="3" t="s">
        <v>48</v>
      </c>
      <c r="N9" s="3" t="s">
        <v>302</v>
      </c>
      <c r="O9" s="3"/>
      <c r="P9" s="2"/>
      <c r="Q9" s="2"/>
      <c r="R9" s="2"/>
      <c r="S9" s="2"/>
      <c r="T9" s="2"/>
      <c r="U9"/>
      <c r="V9"/>
      <c r="W9"/>
      <c r="X9"/>
      <c r="Y9"/>
      <c r="Z9"/>
      <c r="AA9"/>
      <c r="AB9"/>
      <c r="AC9"/>
      <c r="AD9"/>
      <c r="AE9"/>
      <c r="AF9"/>
      <c r="AG9"/>
    </row>
    <row r="10" spans="1:33" ht="43.5" customHeight="1" x14ac:dyDescent="0.25">
      <c r="A10" s="2" t="s">
        <v>444</v>
      </c>
      <c r="B10" s="3" t="s">
        <v>457</v>
      </c>
      <c r="C10" s="3" t="s">
        <v>56</v>
      </c>
      <c r="D10" s="3" t="s">
        <v>59</v>
      </c>
      <c r="E10" s="2"/>
      <c r="F10" s="2"/>
      <c r="G10" s="2" t="s">
        <v>20</v>
      </c>
      <c r="H10" s="3" t="s">
        <v>40</v>
      </c>
      <c r="I10" s="2"/>
      <c r="J10" s="2" t="s">
        <v>36</v>
      </c>
      <c r="K10" s="2"/>
      <c r="L10" s="3">
        <v>1</v>
      </c>
      <c r="M10" s="3" t="s">
        <v>48</v>
      </c>
      <c r="N10" s="3" t="s">
        <v>302</v>
      </c>
      <c r="O10" s="3"/>
      <c r="P10" s="2"/>
      <c r="Q10" s="2"/>
      <c r="R10" s="2"/>
      <c r="S10" s="2"/>
      <c r="T10" s="2"/>
      <c r="U10"/>
      <c r="V10"/>
      <c r="W10"/>
      <c r="X10"/>
      <c r="Y10"/>
      <c r="Z10"/>
      <c r="AA10"/>
      <c r="AB10"/>
      <c r="AC10"/>
      <c r="AD10"/>
      <c r="AE10"/>
      <c r="AF10"/>
      <c r="AG10"/>
    </row>
    <row r="11" spans="1:33" ht="15.75" thickBot="1" x14ac:dyDescent="0.3">
      <c r="B11" s="56"/>
      <c r="C11" s="56"/>
      <c r="D11" s="56"/>
      <c r="H11" s="56"/>
      <c r="L11" s="56"/>
      <c r="M11" s="56"/>
      <c r="N11" s="56"/>
      <c r="O11" s="56"/>
      <c r="U11"/>
      <c r="V11"/>
      <c r="W11"/>
      <c r="X11"/>
      <c r="Y11"/>
      <c r="Z11"/>
      <c r="AA11"/>
      <c r="AB11"/>
      <c r="AC11"/>
      <c r="AD11"/>
      <c r="AE11"/>
      <c r="AF11"/>
      <c r="AG11"/>
    </row>
    <row r="12" spans="1:33" ht="15.75" thickBot="1" x14ac:dyDescent="0.3">
      <c r="A12" s="38" t="s">
        <v>27</v>
      </c>
      <c r="B12" s="38" t="s">
        <v>28</v>
      </c>
      <c r="C12" s="38" t="s">
        <v>24</v>
      </c>
      <c r="D12" s="80" t="s">
        <v>29</v>
      </c>
      <c r="E12" s="81"/>
      <c r="F12" s="81"/>
      <c r="G12" s="81"/>
      <c r="H12" s="80" t="s">
        <v>7</v>
      </c>
      <c r="I12" s="81"/>
      <c r="J12" s="81"/>
      <c r="K12" s="81"/>
      <c r="L12" s="81"/>
      <c r="M12" s="82" t="s">
        <v>30</v>
      </c>
      <c r="N12" s="83"/>
      <c r="O12" s="84"/>
    </row>
    <row r="13" spans="1:33" ht="23.25" thickBot="1" x14ac:dyDescent="0.3">
      <c r="A13" s="39">
        <v>1</v>
      </c>
      <c r="B13" s="45" t="s">
        <v>313</v>
      </c>
      <c r="C13" s="40" t="s">
        <v>56</v>
      </c>
      <c r="D13" s="70" t="s">
        <v>314</v>
      </c>
      <c r="E13" s="71"/>
      <c r="F13" s="71"/>
      <c r="G13" s="71"/>
      <c r="H13" s="70" t="s">
        <v>315</v>
      </c>
      <c r="I13" s="72"/>
      <c r="J13" s="72"/>
      <c r="K13" s="72"/>
      <c r="L13" s="72"/>
      <c r="M13" s="85"/>
      <c r="N13" s="74"/>
      <c r="O13" s="75"/>
    </row>
    <row r="14" spans="1:33" ht="15.75" thickBot="1" x14ac:dyDescent="0.3">
      <c r="A14" s="39">
        <v>2</v>
      </c>
      <c r="B14" s="45" t="s">
        <v>316</v>
      </c>
      <c r="C14" s="40" t="s">
        <v>56</v>
      </c>
      <c r="D14" s="70" t="s">
        <v>317</v>
      </c>
      <c r="E14" s="71"/>
      <c r="F14" s="71"/>
      <c r="G14" s="71"/>
      <c r="H14" s="70" t="s">
        <v>318</v>
      </c>
      <c r="I14" s="72"/>
      <c r="J14" s="72"/>
      <c r="K14" s="72"/>
      <c r="L14" s="72"/>
      <c r="M14" s="85"/>
      <c r="N14" s="74"/>
      <c r="O14" s="75"/>
    </row>
    <row r="15" spans="1:33" ht="15.75" thickBot="1" x14ac:dyDescent="0.3">
      <c r="A15" s="39">
        <v>3</v>
      </c>
      <c r="B15" s="45" t="s">
        <v>319</v>
      </c>
      <c r="C15" s="40" t="s">
        <v>56</v>
      </c>
      <c r="D15" s="70" t="s">
        <v>320</v>
      </c>
      <c r="E15" s="71"/>
      <c r="F15" s="71"/>
      <c r="G15" s="71"/>
      <c r="H15" s="70" t="s">
        <v>321</v>
      </c>
      <c r="I15" s="72"/>
      <c r="J15" s="72"/>
      <c r="K15" s="72"/>
      <c r="L15" s="72"/>
      <c r="M15" s="73"/>
      <c r="N15" s="74"/>
      <c r="O15" s="75"/>
    </row>
    <row r="23" spans="11:12" x14ac:dyDescent="0.25">
      <c r="K23" s="42"/>
      <c r="L23" s="43"/>
    </row>
    <row r="24" spans="11:12" x14ac:dyDescent="0.25">
      <c r="K24" s="13"/>
      <c r="L24" s="43"/>
    </row>
    <row r="25" spans="11:12" x14ac:dyDescent="0.25">
      <c r="K25" s="13"/>
      <c r="L25" s="43"/>
    </row>
    <row r="26" spans="11:12" x14ac:dyDescent="0.25">
      <c r="K26" s="13"/>
      <c r="L26" s="43"/>
    </row>
    <row r="27" spans="11:12" x14ac:dyDescent="0.25">
      <c r="K27" s="13"/>
      <c r="L27" s="43"/>
    </row>
    <row r="28" spans="11:12" x14ac:dyDescent="0.25">
      <c r="K28" s="13"/>
      <c r="L28" s="43"/>
    </row>
    <row r="29" spans="11:12" x14ac:dyDescent="0.25">
      <c r="K29" s="42"/>
      <c r="L29" s="43"/>
    </row>
  </sheetData>
  <mergeCells count="14">
    <mergeCell ref="D13:G13"/>
    <mergeCell ref="H13:L13"/>
    <mergeCell ref="M13:O13"/>
    <mergeCell ref="P2:R2"/>
    <mergeCell ref="S2:T2"/>
    <mergeCell ref="D12:G12"/>
    <mergeCell ref="H12:L12"/>
    <mergeCell ref="M12:O12"/>
    <mergeCell ref="D14:G14"/>
    <mergeCell ref="H14:L14"/>
    <mergeCell ref="M14:O14"/>
    <mergeCell ref="D15:G15"/>
    <mergeCell ref="H15:L15"/>
    <mergeCell ref="M15:O15"/>
  </mergeCells>
  <dataValidations count="1">
    <dataValidation type="list" allowBlank="1" showInputMessage="1" showErrorMessage="1" sqref="G4:G11" xr:uid="{4C6FB368-F4EE-417F-B0F4-0B0FFCA24931}">
      <formula1>ValidStatus</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D3207-5894-469C-966E-12CA30CA5F6E}">
  <sheetPr codeName="Sheet11"/>
  <dimension ref="A1:AG27"/>
  <sheetViews>
    <sheetView workbookViewId="0">
      <selection activeCell="G8" sqref="G8"/>
    </sheetView>
  </sheetViews>
  <sheetFormatPr defaultRowHeight="15" x14ac:dyDescent="0.25"/>
  <cols>
    <col min="1" max="1" width="14.7109375" style="1" customWidth="1"/>
    <col min="2" max="2" width="41.42578125" style="1" customWidth="1"/>
    <col min="3" max="3" width="9.7109375" style="1" customWidth="1"/>
    <col min="4" max="4" width="9.140625" style="1"/>
    <col min="5" max="5" width="8.285156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x14ac:dyDescent="0.25">
      <c r="A1" s="37" t="s">
        <v>26</v>
      </c>
      <c r="B1" s="37" t="s">
        <v>333</v>
      </c>
      <c r="C1" s="52" t="s">
        <v>299</v>
      </c>
      <c r="D1" s="52"/>
      <c r="J1" s="59" t="s">
        <v>165</v>
      </c>
    </row>
    <row r="2" spans="1:33" x14ac:dyDescent="0.25">
      <c r="A2" s="14"/>
      <c r="B2" s="18"/>
      <c r="C2" s="18"/>
      <c r="D2" s="6"/>
      <c r="E2" s="7"/>
      <c r="F2" s="7"/>
      <c r="G2" s="19"/>
      <c r="H2" s="9" t="s">
        <v>6</v>
      </c>
      <c r="I2" s="21"/>
      <c r="J2" s="4"/>
      <c r="K2" s="4" t="s">
        <v>1</v>
      </c>
      <c r="L2" s="8"/>
      <c r="M2" s="10"/>
      <c r="N2" s="12"/>
      <c r="O2" s="11"/>
      <c r="P2" s="76" t="s">
        <v>33</v>
      </c>
      <c r="Q2" s="77"/>
      <c r="R2" s="77"/>
      <c r="S2" s="78" t="s">
        <v>37</v>
      </c>
      <c r="T2" s="79"/>
      <c r="U2"/>
      <c r="V2"/>
      <c r="W2"/>
      <c r="X2"/>
      <c r="Y2"/>
      <c r="Z2"/>
      <c r="AA2"/>
      <c r="AB2"/>
      <c r="AC2"/>
      <c r="AD2"/>
      <c r="AE2"/>
      <c r="AF2"/>
      <c r="AG2"/>
    </row>
    <row r="3" spans="1:33" ht="22.5" x14ac:dyDescent="0.25">
      <c r="A3" s="15" t="s">
        <v>45</v>
      </c>
      <c r="B3" s="15" t="s">
        <v>0</v>
      </c>
      <c r="C3" s="29" t="s">
        <v>24</v>
      </c>
      <c r="D3" s="5" t="s">
        <v>31</v>
      </c>
      <c r="E3" s="5" t="s">
        <v>11</v>
      </c>
      <c r="F3" s="5" t="s">
        <v>5</v>
      </c>
      <c r="G3" s="5" t="s">
        <v>2</v>
      </c>
      <c r="H3" s="16" t="s">
        <v>3</v>
      </c>
      <c r="I3" s="20" t="s">
        <v>10</v>
      </c>
      <c r="J3" s="20" t="s">
        <v>60</v>
      </c>
      <c r="K3" s="20" t="s">
        <v>9</v>
      </c>
      <c r="L3" s="20" t="s">
        <v>12</v>
      </c>
      <c r="M3" s="17" t="s">
        <v>4</v>
      </c>
      <c r="N3" s="22" t="s">
        <v>7</v>
      </c>
      <c r="O3" s="23" t="s">
        <v>8</v>
      </c>
      <c r="P3" s="44" t="s">
        <v>61</v>
      </c>
      <c r="Q3" s="44" t="s">
        <v>34</v>
      </c>
      <c r="R3" s="44" t="s">
        <v>35</v>
      </c>
      <c r="S3" s="53" t="s">
        <v>38</v>
      </c>
      <c r="T3" s="54" t="s">
        <v>39</v>
      </c>
      <c r="U3"/>
      <c r="V3"/>
      <c r="W3"/>
      <c r="X3"/>
      <c r="Y3"/>
      <c r="Z3"/>
      <c r="AA3"/>
      <c r="AB3"/>
      <c r="AC3"/>
      <c r="AD3"/>
      <c r="AE3"/>
      <c r="AF3"/>
      <c r="AG3"/>
    </row>
    <row r="4" spans="1:33" ht="45" x14ac:dyDescent="0.25">
      <c r="A4" s="2" t="s">
        <v>334</v>
      </c>
      <c r="B4" s="3" t="s">
        <v>335</v>
      </c>
      <c r="C4" s="3" t="s">
        <v>56</v>
      </c>
      <c r="D4" s="3" t="s">
        <v>59</v>
      </c>
      <c r="E4" s="2"/>
      <c r="F4" s="2"/>
      <c r="G4" s="2" t="s">
        <v>16</v>
      </c>
      <c r="H4" s="3" t="s">
        <v>40</v>
      </c>
      <c r="I4" s="2"/>
      <c r="J4" s="2" t="s">
        <v>36</v>
      </c>
      <c r="K4" s="2"/>
      <c r="L4" s="3">
        <v>1</v>
      </c>
      <c r="M4" s="3" t="s">
        <v>48</v>
      </c>
      <c r="N4" s="3" t="s">
        <v>336</v>
      </c>
      <c r="O4" s="3"/>
      <c r="P4" s="2"/>
      <c r="Q4" s="2"/>
      <c r="R4" s="2"/>
      <c r="S4" s="2"/>
      <c r="T4" s="2"/>
      <c r="U4"/>
      <c r="V4"/>
      <c r="W4"/>
      <c r="X4"/>
      <c r="Y4"/>
      <c r="Z4"/>
      <c r="AA4"/>
      <c r="AB4"/>
      <c r="AC4"/>
      <c r="AD4"/>
      <c r="AE4"/>
      <c r="AF4"/>
      <c r="AG4"/>
    </row>
    <row r="5" spans="1:33" ht="45" x14ac:dyDescent="0.25">
      <c r="A5" s="2" t="s">
        <v>337</v>
      </c>
      <c r="B5" s="3" t="s">
        <v>338</v>
      </c>
      <c r="C5" s="3" t="s">
        <v>56</v>
      </c>
      <c r="D5" s="3" t="s">
        <v>59</v>
      </c>
      <c r="E5" s="2"/>
      <c r="F5" s="2"/>
      <c r="G5" s="2" t="s">
        <v>16</v>
      </c>
      <c r="H5" s="3" t="s">
        <v>40</v>
      </c>
      <c r="I5" s="2"/>
      <c r="J5" s="2" t="s">
        <v>36</v>
      </c>
      <c r="K5" s="2"/>
      <c r="L5" s="3">
        <v>10</v>
      </c>
      <c r="M5" s="3" t="s">
        <v>48</v>
      </c>
      <c r="N5" s="3" t="s">
        <v>336</v>
      </c>
      <c r="O5" s="3"/>
      <c r="P5" s="2"/>
      <c r="Q5" s="2"/>
      <c r="R5" s="2"/>
      <c r="S5" s="2"/>
      <c r="T5" s="2"/>
      <c r="U5"/>
      <c r="V5"/>
      <c r="W5"/>
      <c r="X5"/>
      <c r="Y5"/>
      <c r="Z5"/>
      <c r="AA5"/>
      <c r="AB5"/>
      <c r="AC5"/>
      <c r="AD5"/>
      <c r="AE5"/>
      <c r="AF5"/>
      <c r="AG5"/>
    </row>
    <row r="6" spans="1:33" ht="22.5" x14ac:dyDescent="0.25">
      <c r="A6" s="2" t="s">
        <v>396</v>
      </c>
      <c r="B6" s="3" t="s">
        <v>397</v>
      </c>
      <c r="C6" s="3" t="s">
        <v>56</v>
      </c>
      <c r="D6" s="3" t="s">
        <v>59</v>
      </c>
      <c r="E6" s="2"/>
      <c r="F6" s="2"/>
      <c r="G6" s="2" t="s">
        <v>16</v>
      </c>
      <c r="H6" s="3" t="s">
        <v>40</v>
      </c>
      <c r="I6" s="2"/>
      <c r="J6" s="2" t="s">
        <v>36</v>
      </c>
      <c r="K6" s="2"/>
      <c r="L6" s="3">
        <v>1</v>
      </c>
      <c r="M6" s="3" t="s">
        <v>48</v>
      </c>
      <c r="N6" s="3" t="s">
        <v>398</v>
      </c>
      <c r="O6" s="3"/>
      <c r="P6" s="2"/>
      <c r="Q6" s="2"/>
      <c r="R6" s="2"/>
      <c r="S6" s="2"/>
      <c r="T6" s="2"/>
      <c r="U6"/>
      <c r="V6"/>
      <c r="W6"/>
      <c r="X6"/>
      <c r="Y6"/>
      <c r="Z6"/>
      <c r="AA6"/>
      <c r="AB6"/>
      <c r="AC6"/>
      <c r="AD6"/>
      <c r="AE6"/>
      <c r="AF6"/>
      <c r="AG6"/>
    </row>
    <row r="7" spans="1:33" ht="33.75" x14ac:dyDescent="0.25">
      <c r="A7" s="2" t="s">
        <v>399</v>
      </c>
      <c r="B7" s="3" t="s">
        <v>400</v>
      </c>
      <c r="C7" s="3" t="s">
        <v>56</v>
      </c>
      <c r="D7" s="3" t="s">
        <v>59</v>
      </c>
      <c r="E7" s="2"/>
      <c r="F7" s="2"/>
      <c r="G7" s="2" t="s">
        <v>16</v>
      </c>
      <c r="H7" s="3" t="s">
        <v>40</v>
      </c>
      <c r="I7" s="2"/>
      <c r="J7" s="2" t="s">
        <v>36</v>
      </c>
      <c r="K7" s="2"/>
      <c r="L7" s="3">
        <v>10</v>
      </c>
      <c r="M7" s="3" t="s">
        <v>48</v>
      </c>
      <c r="N7" s="3" t="s">
        <v>398</v>
      </c>
      <c r="O7" s="3"/>
      <c r="P7" s="2"/>
      <c r="Q7" s="2"/>
      <c r="R7" s="2"/>
      <c r="S7" s="2"/>
      <c r="T7" s="2"/>
      <c r="U7"/>
      <c r="V7"/>
      <c r="W7"/>
      <c r="X7"/>
      <c r="Y7"/>
      <c r="Z7"/>
      <c r="AA7"/>
      <c r="AB7"/>
      <c r="AC7"/>
      <c r="AD7"/>
      <c r="AE7"/>
      <c r="AF7"/>
      <c r="AG7"/>
    </row>
    <row r="8" spans="1:33" ht="33.75" x14ac:dyDescent="0.25">
      <c r="A8" s="2" t="s">
        <v>401</v>
      </c>
      <c r="B8" s="3" t="s">
        <v>402</v>
      </c>
      <c r="C8" s="3" t="s">
        <v>56</v>
      </c>
      <c r="D8" s="3" t="s">
        <v>59</v>
      </c>
      <c r="E8" s="2"/>
      <c r="F8" s="2"/>
      <c r="G8" s="2" t="s">
        <v>16</v>
      </c>
      <c r="H8" s="3" t="s">
        <v>40</v>
      </c>
      <c r="I8" s="2"/>
      <c r="J8" s="2" t="s">
        <v>36</v>
      </c>
      <c r="K8" s="2"/>
      <c r="L8" s="3">
        <v>10</v>
      </c>
      <c r="M8" s="3" t="s">
        <v>48</v>
      </c>
      <c r="N8" s="3" t="s">
        <v>398</v>
      </c>
      <c r="O8" s="3"/>
      <c r="P8" s="2"/>
      <c r="Q8" s="2"/>
      <c r="R8" s="2"/>
      <c r="S8" s="2"/>
      <c r="T8" s="2"/>
      <c r="U8"/>
      <c r="V8"/>
      <c r="W8"/>
      <c r="X8"/>
      <c r="Y8"/>
      <c r="Z8"/>
      <c r="AA8"/>
      <c r="AB8"/>
      <c r="AC8"/>
      <c r="AD8"/>
      <c r="AE8"/>
      <c r="AF8"/>
      <c r="AG8"/>
    </row>
    <row r="9" spans="1:33" ht="15.75" thickBot="1" x14ac:dyDescent="0.3">
      <c r="A9" s="2"/>
      <c r="B9" s="3"/>
      <c r="C9" s="3"/>
      <c r="D9" s="3"/>
      <c r="E9" s="2"/>
      <c r="F9" s="2"/>
      <c r="G9" s="2"/>
      <c r="H9" s="3"/>
      <c r="I9" s="2"/>
      <c r="J9" s="2"/>
      <c r="K9" s="2"/>
      <c r="L9" s="3"/>
      <c r="M9" s="3"/>
      <c r="N9" s="3"/>
      <c r="O9" s="3"/>
      <c r="P9" s="2"/>
      <c r="Q9" s="2"/>
      <c r="R9" s="2"/>
      <c r="S9" s="2"/>
      <c r="T9" s="2"/>
      <c r="U9"/>
      <c r="V9"/>
      <c r="W9"/>
      <c r="X9"/>
      <c r="Y9"/>
      <c r="Z9"/>
      <c r="AA9"/>
      <c r="AB9"/>
      <c r="AC9"/>
      <c r="AD9"/>
      <c r="AE9"/>
      <c r="AF9"/>
      <c r="AG9"/>
    </row>
    <row r="10" spans="1:33" ht="15.75" thickBot="1" x14ac:dyDescent="0.3">
      <c r="A10" s="38" t="s">
        <v>27</v>
      </c>
      <c r="B10" s="38" t="s">
        <v>28</v>
      </c>
      <c r="C10" s="38" t="s">
        <v>24</v>
      </c>
      <c r="D10" s="80" t="s">
        <v>29</v>
      </c>
      <c r="E10" s="81"/>
      <c r="F10" s="81"/>
      <c r="G10" s="81"/>
      <c r="H10" s="80" t="s">
        <v>7</v>
      </c>
      <c r="I10" s="81"/>
      <c r="J10" s="81"/>
      <c r="K10" s="81"/>
      <c r="L10" s="81"/>
      <c r="M10" s="82" t="s">
        <v>30</v>
      </c>
      <c r="N10" s="83"/>
      <c r="O10" s="84"/>
    </row>
    <row r="11" spans="1:33" ht="23.25" thickBot="1" x14ac:dyDescent="0.3">
      <c r="A11" s="39">
        <v>1</v>
      </c>
      <c r="B11" s="45" t="s">
        <v>313</v>
      </c>
      <c r="C11" s="40" t="s">
        <v>56</v>
      </c>
      <c r="D11" s="70" t="s">
        <v>314</v>
      </c>
      <c r="E11" s="71"/>
      <c r="F11" s="71"/>
      <c r="G11" s="71"/>
      <c r="H11" s="70" t="s">
        <v>315</v>
      </c>
      <c r="I11" s="72"/>
      <c r="J11" s="72"/>
      <c r="K11" s="72"/>
      <c r="L11" s="72"/>
      <c r="M11" s="85"/>
      <c r="N11" s="74"/>
      <c r="O11" s="75"/>
    </row>
    <row r="12" spans="1:33" ht="23.25" thickBot="1" x14ac:dyDescent="0.3">
      <c r="A12" s="39">
        <v>2</v>
      </c>
      <c r="B12" s="45" t="s">
        <v>339</v>
      </c>
      <c r="C12" s="40" t="s">
        <v>56</v>
      </c>
      <c r="D12" s="70" t="s">
        <v>340</v>
      </c>
      <c r="E12" s="71"/>
      <c r="F12" s="71"/>
      <c r="G12" s="71"/>
      <c r="H12" s="70" t="s">
        <v>340</v>
      </c>
      <c r="I12" s="72"/>
      <c r="J12" s="72"/>
      <c r="K12" s="72"/>
      <c r="L12" s="72"/>
      <c r="M12" s="85"/>
      <c r="N12" s="74"/>
      <c r="O12" s="75"/>
    </row>
    <row r="13" spans="1:33" ht="15.75" thickBot="1" x14ac:dyDescent="0.3">
      <c r="A13" s="39">
        <v>3</v>
      </c>
      <c r="B13" s="45" t="s">
        <v>341</v>
      </c>
      <c r="C13" s="40" t="s">
        <v>56</v>
      </c>
      <c r="D13" s="70" t="s">
        <v>342</v>
      </c>
      <c r="E13" s="71"/>
      <c r="F13" s="71"/>
      <c r="G13" s="71"/>
      <c r="H13" s="70" t="s">
        <v>343</v>
      </c>
      <c r="I13" s="72"/>
      <c r="J13" s="72"/>
      <c r="K13" s="72"/>
      <c r="L13" s="72"/>
      <c r="M13" s="73"/>
      <c r="N13" s="74"/>
      <c r="O13" s="75"/>
    </row>
    <row r="14" spans="1:33" ht="15.75" thickBot="1" x14ac:dyDescent="0.3">
      <c r="A14" s="39">
        <v>4</v>
      </c>
      <c r="B14" s="45" t="s">
        <v>344</v>
      </c>
      <c r="C14" s="40" t="s">
        <v>56</v>
      </c>
      <c r="D14" s="70" t="s">
        <v>345</v>
      </c>
      <c r="E14" s="71"/>
      <c r="F14" s="71"/>
      <c r="G14" s="71"/>
      <c r="H14" s="70" t="s">
        <v>346</v>
      </c>
      <c r="I14" s="72"/>
      <c r="J14" s="72"/>
      <c r="K14" s="72"/>
      <c r="L14" s="72"/>
      <c r="M14" s="73" t="s">
        <v>347</v>
      </c>
      <c r="N14" s="74"/>
      <c r="O14" s="75"/>
    </row>
    <row r="15" spans="1:33" ht="15.75" thickBot="1" x14ac:dyDescent="0.3">
      <c r="A15" s="39">
        <v>5</v>
      </c>
      <c r="B15" s="45" t="s">
        <v>348</v>
      </c>
      <c r="C15" s="40" t="s">
        <v>56</v>
      </c>
      <c r="D15" s="70" t="s">
        <v>349</v>
      </c>
      <c r="E15" s="71"/>
      <c r="F15" s="71"/>
      <c r="G15" s="71"/>
      <c r="H15" s="70" t="s">
        <v>350</v>
      </c>
      <c r="I15" s="72"/>
      <c r="J15" s="72"/>
      <c r="K15" s="72"/>
      <c r="L15" s="72"/>
      <c r="M15" s="73" t="s">
        <v>347</v>
      </c>
      <c r="N15" s="74"/>
      <c r="O15" s="75"/>
    </row>
    <row r="16" spans="1:33" ht="15.75" thickBot="1" x14ac:dyDescent="0.3">
      <c r="A16" s="39">
        <v>6</v>
      </c>
      <c r="B16" s="45" t="s">
        <v>351</v>
      </c>
      <c r="C16" s="40" t="s">
        <v>56</v>
      </c>
      <c r="D16" s="70" t="s">
        <v>352</v>
      </c>
      <c r="E16" s="71"/>
      <c r="F16" s="71"/>
      <c r="G16" s="71"/>
      <c r="H16" s="70" t="s">
        <v>353</v>
      </c>
      <c r="I16" s="72"/>
      <c r="J16" s="72"/>
      <c r="K16" s="72"/>
      <c r="L16" s="72"/>
      <c r="M16" s="73" t="s">
        <v>354</v>
      </c>
      <c r="N16" s="74"/>
      <c r="O16" s="75"/>
    </row>
    <row r="21" spans="11:12" x14ac:dyDescent="0.25">
      <c r="K21" s="42"/>
      <c r="L21" s="43"/>
    </row>
    <row r="22" spans="11:12" x14ac:dyDescent="0.25">
      <c r="K22" s="13"/>
      <c r="L22" s="43"/>
    </row>
    <row r="23" spans="11:12" x14ac:dyDescent="0.25">
      <c r="K23" s="13"/>
      <c r="L23" s="43"/>
    </row>
    <row r="24" spans="11:12" x14ac:dyDescent="0.25">
      <c r="K24" s="13"/>
      <c r="L24" s="43"/>
    </row>
    <row r="25" spans="11:12" x14ac:dyDescent="0.25">
      <c r="K25" s="13"/>
      <c r="L25" s="43"/>
    </row>
    <row r="26" spans="11:12" x14ac:dyDescent="0.25">
      <c r="K26" s="13"/>
      <c r="L26" s="43"/>
    </row>
    <row r="27" spans="11:12" x14ac:dyDescent="0.25">
      <c r="K27" s="42"/>
      <c r="L27" s="43"/>
    </row>
  </sheetData>
  <mergeCells count="23">
    <mergeCell ref="D11:G11"/>
    <mergeCell ref="H11:L11"/>
    <mergeCell ref="M11:O11"/>
    <mergeCell ref="P2:R2"/>
    <mergeCell ref="S2:T2"/>
    <mergeCell ref="D10:G10"/>
    <mergeCell ref="H10:L10"/>
    <mergeCell ref="M10:O10"/>
    <mergeCell ref="D12:G12"/>
    <mergeCell ref="H12:L12"/>
    <mergeCell ref="M12:O12"/>
    <mergeCell ref="D13:G13"/>
    <mergeCell ref="H13:L13"/>
    <mergeCell ref="M13:O13"/>
    <mergeCell ref="D16:G16"/>
    <mergeCell ref="H16:L16"/>
    <mergeCell ref="M16:O16"/>
    <mergeCell ref="D14:G14"/>
    <mergeCell ref="H14:L14"/>
    <mergeCell ref="M14:O14"/>
    <mergeCell ref="D15:G15"/>
    <mergeCell ref="H15:L15"/>
    <mergeCell ref="M15:O15"/>
  </mergeCells>
  <dataValidations count="1">
    <dataValidation type="list" allowBlank="1" showInputMessage="1" showErrorMessage="1" sqref="G4:G9" xr:uid="{B8572DD1-EB77-4421-95CC-6D058BB9D9F3}">
      <formula1>ValidStatus</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5BC94-49E7-48D3-8290-0C7466C9963D}">
  <sheetPr codeName="Sheet12"/>
  <dimension ref="A1:AG25"/>
  <sheetViews>
    <sheetView workbookViewId="0">
      <selection activeCell="G6" sqref="G6"/>
    </sheetView>
  </sheetViews>
  <sheetFormatPr defaultRowHeight="15" x14ac:dyDescent="0.25"/>
  <cols>
    <col min="1" max="1" width="14.7109375" style="1" customWidth="1"/>
    <col min="2" max="2" width="41.42578125" style="1" customWidth="1"/>
    <col min="3" max="3" width="9.7109375" style="1" customWidth="1"/>
    <col min="4" max="4" width="9.140625" style="1"/>
    <col min="5" max="5" width="8.285156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x14ac:dyDescent="0.25">
      <c r="A1" s="37" t="s">
        <v>26</v>
      </c>
      <c r="B1" s="37" t="s">
        <v>355</v>
      </c>
      <c r="C1" s="52" t="s">
        <v>448</v>
      </c>
      <c r="D1" s="52"/>
      <c r="J1" s="59" t="s">
        <v>165</v>
      </c>
    </row>
    <row r="2" spans="1:33" x14ac:dyDescent="0.25">
      <c r="A2" s="14"/>
      <c r="B2" s="18"/>
      <c r="C2" s="18"/>
      <c r="D2" s="6"/>
      <c r="E2" s="7"/>
      <c r="F2" s="7"/>
      <c r="G2" s="19"/>
      <c r="H2" s="9" t="s">
        <v>6</v>
      </c>
      <c r="I2" s="21"/>
      <c r="J2" s="4"/>
      <c r="K2" s="4" t="s">
        <v>1</v>
      </c>
      <c r="L2" s="8"/>
      <c r="M2" s="10"/>
      <c r="N2" s="12"/>
      <c r="O2" s="11"/>
      <c r="P2" s="76" t="s">
        <v>33</v>
      </c>
      <c r="Q2" s="77"/>
      <c r="R2" s="77"/>
      <c r="S2" s="78" t="s">
        <v>37</v>
      </c>
      <c r="T2" s="79"/>
      <c r="U2"/>
      <c r="V2"/>
      <c r="W2"/>
      <c r="X2"/>
      <c r="Y2"/>
      <c r="Z2"/>
      <c r="AA2"/>
      <c r="AB2"/>
      <c r="AC2"/>
      <c r="AD2"/>
      <c r="AE2"/>
      <c r="AF2"/>
      <c r="AG2"/>
    </row>
    <row r="3" spans="1:33" ht="22.5" x14ac:dyDescent="0.25">
      <c r="A3" s="15" t="s">
        <v>45</v>
      </c>
      <c r="B3" s="15" t="s">
        <v>0</v>
      </c>
      <c r="C3" s="29" t="s">
        <v>24</v>
      </c>
      <c r="D3" s="5" t="s">
        <v>31</v>
      </c>
      <c r="E3" s="5" t="s">
        <v>11</v>
      </c>
      <c r="F3" s="5" t="s">
        <v>5</v>
      </c>
      <c r="G3" s="5" t="s">
        <v>2</v>
      </c>
      <c r="H3" s="16" t="s">
        <v>3</v>
      </c>
      <c r="I3" s="20" t="s">
        <v>10</v>
      </c>
      <c r="J3" s="20" t="s">
        <v>60</v>
      </c>
      <c r="K3" s="20" t="s">
        <v>9</v>
      </c>
      <c r="L3" s="20" t="s">
        <v>12</v>
      </c>
      <c r="M3" s="17" t="s">
        <v>4</v>
      </c>
      <c r="N3" s="22" t="s">
        <v>7</v>
      </c>
      <c r="O3" s="23" t="s">
        <v>8</v>
      </c>
      <c r="P3" s="44" t="s">
        <v>61</v>
      </c>
      <c r="Q3" s="44" t="s">
        <v>34</v>
      </c>
      <c r="R3" s="44" t="s">
        <v>35</v>
      </c>
      <c r="S3" s="53" t="s">
        <v>38</v>
      </c>
      <c r="T3" s="54" t="s">
        <v>39</v>
      </c>
      <c r="U3"/>
      <c r="V3"/>
      <c r="W3"/>
      <c r="X3"/>
      <c r="Y3"/>
      <c r="Z3"/>
      <c r="AA3"/>
      <c r="AB3"/>
      <c r="AC3"/>
      <c r="AD3"/>
      <c r="AE3"/>
      <c r="AF3"/>
      <c r="AG3"/>
    </row>
    <row r="4" spans="1:33" ht="33.75" x14ac:dyDescent="0.25">
      <c r="A4" s="2" t="s">
        <v>356</v>
      </c>
      <c r="B4" s="3" t="s">
        <v>357</v>
      </c>
      <c r="C4" s="3" t="s">
        <v>56</v>
      </c>
      <c r="D4" s="3" t="s">
        <v>59</v>
      </c>
      <c r="E4" s="2"/>
      <c r="F4" s="2"/>
      <c r="G4" s="2" t="s">
        <v>20</v>
      </c>
      <c r="H4" s="3" t="s">
        <v>40</v>
      </c>
      <c r="I4" s="2"/>
      <c r="J4" s="2" t="s">
        <v>36</v>
      </c>
      <c r="K4" s="2"/>
      <c r="L4" s="3">
        <v>10</v>
      </c>
      <c r="M4" s="3" t="s">
        <v>48</v>
      </c>
      <c r="N4" s="3" t="s">
        <v>358</v>
      </c>
      <c r="O4" s="3"/>
      <c r="P4" s="2"/>
      <c r="Q4" s="2"/>
      <c r="R4" s="2"/>
      <c r="S4" s="2"/>
      <c r="T4" s="2"/>
      <c r="U4"/>
      <c r="V4"/>
      <c r="W4"/>
      <c r="X4"/>
      <c r="Y4"/>
      <c r="Z4"/>
      <c r="AA4"/>
      <c r="AB4"/>
      <c r="AC4"/>
      <c r="AD4"/>
      <c r="AE4"/>
      <c r="AF4"/>
      <c r="AG4"/>
    </row>
    <row r="5" spans="1:33" ht="33.75" x14ac:dyDescent="0.25">
      <c r="A5" s="2" t="s">
        <v>376</v>
      </c>
      <c r="B5" s="3" t="s">
        <v>378</v>
      </c>
      <c r="C5" s="3" t="s">
        <v>56</v>
      </c>
      <c r="D5" s="3" t="s">
        <v>59</v>
      </c>
      <c r="E5" s="2"/>
      <c r="F5" s="2"/>
      <c r="G5" s="2" t="s">
        <v>20</v>
      </c>
      <c r="H5" s="3" t="s">
        <v>40</v>
      </c>
      <c r="I5" s="2"/>
      <c r="J5" s="2" t="s">
        <v>36</v>
      </c>
      <c r="K5" s="2"/>
      <c r="L5" s="3">
        <v>10</v>
      </c>
      <c r="M5" s="3" t="s">
        <v>48</v>
      </c>
      <c r="N5" s="3" t="s">
        <v>358</v>
      </c>
      <c r="O5" s="3"/>
      <c r="P5" s="2"/>
      <c r="Q5" s="2"/>
      <c r="R5" s="2"/>
      <c r="S5" s="2"/>
      <c r="T5" s="2"/>
      <c r="U5"/>
      <c r="V5"/>
      <c r="W5"/>
      <c r="X5"/>
      <c r="Y5"/>
      <c r="Z5"/>
      <c r="AA5"/>
      <c r="AB5"/>
      <c r="AC5"/>
      <c r="AD5"/>
      <c r="AE5"/>
      <c r="AF5"/>
      <c r="AG5"/>
    </row>
    <row r="6" spans="1:33" ht="33.75" x14ac:dyDescent="0.25">
      <c r="A6" s="2" t="s">
        <v>377</v>
      </c>
      <c r="B6" s="3" t="s">
        <v>379</v>
      </c>
      <c r="C6" s="3" t="s">
        <v>56</v>
      </c>
      <c r="D6" s="3" t="s">
        <v>59</v>
      </c>
      <c r="E6" s="2"/>
      <c r="F6" s="2"/>
      <c r="G6" s="2" t="s">
        <v>20</v>
      </c>
      <c r="H6" s="3" t="s">
        <v>40</v>
      </c>
      <c r="I6" s="2"/>
      <c r="J6" s="2" t="s">
        <v>36</v>
      </c>
      <c r="K6" s="2"/>
      <c r="L6" s="3">
        <v>10</v>
      </c>
      <c r="M6" s="3" t="s">
        <v>48</v>
      </c>
      <c r="N6" s="3" t="s">
        <v>358</v>
      </c>
      <c r="O6" s="3"/>
      <c r="P6" s="2"/>
      <c r="Q6" s="2"/>
      <c r="R6" s="2"/>
      <c r="S6" s="2"/>
      <c r="T6" s="2"/>
      <c r="U6"/>
      <c r="V6"/>
      <c r="W6"/>
      <c r="X6"/>
      <c r="Y6"/>
      <c r="Z6"/>
      <c r="AA6"/>
      <c r="AB6"/>
      <c r="AC6"/>
      <c r="AD6"/>
      <c r="AE6"/>
      <c r="AF6"/>
      <c r="AG6"/>
    </row>
    <row r="7" spans="1:33" ht="15.75" thickBot="1" x14ac:dyDescent="0.3">
      <c r="B7" s="56"/>
      <c r="C7" s="56"/>
      <c r="D7" s="56"/>
      <c r="H7" s="56"/>
      <c r="L7" s="56"/>
      <c r="M7" s="56"/>
      <c r="N7" s="56"/>
      <c r="O7" s="56"/>
      <c r="U7"/>
      <c r="V7"/>
      <c r="W7"/>
      <c r="X7"/>
      <c r="Y7"/>
      <c r="Z7"/>
      <c r="AA7"/>
      <c r="AB7"/>
      <c r="AC7"/>
      <c r="AD7"/>
      <c r="AE7"/>
      <c r="AF7"/>
      <c r="AG7"/>
    </row>
    <row r="8" spans="1:33" ht="15.75" thickBot="1" x14ac:dyDescent="0.3">
      <c r="A8" s="38" t="s">
        <v>27</v>
      </c>
      <c r="B8" s="38" t="s">
        <v>28</v>
      </c>
      <c r="C8" s="38" t="s">
        <v>24</v>
      </c>
      <c r="D8" s="80" t="s">
        <v>29</v>
      </c>
      <c r="E8" s="81"/>
      <c r="F8" s="81"/>
      <c r="G8" s="81"/>
      <c r="H8" s="80" t="s">
        <v>7</v>
      </c>
      <c r="I8" s="81"/>
      <c r="J8" s="81"/>
      <c r="K8" s="81"/>
      <c r="L8" s="81"/>
      <c r="M8" s="82" t="s">
        <v>30</v>
      </c>
      <c r="N8" s="83"/>
      <c r="O8" s="84"/>
    </row>
    <row r="9" spans="1:33" ht="23.25" thickBot="1" x14ac:dyDescent="0.3">
      <c r="A9" s="39">
        <v>1</v>
      </c>
      <c r="B9" s="45" t="s">
        <v>313</v>
      </c>
      <c r="C9" s="40" t="s">
        <v>56</v>
      </c>
      <c r="D9" s="70" t="s">
        <v>314</v>
      </c>
      <c r="E9" s="71"/>
      <c r="F9" s="71"/>
      <c r="G9" s="71"/>
      <c r="H9" s="70" t="s">
        <v>315</v>
      </c>
      <c r="I9" s="72"/>
      <c r="J9" s="72"/>
      <c r="K9" s="72"/>
      <c r="L9" s="72"/>
      <c r="M9" s="85"/>
      <c r="N9" s="74"/>
      <c r="O9" s="75"/>
    </row>
    <row r="10" spans="1:33" ht="15.75" thickBot="1" x14ac:dyDescent="0.3">
      <c r="A10" s="39">
        <v>2</v>
      </c>
      <c r="B10" s="45" t="s">
        <v>359</v>
      </c>
      <c r="C10" s="40" t="s">
        <v>56</v>
      </c>
      <c r="D10" s="70" t="s">
        <v>360</v>
      </c>
      <c r="E10" s="71"/>
      <c r="F10" s="71"/>
      <c r="G10" s="71"/>
      <c r="H10" s="70" t="s">
        <v>361</v>
      </c>
      <c r="I10" s="72"/>
      <c r="J10" s="72"/>
      <c r="K10" s="72"/>
      <c r="L10" s="72"/>
      <c r="M10" s="85"/>
      <c r="N10" s="74"/>
      <c r="O10" s="75"/>
    </row>
    <row r="11" spans="1:33" ht="15.75" thickBot="1" x14ac:dyDescent="0.3">
      <c r="A11" s="39">
        <v>3</v>
      </c>
      <c r="B11" s="45" t="s">
        <v>362</v>
      </c>
      <c r="C11" s="40" t="s">
        <v>56</v>
      </c>
      <c r="D11" s="70" t="s">
        <v>363</v>
      </c>
      <c r="E11" s="71"/>
      <c r="F11" s="71"/>
      <c r="G11" s="71"/>
      <c r="H11" s="70" t="s">
        <v>364</v>
      </c>
      <c r="I11" s="72"/>
      <c r="J11" s="72"/>
      <c r="K11" s="72"/>
      <c r="L11" s="72"/>
      <c r="M11" s="73"/>
      <c r="N11" s="74"/>
      <c r="O11" s="75"/>
    </row>
    <row r="12" spans="1:33" ht="15.75" thickBot="1" x14ac:dyDescent="0.3">
      <c r="A12" s="39">
        <v>4</v>
      </c>
      <c r="B12" s="45" t="s">
        <v>365</v>
      </c>
      <c r="C12" s="40" t="s">
        <v>56</v>
      </c>
      <c r="D12" s="70" t="s">
        <v>366</v>
      </c>
      <c r="E12" s="71"/>
      <c r="F12" s="71"/>
      <c r="G12" s="71"/>
      <c r="H12" s="70" t="s">
        <v>367</v>
      </c>
      <c r="I12" s="72"/>
      <c r="J12" s="72"/>
      <c r="K12" s="72"/>
      <c r="L12" s="72"/>
      <c r="M12" s="73" t="s">
        <v>347</v>
      </c>
      <c r="N12" s="74"/>
      <c r="O12" s="75"/>
    </row>
    <row r="13" spans="1:33" ht="15.75" thickBot="1" x14ac:dyDescent="0.3">
      <c r="A13" s="39">
        <v>5</v>
      </c>
      <c r="B13" s="45" t="s">
        <v>348</v>
      </c>
      <c r="C13" s="40" t="s">
        <v>56</v>
      </c>
      <c r="D13" s="70" t="s">
        <v>368</v>
      </c>
      <c r="E13" s="71"/>
      <c r="F13" s="71"/>
      <c r="G13" s="71"/>
      <c r="H13" s="70" t="s">
        <v>369</v>
      </c>
      <c r="I13" s="72"/>
      <c r="J13" s="72"/>
      <c r="K13" s="72"/>
      <c r="L13" s="72"/>
      <c r="M13" s="73" t="s">
        <v>347</v>
      </c>
      <c r="N13" s="74"/>
      <c r="O13" s="75"/>
    </row>
    <row r="14" spans="1:33" ht="15.75" thickBot="1" x14ac:dyDescent="0.3">
      <c r="A14" s="39">
        <v>6</v>
      </c>
      <c r="B14" s="45" t="s">
        <v>351</v>
      </c>
      <c r="C14" s="40" t="s">
        <v>56</v>
      </c>
      <c r="D14" s="70" t="s">
        <v>370</v>
      </c>
      <c r="E14" s="71"/>
      <c r="F14" s="71"/>
      <c r="G14" s="71"/>
      <c r="H14" s="70" t="s">
        <v>371</v>
      </c>
      <c r="I14" s="72"/>
      <c r="J14" s="72"/>
      <c r="K14" s="72"/>
      <c r="L14" s="72"/>
      <c r="M14" s="73" t="s">
        <v>354</v>
      </c>
      <c r="N14" s="74"/>
      <c r="O14" s="75"/>
    </row>
    <row r="15" spans="1:33" ht="23.25" thickBot="1" x14ac:dyDescent="0.3">
      <c r="A15" s="39">
        <v>7</v>
      </c>
      <c r="B15" s="45" t="s">
        <v>372</v>
      </c>
      <c r="C15" s="40" t="s">
        <v>56</v>
      </c>
      <c r="D15" s="70" t="s">
        <v>373</v>
      </c>
      <c r="E15" s="71"/>
      <c r="F15" s="71"/>
      <c r="G15" s="71"/>
      <c r="H15" s="70" t="s">
        <v>374</v>
      </c>
      <c r="I15" s="72"/>
      <c r="J15" s="72"/>
      <c r="K15" s="72"/>
      <c r="L15" s="72"/>
      <c r="M15" s="73"/>
      <c r="N15" s="74"/>
      <c r="O15" s="75"/>
    </row>
    <row r="19" spans="11:12" s="1" customFormat="1" ht="11.25" x14ac:dyDescent="0.25">
      <c r="K19" s="42"/>
      <c r="L19" s="43"/>
    </row>
    <row r="20" spans="11:12" s="1" customFormat="1" ht="11.25" x14ac:dyDescent="0.25">
      <c r="K20" s="13"/>
      <c r="L20" s="43"/>
    </row>
    <row r="21" spans="11:12" s="1" customFormat="1" ht="11.25" x14ac:dyDescent="0.25">
      <c r="K21" s="13"/>
      <c r="L21" s="43"/>
    </row>
    <row r="22" spans="11:12" s="1" customFormat="1" ht="11.25" x14ac:dyDescent="0.25">
      <c r="K22" s="13"/>
      <c r="L22" s="43"/>
    </row>
    <row r="23" spans="11:12" s="1" customFormat="1" ht="11.25" x14ac:dyDescent="0.25">
      <c r="K23" s="13"/>
      <c r="L23" s="43"/>
    </row>
    <row r="24" spans="11:12" s="1" customFormat="1" ht="11.25" x14ac:dyDescent="0.25">
      <c r="K24" s="13"/>
      <c r="L24" s="43"/>
    </row>
    <row r="25" spans="11:12" s="1" customFormat="1" ht="11.25" x14ac:dyDescent="0.25">
      <c r="K25" s="42"/>
      <c r="L25" s="43"/>
    </row>
  </sheetData>
  <mergeCells count="26">
    <mergeCell ref="D9:G9"/>
    <mergeCell ref="H9:L9"/>
    <mergeCell ref="M9:O9"/>
    <mergeCell ref="P2:R2"/>
    <mergeCell ref="S2:T2"/>
    <mergeCell ref="D8:G8"/>
    <mergeCell ref="H8:L8"/>
    <mergeCell ref="M8:O8"/>
    <mergeCell ref="D10:G10"/>
    <mergeCell ref="H10:L10"/>
    <mergeCell ref="M10:O10"/>
    <mergeCell ref="D11:G11"/>
    <mergeCell ref="H11:L11"/>
    <mergeCell ref="M11:O11"/>
    <mergeCell ref="D12:G12"/>
    <mergeCell ref="H12:L12"/>
    <mergeCell ref="M12:O12"/>
    <mergeCell ref="D13:G13"/>
    <mergeCell ref="H13:L13"/>
    <mergeCell ref="M13:O13"/>
    <mergeCell ref="D14:G14"/>
    <mergeCell ref="H14:L14"/>
    <mergeCell ref="M14:O14"/>
    <mergeCell ref="D15:G15"/>
    <mergeCell ref="H15:L15"/>
    <mergeCell ref="M15:O15"/>
  </mergeCells>
  <dataValidations count="1">
    <dataValidation type="list" allowBlank="1" showInputMessage="1" showErrorMessage="1" sqref="G4:G7" xr:uid="{EFF8B089-036C-4C86-A898-4B2EB50822AD}">
      <formula1>ValidStatus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DA099-BC06-4CCA-8257-A41728C64A08}">
  <sheetPr codeName="Sheet13"/>
  <dimension ref="A1:AG27"/>
  <sheetViews>
    <sheetView workbookViewId="0">
      <selection activeCell="G8" sqref="G8"/>
    </sheetView>
  </sheetViews>
  <sheetFormatPr defaultRowHeight="15" x14ac:dyDescent="0.25"/>
  <cols>
    <col min="1" max="1" width="14.7109375" style="1" customWidth="1"/>
    <col min="2" max="2" width="41.42578125" style="1" customWidth="1"/>
    <col min="3" max="3" width="9.7109375" style="1" customWidth="1"/>
    <col min="4" max="4" width="9.140625" style="1"/>
    <col min="5" max="5" width="8.285156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x14ac:dyDescent="0.25">
      <c r="A1" s="37" t="s">
        <v>26</v>
      </c>
      <c r="B1" s="37" t="s">
        <v>380</v>
      </c>
      <c r="C1" s="52" t="s">
        <v>299</v>
      </c>
      <c r="D1" s="52"/>
      <c r="J1" s="59" t="s">
        <v>165</v>
      </c>
    </row>
    <row r="2" spans="1:33" x14ac:dyDescent="0.25">
      <c r="A2" s="14"/>
      <c r="B2" s="18"/>
      <c r="C2" s="18"/>
      <c r="D2" s="6"/>
      <c r="E2" s="7"/>
      <c r="F2" s="7"/>
      <c r="G2" s="19"/>
      <c r="H2" s="9" t="s">
        <v>6</v>
      </c>
      <c r="I2" s="21"/>
      <c r="J2" s="4"/>
      <c r="K2" s="4" t="s">
        <v>1</v>
      </c>
      <c r="L2" s="8"/>
      <c r="M2" s="10"/>
      <c r="N2" s="12"/>
      <c r="O2" s="11"/>
      <c r="P2" s="76" t="s">
        <v>33</v>
      </c>
      <c r="Q2" s="77"/>
      <c r="R2" s="77"/>
      <c r="S2" s="78" t="s">
        <v>37</v>
      </c>
      <c r="T2" s="79"/>
      <c r="U2"/>
      <c r="V2"/>
      <c r="W2"/>
      <c r="X2"/>
      <c r="Y2"/>
      <c r="Z2"/>
      <c r="AA2"/>
      <c r="AB2"/>
      <c r="AC2"/>
      <c r="AD2"/>
      <c r="AE2"/>
      <c r="AF2"/>
      <c r="AG2"/>
    </row>
    <row r="3" spans="1:33" ht="22.5" x14ac:dyDescent="0.25">
      <c r="A3" s="15" t="s">
        <v>45</v>
      </c>
      <c r="B3" s="15" t="s">
        <v>0</v>
      </c>
      <c r="C3" s="29" t="s">
        <v>24</v>
      </c>
      <c r="D3" s="5" t="s">
        <v>31</v>
      </c>
      <c r="E3" s="5" t="s">
        <v>11</v>
      </c>
      <c r="F3" s="5" t="s">
        <v>5</v>
      </c>
      <c r="G3" s="5" t="s">
        <v>2</v>
      </c>
      <c r="H3" s="16" t="s">
        <v>3</v>
      </c>
      <c r="I3" s="20" t="s">
        <v>10</v>
      </c>
      <c r="J3" s="20" t="s">
        <v>60</v>
      </c>
      <c r="K3" s="20" t="s">
        <v>9</v>
      </c>
      <c r="L3" s="20" t="s">
        <v>12</v>
      </c>
      <c r="M3" s="17" t="s">
        <v>4</v>
      </c>
      <c r="N3" s="22" t="s">
        <v>7</v>
      </c>
      <c r="O3" s="23" t="s">
        <v>8</v>
      </c>
      <c r="P3" s="44" t="s">
        <v>61</v>
      </c>
      <c r="Q3" s="44" t="s">
        <v>34</v>
      </c>
      <c r="R3" s="44" t="s">
        <v>35</v>
      </c>
      <c r="S3" s="53" t="s">
        <v>38</v>
      </c>
      <c r="T3" s="54" t="s">
        <v>39</v>
      </c>
      <c r="U3"/>
      <c r="V3"/>
      <c r="W3"/>
      <c r="X3"/>
      <c r="Y3"/>
      <c r="Z3"/>
      <c r="AA3"/>
      <c r="AB3"/>
      <c r="AC3"/>
      <c r="AD3"/>
      <c r="AE3"/>
      <c r="AF3"/>
      <c r="AG3"/>
    </row>
    <row r="4" spans="1:33" ht="22.5" x14ac:dyDescent="0.25">
      <c r="A4" s="2" t="s">
        <v>381</v>
      </c>
      <c r="B4" s="3" t="s">
        <v>301</v>
      </c>
      <c r="C4" s="3" t="s">
        <v>56</v>
      </c>
      <c r="D4" s="3" t="s">
        <v>59</v>
      </c>
      <c r="E4" s="2"/>
      <c r="F4" s="2"/>
      <c r="G4" s="2" t="s">
        <v>16</v>
      </c>
      <c r="H4" s="3" t="s">
        <v>40</v>
      </c>
      <c r="I4" s="2"/>
      <c r="J4" s="2" t="s">
        <v>36</v>
      </c>
      <c r="K4" s="2"/>
      <c r="L4" s="3">
        <v>1</v>
      </c>
      <c r="M4" s="3" t="s">
        <v>48</v>
      </c>
      <c r="N4" s="3" t="s">
        <v>382</v>
      </c>
      <c r="O4" s="3"/>
      <c r="P4" s="2"/>
      <c r="Q4" s="2"/>
      <c r="R4" s="2"/>
      <c r="S4" s="2"/>
      <c r="T4" s="2"/>
      <c r="U4"/>
      <c r="V4"/>
      <c r="W4"/>
      <c r="X4"/>
      <c r="Y4"/>
      <c r="Z4"/>
      <c r="AA4"/>
      <c r="AB4"/>
      <c r="AC4"/>
      <c r="AD4"/>
      <c r="AE4"/>
      <c r="AF4"/>
      <c r="AG4"/>
    </row>
    <row r="5" spans="1:33" ht="22.5" x14ac:dyDescent="0.25">
      <c r="A5" s="2" t="s">
        <v>383</v>
      </c>
      <c r="B5" s="3" t="s">
        <v>304</v>
      </c>
      <c r="C5" s="3" t="s">
        <v>56</v>
      </c>
      <c r="D5" s="3" t="s">
        <v>59</v>
      </c>
      <c r="E5" s="2"/>
      <c r="F5" s="2"/>
      <c r="G5" s="2" t="s">
        <v>16</v>
      </c>
      <c r="H5" s="3" t="s">
        <v>40</v>
      </c>
      <c r="I5" s="2"/>
      <c r="J5" s="2" t="s">
        <v>36</v>
      </c>
      <c r="K5" s="2"/>
      <c r="L5" s="3">
        <v>1</v>
      </c>
      <c r="M5" s="3" t="s">
        <v>48</v>
      </c>
      <c r="N5" s="3" t="s">
        <v>382</v>
      </c>
      <c r="O5" s="3"/>
      <c r="P5" s="2"/>
      <c r="Q5" s="2"/>
      <c r="R5" s="2"/>
      <c r="S5" s="2"/>
      <c r="T5" s="2"/>
      <c r="U5"/>
      <c r="V5"/>
      <c r="W5"/>
      <c r="X5"/>
      <c r="Y5"/>
      <c r="Z5"/>
      <c r="AA5"/>
      <c r="AB5"/>
      <c r="AC5"/>
      <c r="AD5"/>
      <c r="AE5"/>
      <c r="AF5"/>
      <c r="AG5"/>
    </row>
    <row r="6" spans="1:33" ht="33.75" x14ac:dyDescent="0.25">
      <c r="A6" s="2" t="s">
        <v>384</v>
      </c>
      <c r="B6" s="3" t="s">
        <v>307</v>
      </c>
      <c r="C6" s="3" t="s">
        <v>56</v>
      </c>
      <c r="D6" s="3" t="s">
        <v>59</v>
      </c>
      <c r="E6" s="2"/>
      <c r="F6" s="2"/>
      <c r="G6" s="2" t="s">
        <v>16</v>
      </c>
      <c r="H6" s="3" t="s">
        <v>40</v>
      </c>
      <c r="I6" s="2"/>
      <c r="J6" s="2" t="s">
        <v>36</v>
      </c>
      <c r="K6" s="2"/>
      <c r="L6" s="3">
        <v>1</v>
      </c>
      <c r="M6" s="3" t="s">
        <v>48</v>
      </c>
      <c r="N6" s="3" t="s">
        <v>382</v>
      </c>
      <c r="O6" s="3"/>
      <c r="P6" s="2"/>
      <c r="Q6" s="2"/>
      <c r="R6" s="2"/>
      <c r="S6" s="2"/>
      <c r="T6" s="2"/>
      <c r="U6"/>
      <c r="V6"/>
      <c r="W6"/>
      <c r="X6"/>
      <c r="Y6"/>
      <c r="Z6"/>
      <c r="AA6"/>
      <c r="AB6"/>
      <c r="AC6"/>
      <c r="AD6"/>
      <c r="AE6"/>
      <c r="AF6"/>
      <c r="AG6"/>
    </row>
    <row r="7" spans="1:33" ht="22.5" x14ac:dyDescent="0.25">
      <c r="A7" s="2" t="s">
        <v>385</v>
      </c>
      <c r="B7" s="3" t="s">
        <v>310</v>
      </c>
      <c r="C7" s="3" t="s">
        <v>56</v>
      </c>
      <c r="D7" s="3" t="s">
        <v>59</v>
      </c>
      <c r="E7" s="2"/>
      <c r="F7" s="2"/>
      <c r="G7" s="2" t="s">
        <v>16</v>
      </c>
      <c r="H7" s="3" t="s">
        <v>40</v>
      </c>
      <c r="I7" s="2"/>
      <c r="J7" s="2" t="s">
        <v>36</v>
      </c>
      <c r="K7" s="2"/>
      <c r="L7" s="3">
        <v>1</v>
      </c>
      <c r="M7" s="3" t="s">
        <v>48</v>
      </c>
      <c r="N7" s="3" t="s">
        <v>382</v>
      </c>
      <c r="O7" s="3"/>
      <c r="P7" s="2"/>
      <c r="Q7" s="2"/>
      <c r="R7" s="2"/>
      <c r="S7" s="2"/>
      <c r="T7" s="2"/>
      <c r="U7"/>
      <c r="V7"/>
      <c r="W7"/>
      <c r="X7"/>
      <c r="Y7"/>
      <c r="Z7"/>
      <c r="AA7"/>
      <c r="AB7"/>
      <c r="AC7"/>
      <c r="AD7"/>
      <c r="AE7"/>
      <c r="AF7"/>
      <c r="AG7"/>
    </row>
    <row r="8" spans="1:33" ht="22.5" x14ac:dyDescent="0.25">
      <c r="A8" s="2" t="s">
        <v>386</v>
      </c>
      <c r="B8" s="3" t="s">
        <v>312</v>
      </c>
      <c r="C8" s="3" t="s">
        <v>56</v>
      </c>
      <c r="D8" s="3" t="s">
        <v>59</v>
      </c>
      <c r="E8" s="2"/>
      <c r="F8" s="2"/>
      <c r="G8" s="2" t="s">
        <v>16</v>
      </c>
      <c r="H8" s="3" t="s">
        <v>40</v>
      </c>
      <c r="I8" s="2"/>
      <c r="J8" s="2" t="s">
        <v>36</v>
      </c>
      <c r="K8" s="2"/>
      <c r="L8" s="3">
        <v>1</v>
      </c>
      <c r="M8" s="3" t="s">
        <v>48</v>
      </c>
      <c r="N8" s="3" t="s">
        <v>382</v>
      </c>
      <c r="O8" s="3"/>
      <c r="P8" s="2"/>
      <c r="Q8" s="2"/>
      <c r="R8" s="2"/>
      <c r="S8" s="2"/>
      <c r="T8" s="2"/>
      <c r="U8"/>
      <c r="V8"/>
      <c r="W8"/>
      <c r="X8"/>
      <c r="Y8"/>
      <c r="Z8"/>
      <c r="AA8"/>
      <c r="AB8"/>
      <c r="AC8"/>
      <c r="AD8"/>
      <c r="AE8"/>
      <c r="AF8"/>
      <c r="AG8"/>
    </row>
    <row r="9" spans="1:33" ht="15.75" thickBot="1" x14ac:dyDescent="0.3">
      <c r="B9" s="56"/>
      <c r="C9" s="56"/>
      <c r="D9" s="56"/>
      <c r="H9" s="56"/>
      <c r="L9" s="56"/>
      <c r="M9" s="56"/>
      <c r="N9" s="56"/>
      <c r="O9" s="56"/>
      <c r="U9"/>
      <c r="V9"/>
      <c r="W9"/>
      <c r="X9"/>
      <c r="Y9"/>
      <c r="Z9"/>
      <c r="AA9"/>
      <c r="AB9"/>
      <c r="AC9"/>
      <c r="AD9"/>
      <c r="AE9"/>
      <c r="AF9"/>
      <c r="AG9"/>
    </row>
    <row r="10" spans="1:33" ht="15.75" thickBot="1" x14ac:dyDescent="0.3">
      <c r="A10" s="38" t="s">
        <v>27</v>
      </c>
      <c r="B10" s="38" t="s">
        <v>28</v>
      </c>
      <c r="C10" s="38" t="s">
        <v>24</v>
      </c>
      <c r="D10" s="80" t="s">
        <v>29</v>
      </c>
      <c r="E10" s="81"/>
      <c r="F10" s="81"/>
      <c r="G10" s="81"/>
      <c r="H10" s="80" t="s">
        <v>7</v>
      </c>
      <c r="I10" s="81"/>
      <c r="J10" s="81"/>
      <c r="K10" s="81"/>
      <c r="L10" s="81"/>
      <c r="M10" s="82" t="s">
        <v>30</v>
      </c>
      <c r="N10" s="83"/>
      <c r="O10" s="84"/>
    </row>
    <row r="11" spans="1:33" ht="23.25" thickBot="1" x14ac:dyDescent="0.3">
      <c r="A11" s="39">
        <v>1</v>
      </c>
      <c r="B11" s="45" t="s">
        <v>313</v>
      </c>
      <c r="C11" s="40" t="s">
        <v>56</v>
      </c>
      <c r="D11" s="70" t="s">
        <v>314</v>
      </c>
      <c r="E11" s="71"/>
      <c r="F11" s="71"/>
      <c r="G11" s="71"/>
      <c r="H11" s="70" t="s">
        <v>315</v>
      </c>
      <c r="I11" s="72"/>
      <c r="J11" s="72"/>
      <c r="K11" s="72"/>
      <c r="L11" s="72"/>
      <c r="M11" s="85" t="s">
        <v>387</v>
      </c>
      <c r="N11" s="74"/>
      <c r="O11" s="75"/>
    </row>
    <row r="12" spans="1:33" ht="15.75" thickBot="1" x14ac:dyDescent="0.3">
      <c r="A12" s="39">
        <v>2</v>
      </c>
      <c r="B12" s="45" t="s">
        <v>388</v>
      </c>
      <c r="C12" s="40" t="s">
        <v>56</v>
      </c>
      <c r="D12" s="70" t="s">
        <v>389</v>
      </c>
      <c r="E12" s="71"/>
      <c r="F12" s="71"/>
      <c r="G12" s="71"/>
      <c r="H12" s="70" t="s">
        <v>390</v>
      </c>
      <c r="I12" s="72"/>
      <c r="J12" s="72"/>
      <c r="K12" s="72"/>
      <c r="L12" s="72"/>
      <c r="M12" s="85" t="s">
        <v>391</v>
      </c>
      <c r="N12" s="74"/>
      <c r="O12" s="75"/>
    </row>
    <row r="13" spans="1:33" ht="15.75" thickBot="1" x14ac:dyDescent="0.3">
      <c r="A13" s="39">
        <v>3</v>
      </c>
      <c r="B13" s="45" t="s">
        <v>392</v>
      </c>
      <c r="C13" s="40" t="s">
        <v>56</v>
      </c>
      <c r="D13" s="70" t="s">
        <v>393</v>
      </c>
      <c r="E13" s="71"/>
      <c r="F13" s="71"/>
      <c r="G13" s="71"/>
      <c r="H13" s="70" t="s">
        <v>394</v>
      </c>
      <c r="I13" s="72"/>
      <c r="J13" s="72"/>
      <c r="K13" s="72"/>
      <c r="L13" s="72"/>
      <c r="M13" s="73"/>
      <c r="N13" s="74"/>
      <c r="O13" s="75"/>
    </row>
    <row r="14" spans="1:33" ht="23.25" thickBot="1" x14ac:dyDescent="0.3">
      <c r="A14" s="39">
        <v>4</v>
      </c>
      <c r="B14" s="45" t="s">
        <v>395</v>
      </c>
      <c r="C14" s="40" t="s">
        <v>56</v>
      </c>
      <c r="D14" s="70" t="s">
        <v>393</v>
      </c>
      <c r="E14" s="71"/>
      <c r="F14" s="71"/>
      <c r="G14" s="71"/>
      <c r="H14" s="70" t="s">
        <v>394</v>
      </c>
      <c r="I14" s="72"/>
      <c r="J14" s="72"/>
      <c r="K14" s="72"/>
      <c r="L14" s="72"/>
      <c r="M14" s="73"/>
      <c r="N14" s="74"/>
      <c r="O14" s="75"/>
    </row>
    <row r="21" spans="11:12" x14ac:dyDescent="0.25">
      <c r="K21" s="42"/>
      <c r="L21" s="43"/>
    </row>
    <row r="22" spans="11:12" x14ac:dyDescent="0.25">
      <c r="K22" s="13"/>
      <c r="L22" s="43"/>
    </row>
    <row r="23" spans="11:12" x14ac:dyDescent="0.25">
      <c r="K23" s="13"/>
      <c r="L23" s="43"/>
    </row>
    <row r="24" spans="11:12" x14ac:dyDescent="0.25">
      <c r="K24" s="13"/>
      <c r="L24" s="43"/>
    </row>
    <row r="25" spans="11:12" x14ac:dyDescent="0.25">
      <c r="K25" s="13"/>
      <c r="L25" s="43"/>
    </row>
    <row r="26" spans="11:12" x14ac:dyDescent="0.25">
      <c r="K26" s="13"/>
      <c r="L26" s="43"/>
    </row>
    <row r="27" spans="11:12" x14ac:dyDescent="0.25">
      <c r="K27" s="42"/>
      <c r="L27" s="43"/>
    </row>
  </sheetData>
  <mergeCells count="17">
    <mergeCell ref="D14:G14"/>
    <mergeCell ref="H14:L14"/>
    <mergeCell ref="M14:O14"/>
    <mergeCell ref="D12:G12"/>
    <mergeCell ref="H12:L12"/>
    <mergeCell ref="M12:O12"/>
    <mergeCell ref="D13:G13"/>
    <mergeCell ref="H13:L13"/>
    <mergeCell ref="M13:O13"/>
    <mergeCell ref="D11:G11"/>
    <mergeCell ref="H11:L11"/>
    <mergeCell ref="M11:O11"/>
    <mergeCell ref="P2:R2"/>
    <mergeCell ref="S2:T2"/>
    <mergeCell ref="D10:G10"/>
    <mergeCell ref="H10:L10"/>
    <mergeCell ref="M10:O10"/>
  </mergeCells>
  <dataValidations count="1">
    <dataValidation type="list" allowBlank="1" showInputMessage="1" showErrorMessage="1" sqref="G4:G9" xr:uid="{ED2AB122-4C62-4561-A4E0-7E7324C91E2E}">
      <formula1>ValidStatus</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753D9-C351-42CA-8323-14AD6658A70C}">
  <sheetPr codeName="Sheet14"/>
  <dimension ref="A1:AG19"/>
  <sheetViews>
    <sheetView workbookViewId="0">
      <selection activeCell="O6" sqref="O6"/>
    </sheetView>
  </sheetViews>
  <sheetFormatPr defaultRowHeight="15" x14ac:dyDescent="0.25"/>
  <cols>
    <col min="1" max="1" width="14.7109375" style="1" customWidth="1"/>
    <col min="2" max="2" width="41.42578125" style="1" customWidth="1"/>
    <col min="3" max="3" width="9.7109375" style="1" customWidth="1"/>
    <col min="4" max="4" width="9.140625" style="1"/>
    <col min="5" max="5" width="8.285156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x14ac:dyDescent="0.25">
      <c r="A1" s="37" t="s">
        <v>26</v>
      </c>
      <c r="B1" s="37" t="s">
        <v>403</v>
      </c>
      <c r="C1" s="52" t="s">
        <v>404</v>
      </c>
      <c r="D1" s="52"/>
      <c r="J1" s="59" t="s">
        <v>165</v>
      </c>
    </row>
    <row r="2" spans="1:33" x14ac:dyDescent="0.25">
      <c r="A2" s="14"/>
      <c r="B2" s="18"/>
      <c r="C2" s="18"/>
      <c r="D2" s="6"/>
      <c r="E2" s="7"/>
      <c r="F2" s="7"/>
      <c r="G2" s="19"/>
      <c r="H2" s="9" t="s">
        <v>6</v>
      </c>
      <c r="I2" s="21"/>
      <c r="J2" s="4"/>
      <c r="K2" s="4" t="s">
        <v>1</v>
      </c>
      <c r="L2" s="8"/>
      <c r="M2" s="10"/>
      <c r="N2" s="12"/>
      <c r="O2" s="11"/>
      <c r="P2" s="76" t="s">
        <v>33</v>
      </c>
      <c r="Q2" s="77"/>
      <c r="R2" s="77"/>
      <c r="S2" s="78" t="s">
        <v>37</v>
      </c>
      <c r="T2" s="79"/>
      <c r="U2"/>
      <c r="V2"/>
      <c r="W2"/>
      <c r="X2"/>
      <c r="Y2"/>
      <c r="Z2"/>
      <c r="AA2"/>
      <c r="AB2"/>
      <c r="AC2"/>
      <c r="AD2"/>
      <c r="AE2"/>
      <c r="AF2"/>
      <c r="AG2"/>
    </row>
    <row r="3" spans="1:33" ht="22.5" x14ac:dyDescent="0.25">
      <c r="A3" s="15" t="s">
        <v>45</v>
      </c>
      <c r="B3" s="15" t="s">
        <v>0</v>
      </c>
      <c r="C3" s="29" t="s">
        <v>24</v>
      </c>
      <c r="D3" s="5" t="s">
        <v>31</v>
      </c>
      <c r="E3" s="5" t="s">
        <v>11</v>
      </c>
      <c r="F3" s="5" t="s">
        <v>5</v>
      </c>
      <c r="G3" s="5" t="s">
        <v>2</v>
      </c>
      <c r="H3" s="16" t="s">
        <v>3</v>
      </c>
      <c r="I3" s="20" t="s">
        <v>10</v>
      </c>
      <c r="J3" s="20" t="s">
        <v>60</v>
      </c>
      <c r="K3" s="20" t="s">
        <v>9</v>
      </c>
      <c r="L3" s="20" t="s">
        <v>12</v>
      </c>
      <c r="M3" s="17" t="s">
        <v>4</v>
      </c>
      <c r="N3" s="22" t="s">
        <v>7</v>
      </c>
      <c r="O3" s="23" t="s">
        <v>8</v>
      </c>
      <c r="P3" s="44" t="s">
        <v>61</v>
      </c>
      <c r="Q3" s="44" t="s">
        <v>34</v>
      </c>
      <c r="R3" s="44" t="s">
        <v>35</v>
      </c>
      <c r="S3" s="53" t="s">
        <v>38</v>
      </c>
      <c r="T3" s="54" t="s">
        <v>39</v>
      </c>
      <c r="U3"/>
      <c r="V3"/>
      <c r="W3"/>
      <c r="X3"/>
      <c r="Y3"/>
      <c r="Z3"/>
      <c r="AA3"/>
      <c r="AB3"/>
      <c r="AC3"/>
      <c r="AD3"/>
      <c r="AE3"/>
      <c r="AF3"/>
      <c r="AG3"/>
    </row>
    <row r="4" spans="1:33" ht="22.5" x14ac:dyDescent="0.25">
      <c r="A4" s="2" t="s">
        <v>405</v>
      </c>
      <c r="B4" s="3" t="s">
        <v>301</v>
      </c>
      <c r="C4" s="3" t="s">
        <v>56</v>
      </c>
      <c r="D4" s="3" t="s">
        <v>59</v>
      </c>
      <c r="E4" s="2"/>
      <c r="F4" s="2"/>
      <c r="G4" s="2" t="s">
        <v>16</v>
      </c>
      <c r="H4" s="3" t="s">
        <v>40</v>
      </c>
      <c r="I4" s="2"/>
      <c r="J4" s="2" t="s">
        <v>36</v>
      </c>
      <c r="K4" s="2"/>
      <c r="L4" s="3">
        <v>1</v>
      </c>
      <c r="M4" s="3" t="s">
        <v>48</v>
      </c>
      <c r="N4" s="3" t="s">
        <v>382</v>
      </c>
      <c r="O4" s="3"/>
      <c r="P4" s="2"/>
      <c r="Q4" s="2"/>
      <c r="R4" s="2"/>
      <c r="S4" s="2"/>
      <c r="T4" s="2"/>
      <c r="U4"/>
      <c r="V4"/>
      <c r="W4"/>
      <c r="X4"/>
      <c r="Y4"/>
      <c r="Z4"/>
      <c r="AA4"/>
      <c r="AB4"/>
      <c r="AC4"/>
      <c r="AD4"/>
      <c r="AE4"/>
      <c r="AF4"/>
      <c r="AG4"/>
    </row>
    <row r="5" spans="1:33" ht="33.75" x14ac:dyDescent="0.25">
      <c r="A5" s="2" t="s">
        <v>406</v>
      </c>
      <c r="B5" s="3" t="s">
        <v>307</v>
      </c>
      <c r="C5" s="3" t="s">
        <v>56</v>
      </c>
      <c r="D5" s="3" t="s">
        <v>59</v>
      </c>
      <c r="E5" s="2"/>
      <c r="F5" s="2"/>
      <c r="G5" s="2" t="s">
        <v>16</v>
      </c>
      <c r="H5" s="3" t="s">
        <v>40</v>
      </c>
      <c r="I5" s="2"/>
      <c r="J5" s="2" t="s">
        <v>36</v>
      </c>
      <c r="K5" s="2"/>
      <c r="L5" s="3">
        <v>1</v>
      </c>
      <c r="M5" s="3" t="s">
        <v>48</v>
      </c>
      <c r="N5" s="3" t="s">
        <v>382</v>
      </c>
      <c r="O5" s="3"/>
      <c r="P5" s="2"/>
      <c r="Q5" s="2"/>
      <c r="R5" s="2"/>
      <c r="S5" s="2"/>
      <c r="T5" s="2"/>
      <c r="U5"/>
      <c r="V5"/>
      <c r="W5"/>
      <c r="X5"/>
      <c r="Y5"/>
      <c r="Z5"/>
      <c r="AA5"/>
      <c r="AB5"/>
      <c r="AC5"/>
      <c r="AD5"/>
      <c r="AE5"/>
      <c r="AF5"/>
      <c r="AG5"/>
    </row>
    <row r="6" spans="1:33" ht="22.5" x14ac:dyDescent="0.25">
      <c r="A6" s="2" t="s">
        <v>407</v>
      </c>
      <c r="B6" s="3" t="s">
        <v>310</v>
      </c>
      <c r="C6" s="3" t="s">
        <v>56</v>
      </c>
      <c r="D6" s="3" t="s">
        <v>59</v>
      </c>
      <c r="E6" s="2"/>
      <c r="F6" s="2"/>
      <c r="G6" s="2" t="s">
        <v>16</v>
      </c>
      <c r="H6" s="3" t="s">
        <v>40</v>
      </c>
      <c r="I6" s="2"/>
      <c r="J6" s="2" t="s">
        <v>36</v>
      </c>
      <c r="K6" s="2"/>
      <c r="L6" s="3">
        <v>1</v>
      </c>
      <c r="M6" s="3" t="s">
        <v>48</v>
      </c>
      <c r="N6" s="3" t="s">
        <v>382</v>
      </c>
      <c r="O6" s="3"/>
      <c r="P6" s="2"/>
      <c r="Q6" s="2"/>
      <c r="R6" s="2"/>
      <c r="S6" s="2"/>
      <c r="T6" s="2"/>
      <c r="U6"/>
      <c r="V6"/>
      <c r="W6"/>
      <c r="X6"/>
      <c r="Y6"/>
      <c r="Z6"/>
      <c r="AA6"/>
      <c r="AB6"/>
      <c r="AC6"/>
      <c r="AD6"/>
      <c r="AE6"/>
      <c r="AF6"/>
      <c r="AG6"/>
    </row>
    <row r="7" spans="1:33" ht="15.75" thickBot="1" x14ac:dyDescent="0.3">
      <c r="B7" s="56"/>
      <c r="C7" s="56"/>
      <c r="D7" s="56"/>
      <c r="H7" s="56"/>
      <c r="L7" s="56"/>
      <c r="M7" s="56"/>
      <c r="N7" s="56"/>
      <c r="O7" s="56"/>
      <c r="U7"/>
      <c r="V7"/>
      <c r="W7"/>
      <c r="X7"/>
      <c r="Y7"/>
      <c r="Z7"/>
      <c r="AA7"/>
      <c r="AB7"/>
      <c r="AC7"/>
      <c r="AD7"/>
      <c r="AE7"/>
      <c r="AF7"/>
      <c r="AG7"/>
    </row>
    <row r="8" spans="1:33" ht="15.75" thickBot="1" x14ac:dyDescent="0.3">
      <c r="A8" s="38" t="s">
        <v>27</v>
      </c>
      <c r="B8" s="38" t="s">
        <v>28</v>
      </c>
      <c r="C8" s="38" t="s">
        <v>24</v>
      </c>
      <c r="D8" s="80" t="s">
        <v>29</v>
      </c>
      <c r="E8" s="81"/>
      <c r="F8" s="81"/>
      <c r="G8" s="81"/>
      <c r="H8" s="80" t="s">
        <v>7</v>
      </c>
      <c r="I8" s="81"/>
      <c r="J8" s="81"/>
      <c r="K8" s="81"/>
      <c r="L8" s="81"/>
      <c r="M8" s="82" t="s">
        <v>30</v>
      </c>
      <c r="N8" s="83"/>
      <c r="O8" s="84"/>
    </row>
    <row r="9" spans="1:33" ht="23.25" thickBot="1" x14ac:dyDescent="0.3">
      <c r="A9" s="39">
        <v>1</v>
      </c>
      <c r="B9" s="45" t="s">
        <v>313</v>
      </c>
      <c r="C9" s="40" t="s">
        <v>56</v>
      </c>
      <c r="D9" s="70" t="s">
        <v>314</v>
      </c>
      <c r="E9" s="71"/>
      <c r="F9" s="71"/>
      <c r="G9" s="71"/>
      <c r="H9" s="70" t="s">
        <v>315</v>
      </c>
      <c r="I9" s="72"/>
      <c r="J9" s="72"/>
      <c r="K9" s="72"/>
      <c r="L9" s="72"/>
      <c r="M9" s="85" t="s">
        <v>387</v>
      </c>
      <c r="N9" s="74"/>
      <c r="O9" s="75"/>
    </row>
    <row r="10" spans="1:33" ht="15.75" thickBot="1" x14ac:dyDescent="0.3">
      <c r="A10" s="39">
        <v>2</v>
      </c>
      <c r="B10" s="45" t="s">
        <v>388</v>
      </c>
      <c r="C10" s="40" t="s">
        <v>56</v>
      </c>
      <c r="D10" s="70" t="s">
        <v>389</v>
      </c>
      <c r="E10" s="71"/>
      <c r="F10" s="71"/>
      <c r="G10" s="71"/>
      <c r="H10" s="70" t="s">
        <v>390</v>
      </c>
      <c r="I10" s="72"/>
      <c r="J10" s="72"/>
      <c r="K10" s="72"/>
      <c r="L10" s="72"/>
      <c r="M10" s="85" t="s">
        <v>391</v>
      </c>
      <c r="N10" s="74"/>
      <c r="O10" s="75"/>
    </row>
    <row r="11" spans="1:33" ht="15.75" thickBot="1" x14ac:dyDescent="0.3">
      <c r="A11" s="39">
        <v>3</v>
      </c>
      <c r="B11" s="45" t="s">
        <v>392</v>
      </c>
      <c r="C11" s="40" t="s">
        <v>56</v>
      </c>
      <c r="D11" s="70" t="s">
        <v>393</v>
      </c>
      <c r="E11" s="71"/>
      <c r="F11" s="71"/>
      <c r="G11" s="71"/>
      <c r="H11" s="70" t="s">
        <v>394</v>
      </c>
      <c r="I11" s="72"/>
      <c r="J11" s="72"/>
      <c r="K11" s="72"/>
      <c r="L11" s="72"/>
      <c r="M11" s="73"/>
      <c r="N11" s="74"/>
      <c r="O11" s="75"/>
    </row>
    <row r="12" spans="1:33" ht="23.25" thickBot="1" x14ac:dyDescent="0.3">
      <c r="A12" s="39">
        <v>4</v>
      </c>
      <c r="B12" s="45" t="s">
        <v>395</v>
      </c>
      <c r="C12" s="40" t="s">
        <v>56</v>
      </c>
      <c r="D12" s="70" t="s">
        <v>393</v>
      </c>
      <c r="E12" s="71"/>
      <c r="F12" s="71"/>
      <c r="G12" s="71"/>
      <c r="H12" s="70" t="s">
        <v>394</v>
      </c>
      <c r="I12" s="72"/>
      <c r="J12" s="72"/>
      <c r="K12" s="72"/>
      <c r="L12" s="72"/>
      <c r="M12" s="73"/>
      <c r="N12" s="74"/>
      <c r="O12" s="75"/>
    </row>
    <row r="13" spans="1:33" s="1" customFormat="1" ht="11.25" x14ac:dyDescent="0.25">
      <c r="K13" s="42"/>
      <c r="L13" s="43"/>
    </row>
    <row r="14" spans="1:33" s="1" customFormat="1" ht="11.25" x14ac:dyDescent="0.25">
      <c r="K14" s="13"/>
      <c r="L14" s="43"/>
    </row>
    <row r="15" spans="1:33" s="1" customFormat="1" ht="11.25" x14ac:dyDescent="0.25">
      <c r="K15" s="13"/>
      <c r="L15" s="43"/>
    </row>
    <row r="16" spans="1:33" s="1" customFormat="1" ht="11.25" x14ac:dyDescent="0.25">
      <c r="K16" s="13"/>
      <c r="L16" s="43"/>
    </row>
    <row r="17" spans="11:12" s="1" customFormat="1" ht="11.25" x14ac:dyDescent="0.25">
      <c r="K17" s="13"/>
      <c r="L17" s="43"/>
    </row>
    <row r="18" spans="11:12" s="1" customFormat="1" ht="11.25" x14ac:dyDescent="0.25">
      <c r="K18" s="13"/>
      <c r="L18" s="43"/>
    </row>
    <row r="19" spans="11:12" s="1" customFormat="1" ht="11.25" x14ac:dyDescent="0.25">
      <c r="K19" s="42"/>
      <c r="L19" s="43"/>
    </row>
  </sheetData>
  <mergeCells count="17">
    <mergeCell ref="D12:G12"/>
    <mergeCell ref="H12:L12"/>
    <mergeCell ref="M12:O12"/>
    <mergeCell ref="D10:G10"/>
    <mergeCell ref="H10:L10"/>
    <mergeCell ref="M10:O10"/>
    <mergeCell ref="D11:G11"/>
    <mergeCell ref="H11:L11"/>
    <mergeCell ref="M11:O11"/>
    <mergeCell ref="D9:G9"/>
    <mergeCell ref="H9:L9"/>
    <mergeCell ref="M9:O9"/>
    <mergeCell ref="P2:R2"/>
    <mergeCell ref="S2:T2"/>
    <mergeCell ref="D8:G8"/>
    <mergeCell ref="H8:L8"/>
    <mergeCell ref="M8:O8"/>
  </mergeCells>
  <dataValidations count="1">
    <dataValidation type="list" allowBlank="1" showInputMessage="1" showErrorMessage="1" sqref="G4:G7" xr:uid="{700B0BC3-F8D6-48DA-AC30-E552689475C5}">
      <formula1>ValidStatus</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F74EE-64A4-49F5-893B-51CAFC17B992}">
  <sheetPr codeName="Sheet15"/>
  <dimension ref="A1:AG28"/>
  <sheetViews>
    <sheetView workbookViewId="0">
      <selection activeCell="D20" sqref="D20"/>
    </sheetView>
  </sheetViews>
  <sheetFormatPr defaultRowHeight="15" x14ac:dyDescent="0.25"/>
  <cols>
    <col min="1" max="1" width="14.7109375" style="1" customWidth="1"/>
    <col min="2" max="2" width="41.42578125" style="1" customWidth="1"/>
    <col min="3" max="3" width="9.7109375" style="1" customWidth="1"/>
    <col min="4" max="4" width="9.140625" style="1"/>
    <col min="5" max="5" width="8.28515625" style="1" customWidth="1"/>
    <col min="6" max="6" width="9.42578125" style="1" customWidth="1"/>
    <col min="7" max="7" width="11.28515625" style="1" customWidth="1"/>
    <col min="8" max="8" width="14.28515625" style="1" customWidth="1"/>
    <col min="9" max="9" width="9.140625" style="1"/>
    <col min="10" max="10" width="9.85546875" style="1" customWidth="1"/>
    <col min="11" max="11" width="10.140625" style="1" customWidth="1"/>
    <col min="12" max="12" width="9.7109375" style="1" customWidth="1"/>
    <col min="13" max="13" width="19.42578125" style="1" customWidth="1"/>
    <col min="14" max="14" width="20.28515625" style="1" customWidth="1"/>
    <col min="15" max="15" width="13.5703125" style="1" customWidth="1"/>
    <col min="16" max="16" width="17.28515625" style="1" customWidth="1"/>
    <col min="17" max="17" width="18.85546875" style="1" customWidth="1"/>
    <col min="18" max="18" width="16.140625" style="1" customWidth="1"/>
    <col min="19" max="19" width="14.28515625" style="1" customWidth="1"/>
    <col min="20" max="20" width="23.5703125" style="1" customWidth="1"/>
    <col min="21" max="21" width="9.140625" style="1"/>
    <col min="22" max="22" width="28.7109375" style="1" customWidth="1"/>
    <col min="23" max="23" width="21.140625" style="1" customWidth="1"/>
    <col min="24" max="25" width="9.140625" style="1"/>
    <col min="26" max="26" width="14.5703125" style="1" customWidth="1"/>
    <col min="27" max="33" width="9.140625" style="1"/>
  </cols>
  <sheetData>
    <row r="1" spans="1:33" ht="21" x14ac:dyDescent="0.25">
      <c r="A1" s="37" t="s">
        <v>26</v>
      </c>
      <c r="B1" s="37" t="s">
        <v>429</v>
      </c>
      <c r="C1" s="52" t="s">
        <v>299</v>
      </c>
      <c r="D1" s="52"/>
      <c r="J1" s="59" t="s">
        <v>165</v>
      </c>
    </row>
    <row r="2" spans="1:33" x14ac:dyDescent="0.25">
      <c r="A2" s="14"/>
      <c r="B2" s="18"/>
      <c r="C2" s="18"/>
      <c r="D2" s="6"/>
      <c r="E2" s="7"/>
      <c r="F2" s="7"/>
      <c r="G2" s="19"/>
      <c r="H2" s="9" t="s">
        <v>6</v>
      </c>
      <c r="I2" s="21"/>
      <c r="J2" s="4"/>
      <c r="K2" s="4" t="s">
        <v>1</v>
      </c>
      <c r="L2" s="8"/>
      <c r="M2" s="10"/>
      <c r="N2" s="12"/>
      <c r="O2" s="11"/>
      <c r="P2" s="76" t="s">
        <v>33</v>
      </c>
      <c r="Q2" s="77"/>
      <c r="R2" s="77"/>
      <c r="S2" s="78" t="s">
        <v>37</v>
      </c>
      <c r="T2" s="79"/>
      <c r="U2"/>
      <c r="V2"/>
      <c r="W2"/>
      <c r="X2"/>
      <c r="Y2"/>
      <c r="Z2"/>
      <c r="AA2"/>
      <c r="AB2"/>
      <c r="AC2"/>
      <c r="AD2"/>
      <c r="AE2"/>
      <c r="AF2"/>
      <c r="AG2"/>
    </row>
    <row r="3" spans="1:33" ht="22.5" x14ac:dyDescent="0.25">
      <c r="A3" s="15" t="s">
        <v>45</v>
      </c>
      <c r="B3" s="15" t="s">
        <v>0</v>
      </c>
      <c r="C3" s="29" t="s">
        <v>24</v>
      </c>
      <c r="D3" s="5" t="s">
        <v>31</v>
      </c>
      <c r="E3" s="5" t="s">
        <v>11</v>
      </c>
      <c r="F3" s="5" t="s">
        <v>5</v>
      </c>
      <c r="G3" s="5" t="s">
        <v>2</v>
      </c>
      <c r="H3" s="16" t="s">
        <v>3</v>
      </c>
      <c r="I3" s="20" t="s">
        <v>10</v>
      </c>
      <c r="J3" s="20" t="s">
        <v>60</v>
      </c>
      <c r="K3" s="20" t="s">
        <v>9</v>
      </c>
      <c r="L3" s="20" t="s">
        <v>12</v>
      </c>
      <c r="M3" s="17" t="s">
        <v>4</v>
      </c>
      <c r="N3" s="22" t="s">
        <v>7</v>
      </c>
      <c r="O3" s="23" t="s">
        <v>8</v>
      </c>
      <c r="P3" s="44" t="s">
        <v>61</v>
      </c>
      <c r="Q3" s="44" t="s">
        <v>34</v>
      </c>
      <c r="R3" s="44" t="s">
        <v>35</v>
      </c>
      <c r="S3" s="53" t="s">
        <v>38</v>
      </c>
      <c r="T3" s="54" t="s">
        <v>39</v>
      </c>
      <c r="U3"/>
      <c r="V3"/>
      <c r="W3"/>
      <c r="X3"/>
      <c r="Y3"/>
      <c r="Z3"/>
      <c r="AA3"/>
      <c r="AB3"/>
      <c r="AC3"/>
      <c r="AD3"/>
      <c r="AE3"/>
      <c r="AF3"/>
      <c r="AG3"/>
    </row>
    <row r="4" spans="1:33" ht="45" x14ac:dyDescent="0.25">
      <c r="A4" s="2" t="s">
        <v>430</v>
      </c>
      <c r="B4" s="3" t="s">
        <v>301</v>
      </c>
      <c r="C4" s="3" t="s">
        <v>56</v>
      </c>
      <c r="D4" s="3" t="s">
        <v>59</v>
      </c>
      <c r="E4" s="2"/>
      <c r="F4" s="2"/>
      <c r="G4" s="2" t="s">
        <v>20</v>
      </c>
      <c r="H4" s="3" t="s">
        <v>40</v>
      </c>
      <c r="I4" s="2"/>
      <c r="J4" s="2" t="s">
        <v>36</v>
      </c>
      <c r="K4" s="2"/>
      <c r="L4" s="3">
        <v>1</v>
      </c>
      <c r="M4" s="3" t="s">
        <v>48</v>
      </c>
      <c r="N4" s="3" t="s">
        <v>302</v>
      </c>
      <c r="O4" s="3"/>
      <c r="P4" s="2"/>
      <c r="Q4" s="2"/>
      <c r="R4" s="2"/>
      <c r="S4" s="2"/>
      <c r="T4" s="2"/>
      <c r="U4"/>
      <c r="V4"/>
      <c r="W4"/>
      <c r="X4"/>
      <c r="Y4"/>
      <c r="Z4"/>
      <c r="AA4"/>
      <c r="AB4"/>
      <c r="AC4"/>
      <c r="AD4"/>
      <c r="AE4"/>
      <c r="AF4"/>
      <c r="AG4"/>
    </row>
    <row r="5" spans="1:33" ht="45" x14ac:dyDescent="0.25">
      <c r="A5" s="2" t="s">
        <v>431</v>
      </c>
      <c r="B5" s="3" t="s">
        <v>304</v>
      </c>
      <c r="C5" s="3" t="s">
        <v>56</v>
      </c>
      <c r="D5" s="3" t="s">
        <v>59</v>
      </c>
      <c r="E5" s="2"/>
      <c r="F5" s="2"/>
      <c r="G5" s="2" t="s">
        <v>20</v>
      </c>
      <c r="H5" s="3" t="s">
        <v>40</v>
      </c>
      <c r="I5" s="2"/>
      <c r="J5" s="2" t="s">
        <v>36</v>
      </c>
      <c r="K5" s="2"/>
      <c r="L5" s="3">
        <v>1</v>
      </c>
      <c r="M5" s="3" t="s">
        <v>48</v>
      </c>
      <c r="N5" s="3" t="s">
        <v>305</v>
      </c>
      <c r="O5" s="3"/>
      <c r="P5" s="2"/>
      <c r="Q5" s="2"/>
      <c r="R5" s="2"/>
      <c r="S5" s="2"/>
      <c r="T5" s="2"/>
      <c r="U5"/>
      <c r="V5"/>
      <c r="W5"/>
      <c r="X5"/>
      <c r="Y5"/>
      <c r="Z5"/>
      <c r="AA5"/>
      <c r="AB5"/>
      <c r="AC5"/>
      <c r="AD5"/>
      <c r="AE5"/>
      <c r="AF5"/>
      <c r="AG5"/>
    </row>
    <row r="6" spans="1:33" ht="45" x14ac:dyDescent="0.25">
      <c r="A6" s="2" t="s">
        <v>432</v>
      </c>
      <c r="B6" s="3" t="s">
        <v>307</v>
      </c>
      <c r="C6" s="3" t="s">
        <v>56</v>
      </c>
      <c r="D6" s="3" t="s">
        <v>59</v>
      </c>
      <c r="E6" s="2"/>
      <c r="F6" s="2"/>
      <c r="G6" s="2" t="s">
        <v>20</v>
      </c>
      <c r="H6" s="3" t="s">
        <v>40</v>
      </c>
      <c r="I6" s="2"/>
      <c r="J6" s="2" t="s">
        <v>36</v>
      </c>
      <c r="K6" s="2"/>
      <c r="L6" s="3">
        <v>1</v>
      </c>
      <c r="M6" s="3" t="s">
        <v>48</v>
      </c>
      <c r="N6" s="3" t="s">
        <v>308</v>
      </c>
      <c r="O6" s="3"/>
      <c r="P6" s="2"/>
      <c r="Q6" s="2"/>
      <c r="R6" s="2"/>
      <c r="S6" s="2"/>
      <c r="T6" s="2"/>
      <c r="U6"/>
      <c r="V6"/>
      <c r="W6"/>
      <c r="X6"/>
      <c r="Y6"/>
      <c r="Z6"/>
      <c r="AA6"/>
      <c r="AB6"/>
      <c r="AC6"/>
      <c r="AD6"/>
      <c r="AE6"/>
      <c r="AF6"/>
      <c r="AG6"/>
    </row>
    <row r="7" spans="1:33" ht="45" x14ac:dyDescent="0.25">
      <c r="A7" s="2" t="s">
        <v>433</v>
      </c>
      <c r="B7" s="3" t="s">
        <v>310</v>
      </c>
      <c r="C7" s="3" t="s">
        <v>56</v>
      </c>
      <c r="D7" s="3" t="s">
        <v>59</v>
      </c>
      <c r="E7" s="2"/>
      <c r="F7" s="2"/>
      <c r="G7" s="2" t="s">
        <v>16</v>
      </c>
      <c r="H7" s="3" t="s">
        <v>40</v>
      </c>
      <c r="I7" s="2"/>
      <c r="J7" s="2" t="s">
        <v>36</v>
      </c>
      <c r="K7" s="2"/>
      <c r="L7" s="3">
        <v>1</v>
      </c>
      <c r="M7" s="3" t="s">
        <v>48</v>
      </c>
      <c r="N7" s="3" t="s">
        <v>308</v>
      </c>
      <c r="O7" s="3"/>
      <c r="P7" s="2"/>
      <c r="Q7" s="2"/>
      <c r="R7" s="2"/>
      <c r="S7" s="2"/>
      <c r="T7" s="2"/>
      <c r="U7"/>
      <c r="V7"/>
      <c r="W7"/>
      <c r="X7"/>
      <c r="Y7"/>
      <c r="Z7"/>
      <c r="AA7"/>
      <c r="AB7"/>
      <c r="AC7"/>
      <c r="AD7"/>
      <c r="AE7"/>
      <c r="AF7"/>
      <c r="AG7"/>
    </row>
    <row r="8" spans="1:33" ht="33.75" x14ac:dyDescent="0.25">
      <c r="A8" s="2" t="s">
        <v>434</v>
      </c>
      <c r="B8" s="3" t="s">
        <v>435</v>
      </c>
      <c r="C8" s="3" t="s">
        <v>56</v>
      </c>
      <c r="D8" s="3" t="s">
        <v>59</v>
      </c>
      <c r="E8" s="2"/>
      <c r="F8" s="2"/>
      <c r="G8" s="2" t="s">
        <v>20</v>
      </c>
      <c r="H8" s="3" t="s">
        <v>40</v>
      </c>
      <c r="I8" s="2"/>
      <c r="J8" s="2" t="s">
        <v>36</v>
      </c>
      <c r="K8" s="2"/>
      <c r="L8" s="3">
        <v>1</v>
      </c>
      <c r="M8" s="3" t="s">
        <v>48</v>
      </c>
      <c r="N8" s="3" t="s">
        <v>436</v>
      </c>
      <c r="O8" s="3"/>
      <c r="P8" s="2"/>
      <c r="Q8" s="2"/>
      <c r="R8" s="2"/>
      <c r="S8" s="2"/>
      <c r="T8" s="2"/>
      <c r="U8"/>
      <c r="V8"/>
      <c r="W8"/>
      <c r="X8"/>
      <c r="Y8"/>
      <c r="Z8"/>
      <c r="AA8"/>
      <c r="AB8"/>
      <c r="AC8"/>
      <c r="AD8"/>
      <c r="AE8"/>
      <c r="AF8"/>
      <c r="AG8"/>
    </row>
    <row r="9" spans="1:33" ht="33.75" x14ac:dyDescent="0.25">
      <c r="A9" s="2" t="s">
        <v>437</v>
      </c>
      <c r="B9" s="3" t="s">
        <v>438</v>
      </c>
      <c r="C9" s="3" t="s">
        <v>56</v>
      </c>
      <c r="D9" s="3" t="s">
        <v>59</v>
      </c>
      <c r="E9" s="2"/>
      <c r="F9" s="2"/>
      <c r="G9" s="2" t="s">
        <v>20</v>
      </c>
      <c r="H9" s="3" t="s">
        <v>40</v>
      </c>
      <c r="I9" s="2"/>
      <c r="J9" s="2" t="s">
        <v>36</v>
      </c>
      <c r="K9" s="2"/>
      <c r="L9" s="3">
        <v>1</v>
      </c>
      <c r="M9" s="3" t="s">
        <v>48</v>
      </c>
      <c r="N9" s="3" t="s">
        <v>436</v>
      </c>
      <c r="O9" s="3"/>
      <c r="P9" s="2"/>
      <c r="Q9" s="2"/>
      <c r="R9" s="2"/>
      <c r="S9" s="2"/>
      <c r="T9" s="2"/>
      <c r="U9"/>
      <c r="V9"/>
      <c r="W9"/>
      <c r="X9"/>
      <c r="Y9"/>
      <c r="Z9"/>
      <c r="AA9"/>
      <c r="AB9"/>
      <c r="AC9"/>
      <c r="AD9"/>
      <c r="AE9"/>
      <c r="AF9"/>
      <c r="AG9"/>
    </row>
    <row r="10" spans="1:33" ht="15.75" thickBot="1" x14ac:dyDescent="0.3">
      <c r="B10" s="56"/>
      <c r="C10" s="56"/>
      <c r="D10" s="56"/>
      <c r="H10" s="56"/>
      <c r="L10" s="56"/>
      <c r="M10" s="56"/>
      <c r="N10" s="56"/>
      <c r="O10" s="56"/>
      <c r="U10"/>
      <c r="V10"/>
      <c r="W10"/>
      <c r="X10"/>
      <c r="Y10"/>
      <c r="Z10"/>
      <c r="AA10"/>
      <c r="AB10"/>
      <c r="AC10"/>
      <c r="AD10"/>
      <c r="AE10"/>
      <c r="AF10"/>
      <c r="AG10"/>
    </row>
    <row r="11" spans="1:33" ht="15.75" thickBot="1" x14ac:dyDescent="0.3">
      <c r="A11" s="38" t="s">
        <v>27</v>
      </c>
      <c r="B11" s="38" t="s">
        <v>28</v>
      </c>
      <c r="C11" s="38" t="s">
        <v>24</v>
      </c>
      <c r="D11" s="80" t="s">
        <v>29</v>
      </c>
      <c r="E11" s="81"/>
      <c r="F11" s="81"/>
      <c r="G11" s="81"/>
      <c r="H11" s="80" t="s">
        <v>7</v>
      </c>
      <c r="I11" s="81"/>
      <c r="J11" s="81"/>
      <c r="K11" s="81"/>
      <c r="L11" s="81"/>
      <c r="M11" s="82" t="s">
        <v>30</v>
      </c>
      <c r="N11" s="83"/>
      <c r="O11" s="84"/>
    </row>
    <row r="12" spans="1:33" ht="23.25" thickBot="1" x14ac:dyDescent="0.3">
      <c r="A12" s="39">
        <v>1</v>
      </c>
      <c r="B12" s="45" t="s">
        <v>313</v>
      </c>
      <c r="C12" s="40" t="s">
        <v>56</v>
      </c>
      <c r="D12" s="70" t="s">
        <v>314</v>
      </c>
      <c r="E12" s="71"/>
      <c r="F12" s="71"/>
      <c r="G12" s="71"/>
      <c r="H12" s="70" t="s">
        <v>315</v>
      </c>
      <c r="I12" s="72"/>
      <c r="J12" s="72"/>
      <c r="K12" s="72"/>
      <c r="L12" s="72"/>
      <c r="M12" s="85"/>
      <c r="N12" s="74"/>
      <c r="O12" s="75"/>
    </row>
    <row r="13" spans="1:33" ht="15.75" thickBot="1" x14ac:dyDescent="0.3">
      <c r="A13" s="39">
        <v>2</v>
      </c>
      <c r="B13" s="45" t="s">
        <v>316</v>
      </c>
      <c r="C13" s="40" t="s">
        <v>56</v>
      </c>
      <c r="D13" s="70" t="s">
        <v>317</v>
      </c>
      <c r="E13" s="71"/>
      <c r="F13" s="71"/>
      <c r="G13" s="71"/>
      <c r="H13" s="70" t="s">
        <v>318</v>
      </c>
      <c r="I13" s="72"/>
      <c r="J13" s="72"/>
      <c r="K13" s="72"/>
      <c r="L13" s="72"/>
      <c r="M13" s="85"/>
      <c r="N13" s="74"/>
      <c r="O13" s="75"/>
    </row>
    <row r="14" spans="1:33" ht="15.75" thickBot="1" x14ac:dyDescent="0.3">
      <c r="A14" s="39">
        <v>3</v>
      </c>
      <c r="B14" s="45" t="s">
        <v>319</v>
      </c>
      <c r="C14" s="40" t="s">
        <v>56</v>
      </c>
      <c r="D14" s="70" t="s">
        <v>320</v>
      </c>
      <c r="E14" s="71"/>
      <c r="F14" s="71"/>
      <c r="G14" s="71"/>
      <c r="H14" s="70" t="s">
        <v>321</v>
      </c>
      <c r="I14" s="72"/>
      <c r="J14" s="72"/>
      <c r="K14" s="72"/>
      <c r="L14" s="72"/>
      <c r="M14" s="73"/>
      <c r="N14" s="74"/>
      <c r="O14" s="75"/>
    </row>
    <row r="22" spans="11:12" x14ac:dyDescent="0.25">
      <c r="K22" s="42"/>
      <c r="L22" s="43"/>
    </row>
    <row r="23" spans="11:12" x14ac:dyDescent="0.25">
      <c r="K23" s="13"/>
      <c r="L23" s="43"/>
    </row>
    <row r="24" spans="11:12" x14ac:dyDescent="0.25">
      <c r="K24" s="13"/>
      <c r="L24" s="43"/>
    </row>
    <row r="25" spans="11:12" x14ac:dyDescent="0.25">
      <c r="K25" s="13"/>
      <c r="L25" s="43"/>
    </row>
    <row r="26" spans="11:12" x14ac:dyDescent="0.25">
      <c r="K26" s="13"/>
      <c r="L26" s="43"/>
    </row>
    <row r="27" spans="11:12" x14ac:dyDescent="0.25">
      <c r="K27" s="13"/>
      <c r="L27" s="43"/>
    </row>
    <row r="28" spans="11:12" x14ac:dyDescent="0.25">
      <c r="K28" s="42"/>
      <c r="L28" s="43"/>
    </row>
  </sheetData>
  <mergeCells count="14">
    <mergeCell ref="D13:G13"/>
    <mergeCell ref="H13:L13"/>
    <mergeCell ref="M13:O13"/>
    <mergeCell ref="D14:G14"/>
    <mergeCell ref="H14:L14"/>
    <mergeCell ref="M14:O14"/>
    <mergeCell ref="D12:G12"/>
    <mergeCell ref="H12:L12"/>
    <mergeCell ref="M12:O12"/>
    <mergeCell ref="P2:R2"/>
    <mergeCell ref="S2:T2"/>
    <mergeCell ref="D11:G11"/>
    <mergeCell ref="H11:L11"/>
    <mergeCell ref="M11:O11"/>
  </mergeCells>
  <dataValidations count="1">
    <dataValidation type="list" allowBlank="1" showInputMessage="1" showErrorMessage="1" sqref="G4:G10" xr:uid="{374461E7-BF02-4A2D-B754-37FC5EA6CD6E}">
      <formula1>ValidStatus</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E94C6-64CC-4F6D-84CF-394537B74270}">
  <sheetPr codeName="Sheet16"/>
  <dimension ref="B1:B12"/>
  <sheetViews>
    <sheetView workbookViewId="0">
      <selection activeCell="F17" sqref="F17"/>
    </sheetView>
  </sheetViews>
  <sheetFormatPr defaultRowHeight="15" x14ac:dyDescent="0.25"/>
  <cols>
    <col min="2" max="2" width="13.5703125" customWidth="1"/>
  </cols>
  <sheetData>
    <row r="1" spans="2:2" x14ac:dyDescent="0.25">
      <c r="B1" s="24" t="s">
        <v>13</v>
      </c>
    </row>
    <row r="2" spans="2:2" x14ac:dyDescent="0.25">
      <c r="B2" s="25" t="s">
        <v>14</v>
      </c>
    </row>
    <row r="3" spans="2:2" x14ac:dyDescent="0.25">
      <c r="B3" s="25" t="s">
        <v>15</v>
      </c>
    </row>
    <row r="4" spans="2:2" x14ac:dyDescent="0.25">
      <c r="B4" s="25" t="s">
        <v>16</v>
      </c>
    </row>
    <row r="5" spans="2:2" x14ac:dyDescent="0.25">
      <c r="B5" s="25" t="s">
        <v>17</v>
      </c>
    </row>
    <row r="6" spans="2:2" x14ac:dyDescent="0.25">
      <c r="B6" s="25" t="s">
        <v>18</v>
      </c>
    </row>
    <row r="7" spans="2:2" x14ac:dyDescent="0.25">
      <c r="B7" s="25" t="s">
        <v>19</v>
      </c>
    </row>
    <row r="8" spans="2:2" x14ac:dyDescent="0.25">
      <c r="B8" s="25" t="s">
        <v>20</v>
      </c>
    </row>
    <row r="9" spans="2:2" x14ac:dyDescent="0.25">
      <c r="B9" s="25"/>
    </row>
    <row r="10" spans="2:2" x14ac:dyDescent="0.25">
      <c r="B10" s="25"/>
    </row>
    <row r="11" spans="2:2" x14ac:dyDescent="0.25">
      <c r="B11" s="25"/>
    </row>
    <row r="12" spans="2:2" x14ac:dyDescent="0.25">
      <c r="B12" s="25"/>
    </row>
  </sheetData>
  <customSheetViews>
    <customSheetView guid="{35D03442-C94C-492D-B588-819259D0309A}" state="hidden">
      <selection activeCell="F10" sqref="F10"/>
      <pageMargins left="0.7" right="0.7" top="0.75" bottom="0.75" header="0.3" footer="0.3"/>
      <pageSetup paperSize="9" orientation="portrait" verticalDpi="598" r:id="rId1"/>
    </customSheetView>
  </customSheetViews>
  <pageMargins left="0.7" right="0.7" top="0.75" bottom="0.75" header="0.3" footer="0.3"/>
  <pageSetup paperSize="9" orientation="portrait" verticalDpi="598"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2cfbe10-6d39-4340-a1b3-38a886b171d8">
      <Terms xmlns="http://schemas.microsoft.com/office/infopath/2007/PartnerControls"/>
    </lcf76f155ced4ddcb4097134ff3c332f>
    <TaxCatchAll xmlns="c564591c-15a3-4adf-af05-a1858014a69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7D620C68A05F240BF9A925F60C0AFB6" ma:contentTypeVersion="13" ma:contentTypeDescription="Create a new document." ma:contentTypeScope="" ma:versionID="76c786084e0bdf91d559b5a48329e27a">
  <xsd:schema xmlns:xsd="http://www.w3.org/2001/XMLSchema" xmlns:xs="http://www.w3.org/2001/XMLSchema" xmlns:p="http://schemas.microsoft.com/office/2006/metadata/properties" xmlns:ns2="42cfbe10-6d39-4340-a1b3-38a886b171d8" xmlns:ns3="c564591c-15a3-4adf-af05-a1858014a694" targetNamespace="http://schemas.microsoft.com/office/2006/metadata/properties" ma:root="true" ma:fieldsID="a4daf089d19bd900e55d5f0238633eb8" ns2:_="" ns3:_="">
    <xsd:import namespace="42cfbe10-6d39-4340-a1b3-38a886b171d8"/>
    <xsd:import namespace="c564591c-15a3-4adf-af05-a1858014a69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cfbe10-6d39-4340-a1b3-38a886b171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3821134-7e8e-467b-be76-962851911ba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564591c-15a3-4adf-af05-a1858014a6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7eeaba4-89f2-4d45-b2a7-7760562ce99a}" ma:internalName="TaxCatchAll" ma:showField="CatchAllData" ma:web="c564591c-15a3-4adf-af05-a1858014a6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0A1EBF-6997-493A-9D4A-DAABC1016199}">
  <ds:schemaRefs>
    <ds:schemaRef ds:uri="http://schemas.microsoft.com/office/2006/metadata/properties"/>
    <ds:schemaRef ds:uri="http://schemas.microsoft.com/office/infopath/2007/PartnerControls"/>
    <ds:schemaRef ds:uri="42cfbe10-6d39-4340-a1b3-38a886b171d8"/>
    <ds:schemaRef ds:uri="c564591c-15a3-4adf-af05-a1858014a694"/>
  </ds:schemaRefs>
</ds:datastoreItem>
</file>

<file path=customXml/itemProps2.xml><?xml version="1.0" encoding="utf-8"?>
<ds:datastoreItem xmlns:ds="http://schemas.openxmlformats.org/officeDocument/2006/customXml" ds:itemID="{B71DA671-E73E-4F49-AC26-E2C4B6BD6BE4}">
  <ds:schemaRefs>
    <ds:schemaRef ds:uri="http://schemas.microsoft.com/sharepoint/v3/contenttype/forms"/>
  </ds:schemaRefs>
</ds:datastoreItem>
</file>

<file path=customXml/itemProps3.xml><?xml version="1.0" encoding="utf-8"?>
<ds:datastoreItem xmlns:ds="http://schemas.openxmlformats.org/officeDocument/2006/customXml" ds:itemID="{AAF09C76-1AB6-4DFC-A3CB-8C209EE269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Test Summary</vt:lpstr>
      <vt:lpstr>Pre_Work</vt:lpstr>
      <vt:lpstr>Printers</vt:lpstr>
      <vt:lpstr>Sorter_Standard</vt:lpstr>
      <vt:lpstr>Sorter_Volume</vt:lpstr>
      <vt:lpstr>Sorter_Dups</vt:lpstr>
      <vt:lpstr>Sorter_Label_Compare</vt:lpstr>
      <vt:lpstr>CN80_Standard</vt:lpstr>
      <vt:lpstr>Consolidation</vt:lpstr>
      <vt:lpstr>CN80_Voice</vt:lpstr>
      <vt:lpstr>Std_Ring_Scan</vt:lpstr>
      <vt:lpstr>Vocollect_All</vt:lpstr>
      <vt:lpstr>Std_VM1A</vt:lpstr>
      <vt:lpstr>Cntl Card</vt:lpstr>
      <vt:lpstr>ValidStatus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Yeap-Heng Lo</dc:creator>
  <cp:lastModifiedBy>John Herbert</cp:lastModifiedBy>
  <cp:lastPrinted>2023-05-01T22:26:33Z</cp:lastPrinted>
  <dcterms:created xsi:type="dcterms:W3CDTF">2020-04-06T05:01:33Z</dcterms:created>
  <dcterms:modified xsi:type="dcterms:W3CDTF">2023-05-17T06:55:59Z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0x01010077D620C68A05F240BF9A925F60C0AFB6</vt:lpwstr>
  </property>
  <property fmtid="{D5CDD505-2E9C-101B-9397-08002B2CF9AE}" pid="3" name="MediaServiceImageTags">
    <vt:lpwstr/>
  </property>
</Properties>
</file>