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Y:\Technik\Technik 2020\04 - Electronics\06 - Dokumentation\"/>
    </mc:Choice>
  </mc:AlternateContent>
  <xr:revisionPtr revIDLastSave="0" documentId="13_ncr:1_{817AC0E6-16A1-4BC1-9FF6-D0E9F5AC2B50}" xr6:coauthVersionLast="47" xr6:coauthVersionMax="47" xr10:uidLastSave="{00000000-0000-0000-0000-000000000000}"/>
  <bookViews>
    <workbookView xWindow="-28920" yWindow="2490" windowWidth="29040" windowHeight="15840" activeTab="4" xr2:uid="{00000000-000D-0000-FFFF-FFFF00000000}"/>
  </bookViews>
  <sheets>
    <sheet name="Alle" sheetId="9" r:id="rId1"/>
    <sheet name="TireTemp_Camera" sheetId="17" r:id="rId2"/>
    <sheet name="DIC" sheetId="15" r:id="rId3"/>
    <sheet name="ETC" sheetId="16" r:id="rId4"/>
    <sheet name="u_FAR" sheetId="14" r:id="rId5"/>
    <sheet name="SWC" sheetId="13" r:id="rId6"/>
    <sheet name="ECU" sheetId="10" r:id="rId7"/>
    <sheet name="SH" sheetId="12" r:id="rId8"/>
    <sheet name="UAC" sheetId="11" r:id="rId9"/>
    <sheet name="Datalogger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7" l="1"/>
  <c r="L5" i="17" s="1"/>
  <c r="N5" i="17" s="1"/>
  <c r="K6" i="17"/>
  <c r="L6" i="17" s="1"/>
  <c r="N6" i="17" s="1"/>
  <c r="K7" i="17"/>
  <c r="M7" i="17" s="1"/>
  <c r="K8" i="17"/>
  <c r="L8" i="17" s="1"/>
  <c r="N8" i="17" s="1"/>
  <c r="K9" i="17"/>
  <c r="L9" i="17" s="1"/>
  <c r="N9" i="17" s="1"/>
  <c r="K10" i="17"/>
  <c r="L10" i="17" s="1"/>
  <c r="N10" i="17" s="1"/>
  <c r="K11" i="17"/>
  <c r="L11" i="17" s="1"/>
  <c r="N11" i="17" s="1"/>
  <c r="K4" i="17"/>
  <c r="M4" i="17" s="1"/>
  <c r="K3" i="16"/>
  <c r="L3" i="16" s="1"/>
  <c r="K3" i="13"/>
  <c r="M3" i="13" s="1"/>
  <c r="K5" i="12"/>
  <c r="L5" i="12" s="1"/>
  <c r="N5" i="12" s="1"/>
  <c r="K4" i="12"/>
  <c r="L4" i="12" s="1"/>
  <c r="N4" i="12" s="1"/>
  <c r="K18" i="18"/>
  <c r="M18" i="18" s="1"/>
  <c r="K17" i="18"/>
  <c r="L17" i="18" s="1"/>
  <c r="N17" i="18" s="1"/>
  <c r="K16" i="18"/>
  <c r="M16" i="18" s="1"/>
  <c r="K15" i="18"/>
  <c r="M15" i="18" s="1"/>
  <c r="K13" i="12"/>
  <c r="L13" i="12" s="1"/>
  <c r="N13" i="12" s="1"/>
  <c r="K6" i="12"/>
  <c r="L6" i="12" s="1"/>
  <c r="N6" i="12" s="1"/>
  <c r="K5" i="18"/>
  <c r="L5" i="18" s="1"/>
  <c r="N5" i="18" s="1"/>
  <c r="K6" i="18"/>
  <c r="L6" i="18" s="1"/>
  <c r="N6" i="18" s="1"/>
  <c r="K7" i="18"/>
  <c r="L7" i="18" s="1"/>
  <c r="N7" i="18" s="1"/>
  <c r="K4" i="18"/>
  <c r="M4" i="18" s="1"/>
  <c r="K3" i="18"/>
  <c r="M3" i="18" s="1"/>
  <c r="K4" i="10"/>
  <c r="M4" i="10" s="1"/>
  <c r="K5" i="10"/>
  <c r="M5" i="10" s="1"/>
  <c r="K6" i="10"/>
  <c r="M6" i="10" s="1"/>
  <c r="K7" i="10"/>
  <c r="M7" i="10" s="1"/>
  <c r="K8" i="10"/>
  <c r="M8" i="10" s="1"/>
  <c r="K3" i="10"/>
  <c r="M3" i="10" s="1"/>
  <c r="L4" i="10"/>
  <c r="N4" i="10" s="1"/>
  <c r="K3" i="14"/>
  <c r="M3" i="14" s="1"/>
  <c r="M6" i="14" s="1"/>
  <c r="K12" i="12"/>
  <c r="M12" i="12" s="1"/>
  <c r="K11" i="12"/>
  <c r="L11" i="12" s="1"/>
  <c r="N11" i="12" s="1"/>
  <c r="K20" i="11"/>
  <c r="L20" i="11" s="1"/>
  <c r="N20" i="11" s="1"/>
  <c r="K19" i="11"/>
  <c r="L19" i="11" s="1"/>
  <c r="N19" i="11" s="1"/>
  <c r="K15" i="11"/>
  <c r="L15" i="11" s="1"/>
  <c r="N15" i="11" s="1"/>
  <c r="K14" i="11"/>
  <c r="L14" i="11" s="1"/>
  <c r="N14" i="11" s="1"/>
  <c r="K10" i="11"/>
  <c r="L10" i="11" s="1"/>
  <c r="N10" i="11" s="1"/>
  <c r="K9" i="11"/>
  <c r="L9" i="11" s="1"/>
  <c r="N9" i="11" s="1"/>
  <c r="K5" i="11"/>
  <c r="M5" i="11" s="1"/>
  <c r="K4" i="11"/>
  <c r="L4" i="11" s="1"/>
  <c r="N4" i="11" s="1"/>
  <c r="L3" i="13" l="1"/>
  <c r="N3" i="13" s="1"/>
  <c r="M20" i="11"/>
  <c r="M4" i="12"/>
  <c r="M5" i="12"/>
  <c r="L7" i="17"/>
  <c r="N7" i="17" s="1"/>
  <c r="M9" i="17"/>
  <c r="M6" i="17"/>
  <c r="M10" i="17"/>
  <c r="M11" i="17"/>
  <c r="M8" i="17"/>
  <c r="M5" i="17"/>
  <c r="M13" i="17" s="1"/>
  <c r="L4" i="17"/>
  <c r="N4" i="17" s="1"/>
  <c r="N13" i="17" s="1"/>
  <c r="M3" i="16"/>
  <c r="M5" i="16" s="1"/>
  <c r="L7" i="10"/>
  <c r="N7" i="10" s="1"/>
  <c r="L6" i="10"/>
  <c r="N6" i="10" s="1"/>
  <c r="L5" i="10"/>
  <c r="N5" i="10" s="1"/>
  <c r="M15" i="11"/>
  <c r="M10" i="10"/>
  <c r="M17" i="18"/>
  <c r="M20" i="18" s="1"/>
  <c r="L15" i="18"/>
  <c r="N15" i="18" s="1"/>
  <c r="L18" i="18"/>
  <c r="N18" i="18" s="1"/>
  <c r="L16" i="18"/>
  <c r="N16" i="18" s="1"/>
  <c r="M10" i="11"/>
  <c r="M4" i="11"/>
  <c r="M14" i="11"/>
  <c r="L5" i="11"/>
  <c r="N5" i="11" s="1"/>
  <c r="N22" i="11" s="1"/>
  <c r="M9" i="11"/>
  <c r="M19" i="11"/>
  <c r="M13" i="12"/>
  <c r="M6" i="12"/>
  <c r="M6" i="18"/>
  <c r="M7" i="18"/>
  <c r="M5" i="18"/>
  <c r="L4" i="18"/>
  <c r="N4" i="18" s="1"/>
  <c r="M9" i="18"/>
  <c r="L3" i="18"/>
  <c r="N3" i="18" s="1"/>
  <c r="N9" i="18" s="1"/>
  <c r="M5" i="13"/>
  <c r="N5" i="13"/>
  <c r="L8" i="10"/>
  <c r="N8" i="10" s="1"/>
  <c r="L3" i="10"/>
  <c r="N3" i="10" s="1"/>
  <c r="N10" i="10" s="1"/>
  <c r="N3" i="16"/>
  <c r="N5" i="16" s="1"/>
  <c r="L3" i="14"/>
  <c r="N3" i="14" s="1"/>
  <c r="N6" i="14" s="1"/>
  <c r="L12" i="12"/>
  <c r="N12" i="12" s="1"/>
  <c r="N15" i="12" s="1"/>
  <c r="M11" i="12"/>
  <c r="L10" i="9" l="1"/>
  <c r="L11" i="9" s="1"/>
  <c r="N20" i="18"/>
  <c r="M22" i="11"/>
  <c r="M15" i="12"/>
  <c r="K10" i="9" s="1"/>
  <c r="K11" i="9" s="1"/>
</calcChain>
</file>

<file path=xl/sharedStrings.xml><?xml version="1.0" encoding="utf-8"?>
<sst xmlns="http://schemas.openxmlformats.org/spreadsheetml/2006/main" count="884" uniqueCount="264">
  <si>
    <t>Name</t>
  </si>
  <si>
    <t>NTC-10K</t>
  </si>
  <si>
    <t>Oil_Temperature</t>
  </si>
  <si>
    <t>Fuel_Pressure</t>
  </si>
  <si>
    <t>Camshaft_Sensor</t>
  </si>
  <si>
    <t>Lambda</t>
  </si>
  <si>
    <t>IAT</t>
  </si>
  <si>
    <t>Oil_Pressure</t>
  </si>
  <si>
    <t>Coolant_Temperature_Engine</t>
  </si>
  <si>
    <t>ADZ-Nagano 0-10bar</t>
  </si>
  <si>
    <t>ADZ-Nagano 0-6bar</t>
  </si>
  <si>
    <t>Active Inductive Sensor (IFM)</t>
  </si>
  <si>
    <t>Lambda Sonde</t>
  </si>
  <si>
    <t>type</t>
  </si>
  <si>
    <t>Gear Sensor</t>
  </si>
  <si>
    <t>Triumph OEM Sensor</t>
  </si>
  <si>
    <t>ECU</t>
  </si>
  <si>
    <t>SH_FR</t>
  </si>
  <si>
    <t>SH_FL</t>
  </si>
  <si>
    <t>ETC</t>
  </si>
  <si>
    <t>3 Axis Accelerometer</t>
  </si>
  <si>
    <t>Brake Disc Temperature</t>
  </si>
  <si>
    <t>Brakefluid Temperature</t>
  </si>
  <si>
    <t>Hall</t>
  </si>
  <si>
    <t>Type K</t>
  </si>
  <si>
    <t>Coolant_Temp_In Right</t>
  </si>
  <si>
    <t>Coolant_Temp_Out Right</t>
  </si>
  <si>
    <t>Brake_Pressure_Rear</t>
  </si>
  <si>
    <t>ADZ-Nagano 0-100bar</t>
  </si>
  <si>
    <t>Damper Travel FL</t>
  </si>
  <si>
    <t>Damper Travel RL</t>
  </si>
  <si>
    <t>Potentiometer</t>
  </si>
  <si>
    <t>Damper Travel FR</t>
  </si>
  <si>
    <t>Damper Travel RR</t>
  </si>
  <si>
    <t>Steering Angle</t>
  </si>
  <si>
    <t>APPS_1</t>
  </si>
  <si>
    <t>APPS_2</t>
  </si>
  <si>
    <t>TPS_1</t>
  </si>
  <si>
    <t>TPS_2</t>
  </si>
  <si>
    <t>Upright AccelerationFL</t>
  </si>
  <si>
    <t>Upright AccelerationFR</t>
  </si>
  <si>
    <t>Upright AccelerationRL</t>
  </si>
  <si>
    <t>Upright AccelerationRR</t>
  </si>
  <si>
    <t>Wheel Speed SensorFL</t>
  </si>
  <si>
    <t>Wheel Speed SensorFR</t>
  </si>
  <si>
    <t>Wheel Speed SensorRL</t>
  </si>
  <si>
    <t>Wheel Speed SensorRR</t>
  </si>
  <si>
    <t>Brake_Pressure_Front</t>
  </si>
  <si>
    <t>Wheelspeed FR,RR</t>
  </si>
  <si>
    <t>Wheelspeed FL,RL</t>
  </si>
  <si>
    <t>Freq Hz</t>
  </si>
  <si>
    <t>Unit</t>
  </si>
  <si>
    <t>Analog 5V und Digital</t>
  </si>
  <si>
    <t>AIMEVO5</t>
  </si>
  <si>
    <t>Avaliable in CAN</t>
  </si>
  <si>
    <t>Bytes</t>
  </si>
  <si>
    <t>Yes</t>
  </si>
  <si>
    <t>No</t>
  </si>
  <si>
    <t>Camera</t>
  </si>
  <si>
    <t>Wheeltemp FR</t>
  </si>
  <si>
    <t>Wheeltemp FL</t>
  </si>
  <si>
    <t>Wheeltemp RR</t>
  </si>
  <si>
    <t>Wheeltemp RL</t>
  </si>
  <si>
    <t>Telemetrie Hz</t>
  </si>
  <si>
    <t>min. Telemetrie</t>
  </si>
  <si>
    <t>CAN ID</t>
  </si>
  <si>
    <t>200&amp;201</t>
  </si>
  <si>
    <t>600-603</t>
  </si>
  <si>
    <t>420&amp;421</t>
  </si>
  <si>
    <t>422&amp;423</t>
  </si>
  <si>
    <t>426&amp;427</t>
  </si>
  <si>
    <t>424&amp;425</t>
  </si>
  <si>
    <t>700-703</t>
  </si>
  <si>
    <t>Map</t>
  </si>
  <si>
    <t>TPS ECU</t>
  </si>
  <si>
    <t>RPM</t>
  </si>
  <si>
    <t>Inj_PW</t>
  </si>
  <si>
    <t>V_SPD</t>
  </si>
  <si>
    <t>Ign_Ang</t>
  </si>
  <si>
    <t>Druck</t>
  </si>
  <si>
    <t>Passive Inductive</t>
  </si>
  <si>
    <t>Calc</t>
  </si>
  <si>
    <t>CTRL</t>
  </si>
  <si>
    <t>Legende</t>
  </si>
  <si>
    <t>Selbst eingeregelter Wert</t>
  </si>
  <si>
    <t>Kalkulierter Wert</t>
  </si>
  <si>
    <t>Pressure</t>
  </si>
  <si>
    <t>Baro (Ambient Pressure)</t>
  </si>
  <si>
    <t>Exh_Temp_1</t>
  </si>
  <si>
    <t>Exh_Temp_2</t>
  </si>
  <si>
    <t>Exh_Temp_3</t>
  </si>
  <si>
    <t>Misc</t>
  </si>
  <si>
    <t>Nicht genutzer Sensor bzw. Allgemein Genutzter Eingang</t>
  </si>
  <si>
    <t>500&amp;501</t>
  </si>
  <si>
    <t>502&amp;503</t>
  </si>
  <si>
    <t>Dwell</t>
  </si>
  <si>
    <t>Lambda_Corr</t>
  </si>
  <si>
    <t>EGT1&amp;2</t>
  </si>
  <si>
    <t>A_in 1-4 (Misc)</t>
  </si>
  <si>
    <t>0-5V</t>
  </si>
  <si>
    <t>Infrared Cam</t>
  </si>
  <si>
    <t>Inductive Trigger</t>
  </si>
  <si>
    <t>SWC</t>
  </si>
  <si>
    <t>u_FAR</t>
  </si>
  <si>
    <t>UAC_FR</t>
  </si>
  <si>
    <t>UAC_RL</t>
  </si>
  <si>
    <t>UAC_RR</t>
  </si>
  <si>
    <t>1Axis_Accel</t>
  </si>
  <si>
    <t>Total number of CAN Bytes/s</t>
  </si>
  <si>
    <t>Byte 1</t>
  </si>
  <si>
    <t>Byte 2</t>
  </si>
  <si>
    <t>Byte 3</t>
  </si>
  <si>
    <t>Byte 4</t>
  </si>
  <si>
    <t>Byte 5</t>
  </si>
  <si>
    <t>Byte 6</t>
  </si>
  <si>
    <t>Byte 7</t>
  </si>
  <si>
    <t>Sendefrequenz [hz]</t>
  </si>
  <si>
    <t>Daten</t>
  </si>
  <si>
    <t>UAC_FL</t>
  </si>
  <si>
    <t>FL</t>
  </si>
  <si>
    <t>FR</t>
  </si>
  <si>
    <t>RL</t>
  </si>
  <si>
    <t>RR</t>
  </si>
  <si>
    <t>SHR</t>
  </si>
  <si>
    <t>SHL</t>
  </si>
  <si>
    <t xml:space="preserve"> </t>
  </si>
  <si>
    <t>APPS1</t>
  </si>
  <si>
    <t>APPS2</t>
  </si>
  <si>
    <t>TPS2</t>
  </si>
  <si>
    <t>TimerAPPS</t>
  </si>
  <si>
    <t>TimerTPS</t>
  </si>
  <si>
    <t>TimerTPSAPPS</t>
  </si>
  <si>
    <t>TimerHardfail</t>
  </si>
  <si>
    <t>gear</t>
  </si>
  <si>
    <t>fuse status</t>
  </si>
  <si>
    <t>UP_ACCEL_FL MSB</t>
  </si>
  <si>
    <t>UP_ACCEL_FL LSB</t>
  </si>
  <si>
    <t>TYPK1 MSB</t>
  </si>
  <si>
    <t>TYPK1 LSB</t>
  </si>
  <si>
    <t>TYPK2 MSB</t>
  </si>
  <si>
    <t>TYPK2 LSB</t>
  </si>
  <si>
    <t>UP_ACCEL_FR MSB</t>
  </si>
  <si>
    <t>UP_ACCEL_FR LSB</t>
  </si>
  <si>
    <t>UP_ACCEL_RL MSB</t>
  </si>
  <si>
    <t>UP_ACCEL_RL LSB</t>
  </si>
  <si>
    <t>UP_ACCEL_RR MSB</t>
  </si>
  <si>
    <t>UP_ACCEL_RR LSB</t>
  </si>
  <si>
    <t>x</t>
  </si>
  <si>
    <t>Lenght 2.0A</t>
  </si>
  <si>
    <t>2.0B</t>
  </si>
  <si>
    <t>Dummy für DL Calc</t>
  </si>
  <si>
    <t>Bit/s</t>
  </si>
  <si>
    <t>2.0A</t>
  </si>
  <si>
    <t>Total data rates bit/s</t>
  </si>
  <si>
    <t>BPF</t>
  </si>
  <si>
    <t>CLT RR</t>
  </si>
  <si>
    <t>CLT VR</t>
  </si>
  <si>
    <t>Wheelspeed1</t>
  </si>
  <si>
    <t>Wheelspeed2</t>
  </si>
  <si>
    <t>SA</t>
  </si>
  <si>
    <t>BPR</t>
  </si>
  <si>
    <t>CLT VL</t>
  </si>
  <si>
    <t>CLT RL</t>
  </si>
  <si>
    <t>TPS1</t>
  </si>
  <si>
    <t>TPS</t>
  </si>
  <si>
    <t>MAP</t>
  </si>
  <si>
    <t>INJPW</t>
  </si>
  <si>
    <t>AIN1</t>
  </si>
  <si>
    <t>AIN2</t>
  </si>
  <si>
    <t>AIN3</t>
  </si>
  <si>
    <t>AIN4</t>
  </si>
  <si>
    <t>VSPD</t>
  </si>
  <si>
    <t>BARO</t>
  </si>
  <si>
    <t>OILT</t>
  </si>
  <si>
    <t>OILP</t>
  </si>
  <si>
    <t>FUELP</t>
  </si>
  <si>
    <t>CLT</t>
  </si>
  <si>
    <t>IGNANG</t>
  </si>
  <si>
    <t>DWELL</t>
  </si>
  <si>
    <t>LAMBDA</t>
  </si>
  <si>
    <t>LAMCORR</t>
  </si>
  <si>
    <t>EGT1</t>
  </si>
  <si>
    <t>EGT2</t>
  </si>
  <si>
    <t>GEAR</t>
  </si>
  <si>
    <t>ECUTEMP</t>
  </si>
  <si>
    <t>BATT</t>
  </si>
  <si>
    <t>ERRFLAG</t>
  </si>
  <si>
    <t>GEARCUT</t>
  </si>
  <si>
    <t>ETHANOL</t>
  </si>
  <si>
    <t>DBW POS</t>
  </si>
  <si>
    <t>DBW TRIG</t>
  </si>
  <si>
    <t>TC DRPM</t>
  </si>
  <si>
    <t>TC DRPM RAW</t>
  </si>
  <si>
    <t>TC Torque reduction</t>
  </si>
  <si>
    <t>Pit Limit</t>
  </si>
  <si>
    <t>Byte 0</t>
  </si>
  <si>
    <t>Gear Up</t>
  </si>
  <si>
    <t>Gear Down</t>
  </si>
  <si>
    <t>Clutch</t>
  </si>
  <si>
    <t>Start Engine</t>
  </si>
  <si>
    <t>Rotary Encoder Right</t>
  </si>
  <si>
    <t>Rotary Encoder Left</t>
  </si>
  <si>
    <t>Lap_number</t>
  </si>
  <si>
    <t>Lap_time_MSB</t>
  </si>
  <si>
    <t>Lap_time_LSB</t>
  </si>
  <si>
    <t>Best_Time_MSB</t>
  </si>
  <si>
    <t>Best_Time_LSB</t>
  </si>
  <si>
    <t>Pred_time_MSB</t>
  </si>
  <si>
    <t>Pred_time_LSB</t>
  </si>
  <si>
    <t>Rolling time_MSB</t>
  </si>
  <si>
    <t>Rolling time_LSB</t>
  </si>
  <si>
    <t>Test_Best_Time_MSB</t>
  </si>
  <si>
    <t>Test_Best_Time_LSB</t>
  </si>
  <si>
    <t>Rolling_Sess_MSB</t>
  </si>
  <si>
    <t>Rolling_Sess_LSB</t>
  </si>
  <si>
    <t>GPS_Speed_MSB</t>
  </si>
  <si>
    <t>GPS_Speed_LSB</t>
  </si>
  <si>
    <t>Odometer_MSB</t>
  </si>
  <si>
    <t>Odometer_LSB</t>
  </si>
  <si>
    <t>Inline_ACC_MSB</t>
  </si>
  <si>
    <t>Inline_ACC_LSB</t>
  </si>
  <si>
    <t>Later_ACC_MSB</t>
  </si>
  <si>
    <t>Later_ACC_LSB</t>
  </si>
  <si>
    <t>Vertical_ACC_MSB</t>
  </si>
  <si>
    <t>Vertical_ACC_LSB</t>
  </si>
  <si>
    <t>Roll_MSB</t>
  </si>
  <si>
    <t>Roll_LSB</t>
  </si>
  <si>
    <t>Pitch_MSB</t>
  </si>
  <si>
    <t>Pitch_LSB</t>
  </si>
  <si>
    <t>Yaw_MSB</t>
  </si>
  <si>
    <t>Yaw_LSB</t>
  </si>
  <si>
    <t>blipper_enable</t>
  </si>
  <si>
    <t>TYPK1</t>
  </si>
  <si>
    <t>TYPK2</t>
  </si>
  <si>
    <t>Zeitnahe im datenlogger umprogrammieren</t>
  </si>
  <si>
    <t>Pred_time</t>
  </si>
  <si>
    <t>Lap_time</t>
  </si>
  <si>
    <t>Best_Time</t>
  </si>
  <si>
    <t>Anti_blipper_enable</t>
  </si>
  <si>
    <t>CAN2.0A</t>
  </si>
  <si>
    <t>CAN Auslastung in %</t>
  </si>
  <si>
    <t>CAN Rate Mbit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</si>
  <si>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</si>
  <si>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</si>
  <si>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</si>
  <si>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</si>
  <si>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</si>
  <si>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</si>
  <si>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</si>
  <si>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</si>
  <si>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</si>
  <si>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</si>
  <si>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</si>
  <si>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</si>
  <si>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</si>
  <si>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</si>
  <si>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</si>
  <si>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</si>
  <si>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TireTemperature 16Bytes per tire 4Tires</t>
  </si>
  <si>
    <t>FAN_power</t>
  </si>
  <si>
    <t>FAN_Power</t>
  </si>
  <si>
    <t>LC_Active</t>
  </si>
  <si>
    <t>NOTE!!!</t>
  </si>
  <si>
    <t>606 is EMU CAN Switch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</si>
</sst>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49" fontId="0" fillId="0" borderId="0" xfId="0" applyNumberFormat="1"/>
    <xf numFmtId="0" fontId="0" fillId="0" borderId="7" xfId="0" applyFill="1" applyBorder="1"/>
    <xf numFmtId="0" fontId="0" fillId="0" borderId="7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8" xfId="0" applyBorder="1"/>
    <xf numFmtId="0" fontId="3" fillId="2" borderId="8" xfId="0" applyFont="1" applyFill="1" applyBorder="1"/>
    <xf numFmtId="0" fontId="1" fillId="3" borderId="0" xfId="0" applyFont="1" applyFill="1"/>
    <xf numFmtId="0" fontId="3" fillId="4" borderId="8" xfId="0" applyFont="1" applyFill="1" applyBorder="1"/>
    <xf numFmtId="0" fontId="0" fillId="4" borderId="8" xfId="0" applyFill="1" applyBorder="1"/>
    <xf numFmtId="0" fontId="0" fillId="0" borderId="8" xfId="0" applyFill="1" applyBorder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5" borderId="0" xfId="0" applyFill="1"/>
    <xf numFmtId="0" fontId="1" fillId="0" borderId="0" xfId="0" applyFont="1"/>
  </cellXfs>
  <cellStyles count="1">
    <cellStyle name="Standard" xfId="0" builtinId="0"/>
  </cellStyles>
  <dxfs count="12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364CE-0AE3-4F09-AA8E-B46F5D1DFFC8}" name="Tabelle1" displayName="Tabelle1" ref="A1:I73" totalsRowShown="0" headerRowDxfId="11" headerRowBorderDxfId="10" tableBorderDxfId="9">
  <autoFilter ref="A1:I73" xr:uid="{E712927B-6CB0-49DE-9D14-0BE0F2278F6F}"/>
  <tableColumns count="9">
    <tableColumn id="1" xr3:uid="{E44F3993-1543-4AA7-A8D2-B01575491B66}" name="Unit" dataDxfId="8"/>
    <tableColumn id="2" xr3:uid="{E25BBC8C-9333-4F1F-B44B-4C2921574826}" name="type" dataDxfId="7"/>
    <tableColumn id="3" xr3:uid="{FBFEF6C6-3851-4D10-8D7D-DED1EC8DDEFD}" name="Name" dataDxfId="6"/>
    <tableColumn id="4" xr3:uid="{687CF22F-D5E5-44C4-A1B9-AF696FE8E979}" name="Freq Hz" dataDxfId="5"/>
    <tableColumn id="5" xr3:uid="{B71A7B5B-E34D-4819-9B96-6D8666E2736F}" name="Avaliable in CAN" dataDxfId="4"/>
    <tableColumn id="6" xr3:uid="{3F9BFF57-916B-468C-8F01-BB5BA62164EF}" name="Bytes" dataDxfId="3"/>
    <tableColumn id="7" xr3:uid="{7CF48E97-3F7B-4FB9-AA97-249BF622428B}" name="CAN ID" dataDxfId="2"/>
    <tableColumn id="8" xr3:uid="{0B93A617-DD33-46D6-B929-DC7F2EC9572D}" name="min. Telemetrie" dataDxfId="1"/>
    <tableColumn id="9" xr3:uid="{6175F385-5DE7-4BE1-B4BE-4F5BF1AA7FEF}" name="Telemetrie H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4890-9ACA-48D1-9065-0020387C6D4E}">
  <dimension ref="A1:O73"/>
  <sheetViews>
    <sheetView workbookViewId="0">
      <selection activeCell="K9" sqref="K9"/>
    </sheetView>
  </sheetViews>
  <sheetFormatPr baseColWidth="10" defaultRowHeight="14.4" x14ac:dyDescent="0.3"/>
  <cols>
    <col min="1" max="1" width="11.6640625" bestFit="1" customWidth="1"/>
    <col min="2" max="2" width="24.6640625" bestFit="1" customWidth="1"/>
    <col min="3" max="3" width="25.5546875" bestFit="1" customWidth="1"/>
    <col min="4" max="4" width="9.33203125" bestFit="1" customWidth="1"/>
    <col min="5" max="5" width="17" bestFit="1" customWidth="1"/>
    <col min="6" max="6" width="7.6640625" bestFit="1" customWidth="1"/>
    <col min="7" max="7" width="9.109375" bestFit="1" customWidth="1"/>
    <col min="8" max="8" width="10.109375" customWidth="1"/>
    <col min="9" max="9" width="9.6640625" customWidth="1"/>
    <col min="10" max="10" width="25" bestFit="1" customWidth="1"/>
    <col min="11" max="11" width="21.5546875" customWidth="1"/>
  </cols>
  <sheetData>
    <row r="1" spans="1:12" ht="29.4" thickBot="1" x14ac:dyDescent="0.35">
      <c r="A1" s="6" t="s">
        <v>51</v>
      </c>
      <c r="B1" s="5" t="s">
        <v>13</v>
      </c>
      <c r="C1" s="5" t="s">
        <v>0</v>
      </c>
      <c r="D1" s="7" t="s">
        <v>50</v>
      </c>
      <c r="E1" s="7" t="s">
        <v>54</v>
      </c>
      <c r="F1" s="7" t="s">
        <v>55</v>
      </c>
      <c r="G1" s="10" t="s">
        <v>65</v>
      </c>
      <c r="H1" s="11" t="s">
        <v>64</v>
      </c>
      <c r="I1" s="12" t="s">
        <v>63</v>
      </c>
      <c r="J1" t="s">
        <v>83</v>
      </c>
    </row>
    <row r="2" spans="1:12" x14ac:dyDescent="0.3">
      <c r="A2" s="1" t="s">
        <v>16</v>
      </c>
      <c r="B2" s="2" t="s">
        <v>1</v>
      </c>
      <c r="C2" s="2" t="s">
        <v>2</v>
      </c>
      <c r="D2" s="8">
        <v>1</v>
      </c>
      <c r="E2" s="8" t="s">
        <v>56</v>
      </c>
      <c r="F2" s="8">
        <v>1</v>
      </c>
      <c r="G2" s="8" t="s">
        <v>67</v>
      </c>
      <c r="H2" s="8" t="s">
        <v>56</v>
      </c>
      <c r="I2" s="8">
        <v>1</v>
      </c>
      <c r="J2" t="s">
        <v>82</v>
      </c>
      <c r="K2" t="s">
        <v>84</v>
      </c>
    </row>
    <row r="3" spans="1:12" x14ac:dyDescent="0.3">
      <c r="A3" s="1" t="s">
        <v>16</v>
      </c>
      <c r="B3" s="2" t="s">
        <v>10</v>
      </c>
      <c r="C3" s="2" t="s">
        <v>3</v>
      </c>
      <c r="D3" s="8">
        <v>10</v>
      </c>
      <c r="E3" s="8" t="s">
        <v>56</v>
      </c>
      <c r="F3" s="8">
        <v>1</v>
      </c>
      <c r="G3" s="8" t="s">
        <v>67</v>
      </c>
      <c r="H3" s="8" t="s">
        <v>56</v>
      </c>
      <c r="I3" s="8">
        <v>1</v>
      </c>
      <c r="J3" t="s">
        <v>81</v>
      </c>
      <c r="K3" t="s">
        <v>85</v>
      </c>
    </row>
    <row r="4" spans="1:12" ht="14.4" customHeight="1" x14ac:dyDescent="0.3">
      <c r="A4" s="1" t="s">
        <v>16</v>
      </c>
      <c r="B4" s="2" t="s">
        <v>11</v>
      </c>
      <c r="C4" s="2" t="s">
        <v>4</v>
      </c>
      <c r="D4" s="8">
        <v>100</v>
      </c>
      <c r="E4" s="8" t="s">
        <v>57</v>
      </c>
      <c r="F4" s="8">
        <v>1</v>
      </c>
      <c r="G4" s="8" t="s">
        <v>67</v>
      </c>
      <c r="H4" s="8"/>
      <c r="I4" s="8"/>
      <c r="J4" s="23" t="s">
        <v>91</v>
      </c>
      <c r="K4" s="22" t="s">
        <v>92</v>
      </c>
    </row>
    <row r="5" spans="1:12" x14ac:dyDescent="0.3">
      <c r="A5" s="1" t="s">
        <v>16</v>
      </c>
      <c r="B5" s="2" t="s">
        <v>12</v>
      </c>
      <c r="C5" s="2" t="s">
        <v>5</v>
      </c>
      <c r="D5" s="8">
        <v>10</v>
      </c>
      <c r="E5" s="8" t="s">
        <v>56</v>
      </c>
      <c r="F5" s="8">
        <v>1</v>
      </c>
      <c r="G5" s="8" t="s">
        <v>67</v>
      </c>
      <c r="H5" s="8"/>
      <c r="I5" s="8"/>
      <c r="J5" s="23"/>
      <c r="K5" s="22"/>
    </row>
    <row r="6" spans="1:12" x14ac:dyDescent="0.3">
      <c r="A6" s="1" t="s">
        <v>16</v>
      </c>
      <c r="B6" s="2" t="s">
        <v>1</v>
      </c>
      <c r="C6" s="2" t="s">
        <v>6</v>
      </c>
      <c r="D6" s="8">
        <v>10</v>
      </c>
      <c r="E6" s="8" t="s">
        <v>56</v>
      </c>
      <c r="F6" s="8">
        <v>1</v>
      </c>
      <c r="G6" s="8" t="s">
        <v>67</v>
      </c>
      <c r="H6" s="8"/>
      <c r="I6" s="8"/>
      <c r="J6" s="23"/>
      <c r="K6" s="22"/>
    </row>
    <row r="7" spans="1:12" x14ac:dyDescent="0.3">
      <c r="A7" s="1" t="s">
        <v>16</v>
      </c>
      <c r="B7" s="2" t="s">
        <v>9</v>
      </c>
      <c r="C7" s="2" t="s">
        <v>7</v>
      </c>
      <c r="D7" s="8">
        <v>10</v>
      </c>
      <c r="E7" s="8" t="s">
        <v>56</v>
      </c>
      <c r="F7" s="8">
        <v>1</v>
      </c>
      <c r="G7" s="8" t="s">
        <v>67</v>
      </c>
      <c r="H7" s="8" t="s">
        <v>56</v>
      </c>
      <c r="I7" s="8">
        <v>10</v>
      </c>
    </row>
    <row r="8" spans="1:12" x14ac:dyDescent="0.3">
      <c r="A8" s="1" t="s">
        <v>16</v>
      </c>
      <c r="B8" s="3" t="s">
        <v>79</v>
      </c>
      <c r="C8" s="3" t="s">
        <v>73</v>
      </c>
      <c r="D8" s="8">
        <v>100</v>
      </c>
      <c r="E8" s="8" t="s">
        <v>56</v>
      </c>
      <c r="F8" s="8">
        <v>2</v>
      </c>
      <c r="G8" s="8" t="s">
        <v>67</v>
      </c>
      <c r="H8" s="8"/>
      <c r="I8" s="8"/>
      <c r="J8" s="4" t="s">
        <v>241</v>
      </c>
      <c r="K8">
        <v>0.5</v>
      </c>
    </row>
    <row r="9" spans="1:12" x14ac:dyDescent="0.3">
      <c r="A9" s="1" t="s">
        <v>16</v>
      </c>
      <c r="B9" s="3" t="s">
        <v>80</v>
      </c>
      <c r="C9" s="3" t="s">
        <v>75</v>
      </c>
      <c r="D9" s="8">
        <v>100</v>
      </c>
      <c r="E9" s="8" t="s">
        <v>56</v>
      </c>
      <c r="F9" s="8">
        <v>2</v>
      </c>
      <c r="G9" s="8" t="s">
        <v>67</v>
      </c>
      <c r="H9" s="8"/>
      <c r="I9" s="8"/>
      <c r="J9" s="14"/>
      <c r="K9" t="s">
        <v>239</v>
      </c>
      <c r="L9" t="s">
        <v>239</v>
      </c>
    </row>
    <row r="10" spans="1:12" x14ac:dyDescent="0.3">
      <c r="A10" s="1" t="s">
        <v>16</v>
      </c>
      <c r="B10" s="3" t="s">
        <v>82</v>
      </c>
      <c r="C10" s="3" t="s">
        <v>76</v>
      </c>
      <c r="D10" s="8">
        <v>100</v>
      </c>
      <c r="E10" s="8" t="s">
        <v>56</v>
      </c>
      <c r="F10" s="8">
        <v>2</v>
      </c>
      <c r="G10" s="8" t="s">
        <v>67</v>
      </c>
      <c r="H10" s="8"/>
      <c r="I10" s="8"/>
      <c r="J10" s="14" t="s">
        <v>108</v>
      </c>
      <c r="K10">
        <f>ETC!M5+u_FAR!M6+SWC!M5+ECU!M10+SH!M15+UAC!M22+Datalogger!M20+TireTemp_Camera!M13</f>
        <v>122799</v>
      </c>
      <c r="L10">
        <f>ETC!N5+u_FAR!N6+SWC!N5+ECU!N10+SH!N15+UAC!N22+Datalogger!N20</f>
        <v>143779</v>
      </c>
    </row>
    <row r="11" spans="1:12" x14ac:dyDescent="0.3">
      <c r="A11" s="1" t="s">
        <v>16</v>
      </c>
      <c r="B11" s="3" t="s">
        <v>81</v>
      </c>
      <c r="C11" s="3" t="s">
        <v>77</v>
      </c>
      <c r="D11" s="8">
        <v>100</v>
      </c>
      <c r="E11" s="8" t="s">
        <v>56</v>
      </c>
      <c r="F11" s="8">
        <v>2</v>
      </c>
      <c r="G11" s="8" t="s">
        <v>67</v>
      </c>
      <c r="H11" s="8"/>
      <c r="I11" s="8"/>
      <c r="J11" s="14" t="s">
        <v>240</v>
      </c>
      <c r="K11" s="21">
        <f>(K10/1000)/(K8*1000)</f>
        <v>0.24559800000000001</v>
      </c>
      <c r="L11" s="21">
        <f>(L10/1000)/(K8*1000)</f>
        <v>0.28755799999999998</v>
      </c>
    </row>
    <row r="12" spans="1:12" x14ac:dyDescent="0.3">
      <c r="A12" s="1" t="s">
        <v>16</v>
      </c>
      <c r="B12" s="3" t="s">
        <v>82</v>
      </c>
      <c r="C12" s="3" t="s">
        <v>78</v>
      </c>
      <c r="D12" s="8">
        <v>100</v>
      </c>
      <c r="E12" s="8" t="s">
        <v>56</v>
      </c>
      <c r="F12" s="8">
        <v>1</v>
      </c>
      <c r="G12" s="8" t="s">
        <v>67</v>
      </c>
      <c r="H12" s="8"/>
      <c r="I12" s="8"/>
      <c r="J12" s="4"/>
    </row>
    <row r="13" spans="1:12" x14ac:dyDescent="0.3">
      <c r="A13" s="1" t="s">
        <v>16</v>
      </c>
      <c r="B13" s="3" t="s">
        <v>86</v>
      </c>
      <c r="C13" s="3" t="s">
        <v>87</v>
      </c>
      <c r="D13" s="8">
        <v>10</v>
      </c>
      <c r="E13" s="8" t="s">
        <v>56</v>
      </c>
      <c r="F13" s="8">
        <v>1</v>
      </c>
      <c r="G13" s="8" t="s">
        <v>67</v>
      </c>
      <c r="H13" s="8"/>
      <c r="I13" s="8"/>
      <c r="J13" s="4"/>
    </row>
    <row r="14" spans="1:12" x14ac:dyDescent="0.3">
      <c r="A14" s="1" t="s">
        <v>16</v>
      </c>
      <c r="B14" s="3" t="s">
        <v>24</v>
      </c>
      <c r="C14" s="3" t="s">
        <v>97</v>
      </c>
      <c r="D14" s="8">
        <v>100</v>
      </c>
      <c r="E14" s="8" t="s">
        <v>56</v>
      </c>
      <c r="F14" s="8">
        <v>4</v>
      </c>
      <c r="G14" s="8" t="s">
        <v>67</v>
      </c>
      <c r="H14" s="8"/>
      <c r="I14" s="8"/>
      <c r="J14" s="4"/>
    </row>
    <row r="15" spans="1:12" x14ac:dyDescent="0.3">
      <c r="A15" s="1" t="s">
        <v>16</v>
      </c>
      <c r="B15" s="3" t="s">
        <v>31</v>
      </c>
      <c r="C15" s="3" t="s">
        <v>74</v>
      </c>
      <c r="D15" s="8">
        <v>100</v>
      </c>
      <c r="E15" s="8" t="s">
        <v>56</v>
      </c>
      <c r="F15" s="8">
        <v>1</v>
      </c>
      <c r="G15" s="8" t="s">
        <v>67</v>
      </c>
      <c r="H15" s="8"/>
      <c r="I15" s="8"/>
      <c r="J15" s="4"/>
    </row>
    <row r="16" spans="1:12" x14ac:dyDescent="0.3">
      <c r="A16" s="1" t="s">
        <v>16</v>
      </c>
      <c r="B16" s="3" t="s">
        <v>82</v>
      </c>
      <c r="C16" s="3" t="s">
        <v>96</v>
      </c>
      <c r="D16" s="8">
        <v>100</v>
      </c>
      <c r="E16" s="8" t="s">
        <v>56</v>
      </c>
      <c r="F16" s="8">
        <v>1</v>
      </c>
      <c r="G16" s="8" t="s">
        <v>67</v>
      </c>
      <c r="H16" s="8"/>
      <c r="I16" s="8"/>
      <c r="J16" s="4"/>
    </row>
    <row r="17" spans="1:15" x14ac:dyDescent="0.3">
      <c r="A17" s="1" t="s">
        <v>16</v>
      </c>
      <c r="B17" s="3" t="s">
        <v>99</v>
      </c>
      <c r="C17" s="3" t="s">
        <v>98</v>
      </c>
      <c r="D17" s="8">
        <v>100</v>
      </c>
      <c r="E17" s="8" t="s">
        <v>56</v>
      </c>
      <c r="F17" s="8">
        <v>8</v>
      </c>
      <c r="G17" s="8" t="s">
        <v>67</v>
      </c>
      <c r="H17" s="8"/>
      <c r="I17" s="8"/>
      <c r="J17" s="4"/>
    </row>
    <row r="18" spans="1:15" x14ac:dyDescent="0.3">
      <c r="A18" s="1" t="s">
        <v>16</v>
      </c>
      <c r="B18" s="3" t="s">
        <v>82</v>
      </c>
      <c r="C18" s="3" t="s">
        <v>95</v>
      </c>
      <c r="D18" s="8">
        <v>100</v>
      </c>
      <c r="E18" s="8" t="s">
        <v>56</v>
      </c>
      <c r="F18" s="8">
        <v>1</v>
      </c>
      <c r="G18" s="8" t="s">
        <v>67</v>
      </c>
      <c r="H18" s="8"/>
      <c r="I18" s="8"/>
      <c r="J18" s="4"/>
    </row>
    <row r="19" spans="1:15" x14ac:dyDescent="0.3">
      <c r="A19" s="1" t="s">
        <v>16</v>
      </c>
      <c r="B19" s="2" t="s">
        <v>1</v>
      </c>
      <c r="C19" s="2" t="s">
        <v>8</v>
      </c>
      <c r="D19" s="8">
        <v>1</v>
      </c>
      <c r="E19" s="8" t="s">
        <v>56</v>
      </c>
      <c r="F19" s="8">
        <v>2</v>
      </c>
      <c r="G19" s="8" t="s">
        <v>67</v>
      </c>
      <c r="H19" s="8" t="s">
        <v>56</v>
      </c>
      <c r="I19" s="8">
        <v>1</v>
      </c>
      <c r="J19" s="4"/>
    </row>
    <row r="20" spans="1:15" x14ac:dyDescent="0.3">
      <c r="A20" s="1" t="s">
        <v>103</v>
      </c>
      <c r="B20" s="2" t="s">
        <v>15</v>
      </c>
      <c r="C20" s="2" t="s">
        <v>14</v>
      </c>
      <c r="D20" s="8">
        <v>100</v>
      </c>
      <c r="E20" s="8" t="s">
        <v>56</v>
      </c>
      <c r="F20" s="8">
        <v>3</v>
      </c>
      <c r="G20" s="13">
        <v>100</v>
      </c>
      <c r="H20" s="8"/>
      <c r="I20" s="8"/>
      <c r="J20" s="4"/>
    </row>
    <row r="21" spans="1:15" x14ac:dyDescent="0.3">
      <c r="A21" s="1" t="s">
        <v>118</v>
      </c>
      <c r="B21" s="2" t="s">
        <v>24</v>
      </c>
      <c r="C21" s="2" t="s">
        <v>21</v>
      </c>
      <c r="D21" s="8">
        <v>1</v>
      </c>
      <c r="E21" s="8" t="s">
        <v>56</v>
      </c>
      <c r="F21" s="8">
        <v>1</v>
      </c>
      <c r="G21" s="8" t="s">
        <v>72</v>
      </c>
      <c r="H21" s="8"/>
      <c r="I21" s="8"/>
      <c r="J21" s="4"/>
    </row>
    <row r="22" spans="1:15" x14ac:dyDescent="0.3">
      <c r="A22" s="1" t="s">
        <v>118</v>
      </c>
      <c r="B22" s="2" t="s">
        <v>24</v>
      </c>
      <c r="C22" s="2" t="s">
        <v>22</v>
      </c>
      <c r="D22" s="8">
        <v>1</v>
      </c>
      <c r="E22" s="8" t="s">
        <v>56</v>
      </c>
      <c r="F22" s="8">
        <v>1</v>
      </c>
      <c r="G22" s="8" t="s">
        <v>72</v>
      </c>
      <c r="H22" s="8"/>
      <c r="I22" s="8"/>
      <c r="J22" s="4"/>
    </row>
    <row r="23" spans="1:15" x14ac:dyDescent="0.3">
      <c r="A23" s="1" t="s">
        <v>118</v>
      </c>
      <c r="B23" s="2" t="s">
        <v>52</v>
      </c>
      <c r="C23" s="2" t="s">
        <v>107</v>
      </c>
      <c r="D23" s="8">
        <v>100</v>
      </c>
      <c r="E23" s="8" t="s">
        <v>56</v>
      </c>
      <c r="F23" s="8">
        <v>3</v>
      </c>
      <c r="G23" s="8" t="s">
        <v>72</v>
      </c>
      <c r="H23" s="8"/>
      <c r="I23" s="8"/>
      <c r="J23" s="4"/>
    </row>
    <row r="24" spans="1:15" x14ac:dyDescent="0.3">
      <c r="A24" s="1" t="s">
        <v>17</v>
      </c>
      <c r="B24" s="2" t="s">
        <v>1</v>
      </c>
      <c r="C24" s="2" t="s">
        <v>25</v>
      </c>
      <c r="D24" s="8">
        <v>1</v>
      </c>
      <c r="E24" s="8" t="s">
        <v>56</v>
      </c>
      <c r="F24" s="8">
        <v>1</v>
      </c>
      <c r="G24" s="8" t="s">
        <v>93</v>
      </c>
      <c r="H24" s="8"/>
      <c r="I24" s="8"/>
      <c r="J24" s="4"/>
      <c r="O24" s="9"/>
    </row>
    <row r="25" spans="1:15" x14ac:dyDescent="0.3">
      <c r="A25" s="1" t="s">
        <v>17</v>
      </c>
      <c r="B25" s="2" t="s">
        <v>1</v>
      </c>
      <c r="C25" s="2" t="s">
        <v>26</v>
      </c>
      <c r="D25" s="8">
        <v>1</v>
      </c>
      <c r="E25" s="8" t="s">
        <v>56</v>
      </c>
      <c r="F25" s="8">
        <v>1</v>
      </c>
      <c r="G25" s="8" t="s">
        <v>93</v>
      </c>
      <c r="H25" s="8"/>
      <c r="I25" s="8"/>
      <c r="J25" s="4"/>
      <c r="O25" s="9"/>
    </row>
    <row r="26" spans="1:15" x14ac:dyDescent="0.3">
      <c r="A26" s="1" t="s">
        <v>17</v>
      </c>
      <c r="B26" s="2" t="s">
        <v>28</v>
      </c>
      <c r="C26" s="2" t="s">
        <v>27</v>
      </c>
      <c r="D26" s="8">
        <v>100</v>
      </c>
      <c r="E26" s="8" t="s">
        <v>56</v>
      </c>
      <c r="F26" s="8">
        <v>1</v>
      </c>
      <c r="G26" s="8" t="s">
        <v>93</v>
      </c>
      <c r="H26" s="8"/>
      <c r="I26" s="8"/>
      <c r="J26" s="4"/>
      <c r="O26" s="9"/>
    </row>
    <row r="27" spans="1:15" x14ac:dyDescent="0.3">
      <c r="A27" s="1" t="s">
        <v>17</v>
      </c>
      <c r="B27" s="3" t="s">
        <v>23</v>
      </c>
      <c r="C27" s="3" t="s">
        <v>48</v>
      </c>
      <c r="D27" s="8">
        <v>100</v>
      </c>
      <c r="E27" s="8" t="s">
        <v>56</v>
      </c>
      <c r="F27" s="8">
        <v>4</v>
      </c>
      <c r="G27" s="8" t="s">
        <v>93</v>
      </c>
      <c r="H27" s="8"/>
      <c r="I27" s="8"/>
      <c r="J27" s="4"/>
    </row>
    <row r="28" spans="1:15" x14ac:dyDescent="0.3">
      <c r="A28" s="1" t="s">
        <v>17</v>
      </c>
      <c r="B28" s="3" t="s">
        <v>24</v>
      </c>
      <c r="C28" s="3" t="s">
        <v>88</v>
      </c>
      <c r="D28" s="8">
        <v>100</v>
      </c>
      <c r="E28" s="8" t="s">
        <v>56</v>
      </c>
      <c r="F28" s="8">
        <v>2</v>
      </c>
      <c r="G28" s="8" t="s">
        <v>93</v>
      </c>
      <c r="H28" s="8"/>
      <c r="I28" s="8"/>
      <c r="J28" s="4"/>
      <c r="O28" s="9"/>
    </row>
    <row r="29" spans="1:15" x14ac:dyDescent="0.3">
      <c r="A29" s="1" t="s">
        <v>17</v>
      </c>
      <c r="B29" s="3" t="s">
        <v>24</v>
      </c>
      <c r="C29" s="3" t="s">
        <v>89</v>
      </c>
      <c r="D29" s="8">
        <v>100</v>
      </c>
      <c r="E29" s="8" t="s">
        <v>56</v>
      </c>
      <c r="F29" s="8">
        <v>2</v>
      </c>
      <c r="G29" s="8" t="s">
        <v>93</v>
      </c>
      <c r="H29" s="8"/>
      <c r="I29" s="8"/>
      <c r="J29" s="4"/>
      <c r="O29" s="9"/>
    </row>
    <row r="30" spans="1:15" x14ac:dyDescent="0.3">
      <c r="A30" s="1" t="s">
        <v>18</v>
      </c>
      <c r="B30" s="2" t="s">
        <v>1</v>
      </c>
      <c r="C30" s="2" t="s">
        <v>25</v>
      </c>
      <c r="D30" s="8">
        <v>1</v>
      </c>
      <c r="E30" s="8" t="s">
        <v>56</v>
      </c>
      <c r="F30" s="8">
        <v>1</v>
      </c>
      <c r="G30" s="8" t="s">
        <v>94</v>
      </c>
      <c r="H30" s="8"/>
      <c r="I30" s="8"/>
      <c r="J30" s="4"/>
    </row>
    <row r="31" spans="1:15" x14ac:dyDescent="0.3">
      <c r="A31" s="1" t="s">
        <v>18</v>
      </c>
      <c r="B31" s="2" t="s">
        <v>1</v>
      </c>
      <c r="C31" s="2" t="s">
        <v>26</v>
      </c>
      <c r="D31" s="8">
        <v>1</v>
      </c>
      <c r="E31" s="8" t="s">
        <v>56</v>
      </c>
      <c r="F31" s="8">
        <v>1</v>
      </c>
      <c r="G31" s="8" t="s">
        <v>94</v>
      </c>
      <c r="H31" s="8"/>
      <c r="I31" s="8"/>
      <c r="J31" s="4"/>
    </row>
    <row r="32" spans="1:15" x14ac:dyDescent="0.3">
      <c r="A32" s="1" t="s">
        <v>18</v>
      </c>
      <c r="B32" s="2" t="s">
        <v>28</v>
      </c>
      <c r="C32" s="2" t="s">
        <v>47</v>
      </c>
      <c r="D32" s="8">
        <v>100</v>
      </c>
      <c r="E32" s="8" t="s">
        <v>56</v>
      </c>
      <c r="F32" s="8">
        <v>1</v>
      </c>
      <c r="G32" s="8" t="s">
        <v>94</v>
      </c>
      <c r="H32" s="8"/>
      <c r="I32" s="8"/>
      <c r="J32" s="4"/>
    </row>
    <row r="33" spans="1:10" x14ac:dyDescent="0.3">
      <c r="A33" s="1" t="s">
        <v>18</v>
      </c>
      <c r="B33" s="2" t="s">
        <v>31</v>
      </c>
      <c r="C33" s="2" t="s">
        <v>34</v>
      </c>
      <c r="D33" s="8">
        <v>100</v>
      </c>
      <c r="E33" s="8" t="s">
        <v>56</v>
      </c>
      <c r="F33" s="8">
        <v>1</v>
      </c>
      <c r="G33" s="8" t="s">
        <v>94</v>
      </c>
      <c r="H33" s="8"/>
      <c r="I33" s="8"/>
      <c r="J33" s="4"/>
    </row>
    <row r="34" spans="1:10" x14ac:dyDescent="0.3">
      <c r="A34" s="1" t="s">
        <v>18</v>
      </c>
      <c r="B34" s="3" t="s">
        <v>24</v>
      </c>
      <c r="C34" s="3" t="s">
        <v>90</v>
      </c>
      <c r="D34" s="8">
        <v>100</v>
      </c>
      <c r="E34" s="8" t="s">
        <v>56</v>
      </c>
      <c r="F34" s="8">
        <v>2</v>
      </c>
      <c r="G34" s="8" t="s">
        <v>94</v>
      </c>
      <c r="H34" s="8"/>
      <c r="I34" s="8"/>
      <c r="J34" s="4"/>
    </row>
    <row r="35" spans="1:10" x14ac:dyDescent="0.3">
      <c r="A35" s="1" t="s">
        <v>18</v>
      </c>
      <c r="B35" s="3" t="s">
        <v>24</v>
      </c>
      <c r="C35" s="3" t="s">
        <v>91</v>
      </c>
      <c r="D35" s="8">
        <v>100</v>
      </c>
      <c r="E35" s="8" t="s">
        <v>56</v>
      </c>
      <c r="F35" s="8">
        <v>2</v>
      </c>
      <c r="G35" s="8" t="s">
        <v>94</v>
      </c>
      <c r="H35" s="8"/>
      <c r="I35" s="8"/>
      <c r="J35" s="4"/>
    </row>
    <row r="36" spans="1:10" x14ac:dyDescent="0.3">
      <c r="A36" s="1" t="s">
        <v>18</v>
      </c>
      <c r="B36" s="3" t="s">
        <v>23</v>
      </c>
      <c r="C36" s="3" t="s">
        <v>49</v>
      </c>
      <c r="D36" s="8">
        <v>100</v>
      </c>
      <c r="E36" s="8" t="s">
        <v>56</v>
      </c>
      <c r="F36" s="8">
        <v>4</v>
      </c>
      <c r="G36" s="8" t="s">
        <v>94</v>
      </c>
      <c r="H36" s="8"/>
      <c r="I36" s="8"/>
      <c r="J36" s="4"/>
    </row>
    <row r="37" spans="1:10" x14ac:dyDescent="0.3">
      <c r="A37" s="1" t="s">
        <v>53</v>
      </c>
      <c r="B37" s="2" t="s">
        <v>31</v>
      </c>
      <c r="C37" s="2" t="s">
        <v>33</v>
      </c>
      <c r="D37" s="8">
        <v>1000</v>
      </c>
      <c r="E37" s="8" t="s">
        <v>57</v>
      </c>
      <c r="F37" s="8">
        <v>1</v>
      </c>
      <c r="G37" s="8"/>
      <c r="H37" s="8"/>
      <c r="I37" s="8"/>
      <c r="J37" s="4"/>
    </row>
    <row r="38" spans="1:10" x14ac:dyDescent="0.3">
      <c r="A38" s="1" t="s">
        <v>53</v>
      </c>
      <c r="B38" s="2" t="s">
        <v>31</v>
      </c>
      <c r="C38" s="2" t="s">
        <v>30</v>
      </c>
      <c r="D38" s="8">
        <v>1000</v>
      </c>
      <c r="E38" s="8" t="s">
        <v>57</v>
      </c>
      <c r="F38" s="8">
        <v>1</v>
      </c>
      <c r="G38" s="8"/>
      <c r="H38" s="8"/>
      <c r="I38" s="8"/>
      <c r="J38" s="4"/>
    </row>
    <row r="39" spans="1:10" x14ac:dyDescent="0.3">
      <c r="A39" s="1" t="s">
        <v>53</v>
      </c>
      <c r="B39" s="2" t="s">
        <v>31</v>
      </c>
      <c r="C39" s="2" t="s">
        <v>32</v>
      </c>
      <c r="D39" s="8">
        <v>1000</v>
      </c>
      <c r="E39" s="8" t="s">
        <v>57</v>
      </c>
      <c r="F39" s="8">
        <v>1</v>
      </c>
      <c r="G39" s="8"/>
      <c r="H39" s="8"/>
      <c r="I39" s="8"/>
      <c r="J39" s="4"/>
    </row>
    <row r="40" spans="1:10" x14ac:dyDescent="0.3">
      <c r="A40" s="1" t="s">
        <v>53</v>
      </c>
      <c r="B40" s="2" t="s">
        <v>31</v>
      </c>
      <c r="C40" s="2" t="s">
        <v>29</v>
      </c>
      <c r="D40" s="8">
        <v>1000</v>
      </c>
      <c r="E40" s="8" t="s">
        <v>57</v>
      </c>
      <c r="F40" s="8">
        <v>1</v>
      </c>
      <c r="G40" s="8"/>
      <c r="H40" s="8"/>
      <c r="I40" s="8"/>
      <c r="J40" s="4"/>
    </row>
    <row r="41" spans="1:10" x14ac:dyDescent="0.3">
      <c r="A41" s="1" t="s">
        <v>53</v>
      </c>
      <c r="B41" s="2" t="s">
        <v>20</v>
      </c>
      <c r="C41" s="2" t="s">
        <v>39</v>
      </c>
      <c r="D41" s="8">
        <v>1000</v>
      </c>
      <c r="E41" s="8" t="s">
        <v>57</v>
      </c>
      <c r="F41" s="8">
        <v>1</v>
      </c>
      <c r="G41" s="8"/>
      <c r="H41" s="8"/>
      <c r="I41" s="8"/>
      <c r="J41" s="4"/>
    </row>
    <row r="42" spans="1:10" x14ac:dyDescent="0.3">
      <c r="A42" s="1" t="s">
        <v>53</v>
      </c>
      <c r="B42" s="2" t="s">
        <v>20</v>
      </c>
      <c r="C42" s="2" t="s">
        <v>40</v>
      </c>
      <c r="D42" s="8">
        <v>1000</v>
      </c>
      <c r="E42" s="8" t="s">
        <v>57</v>
      </c>
      <c r="F42" s="8">
        <v>1</v>
      </c>
      <c r="G42" s="8"/>
      <c r="H42" s="8"/>
      <c r="I42" s="8"/>
      <c r="J42" s="4"/>
    </row>
    <row r="43" spans="1:10" x14ac:dyDescent="0.3">
      <c r="A43" s="1" t="s">
        <v>53</v>
      </c>
      <c r="B43" s="2" t="s">
        <v>20</v>
      </c>
      <c r="C43" s="2" t="s">
        <v>41</v>
      </c>
      <c r="D43" s="8">
        <v>1000</v>
      </c>
      <c r="E43" s="8" t="s">
        <v>57</v>
      </c>
      <c r="F43" s="8">
        <v>1</v>
      </c>
      <c r="G43" s="8"/>
      <c r="H43" s="8"/>
      <c r="I43" s="8"/>
      <c r="J43" s="4"/>
    </row>
    <row r="44" spans="1:10" x14ac:dyDescent="0.3">
      <c r="A44" s="1" t="s">
        <v>53</v>
      </c>
      <c r="B44" s="2" t="s">
        <v>20</v>
      </c>
      <c r="C44" s="2" t="s">
        <v>42</v>
      </c>
      <c r="D44" s="8">
        <v>1000</v>
      </c>
      <c r="E44" s="8" t="s">
        <v>57</v>
      </c>
      <c r="F44" s="8">
        <v>1</v>
      </c>
      <c r="G44" s="8"/>
      <c r="H44" s="8"/>
      <c r="I44" s="8"/>
      <c r="J44" s="4"/>
    </row>
    <row r="45" spans="1:10" x14ac:dyDescent="0.3">
      <c r="A45" s="1" t="s">
        <v>18</v>
      </c>
      <c r="B45" s="2" t="s">
        <v>101</v>
      </c>
      <c r="C45" s="2" t="s">
        <v>43</v>
      </c>
      <c r="D45" s="8">
        <v>100</v>
      </c>
      <c r="E45" s="8" t="s">
        <v>56</v>
      </c>
      <c r="F45" s="8">
        <v>2</v>
      </c>
      <c r="G45" s="8"/>
      <c r="H45" s="8"/>
      <c r="I45" s="8"/>
      <c r="J45" s="4"/>
    </row>
    <row r="46" spans="1:10" x14ac:dyDescent="0.3">
      <c r="A46" s="1" t="s">
        <v>17</v>
      </c>
      <c r="B46" s="2" t="s">
        <v>101</v>
      </c>
      <c r="C46" s="2" t="s">
        <v>44</v>
      </c>
      <c r="D46" s="8">
        <v>100</v>
      </c>
      <c r="E46" s="8" t="s">
        <v>56</v>
      </c>
      <c r="F46" s="8">
        <v>2</v>
      </c>
      <c r="G46" s="8"/>
      <c r="H46" s="8"/>
      <c r="I46" s="8"/>
      <c r="J46" s="4"/>
    </row>
    <row r="47" spans="1:10" x14ac:dyDescent="0.3">
      <c r="A47" s="1" t="s">
        <v>18</v>
      </c>
      <c r="B47" s="2" t="s">
        <v>101</v>
      </c>
      <c r="C47" s="2" t="s">
        <v>45</v>
      </c>
      <c r="D47" s="8">
        <v>100</v>
      </c>
      <c r="E47" s="8" t="s">
        <v>56</v>
      </c>
      <c r="F47" s="8">
        <v>2</v>
      </c>
      <c r="G47" s="8"/>
      <c r="H47" s="8"/>
      <c r="I47" s="8"/>
      <c r="J47" s="4"/>
    </row>
    <row r="48" spans="1:10" x14ac:dyDescent="0.3">
      <c r="A48" s="1" t="s">
        <v>17</v>
      </c>
      <c r="B48" s="2" t="s">
        <v>101</v>
      </c>
      <c r="C48" s="2" t="s">
        <v>46</v>
      </c>
      <c r="D48" s="8">
        <v>100</v>
      </c>
      <c r="E48" s="8" t="s">
        <v>56</v>
      </c>
      <c r="F48" s="8">
        <v>2</v>
      </c>
      <c r="G48" s="8"/>
      <c r="H48" s="8"/>
      <c r="I48" s="8"/>
      <c r="J48" s="4"/>
    </row>
    <row r="49" spans="1:10" x14ac:dyDescent="0.3">
      <c r="A49" s="1" t="s">
        <v>19</v>
      </c>
      <c r="B49" s="2" t="s">
        <v>31</v>
      </c>
      <c r="C49" s="2" t="s">
        <v>35</v>
      </c>
      <c r="D49" s="8">
        <v>100</v>
      </c>
      <c r="E49" s="8" t="s">
        <v>56</v>
      </c>
      <c r="F49" s="8">
        <v>2</v>
      </c>
      <c r="G49" s="8" t="s">
        <v>66</v>
      </c>
      <c r="H49" s="8"/>
      <c r="I49" s="8"/>
      <c r="J49" s="4"/>
    </row>
    <row r="50" spans="1:10" x14ac:dyDescent="0.3">
      <c r="A50" s="1" t="s">
        <v>19</v>
      </c>
      <c r="B50" s="2" t="s">
        <v>31</v>
      </c>
      <c r="C50" s="2" t="s">
        <v>36</v>
      </c>
      <c r="D50" s="8">
        <v>100</v>
      </c>
      <c r="E50" s="8" t="s">
        <v>56</v>
      </c>
      <c r="F50" s="8">
        <v>2</v>
      </c>
      <c r="G50" s="8" t="s">
        <v>66</v>
      </c>
      <c r="H50" s="8"/>
      <c r="I50" s="8"/>
      <c r="J50" s="4"/>
    </row>
    <row r="51" spans="1:10" x14ac:dyDescent="0.3">
      <c r="A51" s="1" t="s">
        <v>19</v>
      </c>
      <c r="B51" s="2" t="s">
        <v>23</v>
      </c>
      <c r="C51" s="2" t="s">
        <v>37</v>
      </c>
      <c r="D51" s="8">
        <v>100</v>
      </c>
      <c r="E51" s="8" t="s">
        <v>56</v>
      </c>
      <c r="F51" s="8">
        <v>2</v>
      </c>
      <c r="G51" s="8" t="s">
        <v>66</v>
      </c>
      <c r="H51" s="8"/>
      <c r="I51" s="8"/>
      <c r="J51" s="4"/>
    </row>
    <row r="52" spans="1:10" x14ac:dyDescent="0.3">
      <c r="A52" s="1" t="s">
        <v>19</v>
      </c>
      <c r="B52" s="2" t="s">
        <v>23</v>
      </c>
      <c r="C52" s="2" t="s">
        <v>38</v>
      </c>
      <c r="D52" s="8">
        <v>100</v>
      </c>
      <c r="E52" s="8" t="s">
        <v>56</v>
      </c>
      <c r="F52" s="8">
        <v>2</v>
      </c>
      <c r="G52" s="8" t="s">
        <v>66</v>
      </c>
      <c r="H52" s="8"/>
      <c r="I52" s="8"/>
      <c r="J52" s="4"/>
    </row>
    <row r="53" spans="1:10" x14ac:dyDescent="0.3">
      <c r="A53" s="1" t="s">
        <v>100</v>
      </c>
      <c r="B53" s="3" t="s">
        <v>58</v>
      </c>
      <c r="C53" s="3" t="s">
        <v>59</v>
      </c>
      <c r="D53" s="8">
        <v>100</v>
      </c>
      <c r="E53" s="8" t="s">
        <v>56</v>
      </c>
      <c r="F53" s="8">
        <v>16</v>
      </c>
      <c r="G53" s="8" t="s">
        <v>69</v>
      </c>
      <c r="H53" s="8"/>
      <c r="I53" s="8"/>
      <c r="J53" s="4"/>
    </row>
    <row r="54" spans="1:10" x14ac:dyDescent="0.3">
      <c r="A54" s="1" t="s">
        <v>100</v>
      </c>
      <c r="B54" s="3" t="s">
        <v>58</v>
      </c>
      <c r="C54" s="3" t="s">
        <v>60</v>
      </c>
      <c r="D54" s="8">
        <v>100</v>
      </c>
      <c r="E54" s="8" t="s">
        <v>56</v>
      </c>
      <c r="F54" s="8">
        <v>16</v>
      </c>
      <c r="G54" s="8" t="s">
        <v>68</v>
      </c>
      <c r="H54" s="8"/>
      <c r="I54" s="8"/>
      <c r="J54" s="4"/>
    </row>
    <row r="55" spans="1:10" x14ac:dyDescent="0.3">
      <c r="A55" s="1" t="s">
        <v>100</v>
      </c>
      <c r="B55" s="3" t="s">
        <v>58</v>
      </c>
      <c r="C55" s="3" t="s">
        <v>61</v>
      </c>
      <c r="D55" s="8">
        <v>100</v>
      </c>
      <c r="E55" s="8" t="s">
        <v>56</v>
      </c>
      <c r="F55" s="8">
        <v>16</v>
      </c>
      <c r="G55" s="8" t="s">
        <v>70</v>
      </c>
      <c r="H55" s="8"/>
      <c r="I55" s="8"/>
      <c r="J55" s="4"/>
    </row>
    <row r="56" spans="1:10" ht="15.75" customHeight="1" x14ac:dyDescent="0.3">
      <c r="A56" s="1" t="s">
        <v>100</v>
      </c>
      <c r="B56" s="3" t="s">
        <v>58</v>
      </c>
      <c r="C56" s="3" t="s">
        <v>62</v>
      </c>
      <c r="D56" s="8">
        <v>100</v>
      </c>
      <c r="E56" s="8" t="s">
        <v>56</v>
      </c>
      <c r="F56" s="8">
        <v>16</v>
      </c>
      <c r="G56" s="8" t="s">
        <v>71</v>
      </c>
      <c r="H56" s="8"/>
      <c r="I56" s="8"/>
      <c r="J56" s="4"/>
    </row>
    <row r="57" spans="1:10" x14ac:dyDescent="0.3">
      <c r="A57" s="1" t="s">
        <v>102</v>
      </c>
      <c r="B57" s="3"/>
      <c r="C57" s="3"/>
      <c r="D57" s="8"/>
      <c r="E57" s="8"/>
      <c r="F57" s="8"/>
      <c r="G57" s="8"/>
      <c r="H57" s="8"/>
      <c r="I57" s="8"/>
    </row>
    <row r="58" spans="1:10" x14ac:dyDescent="0.3">
      <c r="A58" s="1" t="s">
        <v>104</v>
      </c>
      <c r="B58" s="2" t="s">
        <v>24</v>
      </c>
      <c r="C58" s="2" t="s">
        <v>21</v>
      </c>
      <c r="D58" s="8">
        <v>1</v>
      </c>
      <c r="E58" s="8" t="s">
        <v>56</v>
      </c>
      <c r="F58" s="8">
        <v>1</v>
      </c>
      <c r="G58" s="8" t="s">
        <v>72</v>
      </c>
      <c r="H58" s="8"/>
      <c r="I58" s="8"/>
      <c r="J58" s="4"/>
    </row>
    <row r="59" spans="1:10" x14ac:dyDescent="0.3">
      <c r="A59" s="1" t="s">
        <v>104</v>
      </c>
      <c r="B59" s="2" t="s">
        <v>24</v>
      </c>
      <c r="C59" s="2" t="s">
        <v>22</v>
      </c>
      <c r="D59" s="8">
        <v>1</v>
      </c>
      <c r="E59" s="8" t="s">
        <v>56</v>
      </c>
      <c r="F59" s="8">
        <v>1</v>
      </c>
      <c r="G59" s="8" t="s">
        <v>72</v>
      </c>
      <c r="H59" s="8"/>
      <c r="I59" s="8"/>
      <c r="J59" s="4"/>
    </row>
    <row r="60" spans="1:10" x14ac:dyDescent="0.3">
      <c r="A60" s="1" t="s">
        <v>104</v>
      </c>
      <c r="B60" s="2" t="s">
        <v>52</v>
      </c>
      <c r="C60" s="2" t="s">
        <v>107</v>
      </c>
      <c r="D60" s="8">
        <v>100</v>
      </c>
      <c r="E60" s="8" t="s">
        <v>56</v>
      </c>
      <c r="F60" s="8">
        <v>3</v>
      </c>
      <c r="G60" s="8" t="s">
        <v>72</v>
      </c>
      <c r="H60" s="8"/>
      <c r="I60" s="8"/>
      <c r="J60" s="4"/>
    </row>
    <row r="61" spans="1:10" x14ac:dyDescent="0.3">
      <c r="A61" s="1" t="s">
        <v>105</v>
      </c>
      <c r="B61" s="2" t="s">
        <v>24</v>
      </c>
      <c r="C61" s="2" t="s">
        <v>21</v>
      </c>
      <c r="D61" s="8">
        <v>1</v>
      </c>
      <c r="E61" s="8" t="s">
        <v>56</v>
      </c>
      <c r="F61" s="8">
        <v>1</v>
      </c>
      <c r="G61" s="8" t="s">
        <v>72</v>
      </c>
      <c r="H61" s="8"/>
      <c r="I61" s="8"/>
      <c r="J61" s="4"/>
    </row>
    <row r="62" spans="1:10" x14ac:dyDescent="0.3">
      <c r="A62" s="1" t="s">
        <v>105</v>
      </c>
      <c r="B62" s="2" t="s">
        <v>24</v>
      </c>
      <c r="C62" s="2" t="s">
        <v>22</v>
      </c>
      <c r="D62" s="8">
        <v>1</v>
      </c>
      <c r="E62" s="8" t="s">
        <v>56</v>
      </c>
      <c r="F62" s="8">
        <v>1</v>
      </c>
      <c r="G62" s="8" t="s">
        <v>72</v>
      </c>
      <c r="H62" s="8"/>
      <c r="I62" s="8"/>
      <c r="J62" s="4"/>
    </row>
    <row r="63" spans="1:10" x14ac:dyDescent="0.3">
      <c r="A63" s="1" t="s">
        <v>105</v>
      </c>
      <c r="B63" s="2" t="s">
        <v>52</v>
      </c>
      <c r="C63" s="2" t="s">
        <v>107</v>
      </c>
      <c r="D63" s="8">
        <v>100</v>
      </c>
      <c r="E63" s="8" t="s">
        <v>56</v>
      </c>
      <c r="F63" s="8">
        <v>3</v>
      </c>
      <c r="G63" s="8" t="s">
        <v>72</v>
      </c>
      <c r="H63" s="8"/>
      <c r="I63" s="8"/>
      <c r="J63" s="4"/>
    </row>
    <row r="64" spans="1:10" x14ac:dyDescent="0.3">
      <c r="A64" s="1" t="s">
        <v>106</v>
      </c>
      <c r="B64" s="2" t="s">
        <v>24</v>
      </c>
      <c r="C64" s="2" t="s">
        <v>21</v>
      </c>
      <c r="D64" s="8">
        <v>1</v>
      </c>
      <c r="E64" s="8" t="s">
        <v>56</v>
      </c>
      <c r="F64" s="8">
        <v>1</v>
      </c>
      <c r="G64" s="8" t="s">
        <v>72</v>
      </c>
      <c r="H64" s="8"/>
      <c r="I64" s="8"/>
      <c r="J64" s="4"/>
    </row>
    <row r="65" spans="1:10" x14ac:dyDescent="0.3">
      <c r="A65" s="1" t="s">
        <v>106</v>
      </c>
      <c r="B65" s="2" t="s">
        <v>24</v>
      </c>
      <c r="C65" s="2" t="s">
        <v>22</v>
      </c>
      <c r="D65" s="8">
        <v>1</v>
      </c>
      <c r="E65" s="8" t="s">
        <v>56</v>
      </c>
      <c r="F65" s="8">
        <v>1</v>
      </c>
      <c r="G65" s="8" t="s">
        <v>72</v>
      </c>
      <c r="H65" s="8"/>
      <c r="I65" s="8"/>
      <c r="J65" s="4"/>
    </row>
    <row r="66" spans="1:10" x14ac:dyDescent="0.3">
      <c r="A66" s="1" t="s">
        <v>106</v>
      </c>
      <c r="B66" s="2" t="s">
        <v>52</v>
      </c>
      <c r="C66" s="2" t="s">
        <v>107</v>
      </c>
      <c r="D66" s="8">
        <v>100</v>
      </c>
      <c r="E66" s="8" t="s">
        <v>56</v>
      </c>
      <c r="F66" s="8">
        <v>3</v>
      </c>
      <c r="G66" s="8" t="s">
        <v>72</v>
      </c>
      <c r="H66" s="8"/>
      <c r="I66" s="8"/>
      <c r="J66" s="4"/>
    </row>
    <row r="67" spans="1:10" x14ac:dyDescent="0.3">
      <c r="A67" s="1"/>
      <c r="B67" s="3"/>
      <c r="C67" s="3"/>
      <c r="D67" s="8"/>
      <c r="E67" s="8"/>
      <c r="F67" s="8"/>
      <c r="G67" s="8"/>
      <c r="H67" s="8"/>
      <c r="I67" s="8"/>
    </row>
    <row r="68" spans="1:10" x14ac:dyDescent="0.3">
      <c r="A68" s="1"/>
      <c r="B68" s="3"/>
      <c r="C68" s="3"/>
      <c r="D68" s="8"/>
      <c r="E68" s="8"/>
      <c r="F68" s="8"/>
      <c r="G68" s="8"/>
      <c r="H68" s="8"/>
      <c r="I68" s="8"/>
    </row>
    <row r="69" spans="1:10" x14ac:dyDescent="0.3">
      <c r="A69" s="1"/>
      <c r="B69" s="3"/>
      <c r="C69" s="3"/>
      <c r="D69" s="8"/>
      <c r="E69" s="8"/>
      <c r="F69" s="8"/>
      <c r="G69" s="8"/>
      <c r="H69" s="8"/>
      <c r="I69" s="8"/>
    </row>
    <row r="70" spans="1:10" x14ac:dyDescent="0.3">
      <c r="A70" s="1"/>
      <c r="B70" s="3"/>
      <c r="C70" s="3"/>
      <c r="D70" s="8"/>
      <c r="E70" s="8"/>
      <c r="F70" s="8"/>
      <c r="G70" s="8"/>
      <c r="H70" s="8"/>
      <c r="I70" s="8"/>
    </row>
    <row r="71" spans="1:10" x14ac:dyDescent="0.3">
      <c r="A71" s="1"/>
      <c r="B71" s="3"/>
      <c r="C71" s="3"/>
      <c r="D71" s="8"/>
      <c r="E71" s="8"/>
      <c r="F71" s="8"/>
      <c r="G71" s="8"/>
      <c r="H71" s="8"/>
      <c r="I71" s="8"/>
    </row>
    <row r="72" spans="1:10" x14ac:dyDescent="0.3">
      <c r="A72" s="1"/>
      <c r="B72" s="3"/>
      <c r="C72" s="3"/>
      <c r="D72" s="8"/>
      <c r="E72" s="8"/>
      <c r="F72" s="8"/>
      <c r="G72" s="8"/>
      <c r="H72" s="8"/>
      <c r="I72" s="8"/>
    </row>
    <row r="73" spans="1:10" x14ac:dyDescent="0.3">
      <c r="A73" s="1"/>
      <c r="B73" s="3"/>
      <c r="C73" s="3"/>
      <c r="D73" s="8"/>
      <c r="E73" s="8"/>
      <c r="F73" s="8"/>
      <c r="G73" s="8"/>
      <c r="H73" s="8"/>
      <c r="I73" s="8"/>
    </row>
  </sheetData>
  <mergeCells count="2">
    <mergeCell ref="K4:K6"/>
    <mergeCell ref="J4:J6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2402-5676-4744-ACA5-BDD78C1088E3}">
  <dimension ref="A1:N20"/>
  <sheetViews>
    <sheetView workbookViewId="0">
      <selection activeCell="L28" sqref="L28"/>
    </sheetView>
  </sheetViews>
  <sheetFormatPr baseColWidth="10" defaultRowHeight="14.4" x14ac:dyDescent="0.3"/>
  <cols>
    <col min="1" max="1" width="11.44140625" customWidth="1"/>
    <col min="2" max="2" width="16.6640625" bestFit="1" customWidth="1"/>
    <col min="3" max="3" width="15.6640625" bestFit="1" customWidth="1"/>
    <col min="4" max="4" width="20" bestFit="1" customWidth="1"/>
    <col min="5" max="5" width="19.109375" bestFit="1" customWidth="1"/>
    <col min="6" max="6" width="17.44140625" bestFit="1" customWidth="1"/>
    <col min="7" max="7" width="16.5546875" bestFit="1" customWidth="1"/>
    <col min="8" max="8" width="15.88671875" bestFit="1" customWidth="1"/>
    <col min="9" max="9" width="15" bestFit="1" customWidth="1"/>
  </cols>
  <sheetData>
    <row r="1" spans="1:14" x14ac:dyDescent="0.3">
      <c r="A1" s="15" t="s">
        <v>65</v>
      </c>
      <c r="B1" s="24" t="s">
        <v>117</v>
      </c>
      <c r="C1" s="24"/>
      <c r="D1" s="24"/>
      <c r="E1" s="24"/>
      <c r="F1" s="24"/>
      <c r="G1" s="24"/>
      <c r="H1" s="24"/>
      <c r="I1" s="24"/>
      <c r="J1" s="15" t="s">
        <v>116</v>
      </c>
      <c r="K1" s="15" t="s">
        <v>148</v>
      </c>
      <c r="L1" s="15" t="s">
        <v>149</v>
      </c>
      <c r="M1" s="24" t="s">
        <v>151</v>
      </c>
      <c r="N1" s="24"/>
    </row>
    <row r="2" spans="1:14" x14ac:dyDescent="0.3">
      <c r="A2" s="15"/>
      <c r="B2" s="15" t="s">
        <v>195</v>
      </c>
      <c r="C2" s="15" t="s">
        <v>109</v>
      </c>
      <c r="D2" s="15" t="s">
        <v>110</v>
      </c>
      <c r="E2" s="15" t="s">
        <v>111</v>
      </c>
      <c r="F2" s="15" t="s">
        <v>112</v>
      </c>
      <c r="G2" s="15" t="s">
        <v>113</v>
      </c>
      <c r="H2" s="15" t="s">
        <v>114</v>
      </c>
      <c r="I2" s="15" t="s">
        <v>115</v>
      </c>
      <c r="J2" s="15"/>
      <c r="K2" s="15"/>
      <c r="L2" s="15"/>
      <c r="M2" s="15" t="s">
        <v>152</v>
      </c>
      <c r="N2" s="15" t="s">
        <v>149</v>
      </c>
    </row>
    <row r="3" spans="1:14" x14ac:dyDescent="0.3">
      <c r="A3" s="15">
        <v>799</v>
      </c>
      <c r="B3" s="19" t="s">
        <v>202</v>
      </c>
      <c r="C3" s="19" t="s">
        <v>203</v>
      </c>
      <c r="D3" s="19" t="s">
        <v>204</v>
      </c>
      <c r="E3" s="19" t="s">
        <v>205</v>
      </c>
      <c r="F3" s="19" t="s">
        <v>206</v>
      </c>
      <c r="G3" s="19" t="s">
        <v>207</v>
      </c>
      <c r="H3" s="19" t="s">
        <v>208</v>
      </c>
      <c r="I3" s="19" t="s">
        <v>147</v>
      </c>
      <c r="J3" s="15">
        <v>20</v>
      </c>
      <c r="K3" s="15">
        <f>SUMIF(B3:I3,"&lt;&gt;x",$B$9:$I$9)+51</f>
        <v>107</v>
      </c>
      <c r="L3" s="15">
        <f>K3+20</f>
        <v>127</v>
      </c>
      <c r="M3" s="15">
        <f>K3*$J3</f>
        <v>2140</v>
      </c>
      <c r="N3" s="15">
        <f>L3*$J3</f>
        <v>2540</v>
      </c>
    </row>
    <row r="4" spans="1:14" x14ac:dyDescent="0.3">
      <c r="A4" s="15">
        <v>798</v>
      </c>
      <c r="B4" s="19" t="s">
        <v>209</v>
      </c>
      <c r="C4" s="19" t="s">
        <v>210</v>
      </c>
      <c r="D4" s="19" t="s">
        <v>211</v>
      </c>
      <c r="E4" s="19" t="s">
        <v>212</v>
      </c>
      <c r="F4" s="19" t="s">
        <v>213</v>
      </c>
      <c r="G4" s="19" t="s">
        <v>214</v>
      </c>
      <c r="H4" s="19" t="s">
        <v>215</v>
      </c>
      <c r="I4" s="19" t="s">
        <v>216</v>
      </c>
      <c r="J4" s="15">
        <v>20</v>
      </c>
      <c r="K4" s="15">
        <f>SUMIF(B4:I4,"&lt;&gt;x",$B$9:$I$9)+51</f>
        <v>115</v>
      </c>
      <c r="L4" s="15">
        <f>K4+20</f>
        <v>135</v>
      </c>
      <c r="M4" s="15">
        <f>K4*$J4</f>
        <v>2300</v>
      </c>
      <c r="N4" s="15">
        <f>L4*$J4</f>
        <v>2700</v>
      </c>
    </row>
    <row r="5" spans="1:14" x14ac:dyDescent="0.3">
      <c r="A5" s="15">
        <v>797</v>
      </c>
      <c r="B5" s="19" t="s">
        <v>217</v>
      </c>
      <c r="C5" s="19" t="s">
        <v>218</v>
      </c>
      <c r="D5" s="19" t="s">
        <v>147</v>
      </c>
      <c r="E5" s="19" t="s">
        <v>147</v>
      </c>
      <c r="F5" s="19" t="s">
        <v>147</v>
      </c>
      <c r="G5" s="19" t="s">
        <v>147</v>
      </c>
      <c r="H5" s="19" t="s">
        <v>147</v>
      </c>
      <c r="I5" s="19" t="s">
        <v>147</v>
      </c>
      <c r="J5" s="15">
        <v>1</v>
      </c>
      <c r="K5" s="15">
        <f t="shared" ref="K5:K7" si="0">SUMIF(B5:I5,"&lt;&gt;x",$B$9:$I$9)+51</f>
        <v>67</v>
      </c>
      <c r="L5" s="15">
        <f t="shared" ref="L5:L7" si="1">K5+20</f>
        <v>87</v>
      </c>
      <c r="M5" s="15">
        <f t="shared" ref="M5:M7" si="2">K5*$J5</f>
        <v>67</v>
      </c>
      <c r="N5" s="15">
        <f t="shared" ref="N5:N7" si="3">L5*$J5</f>
        <v>87</v>
      </c>
    </row>
    <row r="6" spans="1:14" x14ac:dyDescent="0.3">
      <c r="A6" s="20">
        <v>796</v>
      </c>
      <c r="B6" s="19" t="s">
        <v>219</v>
      </c>
      <c r="C6" s="19" t="s">
        <v>220</v>
      </c>
      <c r="D6" s="19" t="s">
        <v>221</v>
      </c>
      <c r="E6" s="19" t="s">
        <v>222</v>
      </c>
      <c r="F6" s="19" t="s">
        <v>223</v>
      </c>
      <c r="G6" s="19" t="s">
        <v>224</v>
      </c>
      <c r="H6" s="19" t="s">
        <v>147</v>
      </c>
      <c r="I6" s="19" t="s">
        <v>147</v>
      </c>
      <c r="J6" s="20">
        <v>100</v>
      </c>
      <c r="K6" s="15">
        <f t="shared" si="0"/>
        <v>99</v>
      </c>
      <c r="L6" s="15">
        <f t="shared" si="1"/>
        <v>119</v>
      </c>
      <c r="M6" s="15">
        <f t="shared" si="2"/>
        <v>9900</v>
      </c>
      <c r="N6" s="15">
        <f t="shared" si="3"/>
        <v>11900</v>
      </c>
    </row>
    <row r="7" spans="1:14" x14ac:dyDescent="0.3">
      <c r="A7" s="20">
        <v>795</v>
      </c>
      <c r="B7" s="19" t="s">
        <v>225</v>
      </c>
      <c r="C7" s="19" t="s">
        <v>226</v>
      </c>
      <c r="D7" s="19" t="s">
        <v>227</v>
      </c>
      <c r="E7" s="19" t="s">
        <v>228</v>
      </c>
      <c r="F7" s="19" t="s">
        <v>229</v>
      </c>
      <c r="G7" s="19" t="s">
        <v>230</v>
      </c>
      <c r="H7" s="19" t="s">
        <v>147</v>
      </c>
      <c r="I7" s="19" t="s">
        <v>147</v>
      </c>
      <c r="J7" s="20">
        <v>100</v>
      </c>
      <c r="K7" s="15">
        <f t="shared" si="0"/>
        <v>99</v>
      </c>
      <c r="L7" s="15">
        <f t="shared" si="1"/>
        <v>119</v>
      </c>
      <c r="M7" s="15">
        <f t="shared" si="2"/>
        <v>9900</v>
      </c>
      <c r="N7" s="15">
        <f t="shared" si="3"/>
        <v>11900</v>
      </c>
    </row>
    <row r="8" spans="1:14" x14ac:dyDescent="0.3">
      <c r="K8" s="15"/>
      <c r="L8" s="15"/>
      <c r="M8" s="15"/>
      <c r="N8" s="15"/>
    </row>
    <row r="9" spans="1:14" x14ac:dyDescent="0.3">
      <c r="A9" s="15" t="s">
        <v>150</v>
      </c>
      <c r="B9" s="15">
        <v>8</v>
      </c>
      <c r="C9" s="15">
        <v>8</v>
      </c>
      <c r="D9" s="15">
        <v>8</v>
      </c>
      <c r="E9" s="15">
        <v>8</v>
      </c>
      <c r="F9" s="15">
        <v>8</v>
      </c>
      <c r="G9" s="15">
        <v>8</v>
      </c>
      <c r="H9" s="15">
        <v>8</v>
      </c>
      <c r="I9" s="15">
        <v>8</v>
      </c>
      <c r="J9" s="15"/>
      <c r="K9" s="15"/>
      <c r="L9" s="15" t="s">
        <v>153</v>
      </c>
      <c r="M9" s="15">
        <f>SUM(M3:M3)</f>
        <v>2140</v>
      </c>
      <c r="N9" s="15">
        <f>SUM(N3:N3)</f>
        <v>2540</v>
      </c>
    </row>
    <row r="12" spans="1:14" x14ac:dyDescent="0.3">
      <c r="A12" s="25" t="s">
        <v>234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4" x14ac:dyDescent="0.3">
      <c r="A13" s="15" t="s">
        <v>65</v>
      </c>
      <c r="B13" s="24" t="s">
        <v>117</v>
      </c>
      <c r="C13" s="24"/>
      <c r="D13" s="24"/>
      <c r="E13" s="24"/>
      <c r="F13" s="24"/>
      <c r="G13" s="24"/>
      <c r="H13" s="24"/>
      <c r="I13" s="24"/>
      <c r="J13" s="15" t="s">
        <v>116</v>
      </c>
      <c r="K13" s="15" t="s">
        <v>148</v>
      </c>
      <c r="L13" s="15" t="s">
        <v>149</v>
      </c>
      <c r="M13" s="24" t="s">
        <v>151</v>
      </c>
      <c r="N13" s="24"/>
    </row>
    <row r="14" spans="1:14" x14ac:dyDescent="0.3">
      <c r="A14" s="15"/>
      <c r="B14" s="15" t="s">
        <v>195</v>
      </c>
      <c r="C14" s="15" t="s">
        <v>109</v>
      </c>
      <c r="D14" s="15" t="s">
        <v>110</v>
      </c>
      <c r="E14" s="15" t="s">
        <v>111</v>
      </c>
      <c r="F14" s="15" t="s">
        <v>112</v>
      </c>
      <c r="G14" s="15" t="s">
        <v>113</v>
      </c>
      <c r="H14" s="15" t="s">
        <v>114</v>
      </c>
      <c r="I14" s="15" t="s">
        <v>115</v>
      </c>
      <c r="J14" s="15"/>
      <c r="K14" s="15"/>
      <c r="L14" s="15"/>
      <c r="M14" s="15" t="s">
        <v>152</v>
      </c>
      <c r="N14" s="15" t="s">
        <v>149</v>
      </c>
    </row>
    <row r="15" spans="1:14" x14ac:dyDescent="0.3">
      <c r="A15" s="15">
        <v>799</v>
      </c>
      <c r="B15" s="19" t="s">
        <v>202</v>
      </c>
      <c r="C15" s="19" t="s">
        <v>236</v>
      </c>
      <c r="D15" s="19" t="s">
        <v>236</v>
      </c>
      <c r="E15" s="19" t="s">
        <v>236</v>
      </c>
      <c r="F15" s="19" t="s">
        <v>236</v>
      </c>
      <c r="G15" s="19" t="s">
        <v>217</v>
      </c>
      <c r="H15" s="19" t="s">
        <v>218</v>
      </c>
      <c r="I15" s="19" t="s">
        <v>147</v>
      </c>
      <c r="J15" s="15">
        <v>20</v>
      </c>
      <c r="K15" s="15">
        <f>SUMIF(B15:I15,"&lt;&gt;x",$B$9:$I$9)+51</f>
        <v>107</v>
      </c>
      <c r="L15" s="15">
        <f>K15+20</f>
        <v>127</v>
      </c>
      <c r="M15" s="15">
        <f>K15*$J15</f>
        <v>2140</v>
      </c>
      <c r="N15" s="15">
        <f>L15*$J15</f>
        <v>2540</v>
      </c>
    </row>
    <row r="16" spans="1:14" x14ac:dyDescent="0.3">
      <c r="A16" s="15">
        <v>798</v>
      </c>
      <c r="B16" s="19" t="s">
        <v>237</v>
      </c>
      <c r="C16" s="19" t="s">
        <v>237</v>
      </c>
      <c r="D16" s="19" t="s">
        <v>237</v>
      </c>
      <c r="E16" s="19" t="s">
        <v>237</v>
      </c>
      <c r="F16" s="19" t="s">
        <v>235</v>
      </c>
      <c r="G16" s="19" t="s">
        <v>235</v>
      </c>
      <c r="H16" s="19" t="s">
        <v>235</v>
      </c>
      <c r="I16" s="19" t="s">
        <v>235</v>
      </c>
      <c r="J16" s="15">
        <v>20</v>
      </c>
      <c r="K16" s="15">
        <f>SUMIF(B16:I16,"&lt;&gt;x",$B$9:$I$9)+51</f>
        <v>115</v>
      </c>
      <c r="L16" s="15">
        <f>K16+20</f>
        <v>135</v>
      </c>
      <c r="M16" s="15">
        <f>K16*$J16</f>
        <v>2300</v>
      </c>
      <c r="N16" s="15">
        <f>L16*$J16</f>
        <v>2700</v>
      </c>
    </row>
    <row r="17" spans="1:14" x14ac:dyDescent="0.3">
      <c r="A17" s="15">
        <v>797</v>
      </c>
      <c r="B17" s="19" t="s">
        <v>219</v>
      </c>
      <c r="C17" s="19" t="s">
        <v>220</v>
      </c>
      <c r="D17" s="19" t="s">
        <v>221</v>
      </c>
      <c r="E17" s="19" t="s">
        <v>222</v>
      </c>
      <c r="F17" s="19" t="s">
        <v>223</v>
      </c>
      <c r="G17" s="19" t="s">
        <v>224</v>
      </c>
      <c r="H17" s="19" t="s">
        <v>215</v>
      </c>
      <c r="I17" s="19" t="s">
        <v>216</v>
      </c>
      <c r="J17" s="15">
        <v>100</v>
      </c>
      <c r="K17" s="15">
        <f t="shared" ref="K17:K18" si="4">SUMIF(B17:I17,"&lt;&gt;x",$B$9:$I$9)+51</f>
        <v>115</v>
      </c>
      <c r="L17" s="15">
        <f t="shared" ref="L17:L18" si="5">K17+20</f>
        <v>135</v>
      </c>
      <c r="M17" s="15">
        <f t="shared" ref="M17:M18" si="6">K17*$J17</f>
        <v>11500</v>
      </c>
      <c r="N17" s="15">
        <f t="shared" ref="N17:N18" si="7">L17*$J17</f>
        <v>13500</v>
      </c>
    </row>
    <row r="18" spans="1:14" x14ac:dyDescent="0.3">
      <c r="A18" s="20">
        <v>796</v>
      </c>
      <c r="B18" s="19" t="s">
        <v>225</v>
      </c>
      <c r="C18" s="19" t="s">
        <v>226</v>
      </c>
      <c r="D18" s="19" t="s">
        <v>227</v>
      </c>
      <c r="E18" s="19" t="s">
        <v>228</v>
      </c>
      <c r="F18" s="19" t="s">
        <v>229</v>
      </c>
      <c r="G18" s="19" t="s">
        <v>230</v>
      </c>
      <c r="H18" s="19" t="s">
        <v>147</v>
      </c>
      <c r="I18" s="19" t="s">
        <v>147</v>
      </c>
      <c r="J18" s="20">
        <v>100</v>
      </c>
      <c r="K18" s="15">
        <f t="shared" si="4"/>
        <v>99</v>
      </c>
      <c r="L18" s="15">
        <f t="shared" si="5"/>
        <v>119</v>
      </c>
      <c r="M18" s="15">
        <f t="shared" si="6"/>
        <v>9900</v>
      </c>
      <c r="N18" s="15">
        <f t="shared" si="7"/>
        <v>11900</v>
      </c>
    </row>
    <row r="19" spans="1:14" x14ac:dyDescent="0.3">
      <c r="K19" s="15"/>
      <c r="L19" s="15"/>
      <c r="M19" s="15"/>
      <c r="N19" s="15"/>
    </row>
    <row r="20" spans="1:14" x14ac:dyDescent="0.3">
      <c r="A20" s="15" t="s">
        <v>150</v>
      </c>
      <c r="B20" s="15">
        <v>8</v>
      </c>
      <c r="C20" s="15">
        <v>8</v>
      </c>
      <c r="D20" s="15">
        <v>8</v>
      </c>
      <c r="E20" s="15">
        <v>8</v>
      </c>
      <c r="F20" s="15">
        <v>8</v>
      </c>
      <c r="G20" s="15">
        <v>8</v>
      </c>
      <c r="H20" s="15">
        <v>8</v>
      </c>
      <c r="I20" s="15">
        <v>8</v>
      </c>
      <c r="J20" s="15"/>
      <c r="K20" s="15"/>
      <c r="L20" s="15" t="s">
        <v>153</v>
      </c>
      <c r="M20" s="15">
        <f>SUM(M15:M18)</f>
        <v>25840</v>
      </c>
      <c r="N20" s="15">
        <f>SUM(N15:N18)</f>
        <v>30640</v>
      </c>
    </row>
  </sheetData>
  <mergeCells count="5">
    <mergeCell ref="B1:I1"/>
    <mergeCell ref="M1:N1"/>
    <mergeCell ref="B13:I13"/>
    <mergeCell ref="M13:N13"/>
    <mergeCell ref="A12:K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5F2-163A-4C8E-B11A-6A3015513870}">
  <dimension ref="A1:N13"/>
  <sheetViews>
    <sheetView workbookViewId="0">
      <selection activeCell="D21" sqref="D21"/>
    </sheetView>
  </sheetViews>
  <sheetFormatPr baseColWidth="10" defaultRowHeight="14.4" x14ac:dyDescent="0.3"/>
  <sheetData>
    <row r="1" spans="1:14" x14ac:dyDescent="0.3">
      <c r="A1" s="24" t="s">
        <v>258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5" t="s">
        <v>65</v>
      </c>
      <c r="B2" s="24" t="s">
        <v>117</v>
      </c>
      <c r="C2" s="24"/>
      <c r="D2" s="24"/>
      <c r="E2" s="24"/>
      <c r="F2" s="24"/>
      <c r="G2" s="24"/>
      <c r="H2" s="24"/>
      <c r="I2" s="24"/>
      <c r="J2" s="15" t="s">
        <v>116</v>
      </c>
      <c r="K2" s="15"/>
      <c r="L2" s="15"/>
      <c r="M2" s="15"/>
      <c r="N2" s="15"/>
    </row>
    <row r="3" spans="1:14" x14ac:dyDescent="0.3">
      <c r="A3" s="15"/>
      <c r="B3" s="15" t="s">
        <v>195</v>
      </c>
      <c r="C3" s="15" t="s">
        <v>109</v>
      </c>
      <c r="D3" s="15" t="s">
        <v>110</v>
      </c>
      <c r="E3" s="15" t="s">
        <v>111</v>
      </c>
      <c r="F3" s="15" t="s">
        <v>112</v>
      </c>
      <c r="G3" s="15" t="s">
        <v>113</v>
      </c>
      <c r="H3" s="15" t="s">
        <v>114</v>
      </c>
      <c r="I3" s="15" t="s">
        <v>115</v>
      </c>
      <c r="J3" s="15"/>
      <c r="K3" s="15"/>
      <c r="L3" s="15"/>
      <c r="M3" s="15"/>
      <c r="N3" s="15"/>
    </row>
    <row r="4" spans="1:14" x14ac:dyDescent="0.3">
      <c r="A4" s="15">
        <v>420</v>
      </c>
      <c r="B4" s="19" t="s">
        <v>242</v>
      </c>
      <c r="C4" s="19" t="s">
        <v>243</v>
      </c>
      <c r="D4" s="19" t="s">
        <v>244</v>
      </c>
      <c r="E4" s="19" t="s">
        <v>245</v>
      </c>
      <c r="F4" s="19" t="s">
        <v>246</v>
      </c>
      <c r="G4" s="19" t="s">
        <v>247</v>
      </c>
      <c r="H4" s="19" t="s">
        <v>248</v>
      </c>
      <c r="I4" s="19" t="s">
        <v>249</v>
      </c>
      <c r="J4" s="15">
        <v>10</v>
      </c>
      <c r="K4" s="15">
        <f>SUMIF(B2:I2,"&lt;&gt;x",$B$20:$I$20)+51</f>
        <v>51</v>
      </c>
      <c r="L4" s="15">
        <f>K4+20</f>
        <v>71</v>
      </c>
      <c r="M4" s="15">
        <f>K4*$J4</f>
        <v>510</v>
      </c>
      <c r="N4" s="15">
        <f>L4*$J4</f>
        <v>710</v>
      </c>
    </row>
    <row r="5" spans="1:14" x14ac:dyDescent="0.3">
      <c r="A5" s="15">
        <v>421</v>
      </c>
      <c r="B5" s="19" t="s">
        <v>250</v>
      </c>
      <c r="C5" s="19" t="s">
        <v>251</v>
      </c>
      <c r="D5" s="19" t="s">
        <v>252</v>
      </c>
      <c r="E5" s="19" t="s">
        <v>253</v>
      </c>
      <c r="F5" s="19" t="s">
        <v>254</v>
      </c>
      <c r="G5" s="19" t="s">
        <v>255</v>
      </c>
      <c r="H5" s="19" t="s">
        <v>256</v>
      </c>
      <c r="I5" s="19" t="s">
        <v>257</v>
      </c>
      <c r="J5" s="15">
        <v>10</v>
      </c>
      <c r="K5" s="15">
        <f t="shared" ref="K5:K11" si="0">SUMIF(B3:I3,"&lt;&gt;x",$B$20:$I$20)+51</f>
        <v>51</v>
      </c>
      <c r="L5" s="15">
        <f t="shared" ref="L5:L11" si="1">K5+20</f>
        <v>71</v>
      </c>
      <c r="M5" s="15">
        <f t="shared" ref="M5:M11" si="2">K5*$J5</f>
        <v>510</v>
      </c>
      <c r="N5" s="15">
        <f t="shared" ref="N5:N11" si="3">L5*$J5</f>
        <v>710</v>
      </c>
    </row>
    <row r="6" spans="1:14" x14ac:dyDescent="0.3">
      <c r="A6" s="15">
        <v>422</v>
      </c>
      <c r="B6" s="19" t="s">
        <v>242</v>
      </c>
      <c r="C6" s="19" t="s">
        <v>243</v>
      </c>
      <c r="D6" s="19" t="s">
        <v>244</v>
      </c>
      <c r="E6" s="19" t="s">
        <v>245</v>
      </c>
      <c r="F6" s="19" t="s">
        <v>246</v>
      </c>
      <c r="G6" s="19" t="s">
        <v>247</v>
      </c>
      <c r="H6" s="19" t="s">
        <v>248</v>
      </c>
      <c r="I6" s="19" t="s">
        <v>249</v>
      </c>
      <c r="J6" s="15">
        <v>10</v>
      </c>
      <c r="K6" s="15">
        <f t="shared" si="0"/>
        <v>51</v>
      </c>
      <c r="L6" s="15">
        <f t="shared" si="1"/>
        <v>71</v>
      </c>
      <c r="M6" s="15">
        <f t="shared" si="2"/>
        <v>510</v>
      </c>
      <c r="N6" s="15">
        <f t="shared" si="3"/>
        <v>710</v>
      </c>
    </row>
    <row r="7" spans="1:14" x14ac:dyDescent="0.3">
      <c r="A7" s="15">
        <v>423</v>
      </c>
      <c r="B7" s="19" t="s">
        <v>250</v>
      </c>
      <c r="C7" s="19" t="s">
        <v>251</v>
      </c>
      <c r="D7" s="19" t="s">
        <v>252</v>
      </c>
      <c r="E7" s="19" t="s">
        <v>253</v>
      </c>
      <c r="F7" s="19" t="s">
        <v>254</v>
      </c>
      <c r="G7" s="19" t="s">
        <v>255</v>
      </c>
      <c r="H7" s="19" t="s">
        <v>256</v>
      </c>
      <c r="I7" s="19" t="s">
        <v>257</v>
      </c>
      <c r="J7" s="15">
        <v>10</v>
      </c>
      <c r="K7" s="15">
        <f t="shared" si="0"/>
        <v>51</v>
      </c>
      <c r="L7" s="15">
        <f t="shared" si="1"/>
        <v>71</v>
      </c>
      <c r="M7" s="15">
        <f t="shared" si="2"/>
        <v>510</v>
      </c>
      <c r="N7" s="15">
        <f t="shared" si="3"/>
        <v>710</v>
      </c>
    </row>
    <row r="8" spans="1:14" x14ac:dyDescent="0.3">
      <c r="A8" s="15">
        <v>424</v>
      </c>
      <c r="B8" s="19" t="s">
        <v>242</v>
      </c>
      <c r="C8" s="19" t="s">
        <v>243</v>
      </c>
      <c r="D8" s="19" t="s">
        <v>244</v>
      </c>
      <c r="E8" s="19" t="s">
        <v>245</v>
      </c>
      <c r="F8" s="19" t="s">
        <v>246</v>
      </c>
      <c r="G8" s="19" t="s">
        <v>247</v>
      </c>
      <c r="H8" s="19" t="s">
        <v>248</v>
      </c>
      <c r="I8" s="19" t="s">
        <v>249</v>
      </c>
      <c r="J8" s="15">
        <v>10</v>
      </c>
      <c r="K8" s="15">
        <f t="shared" si="0"/>
        <v>51</v>
      </c>
      <c r="L8" s="15">
        <f t="shared" si="1"/>
        <v>71</v>
      </c>
      <c r="M8" s="15">
        <f t="shared" si="2"/>
        <v>510</v>
      </c>
      <c r="N8" s="15">
        <f t="shared" si="3"/>
        <v>710</v>
      </c>
    </row>
    <row r="9" spans="1:14" x14ac:dyDescent="0.3">
      <c r="A9" s="15">
        <v>425</v>
      </c>
      <c r="B9" s="19" t="s">
        <v>250</v>
      </c>
      <c r="C9" s="19" t="s">
        <v>251</v>
      </c>
      <c r="D9" s="19" t="s">
        <v>252</v>
      </c>
      <c r="E9" s="19" t="s">
        <v>253</v>
      </c>
      <c r="F9" s="19" t="s">
        <v>254</v>
      </c>
      <c r="G9" s="19" t="s">
        <v>255</v>
      </c>
      <c r="H9" s="19" t="s">
        <v>256</v>
      </c>
      <c r="I9" s="19" t="s">
        <v>257</v>
      </c>
      <c r="J9" s="15">
        <v>10</v>
      </c>
      <c r="K9" s="15">
        <f t="shared" si="0"/>
        <v>51</v>
      </c>
      <c r="L9" s="15">
        <f t="shared" si="1"/>
        <v>71</v>
      </c>
      <c r="M9" s="15">
        <f t="shared" si="2"/>
        <v>510</v>
      </c>
      <c r="N9" s="15">
        <f t="shared" si="3"/>
        <v>710</v>
      </c>
    </row>
    <row r="10" spans="1:14" x14ac:dyDescent="0.3">
      <c r="A10" s="15">
        <v>426</v>
      </c>
      <c r="B10" s="19" t="s">
        <v>242</v>
      </c>
      <c r="C10" s="19" t="s">
        <v>243</v>
      </c>
      <c r="D10" s="19" t="s">
        <v>244</v>
      </c>
      <c r="E10" s="19" t="s">
        <v>245</v>
      </c>
      <c r="F10" s="19" t="s">
        <v>246</v>
      </c>
      <c r="G10" s="19" t="s">
        <v>247</v>
      </c>
      <c r="H10" s="19" t="s">
        <v>248</v>
      </c>
      <c r="I10" s="19" t="s">
        <v>249</v>
      </c>
      <c r="J10" s="15">
        <v>10</v>
      </c>
      <c r="K10" s="15">
        <f t="shared" si="0"/>
        <v>51</v>
      </c>
      <c r="L10" s="15">
        <f t="shared" si="1"/>
        <v>71</v>
      </c>
      <c r="M10" s="15">
        <f t="shared" si="2"/>
        <v>510</v>
      </c>
      <c r="N10" s="15">
        <f t="shared" si="3"/>
        <v>710</v>
      </c>
    </row>
    <row r="11" spans="1:14" x14ac:dyDescent="0.3">
      <c r="A11" s="15">
        <v>427</v>
      </c>
      <c r="B11" s="19" t="s">
        <v>250</v>
      </c>
      <c r="C11" s="19" t="s">
        <v>251</v>
      </c>
      <c r="D11" s="19" t="s">
        <v>252</v>
      </c>
      <c r="E11" s="19" t="s">
        <v>253</v>
      </c>
      <c r="F11" s="19" t="s">
        <v>254</v>
      </c>
      <c r="G11" s="19" t="s">
        <v>255</v>
      </c>
      <c r="H11" s="19" t="s">
        <v>256</v>
      </c>
      <c r="I11" s="19" t="s">
        <v>257</v>
      </c>
      <c r="J11" s="15">
        <v>10</v>
      </c>
      <c r="K11" s="15">
        <f t="shared" si="0"/>
        <v>51</v>
      </c>
      <c r="L11" s="15">
        <f t="shared" si="1"/>
        <v>71</v>
      </c>
      <c r="M11" s="15">
        <f t="shared" si="2"/>
        <v>510</v>
      </c>
      <c r="N11" s="15">
        <f t="shared" si="3"/>
        <v>710</v>
      </c>
    </row>
    <row r="12" spans="1:14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15" t="s">
        <v>150</v>
      </c>
      <c r="B13" s="15">
        <v>8</v>
      </c>
      <c r="C13" s="15">
        <v>8</v>
      </c>
      <c r="D13" s="15">
        <v>8</v>
      </c>
      <c r="E13" s="15">
        <v>8</v>
      </c>
      <c r="F13" s="15">
        <v>8</v>
      </c>
      <c r="G13" s="15">
        <v>8</v>
      </c>
      <c r="H13" s="15">
        <v>8</v>
      </c>
      <c r="I13" s="15">
        <v>8</v>
      </c>
      <c r="J13" s="15"/>
      <c r="K13" s="15"/>
      <c r="L13" s="15" t="s">
        <v>153</v>
      </c>
      <c r="M13" s="15">
        <f>SUM(M4:M11)</f>
        <v>4080</v>
      </c>
      <c r="N13" s="15">
        <f>SUM(N4:N11)</f>
        <v>5680</v>
      </c>
    </row>
  </sheetData>
  <mergeCells count="2">
    <mergeCell ref="A1:N1"/>
    <mergeCell ref="B2:I2"/>
  </mergeCells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41EE-2BDB-4336-9A75-0FA6A9FBC1B0}">
  <dimension ref="A1:N5"/>
  <sheetViews>
    <sheetView workbookViewId="0">
      <selection activeCell="O24" sqref="O24"/>
    </sheetView>
  </sheetViews>
  <sheetFormatPr baseColWidth="10" defaultRowHeight="14.4" x14ac:dyDescent="0.3"/>
  <sheetData>
    <row r="1" spans="1:14" x14ac:dyDescent="0.3">
      <c r="A1" s="17" t="s">
        <v>65</v>
      </c>
      <c r="B1" t="s">
        <v>117</v>
      </c>
      <c r="J1" t="s">
        <v>116</v>
      </c>
      <c r="K1" t="s">
        <v>148</v>
      </c>
      <c r="L1" t="s">
        <v>149</v>
      </c>
      <c r="M1" t="s">
        <v>151</v>
      </c>
    </row>
    <row r="2" spans="1:14" x14ac:dyDescent="0.3">
      <c r="B2" t="s">
        <v>195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M2" t="s">
        <v>152</v>
      </c>
      <c r="N2" t="s">
        <v>149</v>
      </c>
    </row>
    <row r="3" spans="1:14" x14ac:dyDescent="0.3">
      <c r="A3">
        <v>202</v>
      </c>
      <c r="B3" s="26" t="s">
        <v>261</v>
      </c>
      <c r="C3" s="26"/>
      <c r="D3" s="26"/>
      <c r="E3" s="26"/>
      <c r="F3" s="26"/>
      <c r="G3" s="26"/>
      <c r="H3" s="26"/>
      <c r="I3" s="26"/>
      <c r="J3">
        <v>100</v>
      </c>
      <c r="K3">
        <v>115</v>
      </c>
      <c r="L3">
        <v>135</v>
      </c>
      <c r="M3">
        <v>11500</v>
      </c>
      <c r="N3">
        <v>13500</v>
      </c>
    </row>
    <row r="5" spans="1:14" x14ac:dyDescent="0.3">
      <c r="A5" t="s">
        <v>150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L5" t="s">
        <v>153</v>
      </c>
      <c r="M5">
        <v>11500</v>
      </c>
      <c r="N5">
        <v>13500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A06A-1244-4ADC-A970-23893ADE1614}">
  <dimension ref="A1:N5"/>
  <sheetViews>
    <sheetView workbookViewId="0">
      <selection activeCell="K8" sqref="K8"/>
    </sheetView>
  </sheetViews>
  <sheetFormatPr baseColWidth="10" defaultRowHeight="14.4" x14ac:dyDescent="0.3"/>
  <cols>
    <col min="1" max="1" width="7.109375" bestFit="1" customWidth="1"/>
    <col min="2" max="3" width="6.5546875" bestFit="1" customWidth="1"/>
    <col min="4" max="5" width="6.44140625" bestFit="1" customWidth="1"/>
    <col min="6" max="6" width="10.6640625" bestFit="1" customWidth="1"/>
    <col min="7" max="7" width="9.33203125" bestFit="1" customWidth="1"/>
    <col min="8" max="8" width="13.88671875" bestFit="1" customWidth="1"/>
    <col min="9" max="9" width="13.109375" bestFit="1" customWidth="1"/>
    <col min="10" max="10" width="18.5546875" bestFit="1" customWidth="1"/>
  </cols>
  <sheetData>
    <row r="1" spans="1:14" x14ac:dyDescent="0.3">
      <c r="A1" s="15" t="s">
        <v>65</v>
      </c>
      <c r="B1" s="24" t="s">
        <v>117</v>
      </c>
      <c r="C1" s="24"/>
      <c r="D1" s="24"/>
      <c r="E1" s="24"/>
      <c r="F1" s="24"/>
      <c r="G1" s="24"/>
      <c r="H1" s="24"/>
      <c r="I1" s="24"/>
      <c r="J1" s="15" t="s">
        <v>116</v>
      </c>
      <c r="K1" t="s">
        <v>148</v>
      </c>
      <c r="L1" t="s">
        <v>149</v>
      </c>
      <c r="M1" s="23" t="s">
        <v>151</v>
      </c>
      <c r="N1" s="23"/>
    </row>
    <row r="2" spans="1:14" x14ac:dyDescent="0.3">
      <c r="A2" s="15"/>
      <c r="B2" s="15" t="s">
        <v>195</v>
      </c>
      <c r="C2" s="15" t="s">
        <v>109</v>
      </c>
      <c r="D2" s="15" t="s">
        <v>110</v>
      </c>
      <c r="E2" s="15" t="s">
        <v>111</v>
      </c>
      <c r="F2" s="15" t="s">
        <v>112</v>
      </c>
      <c r="G2" s="15" t="s">
        <v>113</v>
      </c>
      <c r="H2" s="15" t="s">
        <v>114</v>
      </c>
      <c r="I2" s="15" t="s">
        <v>115</v>
      </c>
      <c r="J2" s="15"/>
      <c r="M2" t="s">
        <v>152</v>
      </c>
      <c r="N2" t="s">
        <v>149</v>
      </c>
    </row>
    <row r="3" spans="1:14" x14ac:dyDescent="0.3">
      <c r="A3" s="15">
        <v>201</v>
      </c>
      <c r="B3" s="16" t="s">
        <v>126</v>
      </c>
      <c r="C3" s="16" t="s">
        <v>127</v>
      </c>
      <c r="D3" s="16" t="s">
        <v>163</v>
      </c>
      <c r="E3" s="16" t="s">
        <v>128</v>
      </c>
      <c r="F3" s="16" t="s">
        <v>129</v>
      </c>
      <c r="G3" s="16" t="s">
        <v>130</v>
      </c>
      <c r="H3" s="16" t="s">
        <v>131</v>
      </c>
      <c r="I3" s="16" t="s">
        <v>132</v>
      </c>
      <c r="J3" s="15">
        <v>100</v>
      </c>
      <c r="K3">
        <f>SUMIF(B3:I3,"&lt;&gt;x",$B$5:$I$5)+51</f>
        <v>115</v>
      </c>
      <c r="L3">
        <f>K3+20</f>
        <v>135</v>
      </c>
      <c r="M3">
        <f>K3*$J3</f>
        <v>11500</v>
      </c>
      <c r="N3">
        <f>L3*$J3</f>
        <v>13500</v>
      </c>
    </row>
    <row r="5" spans="1:14" x14ac:dyDescent="0.3">
      <c r="A5" s="15" t="s">
        <v>150</v>
      </c>
      <c r="B5" s="15">
        <v>8</v>
      </c>
      <c r="C5" s="15">
        <v>8</v>
      </c>
      <c r="D5" s="15">
        <v>8</v>
      </c>
      <c r="E5" s="15">
        <v>8</v>
      </c>
      <c r="F5" s="15">
        <v>8</v>
      </c>
      <c r="G5" s="15">
        <v>8</v>
      </c>
      <c r="H5" s="15">
        <v>8</v>
      </c>
      <c r="I5" s="15">
        <v>8</v>
      </c>
      <c r="J5" s="15"/>
      <c r="K5" s="15"/>
      <c r="L5" s="15" t="s">
        <v>153</v>
      </c>
      <c r="M5" s="15">
        <f>SUM(M3)</f>
        <v>11500</v>
      </c>
      <c r="N5" s="15">
        <f>SUM(N3)</f>
        <v>13500</v>
      </c>
    </row>
  </sheetData>
  <mergeCells count="2">
    <mergeCell ref="B1:I1"/>
    <mergeCell ref="M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6F04-C6D6-42F6-873D-0AD053B8D6BF}">
  <dimension ref="A1:P6"/>
  <sheetViews>
    <sheetView tabSelected="1" workbookViewId="0">
      <selection activeCell="Q12" sqref="Q12"/>
    </sheetView>
  </sheetViews>
  <sheetFormatPr baseColWidth="10" defaultRowHeight="14.4" x14ac:dyDescent="0.3"/>
  <cols>
    <col min="10" max="10" width="18.5546875" bestFit="1" customWidth="1"/>
    <col min="16" max="16" width="24.88671875" bestFit="1" customWidth="1"/>
  </cols>
  <sheetData>
    <row r="1" spans="1:16" x14ac:dyDescent="0.3">
      <c r="A1" s="15" t="s">
        <v>65</v>
      </c>
      <c r="B1" s="24" t="s">
        <v>117</v>
      </c>
      <c r="C1" s="24"/>
      <c r="D1" s="24"/>
      <c r="E1" s="24"/>
      <c r="F1" s="24"/>
      <c r="G1" s="24"/>
      <c r="H1" s="24"/>
      <c r="I1" s="24"/>
      <c r="J1" s="15" t="s">
        <v>116</v>
      </c>
      <c r="K1" t="s">
        <v>148</v>
      </c>
      <c r="L1" t="s">
        <v>149</v>
      </c>
      <c r="M1" s="23" t="s">
        <v>151</v>
      </c>
      <c r="N1" s="23"/>
    </row>
    <row r="2" spans="1:16" x14ac:dyDescent="0.3">
      <c r="A2" s="15"/>
      <c r="B2" s="15" t="s">
        <v>195</v>
      </c>
      <c r="C2" s="15" t="s">
        <v>109</v>
      </c>
      <c r="D2" s="15" t="s">
        <v>110</v>
      </c>
      <c r="E2" s="15" t="s">
        <v>111</v>
      </c>
      <c r="F2" s="15" t="s">
        <v>112</v>
      </c>
      <c r="G2" s="15" t="s">
        <v>113</v>
      </c>
      <c r="H2" s="15" t="s">
        <v>114</v>
      </c>
      <c r="I2" s="15" t="s">
        <v>115</v>
      </c>
      <c r="J2" s="15"/>
      <c r="M2" t="s">
        <v>152</v>
      </c>
      <c r="N2" t="s">
        <v>149</v>
      </c>
    </row>
    <row r="3" spans="1:16" x14ac:dyDescent="0.3">
      <c r="A3" s="15">
        <v>200</v>
      </c>
      <c r="B3" s="18" t="s">
        <v>133</v>
      </c>
      <c r="C3" s="18" t="s">
        <v>259</v>
      </c>
      <c r="D3" s="18" t="s">
        <v>260</v>
      </c>
      <c r="E3" s="18" t="s">
        <v>134</v>
      </c>
      <c r="F3" s="18" t="s">
        <v>134</v>
      </c>
      <c r="G3" s="18" t="s">
        <v>231</v>
      </c>
      <c r="H3" s="18" t="s">
        <v>238</v>
      </c>
      <c r="I3" s="18">
        <v>2</v>
      </c>
      <c r="J3" s="15">
        <v>100</v>
      </c>
      <c r="K3">
        <f>SUMIF(B3:I3,"&lt;&gt;x",$B$6:$I$6)+51</f>
        <v>115</v>
      </c>
      <c r="L3">
        <f>K3+20</f>
        <v>135</v>
      </c>
      <c r="M3">
        <f>K3*$J3</f>
        <v>11500</v>
      </c>
      <c r="N3">
        <f>L3*$J3</f>
        <v>13500</v>
      </c>
    </row>
    <row r="4" spans="1:16" x14ac:dyDescent="0.3">
      <c r="A4" s="15">
        <v>606</v>
      </c>
      <c r="B4" s="18" t="s">
        <v>261</v>
      </c>
      <c r="C4" s="18"/>
      <c r="D4" s="18"/>
      <c r="E4" s="18"/>
      <c r="F4" s="18"/>
      <c r="G4" s="18"/>
      <c r="H4" s="18"/>
      <c r="I4" s="18"/>
      <c r="J4" s="15">
        <v>100</v>
      </c>
      <c r="O4" s="27" t="s">
        <v>262</v>
      </c>
      <c r="P4" s="27" t="s">
        <v>263</v>
      </c>
    </row>
    <row r="6" spans="1:16" x14ac:dyDescent="0.3">
      <c r="A6" s="15" t="s">
        <v>150</v>
      </c>
      <c r="B6" s="15">
        <v>8</v>
      </c>
      <c r="C6" s="15">
        <v>8</v>
      </c>
      <c r="D6" s="15">
        <v>8</v>
      </c>
      <c r="E6" s="15">
        <v>8</v>
      </c>
      <c r="F6" s="15">
        <v>8</v>
      </c>
      <c r="G6" s="15">
        <v>8</v>
      </c>
      <c r="H6" s="15">
        <v>8</v>
      </c>
      <c r="I6" s="15">
        <v>8</v>
      </c>
      <c r="J6" s="15"/>
      <c r="K6" s="15"/>
      <c r="L6" s="15" t="s">
        <v>153</v>
      </c>
      <c r="M6" s="15">
        <f>SUM(M3)</f>
        <v>11500</v>
      </c>
      <c r="N6" s="15">
        <f>SUM(N3)</f>
        <v>13500</v>
      </c>
    </row>
  </sheetData>
  <mergeCells count="2">
    <mergeCell ref="B1:I1"/>
    <mergeCell ref="M1:N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87F-9F3A-424D-A499-8751A378474E}">
  <dimension ref="A1:N5"/>
  <sheetViews>
    <sheetView workbookViewId="0">
      <selection activeCell="F28" sqref="F28"/>
    </sheetView>
  </sheetViews>
  <sheetFormatPr baseColWidth="10" defaultRowHeight="14.4" x14ac:dyDescent="0.3"/>
  <cols>
    <col min="1" max="1" width="17.88671875" customWidth="1"/>
    <col min="2" max="9" width="20.5546875" customWidth="1"/>
  </cols>
  <sheetData>
    <row r="1" spans="1:14" x14ac:dyDescent="0.3">
      <c r="A1" s="15" t="s">
        <v>65</v>
      </c>
      <c r="B1" s="24" t="s">
        <v>117</v>
      </c>
      <c r="C1" s="24"/>
      <c r="D1" s="24"/>
      <c r="E1" s="24"/>
      <c r="F1" s="24"/>
      <c r="G1" s="24"/>
      <c r="H1" s="24"/>
      <c r="I1" s="24"/>
      <c r="J1" s="15" t="s">
        <v>116</v>
      </c>
      <c r="K1" s="15" t="s">
        <v>148</v>
      </c>
      <c r="L1" s="15" t="s">
        <v>149</v>
      </c>
      <c r="M1" s="24" t="s">
        <v>151</v>
      </c>
      <c r="N1" s="24"/>
    </row>
    <row r="2" spans="1:14" x14ac:dyDescent="0.3">
      <c r="A2" s="15"/>
      <c r="B2" s="15" t="s">
        <v>195</v>
      </c>
      <c r="C2" s="15" t="s">
        <v>109</v>
      </c>
      <c r="D2" s="15" t="s">
        <v>110</v>
      </c>
      <c r="E2" s="15" t="s">
        <v>111</v>
      </c>
      <c r="F2" s="15" t="s">
        <v>112</v>
      </c>
      <c r="G2" s="15" t="s">
        <v>113</v>
      </c>
      <c r="H2" s="15" t="s">
        <v>114</v>
      </c>
      <c r="I2" s="15" t="s">
        <v>115</v>
      </c>
      <c r="J2" s="15"/>
      <c r="K2" s="15"/>
      <c r="L2" s="15"/>
      <c r="M2" s="15" t="s">
        <v>152</v>
      </c>
      <c r="N2" s="15" t="s">
        <v>149</v>
      </c>
    </row>
    <row r="3" spans="1:14" x14ac:dyDescent="0.3">
      <c r="A3" s="15">
        <v>100</v>
      </c>
      <c r="B3" s="19" t="s">
        <v>200</v>
      </c>
      <c r="C3" s="19" t="s">
        <v>201</v>
      </c>
      <c r="D3" s="19" t="s">
        <v>196</v>
      </c>
      <c r="E3" s="19" t="s">
        <v>197</v>
      </c>
      <c r="F3" s="19" t="s">
        <v>198</v>
      </c>
      <c r="G3" s="19" t="s">
        <v>199</v>
      </c>
      <c r="H3" s="19" t="s">
        <v>147</v>
      </c>
      <c r="I3" s="19" t="s">
        <v>147</v>
      </c>
      <c r="J3" s="15">
        <v>100</v>
      </c>
      <c r="K3" s="15">
        <f>SUMIF(B3:I3,"&lt;&gt;x",$B$5:$I$5)+51</f>
        <v>99</v>
      </c>
      <c r="L3" s="15">
        <f>K3+20</f>
        <v>119</v>
      </c>
      <c r="M3" s="15">
        <f>K3*$J3</f>
        <v>9900</v>
      </c>
      <c r="N3" s="15">
        <f>L3*$J3</f>
        <v>11900</v>
      </c>
    </row>
    <row r="5" spans="1:14" x14ac:dyDescent="0.3">
      <c r="A5" s="15" t="s">
        <v>150</v>
      </c>
      <c r="B5" s="15">
        <v>8</v>
      </c>
      <c r="C5" s="15">
        <v>8</v>
      </c>
      <c r="D5" s="15">
        <v>8</v>
      </c>
      <c r="E5" s="15">
        <v>8</v>
      </c>
      <c r="F5" s="15">
        <v>8</v>
      </c>
      <c r="G5" s="15">
        <v>8</v>
      </c>
      <c r="H5" s="15">
        <v>8</v>
      </c>
      <c r="I5" s="15">
        <v>8</v>
      </c>
      <c r="J5" s="15"/>
      <c r="K5" s="15"/>
      <c r="L5" s="15" t="s">
        <v>153</v>
      </c>
      <c r="M5" s="15">
        <f>SUM(M3:M3)</f>
        <v>9900</v>
      </c>
      <c r="N5" s="15">
        <f>SUM(N3:N3)</f>
        <v>11900</v>
      </c>
    </row>
  </sheetData>
  <mergeCells count="2">
    <mergeCell ref="B1:I1"/>
    <mergeCell ref="M1:N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8390-4431-4257-AA91-212720E27978}">
  <dimension ref="A1:N10"/>
  <sheetViews>
    <sheetView workbookViewId="0">
      <selection activeCell="K3" sqref="K3:N3"/>
    </sheetView>
  </sheetViews>
  <sheetFormatPr baseColWidth="10" defaultRowHeight="14.4" x14ac:dyDescent="0.3"/>
  <cols>
    <col min="4" max="4" width="15" customWidth="1"/>
    <col min="5" max="5" width="15.33203125" customWidth="1"/>
    <col min="8" max="8" width="19.109375" customWidth="1"/>
    <col min="11" max="11" width="18.5546875" bestFit="1" customWidth="1"/>
  </cols>
  <sheetData>
    <row r="1" spans="1:14" x14ac:dyDescent="0.3">
      <c r="A1" s="15" t="s">
        <v>65</v>
      </c>
      <c r="B1" s="24" t="s">
        <v>117</v>
      </c>
      <c r="C1" s="24"/>
      <c r="D1" s="24"/>
      <c r="E1" s="24"/>
      <c r="F1" s="24"/>
      <c r="G1" s="24"/>
      <c r="H1" s="24"/>
      <c r="I1" s="24"/>
      <c r="J1" s="15" t="s">
        <v>116</v>
      </c>
      <c r="K1" s="15" t="s">
        <v>148</v>
      </c>
      <c r="L1" s="15" t="s">
        <v>149</v>
      </c>
      <c r="M1" s="24" t="s">
        <v>151</v>
      </c>
      <c r="N1" s="24"/>
    </row>
    <row r="2" spans="1:14" x14ac:dyDescent="0.3">
      <c r="A2" s="15"/>
      <c r="B2" s="15" t="s">
        <v>195</v>
      </c>
      <c r="C2" s="15" t="s">
        <v>109</v>
      </c>
      <c r="D2" s="15" t="s">
        <v>110</v>
      </c>
      <c r="E2" s="15" t="s">
        <v>111</v>
      </c>
      <c r="F2" s="15" t="s">
        <v>112</v>
      </c>
      <c r="G2" s="15" t="s">
        <v>113</v>
      </c>
      <c r="H2" s="15" t="s">
        <v>114</v>
      </c>
      <c r="I2" s="15" t="s">
        <v>115</v>
      </c>
      <c r="J2" s="15"/>
      <c r="K2" s="15"/>
      <c r="L2" s="15"/>
      <c r="M2" s="15" t="s">
        <v>152</v>
      </c>
      <c r="N2" s="15" t="s">
        <v>149</v>
      </c>
    </row>
    <row r="3" spans="1:14" x14ac:dyDescent="0.3">
      <c r="A3" s="15">
        <v>600</v>
      </c>
      <c r="B3" s="19" t="s">
        <v>75</v>
      </c>
      <c r="C3" s="19" t="s">
        <v>75</v>
      </c>
      <c r="D3" s="19" t="s">
        <v>164</v>
      </c>
      <c r="E3" s="19" t="s">
        <v>6</v>
      </c>
      <c r="F3" s="19" t="s">
        <v>165</v>
      </c>
      <c r="G3" s="19" t="s">
        <v>166</v>
      </c>
      <c r="H3" s="19" t="s">
        <v>147</v>
      </c>
      <c r="I3" s="19" t="s">
        <v>147</v>
      </c>
      <c r="J3" s="15">
        <v>10</v>
      </c>
      <c r="K3" s="15">
        <f>SUMIF(B3:I3,"&lt;&gt;x",$B$10:$I$10)+51</f>
        <v>99</v>
      </c>
      <c r="L3" s="15">
        <f>K3+20</f>
        <v>119</v>
      </c>
      <c r="M3" s="15">
        <f>K3*$J3</f>
        <v>990</v>
      </c>
      <c r="N3" s="15">
        <f>L3*$J3</f>
        <v>1190</v>
      </c>
    </row>
    <row r="4" spans="1:14" x14ac:dyDescent="0.3">
      <c r="A4" s="15">
        <v>601</v>
      </c>
      <c r="B4" s="19" t="s">
        <v>167</v>
      </c>
      <c r="C4" s="19" t="s">
        <v>167</v>
      </c>
      <c r="D4" s="19" t="s">
        <v>168</v>
      </c>
      <c r="E4" s="19" t="s">
        <v>168</v>
      </c>
      <c r="F4" s="19" t="s">
        <v>169</v>
      </c>
      <c r="G4" s="19" t="s">
        <v>169</v>
      </c>
      <c r="H4" s="19" t="s">
        <v>170</v>
      </c>
      <c r="I4" s="19" t="s">
        <v>170</v>
      </c>
      <c r="J4" s="15">
        <v>10</v>
      </c>
      <c r="K4" s="15">
        <f t="shared" ref="K4:K8" si="0">SUMIF(B4:I4,"&lt;&gt;x",$B$10:$I$10)+51</f>
        <v>115</v>
      </c>
      <c r="L4" s="15">
        <f t="shared" ref="L4:L8" si="1">K4+20</f>
        <v>135</v>
      </c>
      <c r="M4" s="15">
        <f t="shared" ref="M4:M8" si="2">K4*$J4</f>
        <v>1150</v>
      </c>
      <c r="N4" s="15">
        <f t="shared" ref="N4:N8" si="3">L4*$J4</f>
        <v>1350</v>
      </c>
    </row>
    <row r="5" spans="1:14" x14ac:dyDescent="0.3">
      <c r="A5" s="15">
        <v>602</v>
      </c>
      <c r="B5" s="19" t="s">
        <v>171</v>
      </c>
      <c r="C5" s="19" t="s">
        <v>171</v>
      </c>
      <c r="D5" s="19" t="s">
        <v>172</v>
      </c>
      <c r="E5" s="19" t="s">
        <v>173</v>
      </c>
      <c r="F5" s="19" t="s">
        <v>174</v>
      </c>
      <c r="G5" s="19" t="s">
        <v>175</v>
      </c>
      <c r="H5" s="19" t="s">
        <v>176</v>
      </c>
      <c r="I5" s="19" t="s">
        <v>176</v>
      </c>
      <c r="J5" s="15">
        <v>10</v>
      </c>
      <c r="K5" s="15">
        <f t="shared" si="0"/>
        <v>115</v>
      </c>
      <c r="L5" s="15">
        <f t="shared" si="1"/>
        <v>135</v>
      </c>
      <c r="M5" s="15">
        <f t="shared" si="2"/>
        <v>1150</v>
      </c>
      <c r="N5" s="15">
        <f t="shared" si="3"/>
        <v>1350</v>
      </c>
    </row>
    <row r="6" spans="1:14" x14ac:dyDescent="0.3">
      <c r="A6" s="15">
        <v>603</v>
      </c>
      <c r="B6" s="19" t="s">
        <v>177</v>
      </c>
      <c r="C6" s="19" t="s">
        <v>178</v>
      </c>
      <c r="D6" s="19" t="s">
        <v>179</v>
      </c>
      <c r="E6" s="19" t="s">
        <v>180</v>
      </c>
      <c r="F6" s="19" t="s">
        <v>181</v>
      </c>
      <c r="G6" s="19" t="s">
        <v>181</v>
      </c>
      <c r="H6" s="19" t="s">
        <v>182</v>
      </c>
      <c r="I6" s="19" t="s">
        <v>182</v>
      </c>
      <c r="J6" s="15">
        <v>10</v>
      </c>
      <c r="K6" s="15">
        <f t="shared" si="0"/>
        <v>115</v>
      </c>
      <c r="L6" s="15">
        <f t="shared" si="1"/>
        <v>135</v>
      </c>
      <c r="M6" s="15">
        <f t="shared" si="2"/>
        <v>1150</v>
      </c>
      <c r="N6" s="15">
        <f t="shared" si="3"/>
        <v>1350</v>
      </c>
    </row>
    <row r="7" spans="1:14" x14ac:dyDescent="0.3">
      <c r="A7" s="15">
        <v>604</v>
      </c>
      <c r="B7" s="19" t="s">
        <v>183</v>
      </c>
      <c r="C7" s="19" t="s">
        <v>184</v>
      </c>
      <c r="D7" s="19" t="s">
        <v>185</v>
      </c>
      <c r="E7" s="19" t="s">
        <v>185</v>
      </c>
      <c r="F7" s="19" t="s">
        <v>186</v>
      </c>
      <c r="G7" s="19" t="s">
        <v>186</v>
      </c>
      <c r="H7" s="19" t="s">
        <v>187</v>
      </c>
      <c r="I7" s="19" t="s">
        <v>188</v>
      </c>
      <c r="J7" s="15">
        <v>10</v>
      </c>
      <c r="K7" s="15">
        <f t="shared" si="0"/>
        <v>115</v>
      </c>
      <c r="L7" s="15">
        <f t="shared" si="1"/>
        <v>135</v>
      </c>
      <c r="M7" s="15">
        <f t="shared" si="2"/>
        <v>1150</v>
      </c>
      <c r="N7" s="15">
        <f t="shared" si="3"/>
        <v>1350</v>
      </c>
    </row>
    <row r="8" spans="1:14" x14ac:dyDescent="0.3">
      <c r="A8" s="15">
        <v>605</v>
      </c>
      <c r="B8" s="19" t="s">
        <v>189</v>
      </c>
      <c r="C8" s="19" t="s">
        <v>190</v>
      </c>
      <c r="D8" s="19" t="s">
        <v>192</v>
      </c>
      <c r="E8" s="19" t="s">
        <v>192</v>
      </c>
      <c r="F8" s="19" t="s">
        <v>191</v>
      </c>
      <c r="G8" s="19" t="s">
        <v>191</v>
      </c>
      <c r="H8" s="19" t="s">
        <v>193</v>
      </c>
      <c r="I8" s="19" t="s">
        <v>194</v>
      </c>
      <c r="J8" s="15">
        <v>10</v>
      </c>
      <c r="K8" s="15">
        <f t="shared" si="0"/>
        <v>115</v>
      </c>
      <c r="L8" s="15">
        <f t="shared" si="1"/>
        <v>135</v>
      </c>
      <c r="M8" s="15">
        <f t="shared" si="2"/>
        <v>1150</v>
      </c>
      <c r="N8" s="15">
        <f t="shared" si="3"/>
        <v>1350</v>
      </c>
    </row>
    <row r="10" spans="1:14" x14ac:dyDescent="0.3">
      <c r="A10" s="15" t="s">
        <v>150</v>
      </c>
      <c r="B10" s="15">
        <v>8</v>
      </c>
      <c r="C10" s="15">
        <v>8</v>
      </c>
      <c r="D10" s="15">
        <v>8</v>
      </c>
      <c r="E10" s="15">
        <v>8</v>
      </c>
      <c r="F10" s="15">
        <v>8</v>
      </c>
      <c r="G10" s="15">
        <v>8</v>
      </c>
      <c r="H10" s="15">
        <v>8</v>
      </c>
      <c r="I10" s="15">
        <v>8</v>
      </c>
      <c r="J10" s="15"/>
      <c r="K10" s="15"/>
      <c r="L10" s="15" t="s">
        <v>153</v>
      </c>
      <c r="M10" s="15">
        <f>SUM(M3:M8)</f>
        <v>6740</v>
      </c>
      <c r="N10" s="15">
        <f>SUM(N3:N8)</f>
        <v>7940</v>
      </c>
    </row>
  </sheetData>
  <mergeCells count="2">
    <mergeCell ref="B1:I1"/>
    <mergeCell ref="M1:N1"/>
  </mergeCells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7806-0E62-49BF-945C-DDF214AFF288}">
  <dimension ref="A1:N23"/>
  <sheetViews>
    <sheetView workbookViewId="0">
      <selection activeCell="D12" sqref="D12"/>
    </sheetView>
  </sheetViews>
  <sheetFormatPr baseColWidth="10" defaultRowHeight="14.4" x14ac:dyDescent="0.3"/>
  <cols>
    <col min="1" max="1" width="16.5546875" bestFit="1" customWidth="1"/>
    <col min="2" max="3" width="6.6640625" bestFit="1" customWidth="1"/>
    <col min="4" max="9" width="12" bestFit="1" customWidth="1"/>
    <col min="10" max="10" width="16.6640625" bestFit="1" customWidth="1"/>
    <col min="11" max="11" width="10.5546875" bestFit="1" customWidth="1"/>
    <col min="12" max="12" width="18.109375" bestFit="1" customWidth="1"/>
    <col min="13" max="14" width="6" bestFit="1" customWidth="1"/>
  </cols>
  <sheetData>
    <row r="1" spans="1:14" x14ac:dyDescent="0.3">
      <c r="A1" s="24" t="s">
        <v>123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5" t="s">
        <v>65</v>
      </c>
      <c r="B2" s="24" t="s">
        <v>117</v>
      </c>
      <c r="C2" s="24"/>
      <c r="D2" s="24"/>
      <c r="E2" s="24"/>
      <c r="F2" s="24"/>
      <c r="G2" s="24"/>
      <c r="H2" s="24"/>
      <c r="I2" s="24"/>
      <c r="J2" s="15" t="s">
        <v>116</v>
      </c>
      <c r="K2" s="15" t="s">
        <v>148</v>
      </c>
      <c r="L2" s="15" t="s">
        <v>149</v>
      </c>
      <c r="M2" s="24" t="s">
        <v>151</v>
      </c>
      <c r="N2" s="24"/>
    </row>
    <row r="3" spans="1:14" x14ac:dyDescent="0.3">
      <c r="A3" s="15"/>
      <c r="B3" s="15" t="s">
        <v>195</v>
      </c>
      <c r="C3" s="15" t="s">
        <v>109</v>
      </c>
      <c r="D3" s="15" t="s">
        <v>110</v>
      </c>
      <c r="E3" s="15" t="s">
        <v>111</v>
      </c>
      <c r="F3" s="15" t="s">
        <v>112</v>
      </c>
      <c r="G3" s="15" t="s">
        <v>113</v>
      </c>
      <c r="H3" s="15" t="s">
        <v>114</v>
      </c>
      <c r="I3" s="15" t="s">
        <v>115</v>
      </c>
      <c r="J3" s="15"/>
      <c r="K3" s="15"/>
      <c r="L3" s="15"/>
      <c r="M3" s="15" t="s">
        <v>152</v>
      </c>
      <c r="N3" s="15" t="s">
        <v>149</v>
      </c>
    </row>
    <row r="4" spans="1:14" x14ac:dyDescent="0.3">
      <c r="A4" s="15">
        <v>500</v>
      </c>
      <c r="B4" s="19" t="s">
        <v>154</v>
      </c>
      <c r="C4" s="19" t="s">
        <v>154</v>
      </c>
      <c r="D4" s="19" t="s">
        <v>157</v>
      </c>
      <c r="E4" s="19" t="s">
        <v>157</v>
      </c>
      <c r="F4" s="19" t="s">
        <v>158</v>
      </c>
      <c r="G4" s="19" t="s">
        <v>158</v>
      </c>
      <c r="H4" s="19" t="s">
        <v>147</v>
      </c>
      <c r="I4" s="19" t="s">
        <v>147</v>
      </c>
      <c r="J4" s="15">
        <v>100</v>
      </c>
      <c r="K4" s="15">
        <f>SUMIF(B4:I4,"&lt;&gt;x",$B$15:$I$15)+51</f>
        <v>99</v>
      </c>
      <c r="L4" s="15">
        <f>K4+20</f>
        <v>119</v>
      </c>
      <c r="M4" s="15">
        <f>K4*$J4</f>
        <v>9900</v>
      </c>
      <c r="N4" s="15">
        <f>L4*$J4</f>
        <v>11900</v>
      </c>
    </row>
    <row r="5" spans="1:14" x14ac:dyDescent="0.3">
      <c r="A5" s="15">
        <v>501</v>
      </c>
      <c r="B5" s="19" t="s">
        <v>155</v>
      </c>
      <c r="C5" s="19" t="s">
        <v>155</v>
      </c>
      <c r="D5" s="19" t="s">
        <v>156</v>
      </c>
      <c r="E5" s="19" t="s">
        <v>156</v>
      </c>
      <c r="F5" s="19" t="s">
        <v>147</v>
      </c>
      <c r="G5" s="19" t="s">
        <v>147</v>
      </c>
      <c r="H5" s="19" t="s">
        <v>147</v>
      </c>
      <c r="I5" s="19" t="s">
        <v>147</v>
      </c>
      <c r="J5" s="15">
        <v>20</v>
      </c>
      <c r="K5" s="15">
        <f>SUMIF(B5:I5,"&lt;&gt;x",$B$15:$I$15)+51</f>
        <v>83</v>
      </c>
      <c r="L5" s="15">
        <f t="shared" ref="L5" si="0">K5+20</f>
        <v>103</v>
      </c>
      <c r="M5" s="15">
        <f>K5*$J5</f>
        <v>1660</v>
      </c>
      <c r="N5" s="15">
        <f t="shared" ref="N5" si="1">L5*$J5</f>
        <v>2060</v>
      </c>
    </row>
    <row r="6" spans="1:14" x14ac:dyDescent="0.3">
      <c r="A6" s="15">
        <v>502</v>
      </c>
      <c r="B6" s="19" t="s">
        <v>232</v>
      </c>
      <c r="C6" s="19" t="s">
        <v>232</v>
      </c>
      <c r="D6" s="19" t="s">
        <v>233</v>
      </c>
      <c r="E6" s="19" t="s">
        <v>233</v>
      </c>
      <c r="F6" s="19" t="s">
        <v>147</v>
      </c>
      <c r="G6" s="19" t="s">
        <v>147</v>
      </c>
      <c r="H6" s="19" t="s">
        <v>147</v>
      </c>
      <c r="I6" s="19" t="s">
        <v>147</v>
      </c>
      <c r="J6" s="15">
        <v>5</v>
      </c>
      <c r="K6" s="15">
        <f>SUMIF(B6:I6,"&lt;&gt;x",$B$15:$I$15)+51</f>
        <v>83</v>
      </c>
      <c r="L6" s="15">
        <f t="shared" ref="L6" si="2">K6+20</f>
        <v>103</v>
      </c>
      <c r="M6" s="15">
        <f t="shared" ref="M6" si="3">K6*$J6</f>
        <v>415</v>
      </c>
      <c r="N6" s="15">
        <f t="shared" ref="N6" si="4">L6*$J6</f>
        <v>515</v>
      </c>
    </row>
    <row r="7" spans="1:14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24" t="s">
        <v>124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x14ac:dyDescent="0.3">
      <c r="A9" s="15" t="s">
        <v>65</v>
      </c>
      <c r="B9" s="24" t="s">
        <v>117</v>
      </c>
      <c r="C9" s="24"/>
      <c r="D9" s="24"/>
      <c r="E9" s="24"/>
      <c r="F9" s="24"/>
      <c r="G9" s="24"/>
      <c r="H9" s="24"/>
      <c r="I9" s="24"/>
      <c r="J9" s="15" t="s">
        <v>116</v>
      </c>
      <c r="K9" s="15"/>
      <c r="L9" s="15"/>
      <c r="M9" s="15"/>
      <c r="N9" s="15"/>
    </row>
    <row r="10" spans="1:14" x14ac:dyDescent="0.3">
      <c r="A10" s="15"/>
      <c r="B10" s="15" t="s">
        <v>195</v>
      </c>
      <c r="C10" s="15" t="s">
        <v>109</v>
      </c>
      <c r="D10" s="15" t="s">
        <v>110</v>
      </c>
      <c r="E10" s="15" t="s">
        <v>111</v>
      </c>
      <c r="F10" s="15" t="s">
        <v>112</v>
      </c>
      <c r="G10" s="15" t="s">
        <v>113</v>
      </c>
      <c r="H10" s="15" t="s">
        <v>114</v>
      </c>
      <c r="I10" s="15" t="s">
        <v>115</v>
      </c>
      <c r="J10" s="15"/>
      <c r="K10" s="15"/>
      <c r="L10" s="15"/>
      <c r="M10" s="15"/>
      <c r="N10" s="15"/>
    </row>
    <row r="11" spans="1:14" x14ac:dyDescent="0.3">
      <c r="A11" s="15">
        <v>503</v>
      </c>
      <c r="B11" s="19" t="s">
        <v>159</v>
      </c>
      <c r="C11" s="19" t="s">
        <v>159</v>
      </c>
      <c r="D11" s="19" t="s">
        <v>160</v>
      </c>
      <c r="E11" s="19" t="s">
        <v>160</v>
      </c>
      <c r="F11" s="19" t="s">
        <v>157</v>
      </c>
      <c r="G11" s="19" t="s">
        <v>157</v>
      </c>
      <c r="H11" s="19" t="s">
        <v>158</v>
      </c>
      <c r="I11" s="19" t="s">
        <v>158</v>
      </c>
      <c r="J11" s="15">
        <v>100</v>
      </c>
      <c r="K11" s="15">
        <f>SUMIF(B9:I9,"&lt;&gt;x",$B$15:$I$15)+51</f>
        <v>115</v>
      </c>
      <c r="L11" s="15">
        <f>K11+20</f>
        <v>135</v>
      </c>
      <c r="M11" s="15">
        <f>K11*$J11</f>
        <v>11500</v>
      </c>
      <c r="N11" s="15">
        <f>L11*$J11</f>
        <v>13500</v>
      </c>
    </row>
    <row r="12" spans="1:14" x14ac:dyDescent="0.3">
      <c r="A12" s="15">
        <v>504</v>
      </c>
      <c r="B12" s="19" t="s">
        <v>161</v>
      </c>
      <c r="C12" s="19" t="s">
        <v>161</v>
      </c>
      <c r="D12" s="19" t="s">
        <v>162</v>
      </c>
      <c r="E12" s="19" t="s">
        <v>162</v>
      </c>
      <c r="F12" s="19" t="s">
        <v>147</v>
      </c>
      <c r="G12" s="19" t="s">
        <v>147</v>
      </c>
      <c r="H12" s="19" t="s">
        <v>147</v>
      </c>
      <c r="I12" s="19" t="s">
        <v>147</v>
      </c>
      <c r="J12" s="15">
        <v>20</v>
      </c>
      <c r="K12" s="15">
        <f>SUMIF(B10:I10,"&lt;&gt;x",$B$15:$I$15)+51</f>
        <v>115</v>
      </c>
      <c r="L12" s="15">
        <f t="shared" ref="L12" si="5">K12+20</f>
        <v>135</v>
      </c>
      <c r="M12" s="15">
        <f t="shared" ref="M12" si="6">K12*$J12</f>
        <v>2300</v>
      </c>
      <c r="N12" s="15">
        <f t="shared" ref="N12" si="7">L12*$J12</f>
        <v>2700</v>
      </c>
    </row>
    <row r="13" spans="1:14" x14ac:dyDescent="0.3">
      <c r="A13" s="15">
        <v>505</v>
      </c>
      <c r="B13" s="19" t="s">
        <v>232</v>
      </c>
      <c r="C13" s="19" t="s">
        <v>232</v>
      </c>
      <c r="D13" s="19" t="s">
        <v>233</v>
      </c>
      <c r="E13" s="19" t="s">
        <v>233</v>
      </c>
      <c r="F13" s="19" t="s">
        <v>147</v>
      </c>
      <c r="G13" s="19" t="s">
        <v>147</v>
      </c>
      <c r="H13" s="19" t="s">
        <v>147</v>
      </c>
      <c r="I13" s="19" t="s">
        <v>147</v>
      </c>
      <c r="J13" s="15">
        <v>5</v>
      </c>
      <c r="K13" s="15">
        <f>SUMIF(B11:I11,"&lt;&gt;x",$B$15:$I$15)+51</f>
        <v>115</v>
      </c>
      <c r="L13" s="15">
        <f t="shared" ref="L13" si="8">K13+20</f>
        <v>135</v>
      </c>
      <c r="M13" s="15">
        <f t="shared" ref="M13" si="9">K13*$J13</f>
        <v>575</v>
      </c>
      <c r="N13" s="15">
        <f t="shared" ref="N13" si="10">L13*$J13</f>
        <v>675</v>
      </c>
    </row>
    <row r="14" spans="1:14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15" t="s">
        <v>150</v>
      </c>
      <c r="B15" s="15">
        <v>8</v>
      </c>
      <c r="C15" s="15">
        <v>8</v>
      </c>
      <c r="D15" s="15">
        <v>8</v>
      </c>
      <c r="E15" s="15">
        <v>8</v>
      </c>
      <c r="F15" s="15">
        <v>8</v>
      </c>
      <c r="G15" s="15">
        <v>8</v>
      </c>
      <c r="H15" s="15">
        <v>8</v>
      </c>
      <c r="I15" s="15">
        <v>8</v>
      </c>
      <c r="J15" s="15"/>
      <c r="K15" s="15"/>
      <c r="L15" s="15" t="s">
        <v>153</v>
      </c>
      <c r="M15" s="15">
        <f>SUM(M4:M12)</f>
        <v>25775</v>
      </c>
      <c r="N15" s="15">
        <f>SUM(N4:N12)</f>
        <v>30675</v>
      </c>
    </row>
    <row r="23" spans="8:8" x14ac:dyDescent="0.3">
      <c r="H23" t="s">
        <v>125</v>
      </c>
    </row>
  </sheetData>
  <mergeCells count="5">
    <mergeCell ref="M2:N2"/>
    <mergeCell ref="A1:N1"/>
    <mergeCell ref="A8:N8"/>
    <mergeCell ref="B9:I9"/>
    <mergeCell ref="B2:I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88A-CEDA-4946-A504-A931C8A92292}">
  <dimension ref="A1:N22"/>
  <sheetViews>
    <sheetView workbookViewId="0">
      <selection activeCell="F36" sqref="F36"/>
    </sheetView>
  </sheetViews>
  <sheetFormatPr baseColWidth="10" defaultRowHeight="14.4" x14ac:dyDescent="0.3"/>
  <cols>
    <col min="1" max="2" width="17.5546875" bestFit="1" customWidth="1"/>
    <col min="3" max="3" width="16.6640625" bestFit="1" customWidth="1"/>
    <col min="4" max="4" width="10.5546875" bestFit="1" customWidth="1"/>
    <col min="5" max="5" width="9.6640625" bestFit="1" customWidth="1"/>
  </cols>
  <sheetData>
    <row r="1" spans="1:14" x14ac:dyDescent="0.3">
      <c r="A1" s="24" t="s">
        <v>119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5" t="s">
        <v>65</v>
      </c>
      <c r="B2" s="24" t="s">
        <v>117</v>
      </c>
      <c r="C2" s="24"/>
      <c r="D2" s="24"/>
      <c r="E2" s="24"/>
      <c r="F2" s="24"/>
      <c r="G2" s="24"/>
      <c r="H2" s="24"/>
      <c r="I2" s="24"/>
      <c r="J2" s="15" t="s">
        <v>116</v>
      </c>
      <c r="K2" s="15" t="s">
        <v>148</v>
      </c>
      <c r="L2" s="15" t="s">
        <v>149</v>
      </c>
      <c r="M2" s="24" t="s">
        <v>151</v>
      </c>
      <c r="N2" s="24"/>
    </row>
    <row r="3" spans="1:14" x14ac:dyDescent="0.3">
      <c r="A3" s="15"/>
      <c r="B3" s="15" t="s">
        <v>195</v>
      </c>
      <c r="C3" s="15" t="s">
        <v>109</v>
      </c>
      <c r="D3" s="15" t="s">
        <v>110</v>
      </c>
      <c r="E3" s="15" t="s">
        <v>111</v>
      </c>
      <c r="F3" s="15" t="s">
        <v>112</v>
      </c>
      <c r="G3" s="15" t="s">
        <v>113</v>
      </c>
      <c r="H3" s="15" t="s">
        <v>114</v>
      </c>
      <c r="I3" s="15" t="s">
        <v>115</v>
      </c>
      <c r="J3" s="15"/>
      <c r="K3" s="15"/>
      <c r="L3" s="15"/>
      <c r="M3" s="15" t="s">
        <v>152</v>
      </c>
      <c r="N3" s="15" t="s">
        <v>149</v>
      </c>
    </row>
    <row r="4" spans="1:14" x14ac:dyDescent="0.3">
      <c r="A4" s="15">
        <v>700</v>
      </c>
      <c r="B4" s="19" t="s">
        <v>135</v>
      </c>
      <c r="C4" s="19" t="s">
        <v>136</v>
      </c>
      <c r="D4" s="19" t="s">
        <v>147</v>
      </c>
      <c r="E4" s="19" t="s">
        <v>147</v>
      </c>
      <c r="F4" s="19" t="s">
        <v>147</v>
      </c>
      <c r="G4" s="19" t="s">
        <v>147</v>
      </c>
      <c r="H4" s="19" t="s">
        <v>147</v>
      </c>
      <c r="I4" s="19" t="s">
        <v>147</v>
      </c>
      <c r="J4" s="15">
        <v>100</v>
      </c>
      <c r="K4" s="15">
        <f>SUMIF(B4:I4,"&lt;&gt;x",$B$22:$I$22)+51</f>
        <v>67</v>
      </c>
      <c r="L4" s="15">
        <f>K4+20</f>
        <v>87</v>
      </c>
      <c r="M4" s="15">
        <f>K4*$J4</f>
        <v>6700</v>
      </c>
      <c r="N4" s="15">
        <f>L4*$J4</f>
        <v>8700</v>
      </c>
    </row>
    <row r="5" spans="1:14" x14ac:dyDescent="0.3">
      <c r="A5" s="15">
        <v>701</v>
      </c>
      <c r="B5" s="19" t="s">
        <v>137</v>
      </c>
      <c r="C5" s="19" t="s">
        <v>138</v>
      </c>
      <c r="D5" s="19" t="s">
        <v>139</v>
      </c>
      <c r="E5" s="19" t="s">
        <v>140</v>
      </c>
      <c r="F5" s="19" t="s">
        <v>147</v>
      </c>
      <c r="G5" s="19" t="s">
        <v>147</v>
      </c>
      <c r="H5" s="19" t="s">
        <v>147</v>
      </c>
      <c r="I5" s="19" t="s">
        <v>147</v>
      </c>
      <c r="J5" s="15">
        <v>2</v>
      </c>
      <c r="K5" s="15">
        <f>SUMIF(B5:I5,"&lt;&gt;x",$B$22:$I$22)+51</f>
        <v>83</v>
      </c>
      <c r="L5" s="15">
        <f>K5+20</f>
        <v>103</v>
      </c>
      <c r="M5" s="15">
        <f>K5*$J5</f>
        <v>166</v>
      </c>
      <c r="N5" s="15">
        <f>L5*$J5</f>
        <v>206</v>
      </c>
    </row>
    <row r="6" spans="1:14" x14ac:dyDescent="0.3">
      <c r="A6" s="24" t="s">
        <v>120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x14ac:dyDescent="0.3">
      <c r="A7" s="15" t="s">
        <v>65</v>
      </c>
      <c r="B7" s="24" t="s">
        <v>117</v>
      </c>
      <c r="C7" s="24"/>
      <c r="D7" s="24"/>
      <c r="E7" s="24"/>
      <c r="F7" s="24"/>
      <c r="G7" s="24"/>
      <c r="H7" s="24"/>
      <c r="I7" s="24"/>
      <c r="J7" s="15" t="s">
        <v>116</v>
      </c>
      <c r="K7" s="15"/>
      <c r="L7" s="15"/>
      <c r="M7" s="15"/>
      <c r="N7" s="15"/>
    </row>
    <row r="8" spans="1:14" x14ac:dyDescent="0.3">
      <c r="A8" s="15"/>
      <c r="B8" s="15" t="s">
        <v>195</v>
      </c>
      <c r="C8" s="15" t="s">
        <v>109</v>
      </c>
      <c r="D8" s="15" t="s">
        <v>110</v>
      </c>
      <c r="E8" s="15" t="s">
        <v>111</v>
      </c>
      <c r="F8" s="15" t="s">
        <v>112</v>
      </c>
      <c r="G8" s="15" t="s">
        <v>113</v>
      </c>
      <c r="H8" s="15" t="s">
        <v>114</v>
      </c>
      <c r="I8" s="15" t="s">
        <v>115</v>
      </c>
      <c r="J8" s="15"/>
      <c r="K8" s="15"/>
      <c r="L8" s="15"/>
      <c r="M8" s="15"/>
      <c r="N8" s="15"/>
    </row>
    <row r="9" spans="1:14" x14ac:dyDescent="0.3">
      <c r="A9" s="15">
        <v>702</v>
      </c>
      <c r="B9" s="19" t="s">
        <v>141</v>
      </c>
      <c r="C9" s="19" t="s">
        <v>142</v>
      </c>
      <c r="D9" s="19" t="s">
        <v>147</v>
      </c>
      <c r="E9" s="19" t="s">
        <v>147</v>
      </c>
      <c r="F9" s="19" t="s">
        <v>147</v>
      </c>
      <c r="G9" s="19" t="s">
        <v>147</v>
      </c>
      <c r="H9" s="19" t="s">
        <v>147</v>
      </c>
      <c r="I9" s="19" t="s">
        <v>147</v>
      </c>
      <c r="J9" s="15">
        <v>100</v>
      </c>
      <c r="K9" s="15">
        <f>SUMIF(B9:I9,"&lt;&gt;x",$B$22:$I$22)+51</f>
        <v>67</v>
      </c>
      <c r="L9" s="15">
        <f>K9+20</f>
        <v>87</v>
      </c>
      <c r="M9" s="15">
        <f>K9*$J9</f>
        <v>6700</v>
      </c>
      <c r="N9" s="15">
        <f>L9*$J9</f>
        <v>8700</v>
      </c>
    </row>
    <row r="10" spans="1:14" x14ac:dyDescent="0.3">
      <c r="A10" s="15">
        <v>703</v>
      </c>
      <c r="B10" s="19" t="s">
        <v>137</v>
      </c>
      <c r="C10" s="19" t="s">
        <v>138</v>
      </c>
      <c r="D10" s="19" t="s">
        <v>139</v>
      </c>
      <c r="E10" s="19" t="s">
        <v>140</v>
      </c>
      <c r="F10" s="19" t="s">
        <v>147</v>
      </c>
      <c r="G10" s="19" t="s">
        <v>147</v>
      </c>
      <c r="H10" s="19" t="s">
        <v>147</v>
      </c>
      <c r="I10" s="19" t="s">
        <v>147</v>
      </c>
      <c r="J10" s="15">
        <v>2</v>
      </c>
      <c r="K10" s="15">
        <f>SUMIF(B10:I10,"&lt;&gt;x",$B$22:$I$22)+51</f>
        <v>83</v>
      </c>
      <c r="L10" s="15">
        <f>K10+20</f>
        <v>103</v>
      </c>
      <c r="M10" s="15">
        <f>K10*$J10</f>
        <v>166</v>
      </c>
      <c r="N10" s="15">
        <f>L10*$J10</f>
        <v>206</v>
      </c>
    </row>
    <row r="11" spans="1:14" x14ac:dyDescent="0.3">
      <c r="A11" s="24" t="s">
        <v>121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3">
      <c r="A12" s="15" t="s">
        <v>65</v>
      </c>
      <c r="B12" s="24" t="s">
        <v>117</v>
      </c>
      <c r="C12" s="24"/>
      <c r="D12" s="24"/>
      <c r="E12" s="24"/>
      <c r="F12" s="24"/>
      <c r="G12" s="24"/>
      <c r="H12" s="24"/>
      <c r="I12" s="24"/>
      <c r="J12" s="15" t="s">
        <v>116</v>
      </c>
      <c r="K12" s="15"/>
      <c r="L12" s="15"/>
      <c r="M12" s="15"/>
      <c r="N12" s="15"/>
    </row>
    <row r="13" spans="1:14" x14ac:dyDescent="0.3">
      <c r="A13" s="15"/>
      <c r="B13" s="15" t="s">
        <v>195</v>
      </c>
      <c r="C13" s="15" t="s">
        <v>109</v>
      </c>
      <c r="D13" s="15" t="s">
        <v>110</v>
      </c>
      <c r="E13" s="15" t="s">
        <v>111</v>
      </c>
      <c r="F13" s="15" t="s">
        <v>112</v>
      </c>
      <c r="G13" s="15" t="s">
        <v>113</v>
      </c>
      <c r="H13" s="15" t="s">
        <v>114</v>
      </c>
      <c r="I13" s="15" t="s">
        <v>115</v>
      </c>
      <c r="J13" s="15"/>
      <c r="K13" s="15"/>
      <c r="L13" s="15"/>
      <c r="M13" s="15"/>
      <c r="N13" s="15"/>
    </row>
    <row r="14" spans="1:14" x14ac:dyDescent="0.3">
      <c r="A14" s="15">
        <v>704</v>
      </c>
      <c r="B14" s="19" t="s">
        <v>143</v>
      </c>
      <c r="C14" s="19" t="s">
        <v>144</v>
      </c>
      <c r="D14" s="19" t="s">
        <v>147</v>
      </c>
      <c r="E14" s="19" t="s">
        <v>147</v>
      </c>
      <c r="F14" s="19" t="s">
        <v>147</v>
      </c>
      <c r="G14" s="19" t="s">
        <v>147</v>
      </c>
      <c r="H14" s="19" t="s">
        <v>147</v>
      </c>
      <c r="I14" s="19" t="s">
        <v>147</v>
      </c>
      <c r="J14" s="15">
        <v>100</v>
      </c>
      <c r="K14" s="15">
        <f>SUMIF(B14:I14,"&lt;&gt;x",$B$22:$I$22)+51</f>
        <v>67</v>
      </c>
      <c r="L14" s="15">
        <f>K14+20</f>
        <v>87</v>
      </c>
      <c r="M14" s="15">
        <f>K14*$J14</f>
        <v>6700</v>
      </c>
      <c r="N14" s="15">
        <f>L14*$J14</f>
        <v>8700</v>
      </c>
    </row>
    <row r="15" spans="1:14" x14ac:dyDescent="0.3">
      <c r="A15" s="15">
        <v>705</v>
      </c>
      <c r="B15" s="19" t="s">
        <v>137</v>
      </c>
      <c r="C15" s="19" t="s">
        <v>138</v>
      </c>
      <c r="D15" s="19" t="s">
        <v>139</v>
      </c>
      <c r="E15" s="19" t="s">
        <v>140</v>
      </c>
      <c r="F15" s="19" t="s">
        <v>147</v>
      </c>
      <c r="G15" s="19" t="s">
        <v>147</v>
      </c>
      <c r="H15" s="19" t="s">
        <v>147</v>
      </c>
      <c r="I15" s="19" t="s">
        <v>147</v>
      </c>
      <c r="J15" s="15">
        <v>2</v>
      </c>
      <c r="K15" s="15">
        <f>SUMIF(B15:I15,"&lt;&gt;x",$B$22:$I$22)+51</f>
        <v>83</v>
      </c>
      <c r="L15" s="15">
        <f>K15+20</f>
        <v>103</v>
      </c>
      <c r="M15" s="15">
        <f>K15*$J15</f>
        <v>166</v>
      </c>
      <c r="N15" s="15">
        <f>L15*$J15</f>
        <v>206</v>
      </c>
    </row>
    <row r="16" spans="1:14" x14ac:dyDescent="0.3">
      <c r="A16" s="24" t="s">
        <v>122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x14ac:dyDescent="0.3">
      <c r="A17" s="15" t="s">
        <v>65</v>
      </c>
      <c r="B17" s="24" t="s">
        <v>117</v>
      </c>
      <c r="C17" s="24"/>
      <c r="D17" s="24"/>
      <c r="E17" s="24"/>
      <c r="F17" s="24"/>
      <c r="G17" s="24"/>
      <c r="H17" s="24"/>
      <c r="I17" s="24"/>
      <c r="J17" s="15" t="s">
        <v>116</v>
      </c>
      <c r="K17" s="15"/>
      <c r="L17" s="15"/>
      <c r="M17" s="15"/>
      <c r="N17" s="15"/>
    </row>
    <row r="18" spans="1:14" x14ac:dyDescent="0.3">
      <c r="A18" s="15"/>
      <c r="B18" s="15" t="s">
        <v>195</v>
      </c>
      <c r="C18" s="15" t="s">
        <v>109</v>
      </c>
      <c r="D18" s="15" t="s">
        <v>110</v>
      </c>
      <c r="E18" s="15" t="s">
        <v>111</v>
      </c>
      <c r="F18" s="15" t="s">
        <v>112</v>
      </c>
      <c r="G18" s="15" t="s">
        <v>113</v>
      </c>
      <c r="H18" s="15" t="s">
        <v>114</v>
      </c>
      <c r="I18" s="15" t="s">
        <v>115</v>
      </c>
      <c r="J18" s="15"/>
      <c r="K18" s="15"/>
      <c r="L18" s="15"/>
      <c r="M18" s="15"/>
      <c r="N18" s="15"/>
    </row>
    <row r="19" spans="1:14" x14ac:dyDescent="0.3">
      <c r="A19" s="15">
        <v>706</v>
      </c>
      <c r="B19" s="19" t="s">
        <v>145</v>
      </c>
      <c r="C19" s="19" t="s">
        <v>146</v>
      </c>
      <c r="D19" s="19" t="s">
        <v>147</v>
      </c>
      <c r="E19" s="19" t="s">
        <v>147</v>
      </c>
      <c r="F19" s="19" t="s">
        <v>147</v>
      </c>
      <c r="G19" s="19" t="s">
        <v>147</v>
      </c>
      <c r="H19" s="19" t="s">
        <v>147</v>
      </c>
      <c r="I19" s="19" t="s">
        <v>147</v>
      </c>
      <c r="J19" s="15">
        <v>100</v>
      </c>
      <c r="K19" s="15">
        <f>SUMIF(B19:I19,"&lt;&gt;x",$B$22:$I$22)+51</f>
        <v>67</v>
      </c>
      <c r="L19" s="15">
        <f>K19+20</f>
        <v>87</v>
      </c>
      <c r="M19" s="15">
        <f>K19*$J19</f>
        <v>6700</v>
      </c>
      <c r="N19" s="15">
        <f>L19*$J19</f>
        <v>8700</v>
      </c>
    </row>
    <row r="20" spans="1:14" x14ac:dyDescent="0.3">
      <c r="A20" s="15">
        <v>707</v>
      </c>
      <c r="B20" s="19" t="s">
        <v>137</v>
      </c>
      <c r="C20" s="19" t="s">
        <v>138</v>
      </c>
      <c r="D20" s="19" t="s">
        <v>139</v>
      </c>
      <c r="E20" s="19" t="s">
        <v>140</v>
      </c>
      <c r="F20" s="19" t="s">
        <v>147</v>
      </c>
      <c r="G20" s="19" t="s">
        <v>147</v>
      </c>
      <c r="H20" s="19" t="s">
        <v>147</v>
      </c>
      <c r="I20" s="19" t="s">
        <v>147</v>
      </c>
      <c r="J20" s="15">
        <v>2</v>
      </c>
      <c r="K20" s="15">
        <f>SUMIF(B20:I20,"&lt;&gt;x",$B$22:$I$22)+51</f>
        <v>83</v>
      </c>
      <c r="L20" s="15">
        <f>K20+20</f>
        <v>103</v>
      </c>
      <c r="M20" s="15">
        <f>K20*$J20</f>
        <v>166</v>
      </c>
      <c r="N20" s="15">
        <f>L20*$J20</f>
        <v>206</v>
      </c>
    </row>
    <row r="21" spans="1:1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5" t="s">
        <v>150</v>
      </c>
      <c r="B22" s="15">
        <v>8</v>
      </c>
      <c r="C22" s="15">
        <v>8</v>
      </c>
      <c r="D22" s="15">
        <v>8</v>
      </c>
      <c r="E22" s="15">
        <v>8</v>
      </c>
      <c r="F22" s="15">
        <v>8</v>
      </c>
      <c r="G22" s="15">
        <v>8</v>
      </c>
      <c r="H22" s="15">
        <v>8</v>
      </c>
      <c r="I22" s="15">
        <v>8</v>
      </c>
      <c r="J22" s="15"/>
      <c r="K22" s="15"/>
      <c r="L22" s="15" t="s">
        <v>153</v>
      </c>
      <c r="M22" s="15">
        <f>SUM(M4:M20)</f>
        <v>27464</v>
      </c>
      <c r="N22" s="15">
        <f>SUM(N4:N20)</f>
        <v>35624</v>
      </c>
    </row>
  </sheetData>
  <mergeCells count="9">
    <mergeCell ref="A1:N1"/>
    <mergeCell ref="B17:I17"/>
    <mergeCell ref="M2:N2"/>
    <mergeCell ref="A16:N16"/>
    <mergeCell ref="A11:N11"/>
    <mergeCell ref="A6:N6"/>
    <mergeCell ref="B2:I2"/>
    <mergeCell ref="B7:I7"/>
    <mergeCell ref="B12:I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Alle</vt:lpstr>
      <vt:lpstr>TireTemp_Camera</vt:lpstr>
      <vt:lpstr>DIC</vt:lpstr>
      <vt:lpstr>ETC</vt:lpstr>
      <vt:lpstr>u_FAR</vt:lpstr>
      <vt:lpstr>SWC</vt:lpstr>
      <vt:lpstr>ECU</vt:lpstr>
      <vt:lpstr>SH</vt:lpstr>
      <vt:lpstr>UAC</vt:lpstr>
      <vt:lpstr>Datalogger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Konstruktion</dc:creator>
  <cp:lastModifiedBy>Lukas Deeken</cp:lastModifiedBy>
  <cp:lastPrinted>2021-01-07T16:59:42Z</cp:lastPrinted>
  <dcterms:created xsi:type="dcterms:W3CDTF">2015-06-05T18:19:34Z</dcterms:created>
  <dcterms:modified xsi:type="dcterms:W3CDTF">2021-08-08T13:00:02Z</dcterms:modified>
</cp:coreProperties>
</file>