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Analyst Folders\Sara Brumfield\exp_planning_year\2a_proposal_scorecard_prep\inputs\"/>
    </mc:Choice>
  </mc:AlternateContent>
  <xr:revisionPtr revIDLastSave="0" documentId="13_ncr:20001_{5BF7CD6E-EB63-4E41-921B-8328B443B95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FY22-FY24 Expenditures" sheetId="3" r:id="rId1"/>
    <sheet name="FY22-FY24 Positions" sheetId="2" r:id="rId2"/>
  </sheets>
  <definedNames>
    <definedName name="_xlnm._FilterDatabase" localSheetId="1" hidden="1">'FY22-FY24 Positions'!$L$1:$N$192</definedName>
    <definedName name="_xlnm.Print_Titles" localSheetId="0">'FY22-FY24 Expenditures'!$1:$1</definedName>
    <definedName name="_xlnm.Print_Titles" localSheetId="1">'FY22-FY24 Positions'!$1:$1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2" i="2"/>
  <c r="H78" i="2"/>
  <c r="H79" i="2"/>
  <c r="H80" i="2"/>
  <c r="H110" i="2"/>
  <c r="H108" i="2"/>
  <c r="H109" i="2"/>
  <c r="H4" i="2"/>
  <c r="H3" i="2"/>
  <c r="H7" i="2"/>
  <c r="H8" i="2"/>
  <c r="H5" i="2"/>
  <c r="H2" i="2"/>
  <c r="H9" i="2"/>
  <c r="H10" i="2"/>
  <c r="H11" i="2"/>
  <c r="H12" i="2"/>
  <c r="H13" i="2"/>
  <c r="H14" i="2"/>
  <c r="H25" i="2"/>
  <c r="H28" i="2"/>
  <c r="H18" i="2"/>
  <c r="H24" i="2"/>
  <c r="H27" i="2"/>
  <c r="H23" i="2"/>
  <c r="H17" i="2"/>
  <c r="H22" i="2"/>
  <c r="H16" i="2"/>
  <c r="H26" i="2"/>
  <c r="H21" i="2"/>
  <c r="H20" i="2"/>
  <c r="H19" i="2"/>
  <c r="H29" i="2"/>
  <c r="H37" i="2"/>
  <c r="H30" i="2"/>
  <c r="H31" i="2"/>
  <c r="H32" i="2"/>
  <c r="H33" i="2"/>
  <c r="H36" i="2"/>
  <c r="H35" i="2"/>
  <c r="H34" i="2"/>
  <c r="H38" i="2"/>
  <c r="H42" i="2"/>
  <c r="H39" i="2"/>
  <c r="H43" i="2"/>
  <c r="H41" i="2"/>
  <c r="H40" i="2"/>
  <c r="H49" i="2"/>
  <c r="H55" i="2"/>
  <c r="H60" i="2"/>
  <c r="H57" i="2"/>
  <c r="H58" i="2"/>
  <c r="H54" i="2"/>
  <c r="H52" i="2"/>
  <c r="H61" i="2"/>
  <c r="H45" i="2"/>
  <c r="H47" i="2"/>
  <c r="H53" i="2"/>
  <c r="H48" i="2"/>
  <c r="H56" i="2"/>
  <c r="H59" i="2"/>
  <c r="H44" i="2"/>
  <c r="H46" i="2"/>
  <c r="H51" i="2"/>
  <c r="H50" i="2"/>
  <c r="H67" i="2"/>
  <c r="H64" i="2"/>
  <c r="H62" i="2"/>
  <c r="H76" i="2"/>
  <c r="H71" i="2"/>
  <c r="H69" i="2"/>
  <c r="H74" i="2"/>
  <c r="H63" i="2"/>
  <c r="H73" i="2"/>
  <c r="H70" i="2"/>
  <c r="H65" i="2"/>
  <c r="H66" i="2"/>
  <c r="H75" i="2"/>
  <c r="H81" i="2"/>
  <c r="H82" i="2"/>
  <c r="H85" i="2"/>
  <c r="H83" i="2"/>
  <c r="H84" i="2"/>
  <c r="H86" i="2"/>
  <c r="H88" i="2"/>
  <c r="H87" i="2"/>
  <c r="H15" i="2"/>
  <c r="H90" i="2"/>
  <c r="H89" i="2"/>
  <c r="H91" i="2"/>
  <c r="H116" i="2"/>
  <c r="H117" i="2"/>
  <c r="H115" i="2"/>
  <c r="H118" i="2"/>
  <c r="H129" i="2"/>
  <c r="H96" i="2"/>
  <c r="H98" i="2"/>
  <c r="H97" i="2"/>
  <c r="H124" i="2"/>
  <c r="H121" i="2"/>
  <c r="H122" i="2"/>
  <c r="H119" i="2"/>
  <c r="H120" i="2"/>
  <c r="H94" i="2"/>
  <c r="H93" i="2"/>
  <c r="H111" i="2"/>
  <c r="H112" i="2"/>
  <c r="H113" i="2"/>
  <c r="H114" i="2"/>
  <c r="H95" i="2"/>
  <c r="H92" i="2"/>
  <c r="H100" i="2"/>
  <c r="H102" i="2"/>
  <c r="H101" i="2"/>
  <c r="H99" i="2"/>
  <c r="H103" i="2"/>
  <c r="H104" i="2"/>
  <c r="H105" i="2"/>
  <c r="H107" i="2"/>
  <c r="H106" i="2"/>
  <c r="H132" i="2"/>
  <c r="H133" i="2"/>
  <c r="H131" i="2"/>
  <c r="H134" i="2"/>
  <c r="H130" i="2"/>
  <c r="H135" i="2"/>
  <c r="H141" i="2"/>
  <c r="H138" i="2"/>
  <c r="H139" i="2"/>
  <c r="H142" i="2"/>
  <c r="H143" i="2"/>
  <c r="H137" i="2"/>
  <c r="H136" i="2"/>
  <c r="H144" i="2"/>
  <c r="H140" i="2"/>
  <c r="H146" i="2"/>
  <c r="H149" i="2"/>
  <c r="H151" i="2"/>
  <c r="H152" i="2"/>
  <c r="H153" i="2"/>
  <c r="H147" i="2"/>
  <c r="H156" i="2"/>
  <c r="H155" i="2"/>
  <c r="H154" i="2"/>
  <c r="H150" i="2"/>
  <c r="H148" i="2"/>
  <c r="H145" i="2"/>
  <c r="H157" i="2"/>
  <c r="H158" i="2"/>
  <c r="H161" i="2"/>
  <c r="H167" i="2"/>
  <c r="H159" i="2"/>
  <c r="H164" i="2"/>
  <c r="H160" i="2"/>
  <c r="H163" i="2"/>
  <c r="H165" i="2"/>
  <c r="H162" i="2"/>
  <c r="H166" i="2"/>
  <c r="H169" i="2"/>
  <c r="H170" i="2"/>
  <c r="H172" i="2"/>
  <c r="H171" i="2"/>
  <c r="H168" i="2"/>
  <c r="H174" i="2"/>
  <c r="H173" i="2"/>
  <c r="H175" i="2"/>
  <c r="H186" i="2"/>
  <c r="H178" i="2"/>
  <c r="H176" i="2"/>
  <c r="H187" i="2"/>
  <c r="H190" i="2"/>
  <c r="H184" i="2"/>
  <c r="H180" i="2"/>
  <c r="H192" i="2"/>
  <c r="H189" i="2"/>
  <c r="H182" i="2"/>
  <c r="H177" i="2"/>
  <c r="H181" i="2"/>
  <c r="H188" i="2"/>
  <c r="H179" i="2"/>
  <c r="H185" i="2"/>
  <c r="H191" i="2"/>
  <c r="H183" i="2"/>
  <c r="H125" i="2"/>
  <c r="H128" i="2"/>
  <c r="H126" i="2"/>
  <c r="H127" i="2"/>
  <c r="H6" i="2"/>
  <c r="H68" i="2"/>
  <c r="H72" i="2"/>
  <c r="H123" i="2"/>
  <c r="H77" i="2"/>
  <c r="K78" i="2"/>
  <c r="K79" i="2"/>
  <c r="K80" i="2"/>
  <c r="K110" i="2"/>
  <c r="K108" i="2"/>
  <c r="K109" i="2"/>
  <c r="K4" i="2"/>
  <c r="K3" i="2"/>
  <c r="K7" i="2"/>
  <c r="K8" i="2"/>
  <c r="K5" i="2"/>
  <c r="K2" i="2"/>
  <c r="K9" i="2"/>
  <c r="K10" i="2"/>
  <c r="K11" i="2"/>
  <c r="K12" i="2"/>
  <c r="K13" i="2"/>
  <c r="K14" i="2"/>
  <c r="K25" i="2"/>
  <c r="K28" i="2"/>
  <c r="K18" i="2"/>
  <c r="K24" i="2"/>
  <c r="K27" i="2"/>
  <c r="K23" i="2"/>
  <c r="K17" i="2"/>
  <c r="K22" i="2"/>
  <c r="K16" i="2"/>
  <c r="K26" i="2"/>
  <c r="K21" i="2"/>
  <c r="K20" i="2"/>
  <c r="K19" i="2"/>
  <c r="K29" i="2"/>
  <c r="K37" i="2"/>
  <c r="K30" i="2"/>
  <c r="K31" i="2"/>
  <c r="K32" i="2"/>
  <c r="K33" i="2"/>
  <c r="K36" i="2"/>
  <c r="K35" i="2"/>
  <c r="K34" i="2"/>
  <c r="K38" i="2"/>
  <c r="K42" i="2"/>
  <c r="K39" i="2"/>
  <c r="K43" i="2"/>
  <c r="K41" i="2"/>
  <c r="K40" i="2"/>
  <c r="K49" i="2"/>
  <c r="K55" i="2"/>
  <c r="K60" i="2"/>
  <c r="K57" i="2"/>
  <c r="K58" i="2"/>
  <c r="K54" i="2"/>
  <c r="K52" i="2"/>
  <c r="K61" i="2"/>
  <c r="K45" i="2"/>
  <c r="K47" i="2"/>
  <c r="K53" i="2"/>
  <c r="K48" i="2"/>
  <c r="K56" i="2"/>
  <c r="K59" i="2"/>
  <c r="K44" i="2"/>
  <c r="K46" i="2"/>
  <c r="K51" i="2"/>
  <c r="K50" i="2"/>
  <c r="K67" i="2"/>
  <c r="K64" i="2"/>
  <c r="K62" i="2"/>
  <c r="K76" i="2"/>
  <c r="K71" i="2"/>
  <c r="K69" i="2"/>
  <c r="K74" i="2"/>
  <c r="K63" i="2"/>
  <c r="K73" i="2"/>
  <c r="K70" i="2"/>
  <c r="K65" i="2"/>
  <c r="K66" i="2"/>
  <c r="K75" i="2"/>
  <c r="K81" i="2"/>
  <c r="K82" i="2"/>
  <c r="K85" i="2"/>
  <c r="K83" i="2"/>
  <c r="K84" i="2"/>
  <c r="K86" i="2"/>
  <c r="K88" i="2"/>
  <c r="K87" i="2"/>
  <c r="K15" i="2"/>
  <c r="K90" i="2"/>
  <c r="K89" i="2"/>
  <c r="K91" i="2"/>
  <c r="K116" i="2"/>
  <c r="K117" i="2"/>
  <c r="K115" i="2"/>
  <c r="K118" i="2"/>
  <c r="K129" i="2"/>
  <c r="K96" i="2"/>
  <c r="K98" i="2"/>
  <c r="K97" i="2"/>
  <c r="K124" i="2"/>
  <c r="K121" i="2"/>
  <c r="K122" i="2"/>
  <c r="K119" i="2"/>
  <c r="K120" i="2"/>
  <c r="K94" i="2"/>
  <c r="K93" i="2"/>
  <c r="K111" i="2"/>
  <c r="K112" i="2"/>
  <c r="K113" i="2"/>
  <c r="K114" i="2"/>
  <c r="K95" i="2"/>
  <c r="K92" i="2"/>
  <c r="K100" i="2"/>
  <c r="K102" i="2"/>
  <c r="K101" i="2"/>
  <c r="K99" i="2"/>
  <c r="K103" i="2"/>
  <c r="K104" i="2"/>
  <c r="K105" i="2"/>
  <c r="K107" i="2"/>
  <c r="K106" i="2"/>
  <c r="K132" i="2"/>
  <c r="K133" i="2"/>
  <c r="K131" i="2"/>
  <c r="K134" i="2"/>
  <c r="K130" i="2"/>
  <c r="K135" i="2"/>
  <c r="K141" i="2"/>
  <c r="K138" i="2"/>
  <c r="K139" i="2"/>
  <c r="K142" i="2"/>
  <c r="K143" i="2"/>
  <c r="K137" i="2"/>
  <c r="K136" i="2"/>
  <c r="K144" i="2"/>
  <c r="K140" i="2"/>
  <c r="K146" i="2"/>
  <c r="K149" i="2"/>
  <c r="K151" i="2"/>
  <c r="K152" i="2"/>
  <c r="K153" i="2"/>
  <c r="K147" i="2"/>
  <c r="K156" i="2"/>
  <c r="K155" i="2"/>
  <c r="K154" i="2"/>
  <c r="K150" i="2"/>
  <c r="K148" i="2"/>
  <c r="K145" i="2"/>
  <c r="K157" i="2"/>
  <c r="K158" i="2"/>
  <c r="K161" i="2"/>
  <c r="K167" i="2"/>
  <c r="K159" i="2"/>
  <c r="K164" i="2"/>
  <c r="K160" i="2"/>
  <c r="K163" i="2"/>
  <c r="K165" i="2"/>
  <c r="K162" i="2"/>
  <c r="K166" i="2"/>
  <c r="K169" i="2"/>
  <c r="K170" i="2"/>
  <c r="K172" i="2"/>
  <c r="K171" i="2"/>
  <c r="K168" i="2"/>
  <c r="K174" i="2"/>
  <c r="K173" i="2"/>
  <c r="K175" i="2"/>
  <c r="K186" i="2"/>
  <c r="K178" i="2"/>
  <c r="K176" i="2"/>
  <c r="K187" i="2"/>
  <c r="K190" i="2"/>
  <c r="K184" i="2"/>
  <c r="K180" i="2"/>
  <c r="K192" i="2"/>
  <c r="K189" i="2"/>
  <c r="K182" i="2"/>
  <c r="K177" i="2"/>
  <c r="K181" i="2"/>
  <c r="K188" i="2"/>
  <c r="K179" i="2"/>
  <c r="K185" i="2"/>
  <c r="K191" i="2"/>
  <c r="K183" i="2"/>
  <c r="K125" i="2"/>
  <c r="K128" i="2"/>
  <c r="K126" i="2"/>
  <c r="K127" i="2"/>
  <c r="K6" i="2"/>
  <c r="K68" i="2"/>
  <c r="K72" i="2"/>
  <c r="K123" i="2"/>
  <c r="K77" i="2"/>
  <c r="N101" i="3"/>
  <c r="N102" i="3"/>
  <c r="N103" i="3"/>
  <c r="N104" i="3"/>
  <c r="N164" i="3"/>
  <c r="N187" i="3"/>
  <c r="N162" i="3"/>
  <c r="N185" i="3"/>
  <c r="N163" i="3"/>
  <c r="N186" i="3"/>
  <c r="N5" i="3"/>
  <c r="N4" i="3"/>
  <c r="N7" i="3"/>
  <c r="N8" i="3"/>
  <c r="N6" i="3"/>
  <c r="N3" i="3"/>
  <c r="N9" i="3"/>
  <c r="N10" i="3"/>
  <c r="N11" i="3"/>
  <c r="N2" i="3"/>
  <c r="N12" i="3"/>
  <c r="N13" i="3"/>
  <c r="N14" i="3"/>
  <c r="N26" i="3"/>
  <c r="N27" i="3"/>
  <c r="N31" i="3"/>
  <c r="N29" i="3"/>
  <c r="N19" i="3"/>
  <c r="N25" i="3"/>
  <c r="N30" i="3"/>
  <c r="N24" i="3"/>
  <c r="N18" i="3"/>
  <c r="N23" i="3"/>
  <c r="N17" i="3"/>
  <c r="N28" i="3"/>
  <c r="N22" i="3"/>
  <c r="N21" i="3"/>
  <c r="N20" i="3"/>
  <c r="N33" i="3"/>
  <c r="N42" i="3"/>
  <c r="N45" i="3"/>
  <c r="N34" i="3"/>
  <c r="N32" i="3"/>
  <c r="N43" i="3"/>
  <c r="N35" i="3"/>
  <c r="N36" i="3"/>
  <c r="N37" i="3"/>
  <c r="N38" i="3"/>
  <c r="N41" i="3"/>
  <c r="N40" i="3"/>
  <c r="N39" i="3"/>
  <c r="N44" i="3"/>
  <c r="N51" i="3"/>
  <c r="N49" i="3"/>
  <c r="N46" i="3"/>
  <c r="N52" i="3"/>
  <c r="N50" i="3"/>
  <c r="N47" i="3"/>
  <c r="N48" i="3"/>
  <c r="N55" i="3"/>
  <c r="N60" i="3"/>
  <c r="N66" i="3"/>
  <c r="N71" i="3"/>
  <c r="N68" i="3"/>
  <c r="N58" i="3"/>
  <c r="N69" i="3"/>
  <c r="N65" i="3"/>
  <c r="N63" i="3"/>
  <c r="N72" i="3"/>
  <c r="N54" i="3"/>
  <c r="N57" i="3"/>
  <c r="N64" i="3"/>
  <c r="N59" i="3"/>
  <c r="N67" i="3"/>
  <c r="N70" i="3"/>
  <c r="N53" i="3"/>
  <c r="N56" i="3"/>
  <c r="N62" i="3"/>
  <c r="N61" i="3"/>
  <c r="N89" i="3"/>
  <c r="N74" i="3"/>
  <c r="N81" i="3"/>
  <c r="N96" i="3"/>
  <c r="N83" i="3"/>
  <c r="N90" i="3"/>
  <c r="N76" i="3"/>
  <c r="N80" i="3"/>
  <c r="N99" i="3"/>
  <c r="N77" i="3"/>
  <c r="N73" i="3"/>
  <c r="N100" i="3"/>
  <c r="N82" i="3"/>
  <c r="N91" i="3"/>
  <c r="N84" i="3"/>
  <c r="N94" i="3"/>
  <c r="N75" i="3"/>
  <c r="N92" i="3"/>
  <c r="N85" i="3"/>
  <c r="N78" i="3"/>
  <c r="N79" i="3"/>
  <c r="N97" i="3"/>
  <c r="N95" i="3"/>
  <c r="N93" i="3"/>
  <c r="N87" i="3"/>
  <c r="N98" i="3"/>
  <c r="N86" i="3"/>
  <c r="N88" i="3"/>
  <c r="N110" i="3"/>
  <c r="N106" i="3"/>
  <c r="N108" i="3"/>
  <c r="N114" i="3"/>
  <c r="N107" i="3"/>
  <c r="N109" i="3"/>
  <c r="N111" i="3"/>
  <c r="N112" i="3"/>
  <c r="N113" i="3"/>
  <c r="N115" i="3"/>
  <c r="N117" i="3"/>
  <c r="N116" i="3"/>
  <c r="N16" i="3"/>
  <c r="N15" i="3"/>
  <c r="N119" i="3"/>
  <c r="N118" i="3"/>
  <c r="N120" i="3"/>
  <c r="N123" i="3"/>
  <c r="N121" i="3"/>
  <c r="N122" i="3"/>
  <c r="N172" i="3"/>
  <c r="N171" i="3"/>
  <c r="N173" i="3"/>
  <c r="N170" i="3"/>
  <c r="N174" i="3"/>
  <c r="N149" i="3"/>
  <c r="N135" i="3"/>
  <c r="N144" i="3"/>
  <c r="N188" i="3"/>
  <c r="N146" i="3"/>
  <c r="N148" i="3"/>
  <c r="N147" i="3"/>
  <c r="N145" i="3"/>
  <c r="N139" i="3"/>
  <c r="N182" i="3"/>
  <c r="N134" i="3"/>
  <c r="N183" i="3"/>
  <c r="N143" i="3"/>
  <c r="N140" i="3"/>
  <c r="N131" i="3"/>
  <c r="N132" i="3"/>
  <c r="N180" i="3"/>
  <c r="N177" i="3"/>
  <c r="N178" i="3"/>
  <c r="N175" i="3"/>
  <c r="N176" i="3"/>
  <c r="N133" i="3"/>
  <c r="N179" i="3"/>
  <c r="N125" i="3"/>
  <c r="N127" i="3"/>
  <c r="N126" i="3"/>
  <c r="N138" i="3"/>
  <c r="N137" i="3"/>
  <c r="N136" i="3"/>
  <c r="N130" i="3"/>
  <c r="N128" i="3"/>
  <c r="N181" i="3"/>
  <c r="N141" i="3"/>
  <c r="N165" i="3"/>
  <c r="N166" i="3"/>
  <c r="N167" i="3"/>
  <c r="N169" i="3"/>
  <c r="N168" i="3"/>
  <c r="N142" i="3"/>
  <c r="N129" i="3"/>
  <c r="N124" i="3"/>
  <c r="N154" i="3"/>
  <c r="N160" i="3"/>
  <c r="N151" i="3"/>
  <c r="N155" i="3"/>
  <c r="N152" i="3"/>
  <c r="N150" i="3"/>
  <c r="N156" i="3"/>
  <c r="N157" i="3"/>
  <c r="N158" i="3"/>
  <c r="N161" i="3"/>
  <c r="N159" i="3"/>
  <c r="N153" i="3"/>
  <c r="N191" i="3"/>
  <c r="N192" i="3"/>
  <c r="N190" i="3"/>
  <c r="N194" i="3"/>
  <c r="N193" i="3"/>
  <c r="N189" i="3"/>
  <c r="N196" i="3"/>
  <c r="N203" i="3"/>
  <c r="N204" i="3"/>
  <c r="N212" i="3"/>
  <c r="N207" i="3"/>
  <c r="N195" i="3"/>
  <c r="N209" i="3"/>
  <c r="N199" i="3"/>
  <c r="N217" i="3"/>
  <c r="N216" i="3"/>
  <c r="N201" i="3"/>
  <c r="N202" i="3"/>
  <c r="N210" i="3"/>
  <c r="N205" i="3"/>
  <c r="N200" i="3"/>
  <c r="N211" i="3"/>
  <c r="N214" i="3"/>
  <c r="N206" i="3"/>
  <c r="N213" i="3"/>
  <c r="N198" i="3"/>
  <c r="N197" i="3"/>
  <c r="N215" i="3"/>
  <c r="N208" i="3"/>
  <c r="N221" i="3"/>
  <c r="N227" i="3"/>
  <c r="N226" i="3"/>
  <c r="N240" i="3"/>
  <c r="N224" i="3"/>
  <c r="N234" i="3"/>
  <c r="N239" i="3"/>
  <c r="N237" i="3"/>
  <c r="N235" i="3"/>
  <c r="N223" i="3"/>
  <c r="N229" i="3"/>
  <c r="N230" i="3"/>
  <c r="N219" i="3"/>
  <c r="N225" i="3"/>
  <c r="N231" i="3"/>
  <c r="N232" i="3"/>
  <c r="N233" i="3"/>
  <c r="N220" i="3"/>
  <c r="N241" i="3"/>
  <c r="N238" i="3"/>
  <c r="N236" i="3"/>
  <c r="N228" i="3"/>
  <c r="N222" i="3"/>
  <c r="N218" i="3"/>
  <c r="N243" i="3"/>
  <c r="N251" i="3"/>
  <c r="N242" i="3"/>
  <c r="N244" i="3"/>
  <c r="N247" i="3"/>
  <c r="N254" i="3"/>
  <c r="N245" i="3"/>
  <c r="N250" i="3"/>
  <c r="N246" i="3"/>
  <c r="N249" i="3"/>
  <c r="N252" i="3"/>
  <c r="N248" i="3"/>
  <c r="N253" i="3"/>
  <c r="N260" i="3"/>
  <c r="N256" i="3"/>
  <c r="N257" i="3"/>
  <c r="N259" i="3"/>
  <c r="N258" i="3"/>
  <c r="N255" i="3"/>
  <c r="N263" i="3"/>
  <c r="N261" i="3"/>
  <c r="N262" i="3"/>
  <c r="N264" i="3"/>
  <c r="N265" i="3"/>
  <c r="N288" i="3"/>
  <c r="N273" i="3"/>
  <c r="N291" i="3"/>
  <c r="N274" i="3"/>
  <c r="N284" i="3"/>
  <c r="N271" i="3"/>
  <c r="N270" i="3"/>
  <c r="N268" i="3"/>
  <c r="N276" i="3"/>
  <c r="N266" i="3"/>
  <c r="N277" i="3"/>
  <c r="N285" i="3"/>
  <c r="N289" i="3"/>
  <c r="N282" i="3"/>
  <c r="N272" i="3"/>
  <c r="N281" i="3"/>
  <c r="N292" i="3"/>
  <c r="N287" i="3"/>
  <c r="N278" i="3"/>
  <c r="N267" i="3"/>
  <c r="N275" i="3"/>
  <c r="N286" i="3"/>
  <c r="N269" i="3"/>
  <c r="N283" i="3"/>
  <c r="N290" i="3"/>
  <c r="N280" i="3"/>
  <c r="N279" i="3"/>
  <c r="N294" i="3"/>
  <c r="N293" i="3"/>
  <c r="N295" i="3"/>
  <c r="N184" i="3"/>
  <c r="N105" i="3"/>
  <c r="K101" i="3"/>
  <c r="K102" i="3"/>
  <c r="K103" i="3"/>
  <c r="K104" i="3"/>
  <c r="K164" i="3"/>
  <c r="K187" i="3"/>
  <c r="K162" i="3"/>
  <c r="K185" i="3"/>
  <c r="K163" i="3"/>
  <c r="K186" i="3"/>
  <c r="K5" i="3"/>
  <c r="K4" i="3"/>
  <c r="K7" i="3"/>
  <c r="K8" i="3"/>
  <c r="K6" i="3"/>
  <c r="K3" i="3"/>
  <c r="K9" i="3"/>
  <c r="K10" i="3"/>
  <c r="K11" i="3"/>
  <c r="K2" i="3"/>
  <c r="K12" i="3"/>
  <c r="K13" i="3"/>
  <c r="K14" i="3"/>
  <c r="K26" i="3"/>
  <c r="K27" i="3"/>
  <c r="K31" i="3"/>
  <c r="K29" i="3"/>
  <c r="K19" i="3"/>
  <c r="K25" i="3"/>
  <c r="K30" i="3"/>
  <c r="K24" i="3"/>
  <c r="K18" i="3"/>
  <c r="K23" i="3"/>
  <c r="K17" i="3"/>
  <c r="K28" i="3"/>
  <c r="K22" i="3"/>
  <c r="K21" i="3"/>
  <c r="K20" i="3"/>
  <c r="K33" i="3"/>
  <c r="K42" i="3"/>
  <c r="K45" i="3"/>
  <c r="K34" i="3"/>
  <c r="K32" i="3"/>
  <c r="K43" i="3"/>
  <c r="K35" i="3"/>
  <c r="K36" i="3"/>
  <c r="K37" i="3"/>
  <c r="K38" i="3"/>
  <c r="K41" i="3"/>
  <c r="K40" i="3"/>
  <c r="K39" i="3"/>
  <c r="K44" i="3"/>
  <c r="K51" i="3"/>
  <c r="K49" i="3"/>
  <c r="K46" i="3"/>
  <c r="K52" i="3"/>
  <c r="K50" i="3"/>
  <c r="K47" i="3"/>
  <c r="K48" i="3"/>
  <c r="K55" i="3"/>
  <c r="K60" i="3"/>
  <c r="K66" i="3"/>
  <c r="K71" i="3"/>
  <c r="K68" i="3"/>
  <c r="K58" i="3"/>
  <c r="K69" i="3"/>
  <c r="K65" i="3"/>
  <c r="K63" i="3"/>
  <c r="K72" i="3"/>
  <c r="K54" i="3"/>
  <c r="K57" i="3"/>
  <c r="K64" i="3"/>
  <c r="K59" i="3"/>
  <c r="K67" i="3"/>
  <c r="K70" i="3"/>
  <c r="K53" i="3"/>
  <c r="K56" i="3"/>
  <c r="K62" i="3"/>
  <c r="K61" i="3"/>
  <c r="K89" i="3"/>
  <c r="K74" i="3"/>
  <c r="K81" i="3"/>
  <c r="K96" i="3"/>
  <c r="K83" i="3"/>
  <c r="K90" i="3"/>
  <c r="K76" i="3"/>
  <c r="K80" i="3"/>
  <c r="K99" i="3"/>
  <c r="K77" i="3"/>
  <c r="K73" i="3"/>
  <c r="K100" i="3"/>
  <c r="K82" i="3"/>
  <c r="K91" i="3"/>
  <c r="K84" i="3"/>
  <c r="K94" i="3"/>
  <c r="K75" i="3"/>
  <c r="K92" i="3"/>
  <c r="K85" i="3"/>
  <c r="K78" i="3"/>
  <c r="K79" i="3"/>
  <c r="K97" i="3"/>
  <c r="K95" i="3"/>
  <c r="K93" i="3"/>
  <c r="K87" i="3"/>
  <c r="K98" i="3"/>
  <c r="K86" i="3"/>
  <c r="K88" i="3"/>
  <c r="K110" i="3"/>
  <c r="K106" i="3"/>
  <c r="K108" i="3"/>
  <c r="K114" i="3"/>
  <c r="K107" i="3"/>
  <c r="K109" i="3"/>
  <c r="K111" i="3"/>
  <c r="K112" i="3"/>
  <c r="K113" i="3"/>
  <c r="K115" i="3"/>
  <c r="K117" i="3"/>
  <c r="K116" i="3"/>
  <c r="K16" i="3"/>
  <c r="K15" i="3"/>
  <c r="K119" i="3"/>
  <c r="K118" i="3"/>
  <c r="K120" i="3"/>
  <c r="K123" i="3"/>
  <c r="K121" i="3"/>
  <c r="K122" i="3"/>
  <c r="K172" i="3"/>
  <c r="K171" i="3"/>
  <c r="K173" i="3"/>
  <c r="K170" i="3"/>
  <c r="K174" i="3"/>
  <c r="K149" i="3"/>
  <c r="K135" i="3"/>
  <c r="K144" i="3"/>
  <c r="K188" i="3"/>
  <c r="K146" i="3"/>
  <c r="K148" i="3"/>
  <c r="K147" i="3"/>
  <c r="K145" i="3"/>
  <c r="K139" i="3"/>
  <c r="K182" i="3"/>
  <c r="K134" i="3"/>
  <c r="K183" i="3"/>
  <c r="K143" i="3"/>
  <c r="K140" i="3"/>
  <c r="K131" i="3"/>
  <c r="K132" i="3"/>
  <c r="K180" i="3"/>
  <c r="K177" i="3"/>
  <c r="K178" i="3"/>
  <c r="K175" i="3"/>
  <c r="K176" i="3"/>
  <c r="K133" i="3"/>
  <c r="K179" i="3"/>
  <c r="K125" i="3"/>
  <c r="K127" i="3"/>
  <c r="K126" i="3"/>
  <c r="K138" i="3"/>
  <c r="K137" i="3"/>
  <c r="K136" i="3"/>
  <c r="K130" i="3"/>
  <c r="K128" i="3"/>
  <c r="K181" i="3"/>
  <c r="K141" i="3"/>
  <c r="K165" i="3"/>
  <c r="K166" i="3"/>
  <c r="K167" i="3"/>
  <c r="K169" i="3"/>
  <c r="K168" i="3"/>
  <c r="K142" i="3"/>
  <c r="K129" i="3"/>
  <c r="K124" i="3"/>
  <c r="K154" i="3"/>
  <c r="K160" i="3"/>
  <c r="K151" i="3"/>
  <c r="K155" i="3"/>
  <c r="K152" i="3"/>
  <c r="K150" i="3"/>
  <c r="K156" i="3"/>
  <c r="K157" i="3"/>
  <c r="K158" i="3"/>
  <c r="K161" i="3"/>
  <c r="K159" i="3"/>
  <c r="K153" i="3"/>
  <c r="K191" i="3"/>
  <c r="K192" i="3"/>
  <c r="K190" i="3"/>
  <c r="K194" i="3"/>
  <c r="K193" i="3"/>
  <c r="K189" i="3"/>
  <c r="K196" i="3"/>
  <c r="K203" i="3"/>
  <c r="K204" i="3"/>
  <c r="K212" i="3"/>
  <c r="K207" i="3"/>
  <c r="K195" i="3"/>
  <c r="K209" i="3"/>
  <c r="K199" i="3"/>
  <c r="K217" i="3"/>
  <c r="K216" i="3"/>
  <c r="K201" i="3"/>
  <c r="K202" i="3"/>
  <c r="K210" i="3"/>
  <c r="K205" i="3"/>
  <c r="K200" i="3"/>
  <c r="K211" i="3"/>
  <c r="K214" i="3"/>
  <c r="K206" i="3"/>
  <c r="K213" i="3"/>
  <c r="K198" i="3"/>
  <c r="K197" i="3"/>
  <c r="K215" i="3"/>
  <c r="K208" i="3"/>
  <c r="K221" i="3"/>
  <c r="K227" i="3"/>
  <c r="K226" i="3"/>
  <c r="K240" i="3"/>
  <c r="K224" i="3"/>
  <c r="K234" i="3"/>
  <c r="K239" i="3"/>
  <c r="K237" i="3"/>
  <c r="K235" i="3"/>
  <c r="K223" i="3"/>
  <c r="K229" i="3"/>
  <c r="K230" i="3"/>
  <c r="K219" i="3"/>
  <c r="K225" i="3"/>
  <c r="K231" i="3"/>
  <c r="K232" i="3"/>
  <c r="K233" i="3"/>
  <c r="K220" i="3"/>
  <c r="K241" i="3"/>
  <c r="K238" i="3"/>
  <c r="K236" i="3"/>
  <c r="K228" i="3"/>
  <c r="K222" i="3"/>
  <c r="K218" i="3"/>
  <c r="K243" i="3"/>
  <c r="K251" i="3"/>
  <c r="K242" i="3"/>
  <c r="K244" i="3"/>
  <c r="K247" i="3"/>
  <c r="K254" i="3"/>
  <c r="K245" i="3"/>
  <c r="K250" i="3"/>
  <c r="K246" i="3"/>
  <c r="K249" i="3"/>
  <c r="K252" i="3"/>
  <c r="K248" i="3"/>
  <c r="K253" i="3"/>
  <c r="K260" i="3"/>
  <c r="K256" i="3"/>
  <c r="K257" i="3"/>
  <c r="K259" i="3"/>
  <c r="K258" i="3"/>
  <c r="K255" i="3"/>
  <c r="K263" i="3"/>
  <c r="K261" i="3"/>
  <c r="K262" i="3"/>
  <c r="K264" i="3"/>
  <c r="K265" i="3"/>
  <c r="K288" i="3"/>
  <c r="K273" i="3"/>
  <c r="K291" i="3"/>
  <c r="K274" i="3"/>
  <c r="K284" i="3"/>
  <c r="K271" i="3"/>
  <c r="K270" i="3"/>
  <c r="K268" i="3"/>
  <c r="K276" i="3"/>
  <c r="K266" i="3"/>
  <c r="K277" i="3"/>
  <c r="K285" i="3"/>
  <c r="K289" i="3"/>
  <c r="K282" i="3"/>
  <c r="K272" i="3"/>
  <c r="K281" i="3"/>
  <c r="K292" i="3"/>
  <c r="K287" i="3"/>
  <c r="K278" i="3"/>
  <c r="K267" i="3"/>
  <c r="K275" i="3"/>
  <c r="K286" i="3"/>
  <c r="K269" i="3"/>
  <c r="K283" i="3"/>
  <c r="K290" i="3"/>
  <c r="K280" i="3"/>
  <c r="K279" i="3"/>
  <c r="K294" i="3"/>
  <c r="K293" i="3"/>
  <c r="K295" i="3"/>
  <c r="K184" i="3"/>
  <c r="K105" i="3"/>
  <c r="H101" i="3"/>
  <c r="H102" i="3"/>
  <c r="H103" i="3"/>
  <c r="H104" i="3"/>
  <c r="H164" i="3"/>
  <c r="H187" i="3"/>
  <c r="H162" i="3"/>
  <c r="H185" i="3"/>
  <c r="H163" i="3"/>
  <c r="H186" i="3"/>
  <c r="H5" i="3"/>
  <c r="H4" i="3"/>
  <c r="H7" i="3"/>
  <c r="H8" i="3"/>
  <c r="H6" i="3"/>
  <c r="H3" i="3"/>
  <c r="H9" i="3"/>
  <c r="H10" i="3"/>
  <c r="H11" i="3"/>
  <c r="H2" i="3"/>
  <c r="H12" i="3"/>
  <c r="H13" i="3"/>
  <c r="H14" i="3"/>
  <c r="H26" i="3"/>
  <c r="H27" i="3"/>
  <c r="H31" i="3"/>
  <c r="H29" i="3"/>
  <c r="H19" i="3"/>
  <c r="H25" i="3"/>
  <c r="H30" i="3"/>
  <c r="H24" i="3"/>
  <c r="H18" i="3"/>
  <c r="H23" i="3"/>
  <c r="H17" i="3"/>
  <c r="H28" i="3"/>
  <c r="H22" i="3"/>
  <c r="H21" i="3"/>
  <c r="H20" i="3"/>
  <c r="H33" i="3"/>
  <c r="H42" i="3"/>
  <c r="H45" i="3"/>
  <c r="H34" i="3"/>
  <c r="H32" i="3"/>
  <c r="H43" i="3"/>
  <c r="H35" i="3"/>
  <c r="H36" i="3"/>
  <c r="H37" i="3"/>
  <c r="H38" i="3"/>
  <c r="H41" i="3"/>
  <c r="H40" i="3"/>
  <c r="H39" i="3"/>
  <c r="H44" i="3"/>
  <c r="H51" i="3"/>
  <c r="H49" i="3"/>
  <c r="H46" i="3"/>
  <c r="H52" i="3"/>
  <c r="H50" i="3"/>
  <c r="H47" i="3"/>
  <c r="H48" i="3"/>
  <c r="H55" i="3"/>
  <c r="H60" i="3"/>
  <c r="H66" i="3"/>
  <c r="H71" i="3"/>
  <c r="H68" i="3"/>
  <c r="H58" i="3"/>
  <c r="H69" i="3"/>
  <c r="H65" i="3"/>
  <c r="H63" i="3"/>
  <c r="H72" i="3"/>
  <c r="H54" i="3"/>
  <c r="H57" i="3"/>
  <c r="H64" i="3"/>
  <c r="H59" i="3"/>
  <c r="H67" i="3"/>
  <c r="H70" i="3"/>
  <c r="H53" i="3"/>
  <c r="H56" i="3"/>
  <c r="H62" i="3"/>
  <c r="H61" i="3"/>
  <c r="H89" i="3"/>
  <c r="H74" i="3"/>
  <c r="H81" i="3"/>
  <c r="H96" i="3"/>
  <c r="H83" i="3"/>
  <c r="H90" i="3"/>
  <c r="H76" i="3"/>
  <c r="H80" i="3"/>
  <c r="H99" i="3"/>
  <c r="H77" i="3"/>
  <c r="H73" i="3"/>
  <c r="H100" i="3"/>
  <c r="H82" i="3"/>
  <c r="H91" i="3"/>
  <c r="H84" i="3"/>
  <c r="H94" i="3"/>
  <c r="H75" i="3"/>
  <c r="H92" i="3"/>
  <c r="H85" i="3"/>
  <c r="H78" i="3"/>
  <c r="H79" i="3"/>
  <c r="H97" i="3"/>
  <c r="H95" i="3"/>
  <c r="H93" i="3"/>
  <c r="H87" i="3"/>
  <c r="H98" i="3"/>
  <c r="H86" i="3"/>
  <c r="H88" i="3"/>
  <c r="H110" i="3"/>
  <c r="H106" i="3"/>
  <c r="H108" i="3"/>
  <c r="H114" i="3"/>
  <c r="H107" i="3"/>
  <c r="H109" i="3"/>
  <c r="H111" i="3"/>
  <c r="H112" i="3"/>
  <c r="H113" i="3"/>
  <c r="H115" i="3"/>
  <c r="H117" i="3"/>
  <c r="H116" i="3"/>
  <c r="H16" i="3"/>
  <c r="H15" i="3"/>
  <c r="H119" i="3"/>
  <c r="H118" i="3"/>
  <c r="H120" i="3"/>
  <c r="H123" i="3"/>
  <c r="H121" i="3"/>
  <c r="H122" i="3"/>
  <c r="H172" i="3"/>
  <c r="H171" i="3"/>
  <c r="H173" i="3"/>
  <c r="H170" i="3"/>
  <c r="H174" i="3"/>
  <c r="H149" i="3"/>
  <c r="H135" i="3"/>
  <c r="H144" i="3"/>
  <c r="H188" i="3"/>
  <c r="H146" i="3"/>
  <c r="H148" i="3"/>
  <c r="H147" i="3"/>
  <c r="H145" i="3"/>
  <c r="H139" i="3"/>
  <c r="H182" i="3"/>
  <c r="H134" i="3"/>
  <c r="H183" i="3"/>
  <c r="H143" i="3"/>
  <c r="H140" i="3"/>
  <c r="H131" i="3"/>
  <c r="H132" i="3"/>
  <c r="H180" i="3"/>
  <c r="H177" i="3"/>
  <c r="H178" i="3"/>
  <c r="H175" i="3"/>
  <c r="H176" i="3"/>
  <c r="H133" i="3"/>
  <c r="H179" i="3"/>
  <c r="H125" i="3"/>
  <c r="H127" i="3"/>
  <c r="H126" i="3"/>
  <c r="H138" i="3"/>
  <c r="H137" i="3"/>
  <c r="H136" i="3"/>
  <c r="H130" i="3"/>
  <c r="H128" i="3"/>
  <c r="H181" i="3"/>
  <c r="H141" i="3"/>
  <c r="H165" i="3"/>
  <c r="H166" i="3"/>
  <c r="H167" i="3"/>
  <c r="H169" i="3"/>
  <c r="H168" i="3"/>
  <c r="H142" i="3"/>
  <c r="H129" i="3"/>
  <c r="H124" i="3"/>
  <c r="H154" i="3"/>
  <c r="H160" i="3"/>
  <c r="H151" i="3"/>
  <c r="H155" i="3"/>
  <c r="H152" i="3"/>
  <c r="H150" i="3"/>
  <c r="H156" i="3"/>
  <c r="H157" i="3"/>
  <c r="H158" i="3"/>
  <c r="H161" i="3"/>
  <c r="H159" i="3"/>
  <c r="H153" i="3"/>
  <c r="H191" i="3"/>
  <c r="H192" i="3"/>
  <c r="H190" i="3"/>
  <c r="H194" i="3"/>
  <c r="H193" i="3"/>
  <c r="H189" i="3"/>
  <c r="H196" i="3"/>
  <c r="H203" i="3"/>
  <c r="H204" i="3"/>
  <c r="H212" i="3"/>
  <c r="H207" i="3"/>
  <c r="H195" i="3"/>
  <c r="H209" i="3"/>
  <c r="H199" i="3"/>
  <c r="H217" i="3"/>
  <c r="H216" i="3"/>
  <c r="H201" i="3"/>
  <c r="H202" i="3"/>
  <c r="H210" i="3"/>
  <c r="H205" i="3"/>
  <c r="H200" i="3"/>
  <c r="H211" i="3"/>
  <c r="H214" i="3"/>
  <c r="H206" i="3"/>
  <c r="H213" i="3"/>
  <c r="H198" i="3"/>
  <c r="H197" i="3"/>
  <c r="H215" i="3"/>
  <c r="H208" i="3"/>
  <c r="H221" i="3"/>
  <c r="H227" i="3"/>
  <c r="H226" i="3"/>
  <c r="H240" i="3"/>
  <c r="H224" i="3"/>
  <c r="H234" i="3"/>
  <c r="H239" i="3"/>
  <c r="H237" i="3"/>
  <c r="H235" i="3"/>
  <c r="H223" i="3"/>
  <c r="H229" i="3"/>
  <c r="H230" i="3"/>
  <c r="H219" i="3"/>
  <c r="H225" i="3"/>
  <c r="H231" i="3"/>
  <c r="H232" i="3"/>
  <c r="H233" i="3"/>
  <c r="H220" i="3"/>
  <c r="H241" i="3"/>
  <c r="H238" i="3"/>
  <c r="H236" i="3"/>
  <c r="H228" i="3"/>
  <c r="H222" i="3"/>
  <c r="H218" i="3"/>
  <c r="H243" i="3"/>
  <c r="H251" i="3"/>
  <c r="H242" i="3"/>
  <c r="H244" i="3"/>
  <c r="H247" i="3"/>
  <c r="H254" i="3"/>
  <c r="H245" i="3"/>
  <c r="H250" i="3"/>
  <c r="H246" i="3"/>
  <c r="H249" i="3"/>
  <c r="H252" i="3"/>
  <c r="H248" i="3"/>
  <c r="H253" i="3"/>
  <c r="H260" i="3"/>
  <c r="H256" i="3"/>
  <c r="H257" i="3"/>
  <c r="H259" i="3"/>
  <c r="H258" i="3"/>
  <c r="H255" i="3"/>
  <c r="H263" i="3"/>
  <c r="H261" i="3"/>
  <c r="H262" i="3"/>
  <c r="H264" i="3"/>
  <c r="H265" i="3"/>
  <c r="H288" i="3"/>
  <c r="H273" i="3"/>
  <c r="H291" i="3"/>
  <c r="H274" i="3"/>
  <c r="H284" i="3"/>
  <c r="H271" i="3"/>
  <c r="H270" i="3"/>
  <c r="H268" i="3"/>
  <c r="H276" i="3"/>
  <c r="H266" i="3"/>
  <c r="H277" i="3"/>
  <c r="H285" i="3"/>
  <c r="H289" i="3"/>
  <c r="H282" i="3"/>
  <c r="H272" i="3"/>
  <c r="H281" i="3"/>
  <c r="H292" i="3"/>
  <c r="H287" i="3"/>
  <c r="H278" i="3"/>
  <c r="H267" i="3"/>
  <c r="H275" i="3"/>
  <c r="H286" i="3"/>
  <c r="H269" i="3"/>
  <c r="H283" i="3"/>
  <c r="H290" i="3"/>
  <c r="H280" i="3"/>
  <c r="H279" i="3"/>
  <c r="H294" i="3"/>
  <c r="H293" i="3"/>
  <c r="H295" i="3"/>
  <c r="H184" i="3"/>
  <c r="H105" i="3"/>
</calcChain>
</file>

<file path=xl/sharedStrings.xml><?xml version="1.0" encoding="utf-8"?>
<sst xmlns="http://schemas.openxmlformats.org/spreadsheetml/2006/main" count="1483" uniqueCount="594">
  <si>
    <t>Type</t>
  </si>
  <si>
    <t>Agency ID</t>
  </si>
  <si>
    <t>Agency Name</t>
  </si>
  <si>
    <t>Program ID</t>
  </si>
  <si>
    <t>Program Name</t>
  </si>
  <si>
    <t>2024_General Fund</t>
  </si>
  <si>
    <t>2024_Other Funds</t>
  </si>
  <si>
    <t>2023_General Fund</t>
  </si>
  <si>
    <t>2023_Other Funds</t>
  </si>
  <si>
    <t>2022_General Fund</t>
  </si>
  <si>
    <t>2022_Other Funds</t>
  </si>
  <si>
    <t>Positions</t>
  </si>
  <si>
    <t>Human Resources</t>
  </si>
  <si>
    <t>Administration - Human Resources</t>
  </si>
  <si>
    <t>Benefits Administration</t>
  </si>
  <si>
    <t>Civil Service Management</t>
  </si>
  <si>
    <t>Learning and Development</t>
  </si>
  <si>
    <t>M-R: Office of Equity and Civil Rights</t>
  </si>
  <si>
    <t>Wage Investigation and Enforcement</t>
  </si>
  <si>
    <t>Discrimination Investigations: Resolutions and Conciliations</t>
  </si>
  <si>
    <t>Police Community Relations</t>
  </si>
  <si>
    <t>Comptroller</t>
  </si>
  <si>
    <t>Executive Direction and Control - Comptroller</t>
  </si>
  <si>
    <t>Audits</t>
  </si>
  <si>
    <t>Real Estate Acquisition and Management</t>
  </si>
  <si>
    <t>Telecommunications</t>
  </si>
  <si>
    <t>Municipal Post Office</t>
  </si>
  <si>
    <t>City Council</t>
  </si>
  <si>
    <t>Council Services</t>
  </si>
  <si>
    <t>Courts: Circuit Court</t>
  </si>
  <si>
    <t>Circuit Court</t>
  </si>
  <si>
    <t>Courts: Orphans' Court</t>
  </si>
  <si>
    <t>Orphans' Court</t>
  </si>
  <si>
    <t>Employees' Retirement Systems</t>
  </si>
  <si>
    <t>Employees' Retirement System - Administration</t>
  </si>
  <si>
    <t>Fire and Police Retirement System - Administration</t>
  </si>
  <si>
    <t>Retirement Savings Plan</t>
  </si>
  <si>
    <t>Finance</t>
  </si>
  <si>
    <t>Revenue Collection</t>
  </si>
  <si>
    <t>Treasury and Debt Management</t>
  </si>
  <si>
    <t>Administration - Finance</t>
  </si>
  <si>
    <t>Procurement</t>
  </si>
  <si>
    <t>Surplus Property Disposal</t>
  </si>
  <si>
    <t>Printing Services</t>
  </si>
  <si>
    <t>Accounts Payable</t>
  </si>
  <si>
    <t>Payroll</t>
  </si>
  <si>
    <t>Accounting</t>
  </si>
  <si>
    <t>Risk Management for Employee Injuries</t>
  </si>
  <si>
    <t>Operating Budget Management</t>
  </si>
  <si>
    <t>Fiscal Integrity and Recovery</t>
  </si>
  <si>
    <t>Finance Project Management</t>
  </si>
  <si>
    <t>Fire</t>
  </si>
  <si>
    <t>Administration - Fire</t>
  </si>
  <si>
    <t>Fire Suppression and Emergency Rescue</t>
  </si>
  <si>
    <t>Emergency Management</t>
  </si>
  <si>
    <t>Emergency Medical Services</t>
  </si>
  <si>
    <t>Fire and Emergency Community Outreach</t>
  </si>
  <si>
    <t>Fire Code Enforcement</t>
  </si>
  <si>
    <t>Fire Investigation</t>
  </si>
  <si>
    <t>Fire Facilities Maintenance and Replacement</t>
  </si>
  <si>
    <t>Fire Communications and Dispatch</t>
  </si>
  <si>
    <t>Fire Training and Education</t>
  </si>
  <si>
    <t>General Services</t>
  </si>
  <si>
    <t>Fleet Management</t>
  </si>
  <si>
    <t>Administration - General Services</t>
  </si>
  <si>
    <t>Public and Private Energy Performance</t>
  </si>
  <si>
    <t>Facilities Management</t>
  </si>
  <si>
    <t>Capital Projects Division - Design and Construction</t>
  </si>
  <si>
    <t>Health</t>
  </si>
  <si>
    <t>Clinical Services</t>
  </si>
  <si>
    <t>Healthy Homes</t>
  </si>
  <si>
    <t>Substance Use Disorder and Mental Health</t>
  </si>
  <si>
    <t>Maternal and Child Health</t>
  </si>
  <si>
    <t>School Health Services</t>
  </si>
  <si>
    <t>Health Services for Seniors</t>
  </si>
  <si>
    <t>Emergency Services - Health</t>
  </si>
  <si>
    <t>Youth and Trauma Services</t>
  </si>
  <si>
    <t>Administration - Health</t>
  </si>
  <si>
    <t>Animal Services</t>
  </si>
  <si>
    <t>Environmental Inspection Services</t>
  </si>
  <si>
    <t>Chronic Disease Prevention</t>
  </si>
  <si>
    <t>HIV Treatment Services for the Uninsured</t>
  </si>
  <si>
    <t>Senior Centers</t>
  </si>
  <si>
    <t>Administration - CARE</t>
  </si>
  <si>
    <t>Advocacy for Seniors</t>
  </si>
  <si>
    <t>Direct Care and Support Planning</t>
  </si>
  <si>
    <t>Community Services for Seniors</t>
  </si>
  <si>
    <t>Housing and Community Development</t>
  </si>
  <si>
    <t>Community Support Projects</t>
  </si>
  <si>
    <t>Before and After Care</t>
  </si>
  <si>
    <t>Administration - HCD</t>
  </si>
  <si>
    <t>Weatherization Services</t>
  </si>
  <si>
    <t>Promote Homeownership</t>
  </si>
  <si>
    <t>Housing Code Enforcement</t>
  </si>
  <si>
    <t>Register and License Properties and Contractors</t>
  </si>
  <si>
    <t>Affordable Housing</t>
  </si>
  <si>
    <t>Property Acquisition: Disposition and Asset Management</t>
  </si>
  <si>
    <t>Housing Rehabilitation Services</t>
  </si>
  <si>
    <t>Building and Zoning Inspections and Permits</t>
  </si>
  <si>
    <t>Community Outreach Services</t>
  </si>
  <si>
    <t>Summer Food Service Program</t>
  </si>
  <si>
    <t>Law</t>
  </si>
  <si>
    <t>Administration - Law</t>
  </si>
  <si>
    <t>Controversies</t>
  </si>
  <si>
    <t>Transactions</t>
  </si>
  <si>
    <t>Minority and Women's Business Opportunity Office</t>
  </si>
  <si>
    <t>Police Legal Affairs</t>
  </si>
  <si>
    <t>Workers’ Compensation Practice</t>
  </si>
  <si>
    <t>Legislative Reference</t>
  </si>
  <si>
    <t>Legislative Reference Services</t>
  </si>
  <si>
    <t>Archives and Records Management</t>
  </si>
  <si>
    <t>Enoch Pratt Free Library</t>
  </si>
  <si>
    <t>Information Services</t>
  </si>
  <si>
    <t>Liquor License Board</t>
  </si>
  <si>
    <t>Liquor Licensing</t>
  </si>
  <si>
    <t>Liquor License Compliance</t>
  </si>
  <si>
    <t>Mayoralty</t>
  </si>
  <si>
    <t>Executive Direction and Control - Mayoralty</t>
  </si>
  <si>
    <t>M-R: Office of Information and Technology</t>
  </si>
  <si>
    <t>Administration</t>
  </si>
  <si>
    <t>Enterprise Innovation and Application Services</t>
  </si>
  <si>
    <t>311 Call Center</t>
  </si>
  <si>
    <t>Enterprise IT Delivery Services</t>
  </si>
  <si>
    <t>Office of the Inspector General</t>
  </si>
  <si>
    <t>Inspector General</t>
  </si>
  <si>
    <t>M-R: Office of Children and Family Success</t>
  </si>
  <si>
    <t>Administration - Children and Family Success</t>
  </si>
  <si>
    <t>Head Start</t>
  </si>
  <si>
    <t>Community Action Partnership</t>
  </si>
  <si>
    <t>M-R: Office of the Labor Commissioner</t>
  </si>
  <si>
    <t>Labor Contract Negotiations and Administration</t>
  </si>
  <si>
    <t>M-R: Office of Neighborhood Safety and Engagement</t>
  </si>
  <si>
    <t>Criminal Justice Coordination</t>
  </si>
  <si>
    <t>Neighborhood Safety and Engagement</t>
  </si>
  <si>
    <t>Community Empowerment and Opportunity</t>
  </si>
  <si>
    <t>Coordination of Public Safety Strategy - Administration</t>
  </si>
  <si>
    <t>M-R: Convention Complex</t>
  </si>
  <si>
    <t>Convention Center</t>
  </si>
  <si>
    <t>M-R: Cable and Communications</t>
  </si>
  <si>
    <t>Media Production</t>
  </si>
  <si>
    <t>M-R: Office of Homeless Services</t>
  </si>
  <si>
    <t>Administration - Homeless Services</t>
  </si>
  <si>
    <t>Homeless Prevention and Support Services for the Homeless</t>
  </si>
  <si>
    <t>Outreach to the Homeless</t>
  </si>
  <si>
    <t>Permanent Housing for the Homeless</t>
  </si>
  <si>
    <t>M-R: Environmental Control Board</t>
  </si>
  <si>
    <t>Adjudication of Environmental Citations</t>
  </si>
  <si>
    <t>M-R: American Rescue Plan Act</t>
  </si>
  <si>
    <t>Economic Recovery</t>
  </si>
  <si>
    <t>M-R: Office of Employment Development</t>
  </si>
  <si>
    <t>BCPS Alternative Options Academy for Youth</t>
  </si>
  <si>
    <t>Workforce Public Assistance</t>
  </si>
  <si>
    <t>Employment Enhancement Services for Baltimore City Residents</t>
  </si>
  <si>
    <t>Administration - MOED</t>
  </si>
  <si>
    <t>Workforce Services for Baltimore Residents</t>
  </si>
  <si>
    <t>Workforce Services for Ex-Offenders</t>
  </si>
  <si>
    <t>Workforce Services for Out of School Youth-Youth Opportunity</t>
  </si>
  <si>
    <t>Youth Works Summer Job Program</t>
  </si>
  <si>
    <t>Workforce Services for WIOA Funded Youth</t>
  </si>
  <si>
    <t>Planning</t>
  </si>
  <si>
    <t>Development Oversight and Project Support</t>
  </si>
  <si>
    <t>Historic Preservation</t>
  </si>
  <si>
    <t>Comprehensive Planning and Resource Management</t>
  </si>
  <si>
    <t>Planning for a Sustainable Baltimore</t>
  </si>
  <si>
    <t>Administration - Planning</t>
  </si>
  <si>
    <t>Police</t>
  </si>
  <si>
    <t>Administrative Bureau</t>
  </si>
  <si>
    <t>Police Patrol</t>
  </si>
  <si>
    <t>Criminal Investigation Division</t>
  </si>
  <si>
    <t>Data Driven Strategies</t>
  </si>
  <si>
    <t>Public Integrity Bureau</t>
  </si>
  <si>
    <t>Recruitment Section</t>
  </si>
  <si>
    <t>Crime Laboratory and Evidence Control</t>
  </si>
  <si>
    <t>Compliance Bureau</t>
  </si>
  <si>
    <t>Special Operations Section</t>
  </si>
  <si>
    <t>Patrol Support Services</t>
  </si>
  <si>
    <t>Public Works</t>
  </si>
  <si>
    <t>Administration - Solid Waste</t>
  </si>
  <si>
    <t>Public Right-of-Way Cleaning</t>
  </si>
  <si>
    <t>Vacant and Abandoned Property Cleaning and Boarding</t>
  </si>
  <si>
    <t>Waste Removal and Recycling</t>
  </si>
  <si>
    <t>Waste Re-Use and Disposal</t>
  </si>
  <si>
    <t>Administration - Water and Wastewater</t>
  </si>
  <si>
    <t>Water Management</t>
  </si>
  <si>
    <t>Water and Wastewater Consumer Services</t>
  </si>
  <si>
    <t>Wastewater Management</t>
  </si>
  <si>
    <t>Surface Water Management</t>
  </si>
  <si>
    <t>Engineering and Construction Management - Water and Wastewater</t>
  </si>
  <si>
    <t>Administration - DPW</t>
  </si>
  <si>
    <t>Recreation and Parks</t>
  </si>
  <si>
    <t>Administration - Recreation and Parks</t>
  </si>
  <si>
    <t>Aquatics</t>
  </si>
  <si>
    <t>Park Maintenance</t>
  </si>
  <si>
    <t>Youth and Adult Sports</t>
  </si>
  <si>
    <t>Community Recreation Centers</t>
  </si>
  <si>
    <t>Special Facilities Management - Recreation</t>
  </si>
  <si>
    <t>Horticulture</t>
  </si>
  <si>
    <t>Recreation for Seniors</t>
  </si>
  <si>
    <t>Therapeutic Recreation</t>
  </si>
  <si>
    <t>Park Programs and Events</t>
  </si>
  <si>
    <t>Urban Forestry</t>
  </si>
  <si>
    <t>Sheriff</t>
  </si>
  <si>
    <t>Courthouse Security</t>
  </si>
  <si>
    <t>Deputy Sheriff Enforcement</t>
  </si>
  <si>
    <t>Service of Protective and Peace Orders</t>
  </si>
  <si>
    <t>District Court Sheriff Services</t>
  </si>
  <si>
    <t>Child Support Enforcement</t>
  </si>
  <si>
    <t>State's Attorney</t>
  </si>
  <si>
    <t>Prosecution of Criminals</t>
  </si>
  <si>
    <t>Administration - State's Attorney</t>
  </si>
  <si>
    <t>Victim and Witness Services</t>
  </si>
  <si>
    <t>Transportation</t>
  </si>
  <si>
    <t>Street Lighting</t>
  </si>
  <si>
    <t>Conduits</t>
  </si>
  <si>
    <t>Administration - DOT</t>
  </si>
  <si>
    <t>Street Management</t>
  </si>
  <si>
    <t>Traffic Management</t>
  </si>
  <si>
    <t>Special Events</t>
  </si>
  <si>
    <t>Inner Harbor Services - Transportation</t>
  </si>
  <si>
    <t>Vehicle Impounding and Disposal</t>
  </si>
  <si>
    <t>Sustainable Transportation</t>
  </si>
  <si>
    <t>Public Rights-of-Way Landscape Management</t>
  </si>
  <si>
    <t>Bridge and Culvert Management</t>
  </si>
  <si>
    <t>Parking Enforcement</t>
  </si>
  <si>
    <t>Survey Control</t>
  </si>
  <si>
    <t>Dock Master</t>
  </si>
  <si>
    <t>Street Cuts Management</t>
  </si>
  <si>
    <t>Traffic Safety</t>
  </si>
  <si>
    <t>Real Property Management</t>
  </si>
  <si>
    <t>Municipal and Zoning Appeals</t>
  </si>
  <si>
    <t>Board of Municipal and Zoning Appeals</t>
  </si>
  <si>
    <t>Office of Equity and Civil Rights</t>
  </si>
  <si>
    <t>Discrimination Investigations, Resolutions and Concilations</t>
  </si>
  <si>
    <t>Municipal Telephone Exchange</t>
  </si>
  <si>
    <t>Dawson Center</t>
  </si>
  <si>
    <t>Property Acquisition, Disposition and Asset Management</t>
  </si>
  <si>
    <t>M-R: Office of the Inspector General</t>
  </si>
  <si>
    <t>Type</t>
  </si>
  <si>
    <t>Agency ID</t>
  </si>
  <si>
    <t>Agency Name</t>
  </si>
  <si>
    <t>Program ID</t>
  </si>
  <si>
    <t>Program Name</t>
  </si>
  <si>
    <t>FY22 Actual_General Fund</t>
  </si>
  <si>
    <t>FY22 Actual_Other Funds</t>
  </si>
  <si>
    <t>FY23 Budget_General Fund</t>
  </si>
  <si>
    <t>FY23 Budget_Other Funds</t>
  </si>
  <si>
    <t>FY24 CLS_General Fund</t>
  </si>
  <si>
    <t>FY24 CLS_Other Funds</t>
  </si>
  <si>
    <t>Expenditures</t>
  </si>
  <si>
    <t>Human Resources</t>
  </si>
  <si>
    <t>Vision Care Program</t>
  </si>
  <si>
    <t>Administration - Human Resources</t>
  </si>
  <si>
    <t>Benefits Administration</t>
  </si>
  <si>
    <t>Civil Service Management</t>
  </si>
  <si>
    <t>Learning and Development</t>
  </si>
  <si>
    <t>M-R: Office of Equity and Civil Rights</t>
  </si>
  <si>
    <t>Wage Investigation and Enforcement</t>
  </si>
  <si>
    <t>Office of Equity and Civil Rights</t>
  </si>
  <si>
    <t>Discrimination Investigations: Resolutions and Conciliations</t>
  </si>
  <si>
    <t>Police Community Relations</t>
  </si>
  <si>
    <t>Comptroller</t>
  </si>
  <si>
    <t>Executive Direction and Control - Comptroller</t>
  </si>
  <si>
    <t>Audits</t>
  </si>
  <si>
    <t>Real Estate Acquisition and Management</t>
  </si>
  <si>
    <t>Telecommunications</t>
  </si>
  <si>
    <t>Municipal Post Office</t>
  </si>
  <si>
    <t>City Council</t>
  </si>
  <si>
    <t>Council Services</t>
  </si>
  <si>
    <t>Courts: Circuit Court</t>
  </si>
  <si>
    <t>Circuit Court</t>
  </si>
  <si>
    <t>Courts: Orphans' Court</t>
  </si>
  <si>
    <t>Orphans' Court</t>
  </si>
  <si>
    <t>Board of Elections</t>
  </si>
  <si>
    <t>Fair Conduct of Elections</t>
  </si>
  <si>
    <t>Employees' Retirement Systems</t>
  </si>
  <si>
    <t>Employees' Retirement System - Administration</t>
  </si>
  <si>
    <t>Fire and Police Retirement System - Administration</t>
  </si>
  <si>
    <t>Retirement Savings Plan</t>
  </si>
  <si>
    <t>Finance</t>
  </si>
  <si>
    <t>Purchasing</t>
  </si>
  <si>
    <t>Revenue Collection</t>
  </si>
  <si>
    <t>Treasury and Debt Management</t>
  </si>
  <si>
    <t>Risk Management Operations</t>
  </si>
  <si>
    <t>Administration - Finance</t>
  </si>
  <si>
    <t>Procurement</t>
  </si>
  <si>
    <t>Surplus Property Disposal</t>
  </si>
  <si>
    <t>Printing Services</t>
  </si>
  <si>
    <t>Accounts Payable</t>
  </si>
  <si>
    <t>Payroll</t>
  </si>
  <si>
    <t>Accounting</t>
  </si>
  <si>
    <t>Risk Management for Employee Injuries</t>
  </si>
  <si>
    <t>Operating Budget Management</t>
  </si>
  <si>
    <t>Fiscal Integrity and Recovery</t>
  </si>
  <si>
    <t>Finance Project Management</t>
  </si>
  <si>
    <t>Fire</t>
  </si>
  <si>
    <t>Administrative Direction and Control</t>
  </si>
  <si>
    <t>Fire Suppression</t>
  </si>
  <si>
    <t>Support Services</t>
  </si>
  <si>
    <t>Ambulance Service</t>
  </si>
  <si>
    <t>Administration - Fire</t>
  </si>
  <si>
    <t>Fire Suppression and Emergency Rescue</t>
  </si>
  <si>
    <t>Emergency Management</t>
  </si>
  <si>
    <t>Emergency Medical Services</t>
  </si>
  <si>
    <t>Fire and Emergency Community Outreach</t>
  </si>
  <si>
    <t>Fire Code Enforcement</t>
  </si>
  <si>
    <t>Fire Investigation</t>
  </si>
  <si>
    <t>Fire Facilities Maintenance and Replacement</t>
  </si>
  <si>
    <t>Fire Communications and Dispatch</t>
  </si>
  <si>
    <t>Fire Training and Education</t>
  </si>
  <si>
    <t>General Services</t>
  </si>
  <si>
    <t>Fleet Management</t>
  </si>
  <si>
    <t>Facilities Management</t>
  </si>
  <si>
    <t>Administration - General Services</t>
  </si>
  <si>
    <t>Public and Private Energy Performance</t>
  </si>
  <si>
    <t>Archive Management</t>
  </si>
  <si>
    <t>Capital Projects Division - Design and Construction</t>
  </si>
  <si>
    <t>Health</t>
  </si>
  <si>
    <t>Clinical Services</t>
  </si>
  <si>
    <t>Healthy Homes</t>
  </si>
  <si>
    <t>Substance Use Disorder and Mental Health</t>
  </si>
  <si>
    <t>Maternal and Child Health</t>
  </si>
  <si>
    <t>Child and Adult Care - Food</t>
  </si>
  <si>
    <t>School Health Services</t>
  </si>
  <si>
    <t>Health Services for Seniors</t>
  </si>
  <si>
    <t>Emergency Services - Health</t>
  </si>
  <si>
    <t>Youth and Trauma Services</t>
  </si>
  <si>
    <t>Administration - Health</t>
  </si>
  <si>
    <t>Animal Services</t>
  </si>
  <si>
    <t>Environmental Inspection Services</t>
  </si>
  <si>
    <t>Chronic Disease Prevention</t>
  </si>
  <si>
    <t>HIV Treatment Services for the Uninsured</t>
  </si>
  <si>
    <t>Senior Centers</t>
  </si>
  <si>
    <t>Administration - CARE</t>
  </si>
  <si>
    <t>Advocacy for Seniors</t>
  </si>
  <si>
    <t>Direct Care and Support Planning</t>
  </si>
  <si>
    <t>Community Services for Seniors</t>
  </si>
  <si>
    <t>Housing and Community Development</t>
  </si>
  <si>
    <t>Neighborhood Service Centers</t>
  </si>
  <si>
    <t>Construction and Building Inspection</t>
  </si>
  <si>
    <t>Services for Homeless Persons</t>
  </si>
  <si>
    <t>Finance and Development</t>
  </si>
  <si>
    <t>Neighborhood Services</t>
  </si>
  <si>
    <t>Baltimore Development Corporation</t>
  </si>
  <si>
    <t>Community Support Projects</t>
  </si>
  <si>
    <t>Weatherization</t>
  </si>
  <si>
    <t>Before and After Care</t>
  </si>
  <si>
    <t>Administration - HCD</t>
  </si>
  <si>
    <t>Weatherization Services</t>
  </si>
  <si>
    <t>Dawson Center</t>
  </si>
  <si>
    <t>Promote Homeownership</t>
  </si>
  <si>
    <t>Housing Code Enforcement</t>
  </si>
  <si>
    <t>Register and License Properties and Contractors</t>
  </si>
  <si>
    <t>Affordable Housing</t>
  </si>
  <si>
    <t>Property Acquisition: Disposition and Asset Management</t>
  </si>
  <si>
    <t>Housing Rehabilitation Services</t>
  </si>
  <si>
    <t>Building and Zoning Inspections and Permits</t>
  </si>
  <si>
    <t>Community Outreach Services</t>
  </si>
  <si>
    <t>Summer Food Service Program</t>
  </si>
  <si>
    <t>Retention: Expansion: and Attraction of Businesses</t>
  </si>
  <si>
    <t>Real Estate Development</t>
  </si>
  <si>
    <t>Inner Harbor Coordination</t>
  </si>
  <si>
    <t>Technology Development - Emerging Technology Center</t>
  </si>
  <si>
    <t>Improve and Promote Retail Districts Beyond Downtown</t>
  </si>
  <si>
    <t>Live Baltimore</t>
  </si>
  <si>
    <t>Law</t>
  </si>
  <si>
    <t>Legal Services</t>
  </si>
  <si>
    <t>Administration - Law</t>
  </si>
  <si>
    <t>Controversies</t>
  </si>
  <si>
    <t>Transactions</t>
  </si>
  <si>
    <t>Contracts Law</t>
  </si>
  <si>
    <t>Land Use and Environmental Matters - Law</t>
  </si>
  <si>
    <t>Litigation and Workers Compensation</t>
  </si>
  <si>
    <t>Minority and Women's Business Opportunity Office</t>
  </si>
  <si>
    <t>Police Legal Affairs</t>
  </si>
  <si>
    <t>Workers’ Compensation Practice</t>
  </si>
  <si>
    <t>Legislative Reference</t>
  </si>
  <si>
    <t>Legislative Reference Services</t>
  </si>
  <si>
    <t>Archives and Records Management</t>
  </si>
  <si>
    <t>Enoch Pratt Free Library</t>
  </si>
  <si>
    <t>State Library Resource Center</t>
  </si>
  <si>
    <t>Information Services</t>
  </si>
  <si>
    <t>Liquor License Board</t>
  </si>
  <si>
    <t>Liquor Licensing</t>
  </si>
  <si>
    <t>Liquor License Compliance</t>
  </si>
  <si>
    <t>Mayoralty</t>
  </si>
  <si>
    <t>Executive Direction and Control - Mayoralty</t>
  </si>
  <si>
    <t>State Relations</t>
  </si>
  <si>
    <t>Municipal Broadband</t>
  </si>
  <si>
    <t>Office of Community Projects</t>
  </si>
  <si>
    <t>M-R: Office of Information and Technology</t>
  </si>
  <si>
    <t>CitiWatch</t>
  </si>
  <si>
    <t>Administration</t>
  </si>
  <si>
    <t>Enterprise Innovation and Application Services</t>
  </si>
  <si>
    <t>311 Call Center</t>
  </si>
  <si>
    <t>Enterprise IT Delivery Services</t>
  </si>
  <si>
    <t>M-R: Office of CitiStat Operations</t>
  </si>
  <si>
    <t>CitiStat Operations</t>
  </si>
  <si>
    <t>M-R: Contingent Fund</t>
  </si>
  <si>
    <t>Contingent Fund</t>
  </si>
  <si>
    <t>M-R: Innovation Fund</t>
  </si>
  <si>
    <t>Innovation Fund</t>
  </si>
  <si>
    <t>Office of the Inspector General</t>
  </si>
  <si>
    <t>Inspector General</t>
  </si>
  <si>
    <t>M-R: Office of Children and Family Success</t>
  </si>
  <si>
    <t>Administration - Children and Family Success</t>
  </si>
  <si>
    <t>Head Start</t>
  </si>
  <si>
    <t>Community Action Partnership</t>
  </si>
  <si>
    <t>M-R: Miscellaneous General Expenses</t>
  </si>
  <si>
    <t>Miscellaneous General Expenses</t>
  </si>
  <si>
    <t>M-R: Debt Service</t>
  </si>
  <si>
    <t>General Debt Service</t>
  </si>
  <si>
    <t>M-R: Self-Insurance Fund</t>
  </si>
  <si>
    <t>Contribution to Self-Insurance Fund</t>
  </si>
  <si>
    <t>M-R: Conditional Purchase Agreements</t>
  </si>
  <si>
    <t>Conditional Purchase Agreement Payments</t>
  </si>
  <si>
    <t>M-R: TIF Debt Service</t>
  </si>
  <si>
    <t>TIF Debt Service</t>
  </si>
  <si>
    <t>M-R: Health and Welfare Grants</t>
  </si>
  <si>
    <t>Health and Welfare Grants</t>
  </si>
  <si>
    <t>M-R: Educational Grants</t>
  </si>
  <si>
    <t>Educational Grants</t>
  </si>
  <si>
    <t>M-R: Civic Promotion</t>
  </si>
  <si>
    <t>Civic Promotion Grants</t>
  </si>
  <si>
    <t>Convention Sales and Tourism Marketing</t>
  </si>
  <si>
    <t>M-R: Office of the Labor Commissioner</t>
  </si>
  <si>
    <t>Labor Contract Negotiations and Administration</t>
  </si>
  <si>
    <t>M-R: Office of Neighborhood Safety and Engagement</t>
  </si>
  <si>
    <t>Criminal Justice Coordination</t>
  </si>
  <si>
    <t>Neighborhood Safety and Engagement</t>
  </si>
  <si>
    <t>Community Empowerment and Opportunity</t>
  </si>
  <si>
    <t>Coordination of Public Safety Strategy - Administration</t>
  </si>
  <si>
    <t>M-R: Commission on Aging and Retirement Education</t>
  </si>
  <si>
    <t>Senior Services</t>
  </si>
  <si>
    <t>M-R: Office of Neighborhoods</t>
  </si>
  <si>
    <t>Office of Neighborhoods</t>
  </si>
  <si>
    <t>M-R: Art and Culture</t>
  </si>
  <si>
    <t>Art and Culture Grants</t>
  </si>
  <si>
    <t>Events: Art: Culture: and Film</t>
  </si>
  <si>
    <t>Bromo Seltzer Arts Tower</t>
  </si>
  <si>
    <t>M-R: Convention Complex</t>
  </si>
  <si>
    <t>Royal Farms Arena Operations</t>
  </si>
  <si>
    <t>Convention Center</t>
  </si>
  <si>
    <t>M-R: Convention Center Hotel</t>
  </si>
  <si>
    <t>Convention Center Hotel</t>
  </si>
  <si>
    <t>M-R: Cable and Communications</t>
  </si>
  <si>
    <t>Media Production</t>
  </si>
  <si>
    <t>M-R: Baltimore City Public Schools</t>
  </si>
  <si>
    <t>Baltimore City Public Schools</t>
  </si>
  <si>
    <t>M-R: Retirees' Benefits</t>
  </si>
  <si>
    <t>Retirees'  Benefits</t>
  </si>
  <si>
    <t>M-R: Employees' Retirement Contribution</t>
  </si>
  <si>
    <t>Employees' Retirement Contribution</t>
  </si>
  <si>
    <t>M-R: Office of Homeless Services</t>
  </si>
  <si>
    <t>Administration - Homeless Services</t>
  </si>
  <si>
    <t>Homeless Prevention and Support Services for the Homeless</t>
  </si>
  <si>
    <t>Outreach to the Homeless</t>
  </si>
  <si>
    <t>Temporary Housing for the Homeless</t>
  </si>
  <si>
    <t>Permanent Housing for the Homeless</t>
  </si>
  <si>
    <t>M-R: Environmental Control Board</t>
  </si>
  <si>
    <t>Adjudication of Environmental Citations</t>
  </si>
  <si>
    <t>M-R: Baltimore Economic Recovery Team (BERT)</t>
  </si>
  <si>
    <t>Baltimore Economic Recovery Team (B.E.R.T.)</t>
  </si>
  <si>
    <t>M-R: American Rescue Plan Act</t>
  </si>
  <si>
    <t>Economic Recovery</t>
  </si>
  <si>
    <t>M-R: Office of Employment Development</t>
  </si>
  <si>
    <t>Workforce Investment Act</t>
  </si>
  <si>
    <t>Youth Initiatives</t>
  </si>
  <si>
    <t>BCPS Alternative Options Academy for Youth</t>
  </si>
  <si>
    <t>Workforce Public Assistance</t>
  </si>
  <si>
    <t>Employment Enhancement Services for Baltimore City Residents</t>
  </si>
  <si>
    <t>Administration - MOED</t>
  </si>
  <si>
    <t>Workforce Services for Baltimore Residents</t>
  </si>
  <si>
    <t>Workforce Services for Ex-Offenders</t>
  </si>
  <si>
    <t>Workforce Services for Out of School Youth-Youth Opportunity</t>
  </si>
  <si>
    <t>Youth Works Summer Job Program</t>
  </si>
  <si>
    <t>Workforce Services for WIOA Funded Youth</t>
  </si>
  <si>
    <t>Mobile Workforce Center</t>
  </si>
  <si>
    <t>Planning</t>
  </si>
  <si>
    <t>Development Oversight and Project Support</t>
  </si>
  <si>
    <t>Historic Preservation</t>
  </si>
  <si>
    <t>Comprehensive Planning and Resource Management</t>
  </si>
  <si>
    <t>Six-Year Capital Improvement Program</t>
  </si>
  <si>
    <t>Planning for a Sustainable Baltimore</t>
  </si>
  <si>
    <t>Administration - Planning</t>
  </si>
  <si>
    <t>Police</t>
  </si>
  <si>
    <t>Field Operations Bureau</t>
  </si>
  <si>
    <t>Investigations</t>
  </si>
  <si>
    <t>Services Bureau</t>
  </si>
  <si>
    <t>Non-actuarial Retirement Benefits</t>
  </si>
  <si>
    <t>Administrative Bureau</t>
  </si>
  <si>
    <t>Police Patrol</t>
  </si>
  <si>
    <t>Criminal Investigation Division</t>
  </si>
  <si>
    <t>Target Violent Criminals</t>
  </si>
  <si>
    <t>SWAT - ESU</t>
  </si>
  <si>
    <t>Data Driven Strategies</t>
  </si>
  <si>
    <t>Emergency Communications</t>
  </si>
  <si>
    <t>Public Integrity Bureau</t>
  </si>
  <si>
    <t>Manage Police Records</t>
  </si>
  <si>
    <t>Crowd: Traffic: and Special Events Management</t>
  </si>
  <si>
    <t>Recruitment Section</t>
  </si>
  <si>
    <t>Special Operations - K-9 and Mounted Unit</t>
  </si>
  <si>
    <t>Marine Unit</t>
  </si>
  <si>
    <t>Special Operations - Aviation</t>
  </si>
  <si>
    <t>Crime Laboratory and Evidence Control</t>
  </si>
  <si>
    <t>Compliance Bureau</t>
  </si>
  <si>
    <t>Special Operations Section</t>
  </si>
  <si>
    <t>Patrol Support Services</t>
  </si>
  <si>
    <t>Public Works</t>
  </si>
  <si>
    <t>Departmental Administration</t>
  </si>
  <si>
    <t>Solid Waste Collection</t>
  </si>
  <si>
    <t>Sanitary Maintenance</t>
  </si>
  <si>
    <t>Water Maintenance</t>
  </si>
  <si>
    <t>Meter Operations</t>
  </si>
  <si>
    <t>Waste Water Facilities</t>
  </si>
  <si>
    <t>Water Facilities</t>
  </si>
  <si>
    <t>Water Administration and Engineering</t>
  </si>
  <si>
    <t>Wastewater Administration and Engineering</t>
  </si>
  <si>
    <t>Environmental Services</t>
  </si>
  <si>
    <t>Utility Billing</t>
  </si>
  <si>
    <t>Utility Debt Service</t>
  </si>
  <si>
    <t>Administration - Solid Waste</t>
  </si>
  <si>
    <t>Public Right-of-Way Cleaning</t>
  </si>
  <si>
    <t>Vacant and Abandoned Property Cleaning and Boarding</t>
  </si>
  <si>
    <t>Waste Removal and Recycling</t>
  </si>
  <si>
    <t>Waste Re-Use and Disposal</t>
  </si>
  <si>
    <t>Administration - Water and Wastewater</t>
  </si>
  <si>
    <t>Water Management</t>
  </si>
  <si>
    <t>Water and Wastewater Consumer Services</t>
  </si>
  <si>
    <t>Wastewater Management</t>
  </si>
  <si>
    <t>Surface Water Management</t>
  </si>
  <si>
    <t>Engineering and Construction Management - Water and Wastewater</t>
  </si>
  <si>
    <t>Administration - DPW</t>
  </si>
  <si>
    <t>Recreation and Parks</t>
  </si>
  <si>
    <t>Supplementary Recreational Services</t>
  </si>
  <si>
    <t>Administration - Recreation and Parks</t>
  </si>
  <si>
    <t>Aquatics</t>
  </si>
  <si>
    <t>Park Maintenance</t>
  </si>
  <si>
    <t>Youth and Adult Sports</t>
  </si>
  <si>
    <t>Community Recreation Centers</t>
  </si>
  <si>
    <t>Special Facilities Management - Recreation</t>
  </si>
  <si>
    <t>Horticulture</t>
  </si>
  <si>
    <t>Recreation for Seniors</t>
  </si>
  <si>
    <t>Therapeutic Recreation</t>
  </si>
  <si>
    <t>Park Programs and Events</t>
  </si>
  <si>
    <t>Urban Forestry</t>
  </si>
  <si>
    <t>Sheriff</t>
  </si>
  <si>
    <t>Sheriff Services</t>
  </si>
  <si>
    <t>Courthouse Security</t>
  </si>
  <si>
    <t>Deputy Sheriff Enforcement</t>
  </si>
  <si>
    <t>Service of Protective and Peace Orders</t>
  </si>
  <si>
    <t>District Court Sheriff Services</t>
  </si>
  <si>
    <t>Child Support Enforcement</t>
  </si>
  <si>
    <t>State's Attorney</t>
  </si>
  <si>
    <t>Prosecution of Criminals</t>
  </si>
  <si>
    <t>Administration - State's Attorney</t>
  </si>
  <si>
    <t>Charging and Pretrial Services</t>
  </si>
  <si>
    <t>Victim and Witness Services</t>
  </si>
  <si>
    <t>Transportation</t>
  </si>
  <si>
    <t>Traffic Engineering</t>
  </si>
  <si>
    <t>Parking</t>
  </si>
  <si>
    <t>Traffic Signals</t>
  </si>
  <si>
    <t>Parking Enforcement</t>
  </si>
  <si>
    <t>Street Lighting</t>
  </si>
  <si>
    <t>Highway Maintenance</t>
  </si>
  <si>
    <t>Engineering and Construction</t>
  </si>
  <si>
    <t>Conduits</t>
  </si>
  <si>
    <t>Parking Enterprise Facilities</t>
  </si>
  <si>
    <t>Administration - DOT</t>
  </si>
  <si>
    <t>Parking Management</t>
  </si>
  <si>
    <t>Street Management</t>
  </si>
  <si>
    <t>Traffic Management</t>
  </si>
  <si>
    <t>Special Events</t>
  </si>
  <si>
    <t>Inner Harbor Services - Transportation</t>
  </si>
  <si>
    <t>Snow and Ice Control</t>
  </si>
  <si>
    <t>Vehicle Impounding and Disposal</t>
  </si>
  <si>
    <t>Sustainable Transportation</t>
  </si>
  <si>
    <t>Public Rights-of-Way Landscape Management</t>
  </si>
  <si>
    <t>Bridge and Culvert Management</t>
  </si>
  <si>
    <t>Survey Control</t>
  </si>
  <si>
    <t>Dock Master</t>
  </si>
  <si>
    <t>Street Cuts Management</t>
  </si>
  <si>
    <t>Traffic Safety</t>
  </si>
  <si>
    <t>Real Property Management</t>
  </si>
  <si>
    <t>Real Property Database Management</t>
  </si>
  <si>
    <t>Wage Commission</t>
  </si>
  <si>
    <t>Wage Enforcement</t>
  </si>
  <si>
    <t>Living Wage Enforcement</t>
  </si>
  <si>
    <t>War Memorial Commission</t>
  </si>
  <si>
    <t>Operation of War Memorial Building</t>
  </si>
  <si>
    <t>Municipal and Zoning Appeals</t>
  </si>
  <si>
    <t>Board of Municipal and Zoning Appeals</t>
  </si>
  <si>
    <t>FY22 Total</t>
  </si>
  <si>
    <t>FY23 Total</t>
  </si>
  <si>
    <t>FY24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</si>
</sst>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</dxf>
    <dxf>
      <font>
        <b/>
      </font>
    </dxf>
  </dxfs>
  <tableStyles count="1" defaultTableStyle="TableStyleMedium2" defaultPivotStyle="PivotStyleLight16">
    <tableStyle name="Invisible" pivot="0" table="0" count="0" xr9:uid="{629FBB93-CA35-4439-BC02-CBAE50E2DB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_1" ref="A1:N295" totalsRowShown="0" headerRowDxfId="1">
  <autoFilter ref="A1:N295" xr:uid="{00000000-0009-0000-0100-000004000000}"/>
  <sortState xmlns:xlrd2="http://schemas.microsoft.com/office/spreadsheetml/2017/richdata2" ref="A2:N295">
    <sortCondition ref="C2:C295"/>
    <sortCondition ref="E2:E295"/>
  </sortState>
  <tableColumns count="14">
    <tableColumn id="1" xr3:uid="{00000000-0010-0000-0100-000001000000}" name="Type"/>
    <tableColumn id="2" xr3:uid="{00000000-0010-0000-0100-000002000000}" name="Agency ID"/>
    <tableColumn id="3" xr3:uid="{00000000-0010-0000-0100-000003000000}" name="Agency Name"/>
    <tableColumn id="4" xr3:uid="{00000000-0010-0000-0100-000004000000}" name="Program ID"/>
    <tableColumn id="5" xr3:uid="{00000000-0010-0000-0100-000005000000}" name="Program Name"/>
    <tableColumn id="6" xr3:uid="{00000000-0010-0000-0100-000006000000}" name="FY22 Actual_General Fund"/>
    <tableColumn id="7" xr3:uid="{00000000-0010-0000-0100-000007000000}" name="FY22 Actual_Other Funds"/>
    <tableColumn id="12" xr3:uid="{D0D9F31A-2684-4635-8C67-9693281E8F70}" name="FY22 Total">
      <calculatedColumnFormula>SUM(Table4_1[[#This Row],[FY22 Actual_General Fund]:[FY22 Actual_Other Funds]])</calculatedColumnFormula>
    </tableColumn>
    <tableColumn id="8" xr3:uid="{00000000-0010-0000-0100-000008000000}" name="FY23 Budget_General Fund"/>
    <tableColumn id="9" xr3:uid="{00000000-0010-0000-0100-000009000000}" name="FY23 Budget_Other Funds"/>
    <tableColumn id="13" xr3:uid="{D7E7B10A-E3E2-482C-8CAD-5751E01EDC36}" name="FY23 Total">
      <calculatedColumnFormula>SUM(Table4_1[[#This Row],[FY23 Budget_General Fund]:[FY23 Budget_Other Funds]])</calculatedColumnFormula>
    </tableColumn>
    <tableColumn id="10" xr3:uid="{00000000-0010-0000-0100-00000A000000}" name="FY24 CLS_General Fund"/>
    <tableColumn id="11" xr3:uid="{00000000-0010-0000-0100-00000B000000}" name="FY24 CLS_Other Funds"/>
    <tableColumn id="14" xr3:uid="{ACF2BC5D-32A0-4400-AD9A-2CFB7170EFCE}" name="FY24 Total">
      <calculatedColumnFormula>SUM(Table4_1[[#This Row],[FY24 CLS_General Fund]:[FY24 CLS_Other Funds]])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" displayName="Table4" ref="A1:K192" totalsRowShown="0" headerRowDxfId="0">
  <autoFilter ref="A1:K192" xr:uid="{00000000-0009-0000-0100-000004000000}"/>
  <sortState xmlns:xlrd2="http://schemas.microsoft.com/office/spreadsheetml/2017/richdata2" ref="A2:K192">
    <sortCondition ref="C2:C192"/>
    <sortCondition ref="E2:E192"/>
  </sortState>
  <tableColumns count="11">
    <tableColumn id="1" xr3:uid="{00000000-0010-0000-0100-000001000000}" name="Type"/>
    <tableColumn id="2" xr3:uid="{00000000-0010-0000-0100-000002000000}" name="Agency ID"/>
    <tableColumn id="3" xr3:uid="{00000000-0010-0000-0100-000003000000}" name="Agency Name"/>
    <tableColumn id="4" xr3:uid="{00000000-0010-0000-0100-000004000000}" name="Program ID"/>
    <tableColumn id="5" xr3:uid="{00000000-0010-0000-0100-000005000000}" name="Program Name"/>
    <tableColumn id="10" xr3:uid="{00000000-0010-0000-0100-00000A000000}" name="2022_General Fund"/>
    <tableColumn id="11" xr3:uid="{00000000-0010-0000-0100-00000B000000}" name="2022_Other Funds"/>
    <tableColumn id="14" xr3:uid="{62796938-7119-4EB2-A3CF-66296BC249CE}" name="FY22 Total">
      <calculatedColumnFormula>SUM(Table4[[#This Row],[2022_General Fund]:[2022_Other Funds]])</calculatedColumnFormula>
    </tableColumn>
    <tableColumn id="8" xr3:uid="{00000000-0010-0000-0100-000008000000}" name="2023_General Fund"/>
    <tableColumn id="9" xr3:uid="{00000000-0010-0000-0100-000009000000}" name="2023_Other Funds"/>
    <tableColumn id="13" xr3:uid="{7C79D934-7AAA-41CB-90ED-75E166ADBFA4}" name="FY23 Total">
      <calculatedColumnFormula>SUM(Table4[[#This Row],[2023_General Fund]:[2023_Other Funds]])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5"/>
  <sheetViews>
    <sheetView zoomScale="75" zoomScaleNormal="75" workbookViewId="0">
      <pane ySplit="1" topLeftCell="A269" activePane="bottomLeft" state="frozen"/>
      <selection pane="bottomLeft" activeCell="G1" sqref="G1:G1048576"/>
    </sheetView>
  </sheetViews>
  <sheetFormatPr defaultColWidth="11.42578125" defaultRowHeight="15" x14ac:dyDescent="0.25"/>
  <cols>
    <col min="1" max="1" width="12.7109375" customWidth="1"/>
    <col min="2" max="2" width="11.140625" customWidth="1"/>
    <col min="3" max="3" width="49.7109375" customWidth="1"/>
    <col min="4" max="4" width="12.42578125" customWidth="1"/>
    <col min="5" max="5" width="62.7109375" customWidth="1"/>
    <col min="6" max="6" width="28.7109375" customWidth="1"/>
    <col min="7" max="8" width="27.5703125" customWidth="1"/>
    <col min="9" max="9" width="28.7109375" customWidth="1"/>
    <col min="10" max="11" width="27.5703125" customWidth="1"/>
    <col min="12" max="12" width="25.140625" customWidth="1"/>
    <col min="13" max="13" width="24" customWidth="1"/>
    <col min="14" max="14" width="24.140625" customWidth="1"/>
  </cols>
  <sheetData>
    <row r="1" spans="1:14" s="1" customFormat="1" x14ac:dyDescent="0.25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591</v>
      </c>
      <c r="I1" s="1" t="s">
        <v>244</v>
      </c>
      <c r="J1" s="1" t="s">
        <v>245</v>
      </c>
      <c r="K1" s="1" t="s">
        <v>592</v>
      </c>
      <c r="L1" s="1" t="s">
        <v>246</v>
      </c>
      <c r="M1" s="1" t="s">
        <v>247</v>
      </c>
      <c r="N1" s="1" t="s">
        <v>593</v>
      </c>
    </row>
    <row r="2" spans="1:14" x14ac:dyDescent="0.25">
      <c r="A2" t="s">
        <v>248</v>
      </c>
      <c r="B2">
        <v>1900</v>
      </c>
      <c r="C2" t="s">
        <v>272</v>
      </c>
      <c r="D2">
        <v>899</v>
      </c>
      <c r="E2" t="s">
        <v>273</v>
      </c>
      <c r="F2">
        <v>4654392</v>
      </c>
      <c r="G2">
        <v>0</v>
      </c>
      <c r="H2">
        <f>SUM(Table4_1[[#This Row],[FY22 Actual_General Fund]:[FY22 Actual_Other Funds]])</f>
        <v>4654392</v>
      </c>
      <c r="I2">
        <v>9204268</v>
      </c>
      <c r="J2">
        <v>0</v>
      </c>
      <c r="K2">
        <f>SUM(Table4_1[[#This Row],[FY23 Budget_General Fund]:[FY23 Budget_Other Funds]])</f>
        <v>9204268</v>
      </c>
      <c r="L2">
        <v>7456451.8288000003</v>
      </c>
      <c r="M2">
        <v>0</v>
      </c>
      <c r="N2">
        <f>SUM(Table4_1[[#This Row],[FY24 CLS_General Fund]:[FY24 CLS_Other Funds]])</f>
        <v>7456451.8288000003</v>
      </c>
    </row>
    <row r="3" spans="1:14" x14ac:dyDescent="0.25">
      <c r="A3" t="s">
        <v>248</v>
      </c>
      <c r="B3">
        <v>900</v>
      </c>
      <c r="C3" t="s">
        <v>266</v>
      </c>
      <c r="D3">
        <v>100</v>
      </c>
      <c r="E3" t="s">
        <v>266</v>
      </c>
      <c r="F3">
        <v>7957795</v>
      </c>
      <c r="G3">
        <v>0</v>
      </c>
      <c r="H3">
        <f>SUM(Table4_1[[#This Row],[FY22 Actual_General Fund]:[FY22 Actual_Other Funds]])</f>
        <v>7957795</v>
      </c>
      <c r="I3">
        <v>9052795</v>
      </c>
      <c r="J3">
        <v>0</v>
      </c>
      <c r="K3">
        <f>SUM(Table4_1[[#This Row],[FY23 Budget_General Fund]:[FY23 Budget_Other Funds]])</f>
        <v>9052795</v>
      </c>
      <c r="L3">
        <v>9389793.5346000008</v>
      </c>
      <c r="M3">
        <v>0</v>
      </c>
      <c r="N3">
        <f>SUM(Table4_1[[#This Row],[FY24 CLS_General Fund]:[FY24 CLS_Other Funds]])</f>
        <v>9389793.5346000008</v>
      </c>
    </row>
    <row r="4" spans="1:14" x14ac:dyDescent="0.25">
      <c r="A4" t="s">
        <v>248</v>
      </c>
      <c r="B4">
        <v>700</v>
      </c>
      <c r="C4" t="s">
        <v>260</v>
      </c>
      <c r="D4">
        <v>131</v>
      </c>
      <c r="E4" t="s">
        <v>262</v>
      </c>
      <c r="F4">
        <v>4775032</v>
      </c>
      <c r="G4">
        <v>0</v>
      </c>
      <c r="H4">
        <f>SUM(Table4_1[[#This Row],[FY22 Actual_General Fund]:[FY22 Actual_Other Funds]])</f>
        <v>4775032</v>
      </c>
      <c r="I4">
        <v>5534968</v>
      </c>
      <c r="J4">
        <v>0</v>
      </c>
      <c r="K4">
        <f>SUM(Table4_1[[#This Row],[FY23 Budget_General Fund]:[FY23 Budget_Other Funds]])</f>
        <v>5534968</v>
      </c>
      <c r="L4">
        <v>6102312.8701999998</v>
      </c>
      <c r="M4">
        <v>0</v>
      </c>
      <c r="N4">
        <f>SUM(Table4_1[[#This Row],[FY24 CLS_General Fund]:[FY24 CLS_Other Funds]])</f>
        <v>6102312.8701999998</v>
      </c>
    </row>
    <row r="5" spans="1:14" x14ac:dyDescent="0.25">
      <c r="A5" t="s">
        <v>248</v>
      </c>
      <c r="B5">
        <v>700</v>
      </c>
      <c r="C5" t="s">
        <v>260</v>
      </c>
      <c r="D5">
        <v>130</v>
      </c>
      <c r="E5" t="s">
        <v>261</v>
      </c>
      <c r="F5">
        <v>1869147</v>
      </c>
      <c r="G5">
        <v>0</v>
      </c>
      <c r="H5">
        <f>SUM(Table4_1[[#This Row],[FY22 Actual_General Fund]:[FY22 Actual_Other Funds]])</f>
        <v>1869147</v>
      </c>
      <c r="I5">
        <v>2531964</v>
      </c>
      <c r="J5">
        <v>0</v>
      </c>
      <c r="K5">
        <f>SUM(Table4_1[[#This Row],[FY23 Budget_General Fund]:[FY23 Budget_Other Funds]])</f>
        <v>2531964</v>
      </c>
      <c r="L5">
        <v>2472964.2727999999</v>
      </c>
      <c r="M5">
        <v>0</v>
      </c>
      <c r="N5">
        <f>SUM(Table4_1[[#This Row],[FY24 CLS_General Fund]:[FY24 CLS_Other Funds]])</f>
        <v>2472964.2727999999</v>
      </c>
    </row>
    <row r="6" spans="1:14" x14ac:dyDescent="0.25">
      <c r="A6" t="s">
        <v>248</v>
      </c>
      <c r="B6">
        <v>700</v>
      </c>
      <c r="C6" t="s">
        <v>260</v>
      </c>
      <c r="D6">
        <v>136</v>
      </c>
      <c r="E6" t="s">
        <v>265</v>
      </c>
      <c r="F6">
        <v>0</v>
      </c>
      <c r="G6">
        <v>3899410</v>
      </c>
      <c r="H6">
        <f>SUM(Table4_1[[#This Row],[FY22 Actual_General Fund]:[FY22 Actual_Other Funds]])</f>
        <v>3899410</v>
      </c>
      <c r="I6">
        <v>0</v>
      </c>
      <c r="J6">
        <v>4264410</v>
      </c>
      <c r="K6">
        <f>SUM(Table4_1[[#This Row],[FY23 Budget_General Fund]:[FY23 Budget_Other Funds]])</f>
        <v>4264410</v>
      </c>
      <c r="L6">
        <v>0</v>
      </c>
      <c r="M6">
        <v>4509886.28</v>
      </c>
      <c r="N6">
        <f>SUM(Table4_1[[#This Row],[FY24 CLS_General Fund]:[FY24 CLS_Other Funds]])</f>
        <v>4509886.28</v>
      </c>
    </row>
    <row r="7" spans="1:14" x14ac:dyDescent="0.25">
      <c r="A7" t="s">
        <v>248</v>
      </c>
      <c r="B7">
        <v>700</v>
      </c>
      <c r="C7" t="s">
        <v>260</v>
      </c>
      <c r="D7">
        <v>132</v>
      </c>
      <c r="E7" t="s">
        <v>263</v>
      </c>
      <c r="F7">
        <v>916745</v>
      </c>
      <c r="G7">
        <v>0</v>
      </c>
      <c r="H7">
        <f>SUM(Table4_1[[#This Row],[FY22 Actual_General Fund]:[FY22 Actual_Other Funds]])</f>
        <v>916745</v>
      </c>
      <c r="I7">
        <v>1230264</v>
      </c>
      <c r="J7">
        <v>0</v>
      </c>
      <c r="K7">
        <f>SUM(Table4_1[[#This Row],[FY23 Budget_General Fund]:[FY23 Budget_Other Funds]])</f>
        <v>1230264</v>
      </c>
      <c r="L7">
        <v>1331346.7960000001</v>
      </c>
      <c r="M7">
        <v>0</v>
      </c>
      <c r="N7">
        <f>SUM(Table4_1[[#This Row],[FY24 CLS_General Fund]:[FY24 CLS_Other Funds]])</f>
        <v>1331346.7960000001</v>
      </c>
    </row>
    <row r="8" spans="1:14" x14ac:dyDescent="0.25">
      <c r="A8" t="s">
        <v>248</v>
      </c>
      <c r="B8">
        <v>700</v>
      </c>
      <c r="C8" t="s">
        <v>260</v>
      </c>
      <c r="D8">
        <v>133</v>
      </c>
      <c r="E8" t="s">
        <v>264</v>
      </c>
      <c r="F8">
        <v>0</v>
      </c>
      <c r="G8">
        <v>8399713</v>
      </c>
      <c r="H8">
        <f>SUM(Table4_1[[#This Row],[FY22 Actual_General Fund]:[FY22 Actual_Other Funds]])</f>
        <v>8399713</v>
      </c>
      <c r="I8">
        <v>0</v>
      </c>
      <c r="J8">
        <v>9685146</v>
      </c>
      <c r="K8">
        <f>SUM(Table4_1[[#This Row],[FY23 Budget_General Fund]:[FY23 Budget_Other Funds]])</f>
        <v>9685146</v>
      </c>
      <c r="L8">
        <v>0</v>
      </c>
      <c r="M8">
        <v>9685146</v>
      </c>
      <c r="N8">
        <f>SUM(Table4_1[[#This Row],[FY24 CLS_General Fund]:[FY24 CLS_Other Funds]])</f>
        <v>9685146</v>
      </c>
    </row>
    <row r="9" spans="1:14" x14ac:dyDescent="0.25">
      <c r="A9" t="s">
        <v>248</v>
      </c>
      <c r="B9">
        <v>1100</v>
      </c>
      <c r="C9" t="s">
        <v>267</v>
      </c>
      <c r="D9">
        <v>103</v>
      </c>
      <c r="E9" t="s">
        <v>267</v>
      </c>
      <c r="F9">
        <v>786985</v>
      </c>
      <c r="G9">
        <v>0</v>
      </c>
      <c r="H9">
        <f>SUM(Table4_1[[#This Row],[FY22 Actual_General Fund]:[FY22 Actual_Other Funds]])</f>
        <v>786985</v>
      </c>
      <c r="I9">
        <v>813388</v>
      </c>
      <c r="J9">
        <v>0</v>
      </c>
      <c r="K9">
        <f>SUM(Table4_1[[#This Row],[FY23 Budget_General Fund]:[FY23 Budget_Other Funds]])</f>
        <v>813388</v>
      </c>
      <c r="L9">
        <v>851679.27800000005</v>
      </c>
      <c r="M9">
        <v>0</v>
      </c>
      <c r="N9">
        <f>SUM(Table4_1[[#This Row],[FY24 CLS_General Fund]:[FY24 CLS_Other Funds]])</f>
        <v>851679.27800000005</v>
      </c>
    </row>
    <row r="10" spans="1:14" x14ac:dyDescent="0.25">
      <c r="A10" t="s">
        <v>248</v>
      </c>
      <c r="B10">
        <v>1311</v>
      </c>
      <c r="C10" t="s">
        <v>268</v>
      </c>
      <c r="D10">
        <v>110</v>
      </c>
      <c r="E10" t="s">
        <v>269</v>
      </c>
      <c r="F10">
        <v>16941729</v>
      </c>
      <c r="G10">
        <v>4964633</v>
      </c>
      <c r="H10">
        <f>SUM(Table4_1[[#This Row],[FY22 Actual_General Fund]:[FY22 Actual_Other Funds]])</f>
        <v>21906362</v>
      </c>
      <c r="I10">
        <v>18317947</v>
      </c>
      <c r="J10">
        <v>9162153</v>
      </c>
      <c r="K10">
        <f>SUM(Table4_1[[#This Row],[FY23 Budget_General Fund]:[FY23 Budget_Other Funds]])</f>
        <v>27480100</v>
      </c>
      <c r="L10">
        <v>20301461.075599998</v>
      </c>
      <c r="M10">
        <v>9802759</v>
      </c>
      <c r="N10">
        <f>SUM(Table4_1[[#This Row],[FY24 CLS_General Fund]:[FY24 CLS_Other Funds]])</f>
        <v>30104220.075599998</v>
      </c>
    </row>
    <row r="11" spans="1:14" x14ac:dyDescent="0.25">
      <c r="A11" t="s">
        <v>248</v>
      </c>
      <c r="B11">
        <v>1321</v>
      </c>
      <c r="C11" t="s">
        <v>270</v>
      </c>
      <c r="D11">
        <v>817</v>
      </c>
      <c r="E11" t="s">
        <v>271</v>
      </c>
      <c r="F11">
        <v>607497</v>
      </c>
      <c r="G11">
        <v>0</v>
      </c>
      <c r="H11">
        <f>SUM(Table4_1[[#This Row],[FY22 Actual_General Fund]:[FY22 Actual_Other Funds]])</f>
        <v>607497</v>
      </c>
      <c r="I11">
        <v>754993</v>
      </c>
      <c r="J11">
        <v>0</v>
      </c>
      <c r="K11">
        <f>SUM(Table4_1[[#This Row],[FY23 Budget_General Fund]:[FY23 Budget_Other Funds]])</f>
        <v>754993</v>
      </c>
      <c r="L11">
        <v>617093.47499999998</v>
      </c>
      <c r="M11">
        <v>0</v>
      </c>
      <c r="N11">
        <f>SUM(Table4_1[[#This Row],[FY24 CLS_General Fund]:[FY24 CLS_Other Funds]])</f>
        <v>617093.47499999998</v>
      </c>
    </row>
    <row r="12" spans="1:14" x14ac:dyDescent="0.25">
      <c r="A12" t="s">
        <v>248</v>
      </c>
      <c r="B12">
        <v>2100</v>
      </c>
      <c r="C12" t="s">
        <v>274</v>
      </c>
      <c r="D12">
        <v>152</v>
      </c>
      <c r="E12" t="s">
        <v>275</v>
      </c>
      <c r="F12">
        <v>0</v>
      </c>
      <c r="G12">
        <v>1081409</v>
      </c>
      <c r="H12">
        <f>SUM(Table4_1[[#This Row],[FY22 Actual_General Fund]:[FY22 Actual_Other Funds]])</f>
        <v>1081409</v>
      </c>
      <c r="I12">
        <v>0</v>
      </c>
      <c r="J12">
        <v>5863979</v>
      </c>
      <c r="K12">
        <f>SUM(Table4_1[[#This Row],[FY23 Budget_General Fund]:[FY23 Budget_Other Funds]])</f>
        <v>5863979</v>
      </c>
      <c r="L12">
        <v>0</v>
      </c>
      <c r="M12">
        <v>5863979</v>
      </c>
      <c r="N12">
        <f>SUM(Table4_1[[#This Row],[FY24 CLS_General Fund]:[FY24 CLS_Other Funds]])</f>
        <v>5863979</v>
      </c>
    </row>
    <row r="13" spans="1:14" x14ac:dyDescent="0.25">
      <c r="A13" t="s">
        <v>248</v>
      </c>
      <c r="B13">
        <v>2100</v>
      </c>
      <c r="C13" t="s">
        <v>274</v>
      </c>
      <c r="D13">
        <v>154</v>
      </c>
      <c r="E13" t="s">
        <v>276</v>
      </c>
      <c r="F13">
        <v>0</v>
      </c>
      <c r="G13">
        <v>386913</v>
      </c>
      <c r="H13">
        <f>SUM(Table4_1[[#This Row],[FY22 Actual_General Fund]:[FY22 Actual_Other Funds]])</f>
        <v>386913</v>
      </c>
      <c r="I13">
        <v>0</v>
      </c>
      <c r="J13">
        <v>5962930</v>
      </c>
      <c r="K13">
        <f>SUM(Table4_1[[#This Row],[FY23 Budget_General Fund]:[FY23 Budget_Other Funds]])</f>
        <v>5962930</v>
      </c>
      <c r="L13">
        <v>0</v>
      </c>
      <c r="M13">
        <v>5962930</v>
      </c>
      <c r="N13">
        <f>SUM(Table4_1[[#This Row],[FY24 CLS_General Fund]:[FY24 CLS_Other Funds]])</f>
        <v>5962930</v>
      </c>
    </row>
    <row r="14" spans="1:14" x14ac:dyDescent="0.25">
      <c r="A14" t="s">
        <v>248</v>
      </c>
      <c r="B14">
        <v>2100</v>
      </c>
      <c r="C14" t="s">
        <v>274</v>
      </c>
      <c r="D14">
        <v>155</v>
      </c>
      <c r="E14" t="s">
        <v>277</v>
      </c>
      <c r="F14">
        <v>2369</v>
      </c>
      <c r="G14">
        <v>-34416</v>
      </c>
      <c r="H14">
        <f>SUM(Table4_1[[#This Row],[FY22 Actual_General Fund]:[FY22 Actual_Other Funds]])</f>
        <v>-32047</v>
      </c>
      <c r="I14">
        <v>0</v>
      </c>
      <c r="J14">
        <v>850089</v>
      </c>
      <c r="K14">
        <f>SUM(Table4_1[[#This Row],[FY23 Budget_General Fund]:[FY23 Budget_Other Funds]])</f>
        <v>850089</v>
      </c>
      <c r="L14">
        <v>0</v>
      </c>
      <c r="M14">
        <v>850089</v>
      </c>
      <c r="N14">
        <f>SUM(Table4_1[[#This Row],[FY24 CLS_General Fund]:[FY24 CLS_Other Funds]])</f>
        <v>850089</v>
      </c>
    </row>
    <row r="15" spans="1:14" x14ac:dyDescent="0.25">
      <c r="A15" t="s">
        <v>248</v>
      </c>
      <c r="B15">
        <v>3900</v>
      </c>
      <c r="C15" t="s">
        <v>378</v>
      </c>
      <c r="D15">
        <v>788</v>
      </c>
      <c r="E15" t="s">
        <v>380</v>
      </c>
      <c r="F15">
        <v>24359790</v>
      </c>
      <c r="G15">
        <v>10970270</v>
      </c>
      <c r="H15">
        <f>SUM(Table4_1[[#This Row],[FY22 Actual_General Fund]:[FY22 Actual_Other Funds]])</f>
        <v>35330060</v>
      </c>
      <c r="I15">
        <v>29585345</v>
      </c>
      <c r="J15">
        <v>16000765</v>
      </c>
      <c r="K15">
        <f>SUM(Table4_1[[#This Row],[FY23 Budget_General Fund]:[FY23 Budget_Other Funds]])</f>
        <v>45586110</v>
      </c>
      <c r="L15">
        <v>30981521.070999999</v>
      </c>
      <c r="M15">
        <v>16000941.279999999</v>
      </c>
      <c r="N15">
        <f>SUM(Table4_1[[#This Row],[FY24 CLS_General Fund]:[FY24 CLS_Other Funds]])</f>
        <v>46982462.350999996</v>
      </c>
    </row>
    <row r="16" spans="1:14" x14ac:dyDescent="0.25">
      <c r="A16" t="s">
        <v>248</v>
      </c>
      <c r="B16">
        <v>3900</v>
      </c>
      <c r="C16" t="s">
        <v>378</v>
      </c>
      <c r="D16">
        <v>453</v>
      </c>
      <c r="E16" t="s">
        <v>379</v>
      </c>
      <c r="F16">
        <v>0</v>
      </c>
      <c r="G16">
        <v>0</v>
      </c>
      <c r="H16">
        <f>SUM(Table4_1[[#This Row],[FY22 Actual_General Fund]:[FY22 Actual_Other Funds]])</f>
        <v>0</v>
      </c>
      <c r="I16">
        <v>0</v>
      </c>
      <c r="J16">
        <v>0</v>
      </c>
      <c r="K16">
        <f>SUM(Table4_1[[#This Row],[FY23 Budget_General Fund]:[FY23 Budget_Other Funds]])</f>
        <v>0</v>
      </c>
      <c r="L16">
        <v>0</v>
      </c>
      <c r="M16">
        <v>0</v>
      </c>
      <c r="N16">
        <f>SUM(Table4_1[[#This Row],[FY24 CLS_General Fund]:[FY24 CLS_Other Funds]])</f>
        <v>0</v>
      </c>
    </row>
    <row r="17" spans="1:14" x14ac:dyDescent="0.25">
      <c r="A17" t="s">
        <v>248</v>
      </c>
      <c r="B17">
        <v>2300</v>
      </c>
      <c r="C17" t="s">
        <v>278</v>
      </c>
      <c r="D17">
        <v>704</v>
      </c>
      <c r="E17" t="s">
        <v>289</v>
      </c>
      <c r="F17">
        <v>6460249</v>
      </c>
      <c r="G17">
        <v>0</v>
      </c>
      <c r="H17">
        <f>SUM(Table4_1[[#This Row],[FY22 Actual_General Fund]:[FY22 Actual_Other Funds]])</f>
        <v>6460249</v>
      </c>
      <c r="I17">
        <v>3240260</v>
      </c>
      <c r="J17">
        <v>0</v>
      </c>
      <c r="K17">
        <f>SUM(Table4_1[[#This Row],[FY23 Budget_General Fund]:[FY23 Budget_Other Funds]])</f>
        <v>3240260</v>
      </c>
      <c r="L17">
        <v>3414726.9484000001</v>
      </c>
      <c r="M17">
        <v>0</v>
      </c>
      <c r="N17">
        <f>SUM(Table4_1[[#This Row],[FY24 CLS_General Fund]:[FY24 CLS_Other Funds]])</f>
        <v>3414726.9484000001</v>
      </c>
    </row>
    <row r="18" spans="1:14" x14ac:dyDescent="0.25">
      <c r="A18" t="s">
        <v>248</v>
      </c>
      <c r="B18">
        <v>2300</v>
      </c>
      <c r="C18" t="s">
        <v>278</v>
      </c>
      <c r="D18">
        <v>702</v>
      </c>
      <c r="E18" t="s">
        <v>287</v>
      </c>
      <c r="F18">
        <v>989559</v>
      </c>
      <c r="G18">
        <v>0</v>
      </c>
      <c r="H18">
        <f>SUM(Table4_1[[#This Row],[FY22 Actual_General Fund]:[FY22 Actual_Other Funds]])</f>
        <v>989559</v>
      </c>
      <c r="I18">
        <v>1092879</v>
      </c>
      <c r="J18">
        <v>0</v>
      </c>
      <c r="K18">
        <f>SUM(Table4_1[[#This Row],[FY23 Budget_General Fund]:[FY23 Budget_Other Funds]])</f>
        <v>1092879</v>
      </c>
      <c r="L18">
        <v>1144795.8740000001</v>
      </c>
      <c r="M18">
        <v>0</v>
      </c>
      <c r="N18">
        <f>SUM(Table4_1[[#This Row],[FY24 CLS_General Fund]:[FY24 CLS_Other Funds]])</f>
        <v>1144795.8740000001</v>
      </c>
    </row>
    <row r="19" spans="1:14" x14ac:dyDescent="0.25">
      <c r="A19" t="s">
        <v>248</v>
      </c>
      <c r="B19">
        <v>2300</v>
      </c>
      <c r="C19" t="s">
        <v>278</v>
      </c>
      <c r="D19">
        <v>698</v>
      </c>
      <c r="E19" t="s">
        <v>283</v>
      </c>
      <c r="F19">
        <v>1697853</v>
      </c>
      <c r="G19">
        <v>0</v>
      </c>
      <c r="H19">
        <f>SUM(Table4_1[[#This Row],[FY22 Actual_General Fund]:[FY22 Actual_Other Funds]])</f>
        <v>1697853</v>
      </c>
      <c r="I19">
        <v>2101078</v>
      </c>
      <c r="J19">
        <v>0</v>
      </c>
      <c r="K19">
        <f>SUM(Table4_1[[#This Row],[FY23 Budget_General Fund]:[FY23 Budget_Other Funds]])</f>
        <v>2101078</v>
      </c>
      <c r="L19">
        <v>2201768.327</v>
      </c>
      <c r="M19">
        <v>0</v>
      </c>
      <c r="N19">
        <f>SUM(Table4_1[[#This Row],[FY24 CLS_General Fund]:[FY24 CLS_Other Funds]])</f>
        <v>2201768.327</v>
      </c>
    </row>
    <row r="20" spans="1:14" x14ac:dyDescent="0.25">
      <c r="A20" t="s">
        <v>248</v>
      </c>
      <c r="B20">
        <v>2300</v>
      </c>
      <c r="C20" t="s">
        <v>278</v>
      </c>
      <c r="D20">
        <v>711</v>
      </c>
      <c r="E20" t="s">
        <v>293</v>
      </c>
      <c r="F20">
        <v>1559377</v>
      </c>
      <c r="G20">
        <v>0</v>
      </c>
      <c r="H20">
        <f>SUM(Table4_1[[#This Row],[FY22 Actual_General Fund]:[FY22 Actual_Other Funds]])</f>
        <v>1559377</v>
      </c>
      <c r="I20">
        <v>1415198</v>
      </c>
      <c r="J20">
        <v>0</v>
      </c>
      <c r="K20">
        <f>SUM(Table4_1[[#This Row],[FY23 Budget_General Fund]:[FY23 Budget_Other Funds]])</f>
        <v>1415198</v>
      </c>
      <c r="L20">
        <v>1473636.4890000001</v>
      </c>
      <c r="M20">
        <v>0</v>
      </c>
      <c r="N20">
        <f>SUM(Table4_1[[#This Row],[FY24 CLS_General Fund]:[FY24 CLS_Other Funds]])</f>
        <v>1473636.4890000001</v>
      </c>
    </row>
    <row r="21" spans="1:14" x14ac:dyDescent="0.25">
      <c r="A21" t="s">
        <v>248</v>
      </c>
      <c r="B21">
        <v>2300</v>
      </c>
      <c r="C21" t="s">
        <v>278</v>
      </c>
      <c r="D21">
        <v>710</v>
      </c>
      <c r="E21" t="s">
        <v>292</v>
      </c>
      <c r="F21">
        <v>835083</v>
      </c>
      <c r="G21">
        <v>0</v>
      </c>
      <c r="H21">
        <f>SUM(Table4_1[[#This Row],[FY22 Actual_General Fund]:[FY22 Actual_Other Funds]])</f>
        <v>835083</v>
      </c>
      <c r="I21">
        <v>1209051</v>
      </c>
      <c r="J21">
        <v>0</v>
      </c>
      <c r="K21">
        <f>SUM(Table4_1[[#This Row],[FY23 Budget_General Fund]:[FY23 Budget_Other Funds]])</f>
        <v>1209051</v>
      </c>
      <c r="L21">
        <v>1317734.4835999999</v>
      </c>
      <c r="M21">
        <v>0</v>
      </c>
      <c r="N21">
        <f>SUM(Table4_1[[#This Row],[FY24 CLS_General Fund]:[FY24 CLS_Other Funds]])</f>
        <v>1317734.4835999999</v>
      </c>
    </row>
    <row r="22" spans="1:14" x14ac:dyDescent="0.25">
      <c r="A22" t="s">
        <v>248</v>
      </c>
      <c r="B22">
        <v>2300</v>
      </c>
      <c r="C22" t="s">
        <v>278</v>
      </c>
      <c r="D22">
        <v>708</v>
      </c>
      <c r="E22" t="s">
        <v>291</v>
      </c>
      <c r="F22">
        <v>2016610</v>
      </c>
      <c r="G22">
        <v>0</v>
      </c>
      <c r="H22">
        <f>SUM(Table4_1[[#This Row],[FY22 Actual_General Fund]:[FY22 Actual_Other Funds]])</f>
        <v>2016610</v>
      </c>
      <c r="I22">
        <v>2348738</v>
      </c>
      <c r="J22">
        <v>0</v>
      </c>
      <c r="K22">
        <f>SUM(Table4_1[[#This Row],[FY23 Budget_General Fund]:[FY23 Budget_Other Funds]])</f>
        <v>2348738</v>
      </c>
      <c r="L22">
        <v>2463312.0255999998</v>
      </c>
      <c r="M22">
        <v>0</v>
      </c>
      <c r="N22">
        <f>SUM(Table4_1[[#This Row],[FY24 CLS_General Fund]:[FY24 CLS_Other Funds]])</f>
        <v>2463312.0255999998</v>
      </c>
    </row>
    <row r="23" spans="1:14" x14ac:dyDescent="0.25">
      <c r="A23" t="s">
        <v>248</v>
      </c>
      <c r="B23">
        <v>2300</v>
      </c>
      <c r="C23" t="s">
        <v>278</v>
      </c>
      <c r="D23">
        <v>703</v>
      </c>
      <c r="E23" t="s">
        <v>288</v>
      </c>
      <c r="F23">
        <v>921248</v>
      </c>
      <c r="G23">
        <v>0</v>
      </c>
      <c r="H23">
        <f>SUM(Table4_1[[#This Row],[FY22 Actual_General Fund]:[FY22 Actual_Other Funds]])</f>
        <v>921248</v>
      </c>
      <c r="I23">
        <v>3665578</v>
      </c>
      <c r="J23">
        <v>0</v>
      </c>
      <c r="K23">
        <f>SUM(Table4_1[[#This Row],[FY23 Budget_General Fund]:[FY23 Budget_Other Funds]])</f>
        <v>3665578</v>
      </c>
      <c r="L23">
        <v>3892238.1710000001</v>
      </c>
      <c r="M23">
        <v>0</v>
      </c>
      <c r="N23">
        <f>SUM(Table4_1[[#This Row],[FY24 CLS_General Fund]:[FY24 CLS_Other Funds]])</f>
        <v>3892238.1710000001</v>
      </c>
    </row>
    <row r="24" spans="1:14" x14ac:dyDescent="0.25">
      <c r="A24" t="s">
        <v>248</v>
      </c>
      <c r="B24">
        <v>2300</v>
      </c>
      <c r="C24" t="s">
        <v>278</v>
      </c>
      <c r="D24">
        <v>701</v>
      </c>
      <c r="E24" t="s">
        <v>286</v>
      </c>
      <c r="F24">
        <v>0</v>
      </c>
      <c r="G24">
        <v>2924333</v>
      </c>
      <c r="H24">
        <f>SUM(Table4_1[[#This Row],[FY22 Actual_General Fund]:[FY22 Actual_Other Funds]])</f>
        <v>2924333</v>
      </c>
      <c r="I24">
        <v>0</v>
      </c>
      <c r="J24">
        <v>3783738</v>
      </c>
      <c r="K24">
        <f>SUM(Table4_1[[#This Row],[FY23 Budget_General Fund]:[FY23 Budget_Other Funds]])</f>
        <v>3783738</v>
      </c>
      <c r="L24">
        <v>0</v>
      </c>
      <c r="M24">
        <v>3789317.86</v>
      </c>
      <c r="N24">
        <f>SUM(Table4_1[[#This Row],[FY24 CLS_General Fund]:[FY24 CLS_Other Funds]])</f>
        <v>3789317.86</v>
      </c>
    </row>
    <row r="25" spans="1:14" x14ac:dyDescent="0.25">
      <c r="A25" t="s">
        <v>248</v>
      </c>
      <c r="B25">
        <v>2300</v>
      </c>
      <c r="C25" t="s">
        <v>278</v>
      </c>
      <c r="D25">
        <v>699</v>
      </c>
      <c r="E25" t="s">
        <v>284</v>
      </c>
      <c r="F25">
        <v>3230515</v>
      </c>
      <c r="G25">
        <v>170345</v>
      </c>
      <c r="H25">
        <f>SUM(Table4_1[[#This Row],[FY22 Actual_General Fund]:[FY22 Actual_Other Funds]])</f>
        <v>3400860</v>
      </c>
      <c r="I25">
        <v>4363093</v>
      </c>
      <c r="J25">
        <v>212486</v>
      </c>
      <c r="K25">
        <f>SUM(Table4_1[[#This Row],[FY23 Budget_General Fund]:[FY23 Budget_Other Funds]])</f>
        <v>4575579</v>
      </c>
      <c r="L25">
        <v>4549330.0429999996</v>
      </c>
      <c r="M25">
        <v>212486</v>
      </c>
      <c r="N25">
        <f>SUM(Table4_1[[#This Row],[FY24 CLS_General Fund]:[FY24 CLS_Other Funds]])</f>
        <v>4761816.0429999996</v>
      </c>
    </row>
    <row r="26" spans="1:14" x14ac:dyDescent="0.25">
      <c r="A26" t="s">
        <v>248</v>
      </c>
      <c r="B26">
        <v>2300</v>
      </c>
      <c r="C26" t="s">
        <v>278</v>
      </c>
      <c r="D26">
        <v>144</v>
      </c>
      <c r="E26" t="s">
        <v>279</v>
      </c>
      <c r="F26">
        <v>0</v>
      </c>
      <c r="G26">
        <v>0</v>
      </c>
      <c r="H26">
        <f>SUM(Table4_1[[#This Row],[FY22 Actual_General Fund]:[FY22 Actual_Other Funds]])</f>
        <v>0</v>
      </c>
      <c r="I26">
        <v>0</v>
      </c>
      <c r="J26">
        <v>0</v>
      </c>
      <c r="K26">
        <f>SUM(Table4_1[[#This Row],[FY23 Budget_General Fund]:[FY23 Budget_Other Funds]])</f>
        <v>0</v>
      </c>
      <c r="L26">
        <v>0</v>
      </c>
      <c r="M26">
        <v>0</v>
      </c>
      <c r="N26">
        <f>SUM(Table4_1[[#This Row],[FY24 CLS_General Fund]:[FY24 CLS_Other Funds]])</f>
        <v>0</v>
      </c>
    </row>
    <row r="27" spans="1:14" x14ac:dyDescent="0.25">
      <c r="A27" t="s">
        <v>248</v>
      </c>
      <c r="B27">
        <v>2300</v>
      </c>
      <c r="C27" t="s">
        <v>278</v>
      </c>
      <c r="D27">
        <v>148</v>
      </c>
      <c r="E27" t="s">
        <v>280</v>
      </c>
      <c r="F27">
        <v>11314154</v>
      </c>
      <c r="G27">
        <v>1494517</v>
      </c>
      <c r="H27">
        <f>SUM(Table4_1[[#This Row],[FY22 Actual_General Fund]:[FY22 Actual_Other Funds]])</f>
        <v>12808671</v>
      </c>
      <c r="I27">
        <v>8807169</v>
      </c>
      <c r="J27">
        <v>3287282</v>
      </c>
      <c r="K27">
        <f>SUM(Table4_1[[#This Row],[FY23 Budget_General Fund]:[FY23 Budget_Other Funds]])</f>
        <v>12094451</v>
      </c>
      <c r="L27">
        <v>9210916.6958000008</v>
      </c>
      <c r="M27">
        <v>3287282</v>
      </c>
      <c r="N27">
        <f>SUM(Table4_1[[#This Row],[FY24 CLS_General Fund]:[FY24 CLS_Other Funds]])</f>
        <v>12498198.695800001</v>
      </c>
    </row>
    <row r="28" spans="1:14" x14ac:dyDescent="0.25">
      <c r="A28" t="s">
        <v>248</v>
      </c>
      <c r="B28">
        <v>2300</v>
      </c>
      <c r="C28" t="s">
        <v>278</v>
      </c>
      <c r="D28">
        <v>707</v>
      </c>
      <c r="E28" t="s">
        <v>290</v>
      </c>
      <c r="F28">
        <v>0</v>
      </c>
      <c r="G28">
        <v>2669705</v>
      </c>
      <c r="H28">
        <f>SUM(Table4_1[[#This Row],[FY22 Actual_General Fund]:[FY22 Actual_Other Funds]])</f>
        <v>2669705</v>
      </c>
      <c r="I28">
        <v>0</v>
      </c>
      <c r="J28">
        <v>4233761</v>
      </c>
      <c r="K28">
        <f>SUM(Table4_1[[#This Row],[FY23 Budget_General Fund]:[FY23 Budget_Other Funds]])</f>
        <v>4233761</v>
      </c>
      <c r="L28">
        <v>0</v>
      </c>
      <c r="M28">
        <v>4234113.82</v>
      </c>
      <c r="N28">
        <f>SUM(Table4_1[[#This Row],[FY24 CLS_General Fund]:[FY24 CLS_Other Funds]])</f>
        <v>4234113.82</v>
      </c>
    </row>
    <row r="29" spans="1:14" x14ac:dyDescent="0.25">
      <c r="A29" t="s">
        <v>248</v>
      </c>
      <c r="B29">
        <v>2300</v>
      </c>
      <c r="C29" t="s">
        <v>278</v>
      </c>
      <c r="D29">
        <v>153</v>
      </c>
      <c r="E29" t="s">
        <v>282</v>
      </c>
      <c r="F29">
        <v>0</v>
      </c>
      <c r="G29">
        <v>120000</v>
      </c>
      <c r="H29">
        <f>SUM(Table4_1[[#This Row],[FY22 Actual_General Fund]:[FY22 Actual_Other Funds]])</f>
        <v>120000</v>
      </c>
      <c r="I29">
        <v>0</v>
      </c>
      <c r="J29">
        <v>0</v>
      </c>
      <c r="K29">
        <f>SUM(Table4_1[[#This Row],[FY23 Budget_General Fund]:[FY23 Budget_Other Funds]])</f>
        <v>0</v>
      </c>
      <c r="L29">
        <v>0</v>
      </c>
      <c r="M29">
        <v>0</v>
      </c>
      <c r="N29">
        <f>SUM(Table4_1[[#This Row],[FY24 CLS_General Fund]:[FY24 CLS_Other Funds]])</f>
        <v>0</v>
      </c>
    </row>
    <row r="30" spans="1:14" x14ac:dyDescent="0.25">
      <c r="A30" t="s">
        <v>248</v>
      </c>
      <c r="B30">
        <v>2300</v>
      </c>
      <c r="C30" t="s">
        <v>278</v>
      </c>
      <c r="D30">
        <v>700</v>
      </c>
      <c r="E30" t="s">
        <v>285</v>
      </c>
      <c r="F30">
        <v>0</v>
      </c>
      <c r="G30">
        <v>137389</v>
      </c>
      <c r="H30">
        <f>SUM(Table4_1[[#This Row],[FY22 Actual_General Fund]:[FY22 Actual_Other Funds]])</f>
        <v>137389</v>
      </c>
      <c r="I30">
        <v>0</v>
      </c>
      <c r="J30">
        <v>163120</v>
      </c>
      <c r="K30">
        <f>SUM(Table4_1[[#This Row],[FY23 Budget_General Fund]:[FY23 Budget_Other Funds]])</f>
        <v>163120</v>
      </c>
      <c r="L30">
        <v>0</v>
      </c>
      <c r="M30">
        <v>163120</v>
      </c>
      <c r="N30">
        <f>SUM(Table4_1[[#This Row],[FY24 CLS_General Fund]:[FY24 CLS_Other Funds]])</f>
        <v>163120</v>
      </c>
    </row>
    <row r="31" spans="1:14" x14ac:dyDescent="0.25">
      <c r="A31" t="s">
        <v>248</v>
      </c>
      <c r="B31">
        <v>2300</v>
      </c>
      <c r="C31" t="s">
        <v>278</v>
      </c>
      <c r="D31">
        <v>150</v>
      </c>
      <c r="E31" t="s">
        <v>281</v>
      </c>
      <c r="F31">
        <v>502867</v>
      </c>
      <c r="G31">
        <v>0</v>
      </c>
      <c r="H31">
        <f>SUM(Table4_1[[#This Row],[FY22 Actual_General Fund]:[FY22 Actual_Other Funds]])</f>
        <v>502867</v>
      </c>
      <c r="I31">
        <v>1310823</v>
      </c>
      <c r="J31">
        <v>0</v>
      </c>
      <c r="K31">
        <f>SUM(Table4_1[[#This Row],[FY23 Budget_General Fund]:[FY23 Budget_Other Funds]])</f>
        <v>1310823</v>
      </c>
      <c r="L31">
        <v>1372092.6913999999</v>
      </c>
      <c r="M31">
        <v>0</v>
      </c>
      <c r="N31">
        <f>SUM(Table4_1[[#This Row],[FY24 CLS_General Fund]:[FY24 CLS_Other Funds]])</f>
        <v>1372092.6913999999</v>
      </c>
    </row>
    <row r="32" spans="1:14" x14ac:dyDescent="0.25">
      <c r="A32" t="s">
        <v>248</v>
      </c>
      <c r="B32">
        <v>2500</v>
      </c>
      <c r="C32" t="s">
        <v>294</v>
      </c>
      <c r="D32">
        <v>600</v>
      </c>
      <c r="E32" t="s">
        <v>299</v>
      </c>
      <c r="F32">
        <v>7930900</v>
      </c>
      <c r="G32">
        <v>56746</v>
      </c>
      <c r="H32">
        <f>SUM(Table4_1[[#This Row],[FY22 Actual_General Fund]:[FY22 Actual_Other Funds]])</f>
        <v>7987646</v>
      </c>
      <c r="I32">
        <v>10494873</v>
      </c>
      <c r="J32">
        <v>1940644</v>
      </c>
      <c r="K32">
        <f>SUM(Table4_1[[#This Row],[FY23 Budget_General Fund]:[FY23 Budget_Other Funds]])</f>
        <v>12435517</v>
      </c>
      <c r="L32">
        <v>10955180.437999999</v>
      </c>
      <c r="M32">
        <v>1940644</v>
      </c>
      <c r="N32">
        <f>SUM(Table4_1[[#This Row],[FY24 CLS_General Fund]:[FY24 CLS_Other Funds]])</f>
        <v>12895824.437999999</v>
      </c>
    </row>
    <row r="33" spans="1:14" x14ac:dyDescent="0.25">
      <c r="A33" t="s">
        <v>248</v>
      </c>
      <c r="B33">
        <v>2500</v>
      </c>
      <c r="C33" t="s">
        <v>294</v>
      </c>
      <c r="D33">
        <v>210</v>
      </c>
      <c r="E33" t="s">
        <v>295</v>
      </c>
      <c r="F33">
        <v>0</v>
      </c>
      <c r="G33">
        <v>0</v>
      </c>
      <c r="H33">
        <f>SUM(Table4_1[[#This Row],[FY22 Actual_General Fund]:[FY22 Actual_Other Funds]])</f>
        <v>0</v>
      </c>
      <c r="I33">
        <v>0</v>
      </c>
      <c r="J33">
        <v>0</v>
      </c>
      <c r="K33">
        <f>SUM(Table4_1[[#This Row],[FY23 Budget_General Fund]:[FY23 Budget_Other Funds]])</f>
        <v>0</v>
      </c>
      <c r="L33">
        <v>0</v>
      </c>
      <c r="M33">
        <v>0</v>
      </c>
      <c r="N33">
        <f>SUM(Table4_1[[#This Row],[FY24 CLS_General Fund]:[FY24 CLS_Other Funds]])</f>
        <v>0</v>
      </c>
    </row>
    <row r="34" spans="1:14" x14ac:dyDescent="0.25">
      <c r="A34" t="s">
        <v>248</v>
      </c>
      <c r="B34">
        <v>2500</v>
      </c>
      <c r="C34" t="s">
        <v>294</v>
      </c>
      <c r="D34">
        <v>319</v>
      </c>
      <c r="E34" t="s">
        <v>298</v>
      </c>
      <c r="F34">
        <v>0</v>
      </c>
      <c r="G34">
        <v>0</v>
      </c>
      <c r="H34">
        <f>SUM(Table4_1[[#This Row],[FY22 Actual_General Fund]:[FY22 Actual_Other Funds]])</f>
        <v>0</v>
      </c>
      <c r="I34">
        <v>0</v>
      </c>
      <c r="J34">
        <v>0</v>
      </c>
      <c r="K34">
        <f>SUM(Table4_1[[#This Row],[FY23 Budget_General Fund]:[FY23 Budget_Other Funds]])</f>
        <v>0</v>
      </c>
      <c r="L34">
        <v>0</v>
      </c>
      <c r="M34">
        <v>0</v>
      </c>
      <c r="N34">
        <f>SUM(Table4_1[[#This Row],[FY24 CLS_General Fund]:[FY24 CLS_Other Funds]])</f>
        <v>0</v>
      </c>
    </row>
    <row r="35" spans="1:14" x14ac:dyDescent="0.25">
      <c r="A35" t="s">
        <v>248</v>
      </c>
      <c r="B35">
        <v>2500</v>
      </c>
      <c r="C35" t="s">
        <v>294</v>
      </c>
      <c r="D35">
        <v>608</v>
      </c>
      <c r="E35" t="s">
        <v>301</v>
      </c>
      <c r="F35">
        <v>1214291</v>
      </c>
      <c r="G35">
        <v>1417485</v>
      </c>
      <c r="H35">
        <f>SUM(Table4_1[[#This Row],[FY22 Actual_General Fund]:[FY22 Actual_Other Funds]])</f>
        <v>2631776</v>
      </c>
      <c r="I35">
        <v>1108022</v>
      </c>
      <c r="J35">
        <v>7769731</v>
      </c>
      <c r="K35">
        <f>SUM(Table4_1[[#This Row],[FY23 Budget_General Fund]:[FY23 Budget_Other Funds]])</f>
        <v>8877753</v>
      </c>
      <c r="L35">
        <v>1387376.1213</v>
      </c>
      <c r="M35">
        <v>7949988.659</v>
      </c>
      <c r="N35">
        <f>SUM(Table4_1[[#This Row],[FY24 CLS_General Fund]:[FY24 CLS_Other Funds]])</f>
        <v>9337364.7803000007</v>
      </c>
    </row>
    <row r="36" spans="1:14" x14ac:dyDescent="0.25">
      <c r="A36" t="s">
        <v>248</v>
      </c>
      <c r="B36">
        <v>2500</v>
      </c>
      <c r="C36" t="s">
        <v>294</v>
      </c>
      <c r="D36">
        <v>609</v>
      </c>
      <c r="E36" t="s">
        <v>302</v>
      </c>
      <c r="F36">
        <v>13399579</v>
      </c>
      <c r="G36">
        <v>372982</v>
      </c>
      <c r="H36">
        <f>SUM(Table4_1[[#This Row],[FY22 Actual_General Fund]:[FY22 Actual_Other Funds]])</f>
        <v>13772561</v>
      </c>
      <c r="I36">
        <v>708307</v>
      </c>
      <c r="J36">
        <v>61174949</v>
      </c>
      <c r="K36">
        <f>SUM(Table4_1[[#This Row],[FY23 Budget_General Fund]:[FY23 Budget_Other Funds]])</f>
        <v>61883256</v>
      </c>
      <c r="L36">
        <v>83818.202499997496</v>
      </c>
      <c r="M36">
        <v>63570690.998000003</v>
      </c>
      <c r="N36">
        <f>SUM(Table4_1[[#This Row],[FY24 CLS_General Fund]:[FY24 CLS_Other Funds]])</f>
        <v>63654509.200500004</v>
      </c>
    </row>
    <row r="37" spans="1:14" x14ac:dyDescent="0.25">
      <c r="A37" t="s">
        <v>248</v>
      </c>
      <c r="B37">
        <v>2500</v>
      </c>
      <c r="C37" t="s">
        <v>294</v>
      </c>
      <c r="D37">
        <v>610</v>
      </c>
      <c r="E37" t="s">
        <v>303</v>
      </c>
      <c r="F37">
        <v>408392</v>
      </c>
      <c r="G37">
        <v>585714</v>
      </c>
      <c r="H37">
        <f>SUM(Table4_1[[#This Row],[FY22 Actual_General Fund]:[FY22 Actual_Other Funds]])</f>
        <v>994106</v>
      </c>
      <c r="I37">
        <v>456980</v>
      </c>
      <c r="J37">
        <v>0</v>
      </c>
      <c r="K37">
        <f>SUM(Table4_1[[#This Row],[FY23 Budget_General Fund]:[FY23 Budget_Other Funds]])</f>
        <v>456980</v>
      </c>
      <c r="L37">
        <v>467993.69799999997</v>
      </c>
      <c r="M37">
        <v>0</v>
      </c>
      <c r="N37">
        <f>SUM(Table4_1[[#This Row],[FY24 CLS_General Fund]:[FY24 CLS_Other Funds]])</f>
        <v>467993.69799999997</v>
      </c>
    </row>
    <row r="38" spans="1:14" x14ac:dyDescent="0.25">
      <c r="A38" t="s">
        <v>248</v>
      </c>
      <c r="B38">
        <v>2500</v>
      </c>
      <c r="C38" t="s">
        <v>294</v>
      </c>
      <c r="D38">
        <v>611</v>
      </c>
      <c r="E38" t="s">
        <v>304</v>
      </c>
      <c r="F38">
        <v>6021777</v>
      </c>
      <c r="G38">
        <v>103499</v>
      </c>
      <c r="H38">
        <f>SUM(Table4_1[[#This Row],[FY22 Actual_General Fund]:[FY22 Actual_Other Funds]])</f>
        <v>6125276</v>
      </c>
      <c r="I38">
        <v>5771187</v>
      </c>
      <c r="J38">
        <v>358736</v>
      </c>
      <c r="K38">
        <f>SUM(Table4_1[[#This Row],[FY23 Budget_General Fund]:[FY23 Budget_Other Funds]])</f>
        <v>6129923</v>
      </c>
      <c r="L38">
        <v>6075256.8559999997</v>
      </c>
      <c r="M38">
        <v>366243.8</v>
      </c>
      <c r="N38">
        <f>SUM(Table4_1[[#This Row],[FY24 CLS_General Fund]:[FY24 CLS_Other Funds]])</f>
        <v>6441500.6559999995</v>
      </c>
    </row>
    <row r="39" spans="1:14" x14ac:dyDescent="0.25">
      <c r="A39" t="s">
        <v>248</v>
      </c>
      <c r="B39">
        <v>2500</v>
      </c>
      <c r="C39" t="s">
        <v>294</v>
      </c>
      <c r="D39">
        <v>614</v>
      </c>
      <c r="E39" t="s">
        <v>307</v>
      </c>
      <c r="F39">
        <v>8709339</v>
      </c>
      <c r="G39">
        <v>8861340</v>
      </c>
      <c r="H39">
        <f>SUM(Table4_1[[#This Row],[FY22 Actual_General Fund]:[FY22 Actual_Other Funds]])</f>
        <v>17570679</v>
      </c>
      <c r="I39">
        <v>9412409</v>
      </c>
      <c r="J39">
        <v>10830338</v>
      </c>
      <c r="K39">
        <f>SUM(Table4_1[[#This Row],[FY23 Budget_General Fund]:[FY23 Budget_Other Funds]])</f>
        <v>20242747</v>
      </c>
      <c r="L39">
        <v>10915166.0843</v>
      </c>
      <c r="M39">
        <v>11324786.035</v>
      </c>
      <c r="N39">
        <f>SUM(Table4_1[[#This Row],[FY24 CLS_General Fund]:[FY24 CLS_Other Funds]])</f>
        <v>22239952.1193</v>
      </c>
    </row>
    <row r="40" spans="1:14" x14ac:dyDescent="0.25">
      <c r="A40" t="s">
        <v>248</v>
      </c>
      <c r="B40">
        <v>2500</v>
      </c>
      <c r="C40" t="s">
        <v>294</v>
      </c>
      <c r="D40">
        <v>613</v>
      </c>
      <c r="E40" t="s">
        <v>306</v>
      </c>
      <c r="F40">
        <v>19886207</v>
      </c>
      <c r="G40">
        <v>3485003</v>
      </c>
      <c r="H40">
        <f>SUM(Table4_1[[#This Row],[FY22 Actual_General Fund]:[FY22 Actual_Other Funds]])</f>
        <v>23371210</v>
      </c>
      <c r="I40">
        <v>20640452</v>
      </c>
      <c r="J40">
        <v>5037844</v>
      </c>
      <c r="K40">
        <f>SUM(Table4_1[[#This Row],[FY23 Budget_General Fund]:[FY23 Budget_Other Funds]])</f>
        <v>25678296</v>
      </c>
      <c r="L40">
        <v>23203453.9212</v>
      </c>
      <c r="M40">
        <v>5375379.5480000004</v>
      </c>
      <c r="N40">
        <f>SUM(Table4_1[[#This Row],[FY24 CLS_General Fund]:[FY24 CLS_Other Funds]])</f>
        <v>28578833.4692</v>
      </c>
    </row>
    <row r="41" spans="1:14" x14ac:dyDescent="0.25">
      <c r="A41" t="s">
        <v>248</v>
      </c>
      <c r="B41">
        <v>2500</v>
      </c>
      <c r="C41" t="s">
        <v>294</v>
      </c>
      <c r="D41">
        <v>612</v>
      </c>
      <c r="E41" t="s">
        <v>305</v>
      </c>
      <c r="F41">
        <v>779132</v>
      </c>
      <c r="G41">
        <v>0</v>
      </c>
      <c r="H41">
        <f>SUM(Table4_1[[#This Row],[FY22 Actual_General Fund]:[FY22 Actual_Other Funds]])</f>
        <v>779132</v>
      </c>
      <c r="I41">
        <v>827891</v>
      </c>
      <c r="J41">
        <v>0</v>
      </c>
      <c r="K41">
        <f>SUM(Table4_1[[#This Row],[FY23 Budget_General Fund]:[FY23 Budget_Other Funds]])</f>
        <v>827891</v>
      </c>
      <c r="L41">
        <v>848905.58299999998</v>
      </c>
      <c r="M41">
        <v>0</v>
      </c>
      <c r="N41">
        <f>SUM(Table4_1[[#This Row],[FY24 CLS_General Fund]:[FY24 CLS_Other Funds]])</f>
        <v>848905.58299999998</v>
      </c>
    </row>
    <row r="42" spans="1:14" x14ac:dyDescent="0.25">
      <c r="A42" t="s">
        <v>248</v>
      </c>
      <c r="B42">
        <v>2500</v>
      </c>
      <c r="C42" t="s">
        <v>294</v>
      </c>
      <c r="D42">
        <v>212</v>
      </c>
      <c r="E42" t="s">
        <v>296</v>
      </c>
      <c r="F42">
        <v>25512</v>
      </c>
      <c r="G42">
        <v>0</v>
      </c>
      <c r="H42">
        <f>SUM(Table4_1[[#This Row],[FY22 Actual_General Fund]:[FY22 Actual_Other Funds]])</f>
        <v>25512</v>
      </c>
      <c r="I42">
        <v>0</v>
      </c>
      <c r="J42">
        <v>0</v>
      </c>
      <c r="K42">
        <f>SUM(Table4_1[[#This Row],[FY23 Budget_General Fund]:[FY23 Budget_Other Funds]])</f>
        <v>0</v>
      </c>
      <c r="L42">
        <v>0</v>
      </c>
      <c r="M42">
        <v>0</v>
      </c>
      <c r="N42">
        <f>SUM(Table4_1[[#This Row],[FY24 CLS_General Fund]:[FY24 CLS_Other Funds]])</f>
        <v>0</v>
      </c>
    </row>
    <row r="43" spans="1:14" x14ac:dyDescent="0.25">
      <c r="A43" t="s">
        <v>248</v>
      </c>
      <c r="B43">
        <v>2500</v>
      </c>
      <c r="C43" t="s">
        <v>294</v>
      </c>
      <c r="D43">
        <v>602</v>
      </c>
      <c r="E43" t="s">
        <v>300</v>
      </c>
      <c r="F43">
        <v>194106578</v>
      </c>
      <c r="G43">
        <v>1217553</v>
      </c>
      <c r="H43">
        <f>SUM(Table4_1[[#This Row],[FY22 Actual_General Fund]:[FY22 Actual_Other Funds]])</f>
        <v>195324131</v>
      </c>
      <c r="I43">
        <v>173291225</v>
      </c>
      <c r="J43">
        <v>2467743</v>
      </c>
      <c r="K43">
        <f>SUM(Table4_1[[#This Row],[FY23 Budget_General Fund]:[FY23 Budget_Other Funds]])</f>
        <v>175758968</v>
      </c>
      <c r="L43">
        <v>186540441.6965</v>
      </c>
      <c r="M43">
        <v>2537828.8089999999</v>
      </c>
      <c r="N43">
        <f>SUM(Table4_1[[#This Row],[FY24 CLS_General Fund]:[FY24 CLS_Other Funds]])</f>
        <v>189078270.50549999</v>
      </c>
    </row>
    <row r="44" spans="1:14" x14ac:dyDescent="0.25">
      <c r="A44" t="s">
        <v>248</v>
      </c>
      <c r="B44">
        <v>2500</v>
      </c>
      <c r="C44" t="s">
        <v>294</v>
      </c>
      <c r="D44">
        <v>615</v>
      </c>
      <c r="E44" t="s">
        <v>308</v>
      </c>
      <c r="F44">
        <v>4113181</v>
      </c>
      <c r="G44">
        <v>0</v>
      </c>
      <c r="H44">
        <f>SUM(Table4_1[[#This Row],[FY22 Actual_General Fund]:[FY22 Actual_Other Funds]])</f>
        <v>4113181</v>
      </c>
      <c r="I44">
        <v>5172477</v>
      </c>
      <c r="J44">
        <v>0</v>
      </c>
      <c r="K44">
        <f>SUM(Table4_1[[#This Row],[FY23 Budget_General Fund]:[FY23 Budget_Other Funds]])</f>
        <v>5172477</v>
      </c>
      <c r="L44">
        <v>5354617.7489999998</v>
      </c>
      <c r="M44">
        <v>0</v>
      </c>
      <c r="N44">
        <f>SUM(Table4_1[[#This Row],[FY24 CLS_General Fund]:[FY24 CLS_Other Funds]])</f>
        <v>5354617.7489999998</v>
      </c>
    </row>
    <row r="45" spans="1:14" x14ac:dyDescent="0.25">
      <c r="A45" t="s">
        <v>248</v>
      </c>
      <c r="B45">
        <v>2500</v>
      </c>
      <c r="C45" t="s">
        <v>294</v>
      </c>
      <c r="D45">
        <v>214</v>
      </c>
      <c r="E45" t="s">
        <v>297</v>
      </c>
      <c r="F45">
        <v>0</v>
      </c>
      <c r="G45">
        <v>0</v>
      </c>
      <c r="H45">
        <f>SUM(Table4_1[[#This Row],[FY22 Actual_General Fund]:[FY22 Actual_Other Funds]])</f>
        <v>0</v>
      </c>
      <c r="I45">
        <v>0</v>
      </c>
      <c r="J45">
        <v>0</v>
      </c>
      <c r="K45">
        <f>SUM(Table4_1[[#This Row],[FY23 Budget_General Fund]:[FY23 Budget_Other Funds]])</f>
        <v>0</v>
      </c>
      <c r="L45">
        <v>0</v>
      </c>
      <c r="M45">
        <v>0</v>
      </c>
      <c r="N45">
        <f>SUM(Table4_1[[#This Row],[FY24 CLS_General Fund]:[FY24 CLS_Other Funds]])</f>
        <v>0</v>
      </c>
    </row>
    <row r="46" spans="1:14" x14ac:dyDescent="0.25">
      <c r="A46" t="s">
        <v>248</v>
      </c>
      <c r="B46">
        <v>2600</v>
      </c>
      <c r="C46" t="s">
        <v>309</v>
      </c>
      <c r="D46">
        <v>726</v>
      </c>
      <c r="E46" t="s">
        <v>312</v>
      </c>
      <c r="F46">
        <v>1362602</v>
      </c>
      <c r="G46">
        <v>77818</v>
      </c>
      <c r="H46">
        <f>SUM(Table4_1[[#This Row],[FY22 Actual_General Fund]:[FY22 Actual_Other Funds]])</f>
        <v>1440420</v>
      </c>
      <c r="I46">
        <v>1360111</v>
      </c>
      <c r="J46">
        <v>72688</v>
      </c>
      <c r="K46">
        <f>SUM(Table4_1[[#This Row],[FY23 Budget_General Fund]:[FY23 Budget_Other Funds]])</f>
        <v>1432799</v>
      </c>
      <c r="L46">
        <v>1464308.4044999999</v>
      </c>
      <c r="M46">
        <v>76086.718999999997</v>
      </c>
      <c r="N46">
        <f>SUM(Table4_1[[#This Row],[FY24 CLS_General Fund]:[FY24 CLS_Other Funds]])</f>
        <v>1540395.1235</v>
      </c>
    </row>
    <row r="47" spans="1:14" x14ac:dyDescent="0.25">
      <c r="A47" t="s">
        <v>248</v>
      </c>
      <c r="B47">
        <v>2600</v>
      </c>
      <c r="C47" t="s">
        <v>309</v>
      </c>
      <c r="D47">
        <v>733</v>
      </c>
      <c r="E47" t="s">
        <v>314</v>
      </c>
      <c r="F47">
        <v>0</v>
      </c>
      <c r="G47">
        <v>3909</v>
      </c>
      <c r="H47">
        <f>SUM(Table4_1[[#This Row],[FY22 Actual_General Fund]:[FY22 Actual_Other Funds]])</f>
        <v>3909</v>
      </c>
      <c r="I47">
        <v>0</v>
      </c>
      <c r="J47">
        <v>0</v>
      </c>
      <c r="K47">
        <f>SUM(Table4_1[[#This Row],[FY23 Budget_General Fund]:[FY23 Budget_Other Funds]])</f>
        <v>0</v>
      </c>
      <c r="L47">
        <v>0</v>
      </c>
      <c r="M47">
        <v>0</v>
      </c>
      <c r="N47">
        <f>SUM(Table4_1[[#This Row],[FY24 CLS_General Fund]:[FY24 CLS_Other Funds]])</f>
        <v>0</v>
      </c>
    </row>
    <row r="48" spans="1:14" x14ac:dyDescent="0.25">
      <c r="A48" t="s">
        <v>248</v>
      </c>
      <c r="B48">
        <v>2600</v>
      </c>
      <c r="C48" t="s">
        <v>309</v>
      </c>
      <c r="D48">
        <v>734</v>
      </c>
      <c r="E48" t="s">
        <v>315</v>
      </c>
      <c r="F48">
        <v>1083569</v>
      </c>
      <c r="G48">
        <v>0</v>
      </c>
      <c r="H48">
        <f>SUM(Table4_1[[#This Row],[FY22 Actual_General Fund]:[FY22 Actual_Other Funds]])</f>
        <v>1083569</v>
      </c>
      <c r="I48">
        <v>1159435</v>
      </c>
      <c r="J48">
        <v>0</v>
      </c>
      <c r="K48">
        <f>SUM(Table4_1[[#This Row],[FY23 Budget_General Fund]:[FY23 Budget_Other Funds]])</f>
        <v>1159435</v>
      </c>
      <c r="L48">
        <v>1233242.3999999999</v>
      </c>
      <c r="M48">
        <v>0</v>
      </c>
      <c r="N48">
        <f>SUM(Table4_1[[#This Row],[FY24 CLS_General Fund]:[FY24 CLS_Other Funds]])</f>
        <v>1233242.3999999999</v>
      </c>
    </row>
    <row r="49" spans="1:14" x14ac:dyDescent="0.25">
      <c r="A49" t="s">
        <v>248</v>
      </c>
      <c r="B49">
        <v>2600</v>
      </c>
      <c r="C49" t="s">
        <v>309</v>
      </c>
      <c r="D49">
        <v>193</v>
      </c>
      <c r="E49" t="s">
        <v>311</v>
      </c>
      <c r="F49">
        <v>0</v>
      </c>
      <c r="G49">
        <v>0</v>
      </c>
      <c r="H49">
        <f>SUM(Table4_1[[#This Row],[FY22 Actual_General Fund]:[FY22 Actual_Other Funds]])</f>
        <v>0</v>
      </c>
      <c r="I49">
        <v>0</v>
      </c>
      <c r="J49">
        <v>0</v>
      </c>
      <c r="K49">
        <f>SUM(Table4_1[[#This Row],[FY23 Budget_General Fund]:[FY23 Budget_Other Funds]])</f>
        <v>0</v>
      </c>
      <c r="L49">
        <v>0</v>
      </c>
      <c r="M49">
        <v>0</v>
      </c>
      <c r="N49">
        <f>SUM(Table4_1[[#This Row],[FY24 CLS_General Fund]:[FY24 CLS_Other Funds]])</f>
        <v>0</v>
      </c>
    </row>
    <row r="50" spans="1:14" x14ac:dyDescent="0.25">
      <c r="A50" t="s">
        <v>248</v>
      </c>
      <c r="B50">
        <v>2600</v>
      </c>
      <c r="C50" t="s">
        <v>309</v>
      </c>
      <c r="D50">
        <v>731</v>
      </c>
      <c r="E50" t="s">
        <v>311</v>
      </c>
      <c r="F50">
        <v>10265366</v>
      </c>
      <c r="G50">
        <v>29097675</v>
      </c>
      <c r="H50">
        <f>SUM(Table4_1[[#This Row],[FY22 Actual_General Fund]:[FY22 Actual_Other Funds]])</f>
        <v>39363041</v>
      </c>
      <c r="I50">
        <v>9753363</v>
      </c>
      <c r="J50">
        <v>29823329</v>
      </c>
      <c r="K50">
        <f>SUM(Table4_1[[#This Row],[FY23 Budget_General Fund]:[FY23 Budget_Other Funds]])</f>
        <v>39576692</v>
      </c>
      <c r="L50">
        <v>11357400.580800001</v>
      </c>
      <c r="M50">
        <v>31466890.697000001</v>
      </c>
      <c r="N50">
        <f>SUM(Table4_1[[#This Row],[FY24 CLS_General Fund]:[FY24 CLS_Other Funds]])</f>
        <v>42824291.277800001</v>
      </c>
    </row>
    <row r="51" spans="1:14" x14ac:dyDescent="0.25">
      <c r="A51" t="s">
        <v>248</v>
      </c>
      <c r="B51">
        <v>2600</v>
      </c>
      <c r="C51" t="s">
        <v>309</v>
      </c>
      <c r="D51">
        <v>189</v>
      </c>
      <c r="E51" t="s">
        <v>310</v>
      </c>
      <c r="F51">
        <v>0</v>
      </c>
      <c r="G51">
        <v>49570387</v>
      </c>
      <c r="H51">
        <f>SUM(Table4_1[[#This Row],[FY22 Actual_General Fund]:[FY22 Actual_Other Funds]])</f>
        <v>49570387</v>
      </c>
      <c r="I51">
        <v>0</v>
      </c>
      <c r="J51">
        <v>70202050</v>
      </c>
      <c r="K51">
        <f>SUM(Table4_1[[#This Row],[FY23 Budget_General Fund]:[FY23 Budget_Other Funds]])</f>
        <v>70202050</v>
      </c>
      <c r="L51">
        <v>0</v>
      </c>
      <c r="M51">
        <v>72688027.406000003</v>
      </c>
      <c r="N51">
        <f>SUM(Table4_1[[#This Row],[FY24 CLS_General Fund]:[FY24 CLS_Other Funds]])</f>
        <v>72688027.406000003</v>
      </c>
    </row>
    <row r="52" spans="1:14" x14ac:dyDescent="0.25">
      <c r="A52" t="s">
        <v>248</v>
      </c>
      <c r="B52">
        <v>2600</v>
      </c>
      <c r="C52" t="s">
        <v>309</v>
      </c>
      <c r="D52">
        <v>730</v>
      </c>
      <c r="E52" t="s">
        <v>313</v>
      </c>
      <c r="F52">
        <v>522616</v>
      </c>
      <c r="G52">
        <v>468868</v>
      </c>
      <c r="H52">
        <f>SUM(Table4_1[[#This Row],[FY22 Actual_General Fund]:[FY22 Actual_Other Funds]])</f>
        <v>991484</v>
      </c>
      <c r="I52">
        <v>816191</v>
      </c>
      <c r="J52">
        <v>2962721</v>
      </c>
      <c r="K52">
        <f>SUM(Table4_1[[#This Row],[FY23 Budget_General Fund]:[FY23 Budget_Other Funds]])</f>
        <v>3778912</v>
      </c>
      <c r="L52">
        <v>1778466.3529999999</v>
      </c>
      <c r="M52">
        <v>3056331.64</v>
      </c>
      <c r="N52">
        <f>SUM(Table4_1[[#This Row],[FY24 CLS_General Fund]:[FY24 CLS_Other Funds]])</f>
        <v>4834797.9929999998</v>
      </c>
    </row>
    <row r="53" spans="1:14" x14ac:dyDescent="0.25">
      <c r="A53" t="s">
        <v>248</v>
      </c>
      <c r="B53">
        <v>2700</v>
      </c>
      <c r="C53" t="s">
        <v>316</v>
      </c>
      <c r="D53">
        <v>722</v>
      </c>
      <c r="E53" t="s">
        <v>332</v>
      </c>
      <c r="F53">
        <v>463387</v>
      </c>
      <c r="G53">
        <v>293399</v>
      </c>
      <c r="H53">
        <f>SUM(Table4_1[[#This Row],[FY22 Actual_General Fund]:[FY22 Actual_Other Funds]])</f>
        <v>756786</v>
      </c>
      <c r="I53">
        <v>0</v>
      </c>
      <c r="J53">
        <v>260483</v>
      </c>
      <c r="K53">
        <f>SUM(Table4_1[[#This Row],[FY23 Budget_General Fund]:[FY23 Budget_Other Funds]])</f>
        <v>260483</v>
      </c>
      <c r="L53">
        <v>0</v>
      </c>
      <c r="M53">
        <v>269042.25799999997</v>
      </c>
      <c r="N53">
        <f>SUM(Table4_1[[#This Row],[FY24 CLS_General Fund]:[FY24 CLS_Other Funds]])</f>
        <v>269042.25799999997</v>
      </c>
    </row>
    <row r="54" spans="1:14" x14ac:dyDescent="0.25">
      <c r="A54" t="s">
        <v>248</v>
      </c>
      <c r="B54">
        <v>2700</v>
      </c>
      <c r="C54" t="s">
        <v>316</v>
      </c>
      <c r="D54">
        <v>715</v>
      </c>
      <c r="E54" t="s">
        <v>326</v>
      </c>
      <c r="F54">
        <v>4698314</v>
      </c>
      <c r="G54">
        <v>1096276</v>
      </c>
      <c r="H54">
        <f>SUM(Table4_1[[#This Row],[FY22 Actual_General Fund]:[FY22 Actual_Other Funds]])</f>
        <v>5794590</v>
      </c>
      <c r="I54">
        <v>5634001</v>
      </c>
      <c r="J54">
        <v>10296601</v>
      </c>
      <c r="K54">
        <f>SUM(Table4_1[[#This Row],[FY23 Budget_General Fund]:[FY23 Budget_Other Funds]])</f>
        <v>15930602</v>
      </c>
      <c r="L54">
        <v>6090831.6398</v>
      </c>
      <c r="M54">
        <v>10438228.703</v>
      </c>
      <c r="N54">
        <f>SUM(Table4_1[[#This Row],[FY24 CLS_General Fund]:[FY24 CLS_Other Funds]])</f>
        <v>16529060.342799999</v>
      </c>
    </row>
    <row r="55" spans="1:14" x14ac:dyDescent="0.25">
      <c r="A55" t="s">
        <v>248</v>
      </c>
      <c r="B55">
        <v>2700</v>
      </c>
      <c r="C55" t="s">
        <v>316</v>
      </c>
      <c r="D55">
        <v>300</v>
      </c>
      <c r="E55" t="s">
        <v>295</v>
      </c>
      <c r="F55">
        <v>0</v>
      </c>
      <c r="G55">
        <v>0</v>
      </c>
      <c r="H55">
        <f>SUM(Table4_1[[#This Row],[FY22 Actual_General Fund]:[FY22 Actual_Other Funds]])</f>
        <v>0</v>
      </c>
      <c r="I55">
        <v>0</v>
      </c>
      <c r="J55">
        <v>0</v>
      </c>
      <c r="K55">
        <f>SUM(Table4_1[[#This Row],[FY23 Budget_General Fund]:[FY23 Budget_Other Funds]])</f>
        <v>0</v>
      </c>
      <c r="L55">
        <v>0</v>
      </c>
      <c r="M55">
        <v>0</v>
      </c>
      <c r="N55">
        <f>SUM(Table4_1[[#This Row],[FY24 CLS_General Fund]:[FY24 CLS_Other Funds]])</f>
        <v>0</v>
      </c>
    </row>
    <row r="56" spans="1:14" x14ac:dyDescent="0.25">
      <c r="A56" t="s">
        <v>248</v>
      </c>
      <c r="B56">
        <v>2700</v>
      </c>
      <c r="C56" t="s">
        <v>316</v>
      </c>
      <c r="D56">
        <v>723</v>
      </c>
      <c r="E56" t="s">
        <v>333</v>
      </c>
      <c r="F56">
        <v>0</v>
      </c>
      <c r="G56">
        <v>1105387</v>
      </c>
      <c r="H56">
        <f>SUM(Table4_1[[#This Row],[FY22 Actual_General Fund]:[FY22 Actual_Other Funds]])</f>
        <v>1105387</v>
      </c>
      <c r="I56">
        <v>94955</v>
      </c>
      <c r="J56">
        <v>993394</v>
      </c>
      <c r="K56">
        <f>SUM(Table4_1[[#This Row],[FY23 Budget_General Fund]:[FY23 Budget_Other Funds]])</f>
        <v>1088349</v>
      </c>
      <c r="L56">
        <v>95904.2</v>
      </c>
      <c r="M56">
        <v>1031993.87</v>
      </c>
      <c r="N56">
        <f>SUM(Table4_1[[#This Row],[FY24 CLS_General Fund]:[FY24 CLS_Other Funds]])</f>
        <v>1127898.07</v>
      </c>
    </row>
    <row r="57" spans="1:14" x14ac:dyDescent="0.25">
      <c r="A57" t="s">
        <v>248</v>
      </c>
      <c r="B57">
        <v>2700</v>
      </c>
      <c r="C57" t="s">
        <v>316</v>
      </c>
      <c r="D57">
        <v>716</v>
      </c>
      <c r="E57" t="s">
        <v>327</v>
      </c>
      <c r="F57">
        <v>3510166</v>
      </c>
      <c r="G57">
        <v>0</v>
      </c>
      <c r="H57">
        <f>SUM(Table4_1[[#This Row],[FY22 Actual_General Fund]:[FY22 Actual_Other Funds]])</f>
        <v>3510166</v>
      </c>
      <c r="I57">
        <v>3407762</v>
      </c>
      <c r="J57">
        <v>0</v>
      </c>
      <c r="K57">
        <f>SUM(Table4_1[[#This Row],[FY23 Budget_General Fund]:[FY23 Budget_Other Funds]])</f>
        <v>3407762</v>
      </c>
      <c r="L57">
        <v>3729555.8590000002</v>
      </c>
      <c r="M57">
        <v>0</v>
      </c>
      <c r="N57">
        <f>SUM(Table4_1[[#This Row],[FY24 CLS_General Fund]:[FY24 CLS_Other Funds]])</f>
        <v>3729555.8590000002</v>
      </c>
    </row>
    <row r="58" spans="1:14" x14ac:dyDescent="0.25">
      <c r="A58" t="s">
        <v>248</v>
      </c>
      <c r="B58">
        <v>2700</v>
      </c>
      <c r="C58" t="s">
        <v>316</v>
      </c>
      <c r="D58">
        <v>309</v>
      </c>
      <c r="E58" t="s">
        <v>321</v>
      </c>
      <c r="F58">
        <v>0</v>
      </c>
      <c r="G58">
        <v>-488</v>
      </c>
      <c r="H58">
        <f>SUM(Table4_1[[#This Row],[FY22 Actual_General Fund]:[FY22 Actual_Other Funds]])</f>
        <v>-488</v>
      </c>
      <c r="I58">
        <v>0</v>
      </c>
      <c r="J58">
        <v>0</v>
      </c>
      <c r="K58">
        <f>SUM(Table4_1[[#This Row],[FY23 Budget_General Fund]:[FY23 Budget_Other Funds]])</f>
        <v>0</v>
      </c>
      <c r="L58">
        <v>0</v>
      </c>
      <c r="M58">
        <v>0</v>
      </c>
      <c r="N58">
        <f>SUM(Table4_1[[#This Row],[FY24 CLS_General Fund]:[FY24 CLS_Other Funds]])</f>
        <v>0</v>
      </c>
    </row>
    <row r="59" spans="1:14" x14ac:dyDescent="0.25">
      <c r="A59" t="s">
        <v>248</v>
      </c>
      <c r="B59">
        <v>2700</v>
      </c>
      <c r="C59" t="s">
        <v>316</v>
      </c>
      <c r="D59">
        <v>718</v>
      </c>
      <c r="E59" t="s">
        <v>329</v>
      </c>
      <c r="F59">
        <v>158607</v>
      </c>
      <c r="G59">
        <v>531375</v>
      </c>
      <c r="H59">
        <f>SUM(Table4_1[[#This Row],[FY22 Actual_General Fund]:[FY22 Actual_Other Funds]])</f>
        <v>689982</v>
      </c>
      <c r="I59">
        <v>283294</v>
      </c>
      <c r="J59">
        <v>506631</v>
      </c>
      <c r="K59">
        <f>SUM(Table4_1[[#This Row],[FY23 Budget_General Fund]:[FY23 Budget_Other Funds]])</f>
        <v>789925</v>
      </c>
      <c r="L59">
        <v>296002.82799999998</v>
      </c>
      <c r="M59">
        <v>522435.38699999999</v>
      </c>
      <c r="N59">
        <f>SUM(Table4_1[[#This Row],[FY24 CLS_General Fund]:[FY24 CLS_Other Funds]])</f>
        <v>818438.21499999997</v>
      </c>
    </row>
    <row r="60" spans="1:14" x14ac:dyDescent="0.25">
      <c r="A60" t="s">
        <v>248</v>
      </c>
      <c r="B60">
        <v>2700</v>
      </c>
      <c r="C60" t="s">
        <v>316</v>
      </c>
      <c r="D60">
        <v>303</v>
      </c>
      <c r="E60" t="s">
        <v>317</v>
      </c>
      <c r="F60">
        <v>3148780</v>
      </c>
      <c r="G60">
        <v>5919432</v>
      </c>
      <c r="H60">
        <f>SUM(Table4_1[[#This Row],[FY22 Actual_General Fund]:[FY22 Actual_Other Funds]])</f>
        <v>9068212</v>
      </c>
      <c r="I60">
        <v>4882875</v>
      </c>
      <c r="J60">
        <v>13093505</v>
      </c>
      <c r="K60">
        <f>SUM(Table4_1[[#This Row],[FY23 Budget_General Fund]:[FY23 Budget_Other Funds]])</f>
        <v>17976380</v>
      </c>
      <c r="L60">
        <v>5094563.0845999997</v>
      </c>
      <c r="M60">
        <v>13479640.936000001</v>
      </c>
      <c r="N60">
        <f>SUM(Table4_1[[#This Row],[FY24 CLS_General Fund]:[FY24 CLS_Other Funds]])</f>
        <v>18574204.020599999</v>
      </c>
    </row>
    <row r="61" spans="1:14" x14ac:dyDescent="0.25">
      <c r="A61" t="s">
        <v>248</v>
      </c>
      <c r="B61">
        <v>2700</v>
      </c>
      <c r="C61" t="s">
        <v>316</v>
      </c>
      <c r="D61">
        <v>725</v>
      </c>
      <c r="E61" t="s">
        <v>335</v>
      </c>
      <c r="F61">
        <v>202567</v>
      </c>
      <c r="G61">
        <v>3096394</v>
      </c>
      <c r="H61">
        <f>SUM(Table4_1[[#This Row],[FY22 Actual_General Fund]:[FY22 Actual_Other Funds]])</f>
        <v>3298961</v>
      </c>
      <c r="I61">
        <v>209733</v>
      </c>
      <c r="J61">
        <v>4912728</v>
      </c>
      <c r="K61">
        <f>SUM(Table4_1[[#This Row],[FY23 Budget_General Fund]:[FY23 Budget_Other Funds]])</f>
        <v>5122461</v>
      </c>
      <c r="L61">
        <v>218122.32</v>
      </c>
      <c r="M61">
        <v>5096354.6969999997</v>
      </c>
      <c r="N61">
        <f>SUM(Table4_1[[#This Row],[FY24 CLS_General Fund]:[FY24 CLS_Other Funds]])</f>
        <v>5314477.017</v>
      </c>
    </row>
    <row r="62" spans="1:14" x14ac:dyDescent="0.25">
      <c r="A62" t="s">
        <v>248</v>
      </c>
      <c r="B62">
        <v>2700</v>
      </c>
      <c r="C62" t="s">
        <v>316</v>
      </c>
      <c r="D62">
        <v>724</v>
      </c>
      <c r="E62" t="s">
        <v>334</v>
      </c>
      <c r="F62">
        <v>0</v>
      </c>
      <c r="G62">
        <v>2491919</v>
      </c>
      <c r="H62">
        <f>SUM(Table4_1[[#This Row],[FY22 Actual_General Fund]:[FY22 Actual_Other Funds]])</f>
        <v>2491919</v>
      </c>
      <c r="I62">
        <v>0</v>
      </c>
      <c r="J62">
        <v>2692464</v>
      </c>
      <c r="K62">
        <f>SUM(Table4_1[[#This Row],[FY23 Budget_General Fund]:[FY23 Budget_Other Funds]])</f>
        <v>2692464</v>
      </c>
      <c r="L62">
        <v>0</v>
      </c>
      <c r="M62">
        <v>2790642.4920000001</v>
      </c>
      <c r="N62">
        <f>SUM(Table4_1[[#This Row],[FY24 CLS_General Fund]:[FY24 CLS_Other Funds]])</f>
        <v>2790642.4920000001</v>
      </c>
    </row>
    <row r="63" spans="1:14" x14ac:dyDescent="0.25">
      <c r="A63" t="s">
        <v>248</v>
      </c>
      <c r="B63">
        <v>2700</v>
      </c>
      <c r="C63" t="s">
        <v>316</v>
      </c>
      <c r="D63">
        <v>315</v>
      </c>
      <c r="E63" t="s">
        <v>324</v>
      </c>
      <c r="F63">
        <v>68465538</v>
      </c>
      <c r="G63">
        <v>9266068</v>
      </c>
      <c r="H63">
        <f>SUM(Table4_1[[#This Row],[FY22 Actual_General Fund]:[FY22 Actual_Other Funds]])</f>
        <v>77731606</v>
      </c>
      <c r="I63">
        <v>981732</v>
      </c>
      <c r="J63">
        <v>36530790</v>
      </c>
      <c r="K63">
        <f>SUM(Table4_1[[#This Row],[FY23 Budget_General Fund]:[FY23 Budget_Other Funds]])</f>
        <v>37512522</v>
      </c>
      <c r="L63">
        <v>1031698.058</v>
      </c>
      <c r="M63">
        <v>37553921.711999997</v>
      </c>
      <c r="N63">
        <f>SUM(Table4_1[[#This Row],[FY24 CLS_General Fund]:[FY24 CLS_Other Funds]])</f>
        <v>38585619.769999996</v>
      </c>
    </row>
    <row r="64" spans="1:14" x14ac:dyDescent="0.25">
      <c r="A64" t="s">
        <v>248</v>
      </c>
      <c r="B64">
        <v>2700</v>
      </c>
      <c r="C64" t="s">
        <v>316</v>
      </c>
      <c r="D64">
        <v>717</v>
      </c>
      <c r="E64" t="s">
        <v>328</v>
      </c>
      <c r="F64">
        <v>3052643</v>
      </c>
      <c r="G64">
        <v>0</v>
      </c>
      <c r="H64">
        <f>SUM(Table4_1[[#This Row],[FY22 Actual_General Fund]:[FY22 Actual_Other Funds]])</f>
        <v>3052643</v>
      </c>
      <c r="I64">
        <v>3118838</v>
      </c>
      <c r="J64">
        <v>33944</v>
      </c>
      <c r="K64">
        <f>SUM(Table4_1[[#This Row],[FY23 Budget_General Fund]:[FY23 Budget_Other Funds]])</f>
        <v>3152782</v>
      </c>
      <c r="L64">
        <v>3285290.4640000002</v>
      </c>
      <c r="M64">
        <v>35301.760000000002</v>
      </c>
      <c r="N64">
        <f>SUM(Table4_1[[#This Row],[FY24 CLS_General Fund]:[FY24 CLS_Other Funds]])</f>
        <v>3320592.2239999999</v>
      </c>
    </row>
    <row r="65" spans="1:14" x14ac:dyDescent="0.25">
      <c r="A65" t="s">
        <v>248</v>
      </c>
      <c r="B65">
        <v>2700</v>
      </c>
      <c r="C65" t="s">
        <v>316</v>
      </c>
      <c r="D65">
        <v>311</v>
      </c>
      <c r="E65" t="s">
        <v>323</v>
      </c>
      <c r="F65">
        <v>0</v>
      </c>
      <c r="G65">
        <v>2051648</v>
      </c>
      <c r="H65">
        <f>SUM(Table4_1[[#This Row],[FY22 Actual_General Fund]:[FY22 Actual_Other Funds]])</f>
        <v>2051648</v>
      </c>
      <c r="I65">
        <v>0</v>
      </c>
      <c r="J65">
        <v>5399406</v>
      </c>
      <c r="K65">
        <f>SUM(Table4_1[[#This Row],[FY23 Budget_General Fund]:[FY23 Budget_Other Funds]])</f>
        <v>5399406</v>
      </c>
      <c r="L65">
        <v>0</v>
      </c>
      <c r="M65">
        <v>5621775.6030000001</v>
      </c>
      <c r="N65">
        <f>SUM(Table4_1[[#This Row],[FY24 CLS_General Fund]:[FY24 CLS_Other Funds]])</f>
        <v>5621775.6030000001</v>
      </c>
    </row>
    <row r="66" spans="1:14" x14ac:dyDescent="0.25">
      <c r="A66" t="s">
        <v>248</v>
      </c>
      <c r="B66">
        <v>2700</v>
      </c>
      <c r="C66" t="s">
        <v>316</v>
      </c>
      <c r="D66">
        <v>305</v>
      </c>
      <c r="E66" t="s">
        <v>318</v>
      </c>
      <c r="F66">
        <v>867451</v>
      </c>
      <c r="G66">
        <v>1432263</v>
      </c>
      <c r="H66">
        <f>SUM(Table4_1[[#This Row],[FY22 Actual_General Fund]:[FY22 Actual_Other Funds]])</f>
        <v>2299714</v>
      </c>
      <c r="I66">
        <v>1500933</v>
      </c>
      <c r="J66">
        <v>2337569</v>
      </c>
      <c r="K66">
        <f>SUM(Table4_1[[#This Row],[FY23 Budget_General Fund]:[FY23 Budget_Other Funds]])</f>
        <v>3838502</v>
      </c>
      <c r="L66">
        <v>1746884.058</v>
      </c>
      <c r="M66">
        <v>2419691.5649999999</v>
      </c>
      <c r="N66">
        <f>SUM(Table4_1[[#This Row],[FY24 CLS_General Fund]:[FY24 CLS_Other Funds]])</f>
        <v>4166575.6229999997</v>
      </c>
    </row>
    <row r="67" spans="1:14" x14ac:dyDescent="0.25">
      <c r="A67" t="s">
        <v>248</v>
      </c>
      <c r="B67">
        <v>2700</v>
      </c>
      <c r="C67" t="s">
        <v>316</v>
      </c>
      <c r="D67">
        <v>720</v>
      </c>
      <c r="E67" t="s">
        <v>330</v>
      </c>
      <c r="F67">
        <v>784380</v>
      </c>
      <c r="G67">
        <v>34564882</v>
      </c>
      <c r="H67">
        <f>SUM(Table4_1[[#This Row],[FY22 Actual_General Fund]:[FY22 Actual_Other Funds]])</f>
        <v>35349262</v>
      </c>
      <c r="I67">
        <v>1420742</v>
      </c>
      <c r="J67">
        <v>52952908</v>
      </c>
      <c r="K67">
        <f>SUM(Table4_1[[#This Row],[FY23 Budget_General Fund]:[FY23 Budget_Other Funds]])</f>
        <v>54373650</v>
      </c>
      <c r="L67">
        <v>1491938.0660000001</v>
      </c>
      <c r="M67">
        <v>54956023.733000003</v>
      </c>
      <c r="N67">
        <f>SUM(Table4_1[[#This Row],[FY24 CLS_General Fund]:[FY24 CLS_Other Funds]])</f>
        <v>56447961.799000002</v>
      </c>
    </row>
    <row r="68" spans="1:14" x14ac:dyDescent="0.25">
      <c r="A68" t="s">
        <v>248</v>
      </c>
      <c r="B68">
        <v>2700</v>
      </c>
      <c r="C68" t="s">
        <v>316</v>
      </c>
      <c r="D68">
        <v>308</v>
      </c>
      <c r="E68" t="s">
        <v>320</v>
      </c>
      <c r="F68">
        <v>2236235</v>
      </c>
      <c r="G68">
        <v>22083998</v>
      </c>
      <c r="H68">
        <f>SUM(Table4_1[[#This Row],[FY22 Actual_General Fund]:[FY22 Actual_Other Funds]])</f>
        <v>24320233</v>
      </c>
      <c r="I68">
        <v>2087790</v>
      </c>
      <c r="J68">
        <v>22185591</v>
      </c>
      <c r="K68">
        <f>SUM(Table4_1[[#This Row],[FY23 Budget_General Fund]:[FY23 Budget_Other Funds]])</f>
        <v>24273381</v>
      </c>
      <c r="L68">
        <v>2179624.2766999998</v>
      </c>
      <c r="M68">
        <v>23004445.976</v>
      </c>
      <c r="N68">
        <f>SUM(Table4_1[[#This Row],[FY24 CLS_General Fund]:[FY24 CLS_Other Funds]])</f>
        <v>25184070.252700001</v>
      </c>
    </row>
    <row r="69" spans="1:14" x14ac:dyDescent="0.25">
      <c r="A69" t="s">
        <v>248</v>
      </c>
      <c r="B69">
        <v>2700</v>
      </c>
      <c r="C69" t="s">
        <v>316</v>
      </c>
      <c r="D69">
        <v>310</v>
      </c>
      <c r="E69" t="s">
        <v>322</v>
      </c>
      <c r="F69">
        <v>13748497</v>
      </c>
      <c r="G69">
        <v>4777624</v>
      </c>
      <c r="H69">
        <f>SUM(Table4_1[[#This Row],[FY22 Actual_General Fund]:[FY22 Actual_Other Funds]])</f>
        <v>18526121</v>
      </c>
      <c r="I69">
        <v>15781786</v>
      </c>
      <c r="J69">
        <v>4524924</v>
      </c>
      <c r="K69">
        <f>SUM(Table4_1[[#This Row],[FY23 Budget_General Fund]:[FY23 Budget_Other Funds]])</f>
        <v>20306710</v>
      </c>
      <c r="L69">
        <v>16286593.08</v>
      </c>
      <c r="M69">
        <v>4967859.4919999996</v>
      </c>
      <c r="N69">
        <f>SUM(Table4_1[[#This Row],[FY24 CLS_General Fund]:[FY24 CLS_Other Funds]])</f>
        <v>21254452.572000001</v>
      </c>
    </row>
    <row r="70" spans="1:14" x14ac:dyDescent="0.25">
      <c r="A70" t="s">
        <v>248</v>
      </c>
      <c r="B70">
        <v>2700</v>
      </c>
      <c r="C70" t="s">
        <v>316</v>
      </c>
      <c r="D70">
        <v>721</v>
      </c>
      <c r="E70" t="s">
        <v>331</v>
      </c>
      <c r="F70">
        <v>1101481</v>
      </c>
      <c r="G70">
        <v>1660962</v>
      </c>
      <c r="H70">
        <f>SUM(Table4_1[[#This Row],[FY22 Actual_General Fund]:[FY22 Actual_Other Funds]])</f>
        <v>2762443</v>
      </c>
      <c r="I70">
        <v>1411181</v>
      </c>
      <c r="J70">
        <v>2316307</v>
      </c>
      <c r="K70">
        <f>SUM(Table4_1[[#This Row],[FY23 Budget_General Fund]:[FY23 Budget_Other Funds]])</f>
        <v>3727488</v>
      </c>
      <c r="L70">
        <v>1463566.5015</v>
      </c>
      <c r="M70">
        <v>2393171.3259999999</v>
      </c>
      <c r="N70">
        <f>SUM(Table4_1[[#This Row],[FY24 CLS_General Fund]:[FY24 CLS_Other Funds]])</f>
        <v>3856737.8274999997</v>
      </c>
    </row>
    <row r="71" spans="1:14" x14ac:dyDescent="0.25">
      <c r="A71" t="s">
        <v>248</v>
      </c>
      <c r="B71">
        <v>2700</v>
      </c>
      <c r="C71" t="s">
        <v>316</v>
      </c>
      <c r="D71">
        <v>307</v>
      </c>
      <c r="E71" t="s">
        <v>319</v>
      </c>
      <c r="F71">
        <v>1559281</v>
      </c>
      <c r="G71">
        <v>1231871</v>
      </c>
      <c r="H71">
        <f>SUM(Table4_1[[#This Row],[FY22 Actual_General Fund]:[FY22 Actual_Other Funds]])</f>
        <v>2791152</v>
      </c>
      <c r="I71">
        <v>1527769</v>
      </c>
      <c r="J71">
        <v>5167201</v>
      </c>
      <c r="K71">
        <f>SUM(Table4_1[[#This Row],[FY23 Budget_General Fund]:[FY23 Budget_Other Funds]])</f>
        <v>6694970</v>
      </c>
      <c r="L71">
        <v>1589848.0190000001</v>
      </c>
      <c r="M71">
        <v>5363759.1150000002</v>
      </c>
      <c r="N71">
        <f>SUM(Table4_1[[#This Row],[FY24 CLS_General Fund]:[FY24 CLS_Other Funds]])</f>
        <v>6953607.1340000005</v>
      </c>
    </row>
    <row r="72" spans="1:14" x14ac:dyDescent="0.25">
      <c r="A72" t="s">
        <v>248</v>
      </c>
      <c r="B72">
        <v>2700</v>
      </c>
      <c r="C72" t="s">
        <v>316</v>
      </c>
      <c r="D72">
        <v>316</v>
      </c>
      <c r="E72" t="s">
        <v>325</v>
      </c>
      <c r="F72">
        <v>680348</v>
      </c>
      <c r="G72">
        <v>749651</v>
      </c>
      <c r="H72">
        <f>SUM(Table4_1[[#This Row],[FY22 Actual_General Fund]:[FY22 Actual_Other Funds]])</f>
        <v>1429999</v>
      </c>
      <c r="I72">
        <v>1276236</v>
      </c>
      <c r="J72">
        <v>445408</v>
      </c>
      <c r="K72">
        <f>SUM(Table4_1[[#This Row],[FY23 Budget_General Fund]:[FY23 Budget_Other Funds]])</f>
        <v>1721644</v>
      </c>
      <c r="L72">
        <v>1329291.4180000001</v>
      </c>
      <c r="M72">
        <v>460865.99599999998</v>
      </c>
      <c r="N72">
        <f>SUM(Table4_1[[#This Row],[FY24 CLS_General Fund]:[FY24 CLS_Other Funds]])</f>
        <v>1790157.4140000001</v>
      </c>
    </row>
    <row r="73" spans="1:14" x14ac:dyDescent="0.25">
      <c r="A73" t="s">
        <v>248</v>
      </c>
      <c r="B73">
        <v>3100</v>
      </c>
      <c r="C73" t="s">
        <v>336</v>
      </c>
      <c r="D73">
        <v>737</v>
      </c>
      <c r="E73" t="s">
        <v>346</v>
      </c>
      <c r="F73">
        <v>4980483</v>
      </c>
      <c r="G73">
        <v>830606</v>
      </c>
      <c r="H73">
        <f>SUM(Table4_1[[#This Row],[FY22 Actual_General Fund]:[FY22 Actual_Other Funds]])</f>
        <v>5811089</v>
      </c>
      <c r="I73">
        <v>5458863</v>
      </c>
      <c r="J73">
        <v>1049510</v>
      </c>
      <c r="K73">
        <f>SUM(Table4_1[[#This Row],[FY23 Budget_General Fund]:[FY23 Budget_Other Funds]])</f>
        <v>6508373</v>
      </c>
      <c r="L73">
        <v>5807568.5959000001</v>
      </c>
      <c r="M73">
        <v>1060254.3230000001</v>
      </c>
      <c r="N73">
        <f>SUM(Table4_1[[#This Row],[FY24 CLS_General Fund]:[FY24 CLS_Other Funds]])</f>
        <v>6867822.9188999999</v>
      </c>
    </row>
    <row r="74" spans="1:14" x14ac:dyDescent="0.25">
      <c r="A74" t="s">
        <v>248</v>
      </c>
      <c r="B74">
        <v>3100</v>
      </c>
      <c r="C74" t="s">
        <v>336</v>
      </c>
      <c r="D74">
        <v>177</v>
      </c>
      <c r="E74" t="s">
        <v>295</v>
      </c>
      <c r="F74">
        <v>0</v>
      </c>
      <c r="G74">
        <v>0</v>
      </c>
      <c r="H74">
        <f>SUM(Table4_1[[#This Row],[FY22 Actual_General Fund]:[FY22 Actual_Other Funds]])</f>
        <v>0</v>
      </c>
      <c r="I74">
        <v>0</v>
      </c>
      <c r="J74">
        <v>0</v>
      </c>
      <c r="K74">
        <f>SUM(Table4_1[[#This Row],[FY23 Budget_General Fund]:[FY23 Budget_Other Funds]])</f>
        <v>0</v>
      </c>
      <c r="L74">
        <v>0</v>
      </c>
      <c r="M74">
        <v>0</v>
      </c>
      <c r="N74">
        <f>SUM(Table4_1[[#This Row],[FY24 CLS_General Fund]:[FY24 CLS_Other Funds]])</f>
        <v>0</v>
      </c>
    </row>
    <row r="75" spans="1:14" x14ac:dyDescent="0.25">
      <c r="A75" t="s">
        <v>248</v>
      </c>
      <c r="B75">
        <v>3100</v>
      </c>
      <c r="C75" t="s">
        <v>336</v>
      </c>
      <c r="D75">
        <v>748</v>
      </c>
      <c r="E75" t="s">
        <v>352</v>
      </c>
      <c r="F75">
        <v>0</v>
      </c>
      <c r="G75">
        <v>1432823</v>
      </c>
      <c r="H75">
        <f>SUM(Table4_1[[#This Row],[FY22 Actual_General Fund]:[FY22 Actual_Other Funds]])</f>
        <v>1432823</v>
      </c>
      <c r="I75">
        <v>0</v>
      </c>
      <c r="J75">
        <v>9319307</v>
      </c>
      <c r="K75">
        <f>SUM(Table4_1[[#This Row],[FY23 Budget_General Fund]:[FY23 Budget_Other Funds]])</f>
        <v>9319307</v>
      </c>
      <c r="L75">
        <v>0</v>
      </c>
      <c r="M75">
        <v>9679017.0419999994</v>
      </c>
      <c r="N75">
        <f>SUM(Table4_1[[#This Row],[FY24 CLS_General Fund]:[FY24 CLS_Other Funds]])</f>
        <v>9679017.0419999994</v>
      </c>
    </row>
    <row r="76" spans="1:14" x14ac:dyDescent="0.25">
      <c r="A76" t="s">
        <v>248</v>
      </c>
      <c r="B76">
        <v>3100</v>
      </c>
      <c r="C76" t="s">
        <v>336</v>
      </c>
      <c r="D76">
        <v>585</v>
      </c>
      <c r="E76" t="s">
        <v>342</v>
      </c>
      <c r="F76">
        <v>0</v>
      </c>
      <c r="G76">
        <v>0</v>
      </c>
      <c r="H76">
        <f>SUM(Table4_1[[#This Row],[FY22 Actual_General Fund]:[FY22 Actual_Other Funds]])</f>
        <v>0</v>
      </c>
      <c r="I76">
        <v>0</v>
      </c>
      <c r="J76">
        <v>0</v>
      </c>
      <c r="K76">
        <f>SUM(Table4_1[[#This Row],[FY23 Budget_General Fund]:[FY23 Budget_Other Funds]])</f>
        <v>0</v>
      </c>
      <c r="L76">
        <v>0</v>
      </c>
      <c r="M76">
        <v>0</v>
      </c>
      <c r="N76">
        <f>SUM(Table4_1[[#This Row],[FY24 CLS_General Fund]:[FY24 CLS_Other Funds]])</f>
        <v>0</v>
      </c>
    </row>
    <row r="77" spans="1:14" x14ac:dyDescent="0.25">
      <c r="A77" t="s">
        <v>248</v>
      </c>
      <c r="B77">
        <v>3100</v>
      </c>
      <c r="C77" t="s">
        <v>336</v>
      </c>
      <c r="D77">
        <v>604</v>
      </c>
      <c r="E77" t="s">
        <v>345</v>
      </c>
      <c r="F77">
        <v>163204</v>
      </c>
      <c r="G77">
        <v>11</v>
      </c>
      <c r="H77">
        <f>SUM(Table4_1[[#This Row],[FY22 Actual_General Fund]:[FY22 Actual_Other Funds]])</f>
        <v>163215</v>
      </c>
      <c r="I77">
        <v>251963</v>
      </c>
      <c r="J77">
        <v>0</v>
      </c>
      <c r="K77">
        <f>SUM(Table4_1[[#This Row],[FY23 Budget_General Fund]:[FY23 Budget_Other Funds]])</f>
        <v>251963</v>
      </c>
      <c r="L77">
        <v>262524.14600000001</v>
      </c>
      <c r="M77">
        <v>0</v>
      </c>
      <c r="N77">
        <f>SUM(Table4_1[[#This Row],[FY24 CLS_General Fund]:[FY24 CLS_Other Funds]])</f>
        <v>262524.14600000001</v>
      </c>
    </row>
    <row r="78" spans="1:14" x14ac:dyDescent="0.25">
      <c r="A78" t="s">
        <v>248</v>
      </c>
      <c r="B78">
        <v>3100</v>
      </c>
      <c r="C78" t="s">
        <v>336</v>
      </c>
      <c r="D78">
        <v>751</v>
      </c>
      <c r="E78" t="s">
        <v>355</v>
      </c>
      <c r="F78">
        <v>6277380</v>
      </c>
      <c r="G78">
        <v>0</v>
      </c>
      <c r="H78">
        <f>SUM(Table4_1[[#This Row],[FY22 Actual_General Fund]:[FY22 Actual_Other Funds]])</f>
        <v>6277380</v>
      </c>
      <c r="I78">
        <v>7160207</v>
      </c>
      <c r="J78">
        <v>0</v>
      </c>
      <c r="K78">
        <f>SUM(Table4_1[[#This Row],[FY23 Budget_General Fund]:[FY23 Budget_Other Funds]])</f>
        <v>7160207</v>
      </c>
      <c r="L78">
        <v>7376956.5039999997</v>
      </c>
      <c r="M78">
        <v>0</v>
      </c>
      <c r="N78">
        <f>SUM(Table4_1[[#This Row],[FY24 CLS_General Fund]:[FY24 CLS_Other Funds]])</f>
        <v>7376956.5039999997</v>
      </c>
    </row>
    <row r="79" spans="1:14" x14ac:dyDescent="0.25">
      <c r="A79" t="s">
        <v>248</v>
      </c>
      <c r="B79">
        <v>3100</v>
      </c>
      <c r="C79" t="s">
        <v>336</v>
      </c>
      <c r="D79">
        <v>752</v>
      </c>
      <c r="E79" t="s">
        <v>356</v>
      </c>
      <c r="F79">
        <v>828849</v>
      </c>
      <c r="G79">
        <v>0</v>
      </c>
      <c r="H79">
        <f>SUM(Table4_1[[#This Row],[FY22 Actual_General Fund]:[FY22 Actual_Other Funds]])</f>
        <v>828849</v>
      </c>
      <c r="I79">
        <v>1728152</v>
      </c>
      <c r="J79">
        <v>0</v>
      </c>
      <c r="K79">
        <f>SUM(Table4_1[[#This Row],[FY23 Budget_General Fund]:[FY23 Budget_Other Funds]])</f>
        <v>1728152</v>
      </c>
      <c r="L79">
        <v>1817189.7185</v>
      </c>
      <c r="M79">
        <v>0</v>
      </c>
      <c r="N79">
        <f>SUM(Table4_1[[#This Row],[FY24 CLS_General Fund]:[FY24 CLS_Other Funds]])</f>
        <v>1817189.7185</v>
      </c>
    </row>
    <row r="80" spans="1:14" x14ac:dyDescent="0.25">
      <c r="A80" t="s">
        <v>248</v>
      </c>
      <c r="B80">
        <v>3100</v>
      </c>
      <c r="C80" t="s">
        <v>336</v>
      </c>
      <c r="D80">
        <v>593</v>
      </c>
      <c r="E80" t="s">
        <v>343</v>
      </c>
      <c r="F80">
        <v>777223</v>
      </c>
      <c r="G80">
        <v>6286297</v>
      </c>
      <c r="H80">
        <f>SUM(Table4_1[[#This Row],[FY22 Actual_General Fund]:[FY22 Actual_Other Funds]])</f>
        <v>7063520</v>
      </c>
      <c r="I80">
        <v>2294359</v>
      </c>
      <c r="J80">
        <v>10575198</v>
      </c>
      <c r="K80">
        <f>SUM(Table4_1[[#This Row],[FY23 Budget_General Fund]:[FY23 Budget_Other Funds]])</f>
        <v>12869557</v>
      </c>
      <c r="L80">
        <v>381721.799</v>
      </c>
      <c r="M80">
        <v>10652080.359999999</v>
      </c>
      <c r="N80">
        <f>SUM(Table4_1[[#This Row],[FY24 CLS_General Fund]:[FY24 CLS_Other Funds]])</f>
        <v>11033802.159</v>
      </c>
    </row>
    <row r="81" spans="1:14" x14ac:dyDescent="0.25">
      <c r="A81" t="s">
        <v>248</v>
      </c>
      <c r="B81">
        <v>3100</v>
      </c>
      <c r="C81" t="s">
        <v>336</v>
      </c>
      <c r="D81">
        <v>260</v>
      </c>
      <c r="E81" t="s">
        <v>338</v>
      </c>
      <c r="F81">
        <v>0</v>
      </c>
      <c r="G81">
        <v>0</v>
      </c>
      <c r="H81">
        <f>SUM(Table4_1[[#This Row],[FY22 Actual_General Fund]:[FY22 Actual_Other Funds]])</f>
        <v>0</v>
      </c>
      <c r="I81">
        <v>0</v>
      </c>
      <c r="J81">
        <v>0</v>
      </c>
      <c r="K81">
        <f>SUM(Table4_1[[#This Row],[FY23 Budget_General Fund]:[FY23 Budget_Other Funds]])</f>
        <v>0</v>
      </c>
      <c r="L81">
        <v>0</v>
      </c>
      <c r="M81">
        <v>0</v>
      </c>
      <c r="N81">
        <f>SUM(Table4_1[[#This Row],[FY24 CLS_General Fund]:[FY24 CLS_Other Funds]])</f>
        <v>0</v>
      </c>
    </row>
    <row r="82" spans="1:14" x14ac:dyDescent="0.25">
      <c r="A82" t="s">
        <v>248</v>
      </c>
      <c r="B82">
        <v>3100</v>
      </c>
      <c r="C82" t="s">
        <v>336</v>
      </c>
      <c r="D82">
        <v>740</v>
      </c>
      <c r="E82" t="s">
        <v>348</v>
      </c>
      <c r="F82">
        <v>12939</v>
      </c>
      <c r="G82">
        <v>278893</v>
      </c>
      <c r="H82">
        <f>SUM(Table4_1[[#This Row],[FY22 Actual_General Fund]:[FY22 Actual_Other Funds]])</f>
        <v>291832</v>
      </c>
      <c r="I82">
        <v>0</v>
      </c>
      <c r="J82">
        <v>0</v>
      </c>
      <c r="K82">
        <f>SUM(Table4_1[[#This Row],[FY23 Budget_General Fund]:[FY23 Budget_Other Funds]])</f>
        <v>0</v>
      </c>
      <c r="L82">
        <v>0</v>
      </c>
      <c r="M82">
        <v>0</v>
      </c>
      <c r="N82">
        <f>SUM(Table4_1[[#This Row],[FY24 CLS_General Fund]:[FY24 CLS_Other Funds]])</f>
        <v>0</v>
      </c>
    </row>
    <row r="83" spans="1:14" x14ac:dyDescent="0.25">
      <c r="A83" t="s">
        <v>248</v>
      </c>
      <c r="B83">
        <v>3100</v>
      </c>
      <c r="C83" t="s">
        <v>336</v>
      </c>
      <c r="D83">
        <v>582</v>
      </c>
      <c r="E83" t="s">
        <v>340</v>
      </c>
      <c r="F83">
        <v>18</v>
      </c>
      <c r="G83">
        <v>29</v>
      </c>
      <c r="H83">
        <f>SUM(Table4_1[[#This Row],[FY22 Actual_General Fund]:[FY22 Actual_Other Funds]])</f>
        <v>47</v>
      </c>
      <c r="I83">
        <v>0</v>
      </c>
      <c r="J83">
        <v>0</v>
      </c>
      <c r="K83">
        <f>SUM(Table4_1[[#This Row],[FY23 Budget_General Fund]:[FY23 Budget_Other Funds]])</f>
        <v>0</v>
      </c>
      <c r="L83">
        <v>0</v>
      </c>
      <c r="M83">
        <v>0</v>
      </c>
      <c r="N83">
        <f>SUM(Table4_1[[#This Row],[FY24 CLS_General Fund]:[FY24 CLS_Other Funds]])</f>
        <v>0</v>
      </c>
    </row>
    <row r="84" spans="1:14" x14ac:dyDescent="0.25">
      <c r="A84" t="s">
        <v>248</v>
      </c>
      <c r="B84">
        <v>3100</v>
      </c>
      <c r="C84" t="s">
        <v>336</v>
      </c>
      <c r="D84">
        <v>745</v>
      </c>
      <c r="E84" t="s">
        <v>350</v>
      </c>
      <c r="F84">
        <v>11545678</v>
      </c>
      <c r="G84">
        <v>1998755</v>
      </c>
      <c r="H84">
        <f>SUM(Table4_1[[#This Row],[FY22 Actual_General Fund]:[FY22 Actual_Other Funds]])</f>
        <v>13544433</v>
      </c>
      <c r="I84">
        <v>12672900</v>
      </c>
      <c r="J84">
        <v>359854</v>
      </c>
      <c r="K84">
        <f>SUM(Table4_1[[#This Row],[FY23 Budget_General Fund]:[FY23 Budget_Other Funds]])</f>
        <v>13032754</v>
      </c>
      <c r="L84">
        <v>13235985.660599999</v>
      </c>
      <c r="M84">
        <v>372648.16</v>
      </c>
      <c r="N84">
        <f>SUM(Table4_1[[#This Row],[FY24 CLS_General Fund]:[FY24 CLS_Other Funds]])</f>
        <v>13608633.820599999</v>
      </c>
    </row>
    <row r="85" spans="1:14" x14ac:dyDescent="0.25">
      <c r="A85" t="s">
        <v>248</v>
      </c>
      <c r="B85">
        <v>3100</v>
      </c>
      <c r="C85" t="s">
        <v>336</v>
      </c>
      <c r="D85">
        <v>750</v>
      </c>
      <c r="E85" t="s">
        <v>354</v>
      </c>
      <c r="F85">
        <v>2179</v>
      </c>
      <c r="G85">
        <v>2619315</v>
      </c>
      <c r="H85">
        <f>SUM(Table4_1[[#This Row],[FY22 Actual_General Fund]:[FY22 Actual_Other Funds]])</f>
        <v>2621494</v>
      </c>
      <c r="I85">
        <v>200000</v>
      </c>
      <c r="J85">
        <v>7438368</v>
      </c>
      <c r="K85">
        <f>SUM(Table4_1[[#This Row],[FY23 Budget_General Fund]:[FY23 Budget_Other Funds]])</f>
        <v>7638368</v>
      </c>
      <c r="L85">
        <v>202500</v>
      </c>
      <c r="M85">
        <v>7638786.0319999997</v>
      </c>
      <c r="N85">
        <f>SUM(Table4_1[[#This Row],[FY24 CLS_General Fund]:[FY24 CLS_Other Funds]])</f>
        <v>7841286.0319999997</v>
      </c>
    </row>
    <row r="86" spans="1:14" x14ac:dyDescent="0.25">
      <c r="A86" t="s">
        <v>248</v>
      </c>
      <c r="B86">
        <v>3100</v>
      </c>
      <c r="C86" t="s">
        <v>336</v>
      </c>
      <c r="D86">
        <v>814</v>
      </c>
      <c r="E86" t="s">
        <v>362</v>
      </c>
      <c r="F86">
        <v>0</v>
      </c>
      <c r="G86">
        <v>0</v>
      </c>
      <c r="H86">
        <f>SUM(Table4_1[[#This Row],[FY22 Actual_General Fund]:[FY22 Actual_Other Funds]])</f>
        <v>0</v>
      </c>
      <c r="I86">
        <v>0</v>
      </c>
      <c r="J86">
        <v>0</v>
      </c>
      <c r="K86">
        <f>SUM(Table4_1[[#This Row],[FY23 Budget_General Fund]:[FY23 Budget_Other Funds]])</f>
        <v>0</v>
      </c>
      <c r="L86">
        <v>0</v>
      </c>
      <c r="M86">
        <v>0</v>
      </c>
      <c r="N86">
        <f>SUM(Table4_1[[#This Row],[FY24 CLS_General Fund]:[FY24 CLS_Other Funds]])</f>
        <v>0</v>
      </c>
    </row>
    <row r="87" spans="1:14" x14ac:dyDescent="0.25">
      <c r="A87" t="s">
        <v>248</v>
      </c>
      <c r="B87">
        <v>3100</v>
      </c>
      <c r="C87" t="s">
        <v>336</v>
      </c>
      <c r="D87">
        <v>811</v>
      </c>
      <c r="E87" t="s">
        <v>360</v>
      </c>
      <c r="F87">
        <v>450979</v>
      </c>
      <c r="G87">
        <v>0</v>
      </c>
      <c r="H87">
        <f>SUM(Table4_1[[#This Row],[FY22 Actual_General Fund]:[FY22 Actual_Other Funds]])</f>
        <v>450979</v>
      </c>
      <c r="I87">
        <v>456096</v>
      </c>
      <c r="J87">
        <v>0</v>
      </c>
      <c r="K87">
        <f>SUM(Table4_1[[#This Row],[FY23 Budget_General Fund]:[FY23 Budget_Other Funds]])</f>
        <v>456096</v>
      </c>
      <c r="L87">
        <v>624339.84</v>
      </c>
      <c r="M87">
        <v>0</v>
      </c>
      <c r="N87">
        <f>SUM(Table4_1[[#This Row],[FY24 CLS_General Fund]:[FY24 CLS_Other Funds]])</f>
        <v>624339.84</v>
      </c>
    </row>
    <row r="88" spans="1:14" x14ac:dyDescent="0.25">
      <c r="A88" t="s">
        <v>248</v>
      </c>
      <c r="B88">
        <v>3100</v>
      </c>
      <c r="C88" t="s">
        <v>336</v>
      </c>
      <c r="D88">
        <v>815</v>
      </c>
      <c r="E88" t="s">
        <v>363</v>
      </c>
      <c r="F88">
        <v>606663</v>
      </c>
      <c r="G88">
        <v>0</v>
      </c>
      <c r="H88">
        <f>SUM(Table4_1[[#This Row],[FY22 Actual_General Fund]:[FY22 Actual_Other Funds]])</f>
        <v>606663</v>
      </c>
      <c r="I88">
        <v>1108452</v>
      </c>
      <c r="J88">
        <v>0</v>
      </c>
      <c r="K88">
        <f>SUM(Table4_1[[#This Row],[FY23 Budget_General Fund]:[FY23 Budget_Other Funds]])</f>
        <v>1108452</v>
      </c>
      <c r="L88">
        <v>1152790.08</v>
      </c>
      <c r="M88">
        <v>0</v>
      </c>
      <c r="N88">
        <f>SUM(Table4_1[[#This Row],[FY24 CLS_General Fund]:[FY24 CLS_Other Funds]])</f>
        <v>1152790.08</v>
      </c>
    </row>
    <row r="89" spans="1:14" x14ac:dyDescent="0.25">
      <c r="A89" t="s">
        <v>248</v>
      </c>
      <c r="B89">
        <v>3100</v>
      </c>
      <c r="C89" t="s">
        <v>336</v>
      </c>
      <c r="D89">
        <v>119</v>
      </c>
      <c r="E89" t="s">
        <v>337</v>
      </c>
      <c r="F89">
        <v>0</v>
      </c>
      <c r="G89">
        <v>0</v>
      </c>
      <c r="H89">
        <f>SUM(Table4_1[[#This Row],[FY22 Actual_General Fund]:[FY22 Actual_Other Funds]])</f>
        <v>0</v>
      </c>
      <c r="I89">
        <v>0</v>
      </c>
      <c r="J89">
        <v>0</v>
      </c>
      <c r="K89">
        <f>SUM(Table4_1[[#This Row],[FY23 Budget_General Fund]:[FY23 Budget_Other Funds]])</f>
        <v>0</v>
      </c>
      <c r="L89">
        <v>0</v>
      </c>
      <c r="M89">
        <v>0</v>
      </c>
      <c r="N89">
        <f>SUM(Table4_1[[#This Row],[FY24 CLS_General Fund]:[FY24 CLS_Other Funds]])</f>
        <v>0</v>
      </c>
    </row>
    <row r="90" spans="1:14" x14ac:dyDescent="0.25">
      <c r="A90" t="s">
        <v>248</v>
      </c>
      <c r="B90">
        <v>3100</v>
      </c>
      <c r="C90" t="s">
        <v>336</v>
      </c>
      <c r="D90">
        <v>583</v>
      </c>
      <c r="E90" t="s">
        <v>341</v>
      </c>
      <c r="F90">
        <v>117</v>
      </c>
      <c r="G90">
        <v>0</v>
      </c>
      <c r="H90">
        <f>SUM(Table4_1[[#This Row],[FY22 Actual_General Fund]:[FY22 Actual_Other Funds]])</f>
        <v>117</v>
      </c>
      <c r="I90">
        <v>0</v>
      </c>
      <c r="J90">
        <v>0</v>
      </c>
      <c r="K90">
        <f>SUM(Table4_1[[#This Row],[FY23 Budget_General Fund]:[FY23 Budget_Other Funds]])</f>
        <v>0</v>
      </c>
      <c r="L90">
        <v>0</v>
      </c>
      <c r="M90">
        <v>0</v>
      </c>
      <c r="N90">
        <f>SUM(Table4_1[[#This Row],[FY24 CLS_General Fund]:[FY24 CLS_Other Funds]])</f>
        <v>0</v>
      </c>
    </row>
    <row r="91" spans="1:14" x14ac:dyDescent="0.25">
      <c r="A91" t="s">
        <v>248</v>
      </c>
      <c r="B91">
        <v>3100</v>
      </c>
      <c r="C91" t="s">
        <v>336</v>
      </c>
      <c r="D91">
        <v>742</v>
      </c>
      <c r="E91" t="s">
        <v>349</v>
      </c>
      <c r="F91">
        <v>735357</v>
      </c>
      <c r="G91">
        <v>212707</v>
      </c>
      <c r="H91">
        <f>SUM(Table4_1[[#This Row],[FY22 Actual_General Fund]:[FY22 Actual_Other Funds]])</f>
        <v>948064</v>
      </c>
      <c r="I91">
        <v>941537</v>
      </c>
      <c r="J91">
        <v>478799</v>
      </c>
      <c r="K91">
        <f>SUM(Table4_1[[#This Row],[FY23 Budget_General Fund]:[FY23 Budget_Other Funds]])</f>
        <v>1420336</v>
      </c>
      <c r="L91">
        <v>1202711.8489999999</v>
      </c>
      <c r="M91">
        <v>495784.35700000002</v>
      </c>
      <c r="N91">
        <f>SUM(Table4_1[[#This Row],[FY24 CLS_General Fund]:[FY24 CLS_Other Funds]])</f>
        <v>1698496.206</v>
      </c>
    </row>
    <row r="92" spans="1:14" x14ac:dyDescent="0.25">
      <c r="A92" t="s">
        <v>248</v>
      </c>
      <c r="B92">
        <v>3100</v>
      </c>
      <c r="C92" t="s">
        <v>336</v>
      </c>
      <c r="D92">
        <v>749</v>
      </c>
      <c r="E92" t="s">
        <v>353</v>
      </c>
      <c r="F92">
        <v>5529717</v>
      </c>
      <c r="G92">
        <v>0</v>
      </c>
      <c r="H92">
        <f>SUM(Table4_1[[#This Row],[FY22 Actual_General Fund]:[FY22 Actual_Other Funds]])</f>
        <v>5529717</v>
      </c>
      <c r="I92">
        <v>6171701</v>
      </c>
      <c r="J92">
        <v>0</v>
      </c>
      <c r="K92">
        <f>SUM(Table4_1[[#This Row],[FY23 Budget_General Fund]:[FY23 Budget_Other Funds]])</f>
        <v>6171701</v>
      </c>
      <c r="L92">
        <v>6632711.7970000003</v>
      </c>
      <c r="M92">
        <v>0</v>
      </c>
      <c r="N92">
        <f>SUM(Table4_1[[#This Row],[FY24 CLS_General Fund]:[FY24 CLS_Other Funds]])</f>
        <v>6632711.7970000003</v>
      </c>
    </row>
    <row r="93" spans="1:14" x14ac:dyDescent="0.25">
      <c r="A93" t="s">
        <v>248</v>
      </c>
      <c r="B93">
        <v>3100</v>
      </c>
      <c r="C93" t="s">
        <v>336</v>
      </c>
      <c r="D93">
        <v>810</v>
      </c>
      <c r="E93" t="s">
        <v>359</v>
      </c>
      <c r="F93">
        <v>2382556</v>
      </c>
      <c r="G93">
        <v>165769</v>
      </c>
      <c r="H93">
        <f>SUM(Table4_1[[#This Row],[FY22 Actual_General Fund]:[FY22 Actual_Other Funds]])</f>
        <v>2548325</v>
      </c>
      <c r="I93">
        <v>2482798</v>
      </c>
      <c r="J93">
        <v>165648</v>
      </c>
      <c r="K93">
        <f>SUM(Table4_1[[#This Row],[FY23 Budget_General Fund]:[FY23 Budget_Other Funds]])</f>
        <v>2648446</v>
      </c>
      <c r="L93">
        <v>2582109.92</v>
      </c>
      <c r="M93">
        <v>172273.92000000001</v>
      </c>
      <c r="N93">
        <f>SUM(Table4_1[[#This Row],[FY24 CLS_General Fund]:[FY24 CLS_Other Funds]])</f>
        <v>2754383.84</v>
      </c>
    </row>
    <row r="94" spans="1:14" x14ac:dyDescent="0.25">
      <c r="A94" t="s">
        <v>248</v>
      </c>
      <c r="B94">
        <v>3100</v>
      </c>
      <c r="C94" t="s">
        <v>336</v>
      </c>
      <c r="D94">
        <v>747</v>
      </c>
      <c r="E94" t="s">
        <v>351</v>
      </c>
      <c r="F94">
        <v>478123</v>
      </c>
      <c r="G94">
        <v>0</v>
      </c>
      <c r="H94">
        <f>SUM(Table4_1[[#This Row],[FY22 Actual_General Fund]:[FY22 Actual_Other Funds]])</f>
        <v>478123</v>
      </c>
      <c r="I94">
        <v>517366</v>
      </c>
      <c r="J94">
        <v>0</v>
      </c>
      <c r="K94">
        <f>SUM(Table4_1[[#This Row],[FY23 Budget_General Fund]:[FY23 Budget_Other Funds]])</f>
        <v>517366</v>
      </c>
      <c r="L94">
        <v>621209.30599999998</v>
      </c>
      <c r="M94">
        <v>0</v>
      </c>
      <c r="N94">
        <f>SUM(Table4_1[[#This Row],[FY24 CLS_General Fund]:[FY24 CLS_Other Funds]])</f>
        <v>621209.30599999998</v>
      </c>
    </row>
    <row r="95" spans="1:14" x14ac:dyDescent="0.25">
      <c r="A95" t="s">
        <v>248</v>
      </c>
      <c r="B95">
        <v>3100</v>
      </c>
      <c r="C95" t="s">
        <v>336</v>
      </c>
      <c r="D95">
        <v>809</v>
      </c>
      <c r="E95" t="s">
        <v>358</v>
      </c>
      <c r="F95">
        <v>2272681</v>
      </c>
      <c r="G95">
        <v>165769</v>
      </c>
      <c r="H95">
        <f>SUM(Table4_1[[#This Row],[FY22 Actual_General Fund]:[FY22 Actual_Other Funds]])</f>
        <v>2438450</v>
      </c>
      <c r="I95">
        <v>2482798</v>
      </c>
      <c r="J95">
        <v>165648</v>
      </c>
      <c r="K95">
        <f>SUM(Table4_1[[#This Row],[FY23 Budget_General Fund]:[FY23 Budget_Other Funds]])</f>
        <v>2648446</v>
      </c>
      <c r="L95">
        <v>2582109.92</v>
      </c>
      <c r="M95">
        <v>172273.92000000001</v>
      </c>
      <c r="N95">
        <f>SUM(Table4_1[[#This Row],[FY24 CLS_General Fund]:[FY24 CLS_Other Funds]])</f>
        <v>2754383.84</v>
      </c>
    </row>
    <row r="96" spans="1:14" x14ac:dyDescent="0.25">
      <c r="A96" t="s">
        <v>248</v>
      </c>
      <c r="B96">
        <v>3100</v>
      </c>
      <c r="C96" t="s">
        <v>336</v>
      </c>
      <c r="D96">
        <v>357</v>
      </c>
      <c r="E96" t="s">
        <v>339</v>
      </c>
      <c r="F96">
        <v>0</v>
      </c>
      <c r="G96">
        <v>0</v>
      </c>
      <c r="H96">
        <f>SUM(Table4_1[[#This Row],[FY22 Actual_General Fund]:[FY22 Actual_Other Funds]])</f>
        <v>0</v>
      </c>
      <c r="I96">
        <v>0</v>
      </c>
      <c r="J96">
        <v>0</v>
      </c>
      <c r="K96">
        <f>SUM(Table4_1[[#This Row],[FY23 Budget_General Fund]:[FY23 Budget_Other Funds]])</f>
        <v>0</v>
      </c>
      <c r="L96">
        <v>0</v>
      </c>
      <c r="M96">
        <v>0</v>
      </c>
      <c r="N96">
        <f>SUM(Table4_1[[#This Row],[FY24 CLS_General Fund]:[FY24 CLS_Other Funds]])</f>
        <v>0</v>
      </c>
    </row>
    <row r="97" spans="1:14" x14ac:dyDescent="0.25">
      <c r="A97" t="s">
        <v>248</v>
      </c>
      <c r="B97">
        <v>3100</v>
      </c>
      <c r="C97" t="s">
        <v>336</v>
      </c>
      <c r="D97">
        <v>754</v>
      </c>
      <c r="E97" t="s">
        <v>357</v>
      </c>
      <c r="F97">
        <v>9657</v>
      </c>
      <c r="G97">
        <v>1362528</v>
      </c>
      <c r="H97">
        <f>SUM(Table4_1[[#This Row],[FY22 Actual_General Fund]:[FY22 Actual_Other Funds]])</f>
        <v>1372185</v>
      </c>
      <c r="I97">
        <v>16464</v>
      </c>
      <c r="J97">
        <v>3757282</v>
      </c>
      <c r="K97">
        <f>SUM(Table4_1[[#This Row],[FY23 Budget_General Fund]:[FY23 Budget_Other Funds]])</f>
        <v>3773746</v>
      </c>
      <c r="L97">
        <v>17122.560000000001</v>
      </c>
      <c r="M97">
        <v>3895080.41</v>
      </c>
      <c r="N97">
        <f>SUM(Table4_1[[#This Row],[FY24 CLS_General Fund]:[FY24 CLS_Other Funds]])</f>
        <v>3912202.97</v>
      </c>
    </row>
    <row r="98" spans="1:14" x14ac:dyDescent="0.25">
      <c r="A98" t="s">
        <v>248</v>
      </c>
      <c r="B98">
        <v>3100</v>
      </c>
      <c r="C98" t="s">
        <v>336</v>
      </c>
      <c r="D98">
        <v>813</v>
      </c>
      <c r="E98" t="s">
        <v>361</v>
      </c>
      <c r="F98">
        <v>866160</v>
      </c>
      <c r="G98">
        <v>0</v>
      </c>
      <c r="H98">
        <f>SUM(Table4_1[[#This Row],[FY22 Actual_General Fund]:[FY22 Actual_Other Funds]])</f>
        <v>866160</v>
      </c>
      <c r="I98">
        <v>903082</v>
      </c>
      <c r="J98">
        <v>0</v>
      </c>
      <c r="K98">
        <f>SUM(Table4_1[[#This Row],[FY23 Budget_General Fund]:[FY23 Budget_Other Funds]])</f>
        <v>903082</v>
      </c>
      <c r="L98">
        <v>939205.28</v>
      </c>
      <c r="M98">
        <v>0</v>
      </c>
      <c r="N98">
        <f>SUM(Table4_1[[#This Row],[FY24 CLS_General Fund]:[FY24 CLS_Other Funds]])</f>
        <v>939205.28</v>
      </c>
    </row>
    <row r="99" spans="1:14" x14ac:dyDescent="0.25">
      <c r="A99" t="s">
        <v>248</v>
      </c>
      <c r="B99">
        <v>3100</v>
      </c>
      <c r="C99" t="s">
        <v>336</v>
      </c>
      <c r="D99">
        <v>597</v>
      </c>
      <c r="E99" t="s">
        <v>344</v>
      </c>
      <c r="F99">
        <v>0</v>
      </c>
      <c r="G99">
        <v>0</v>
      </c>
      <c r="H99">
        <f>SUM(Table4_1[[#This Row],[FY22 Actual_General Fund]:[FY22 Actual_Other Funds]])</f>
        <v>0</v>
      </c>
      <c r="I99">
        <v>0</v>
      </c>
      <c r="J99">
        <v>0</v>
      </c>
      <c r="K99">
        <f>SUM(Table4_1[[#This Row],[FY23 Budget_General Fund]:[FY23 Budget_Other Funds]])</f>
        <v>0</v>
      </c>
      <c r="L99">
        <v>0</v>
      </c>
      <c r="M99">
        <v>0</v>
      </c>
      <c r="N99">
        <f>SUM(Table4_1[[#This Row],[FY24 CLS_General Fund]:[FY24 CLS_Other Funds]])</f>
        <v>0</v>
      </c>
    </row>
    <row r="100" spans="1:14" x14ac:dyDescent="0.25">
      <c r="A100" t="s">
        <v>248</v>
      </c>
      <c r="B100">
        <v>3100</v>
      </c>
      <c r="C100" t="s">
        <v>336</v>
      </c>
      <c r="D100">
        <v>738</v>
      </c>
      <c r="E100" t="s">
        <v>347</v>
      </c>
      <c r="F100">
        <v>601669</v>
      </c>
      <c r="G100">
        <v>251809</v>
      </c>
      <c r="H100">
        <f>SUM(Table4_1[[#This Row],[FY22 Actual_General Fund]:[FY22 Actual_Other Funds]])</f>
        <v>853478</v>
      </c>
      <c r="I100">
        <v>1151513</v>
      </c>
      <c r="J100">
        <v>6390992</v>
      </c>
      <c r="K100">
        <f>SUM(Table4_1[[#This Row],[FY23 Budget_General Fund]:[FY23 Budget_Other Funds]])</f>
        <v>7542505</v>
      </c>
      <c r="L100">
        <v>1205841.3265</v>
      </c>
      <c r="M100">
        <v>6627549.6940000001</v>
      </c>
      <c r="N100">
        <f>SUM(Table4_1[[#This Row],[FY24 CLS_General Fund]:[FY24 CLS_Other Funds]])</f>
        <v>7833391.0205000006</v>
      </c>
    </row>
    <row r="101" spans="1:14" x14ac:dyDescent="0.25">
      <c r="A101" t="s">
        <v>248</v>
      </c>
      <c r="B101">
        <v>100</v>
      </c>
      <c r="C101" t="s">
        <v>249</v>
      </c>
      <c r="D101">
        <v>770</v>
      </c>
      <c r="E101" t="s">
        <v>251</v>
      </c>
      <c r="F101">
        <v>3831171</v>
      </c>
      <c r="G101">
        <v>0</v>
      </c>
      <c r="H101">
        <f>SUM(Table4_1[[#This Row],[FY22 Actual_General Fund]:[FY22 Actual_Other Funds]])</f>
        <v>3831171</v>
      </c>
      <c r="I101">
        <v>4325340</v>
      </c>
      <c r="J101">
        <v>0</v>
      </c>
      <c r="K101">
        <f>SUM(Table4_1[[#This Row],[FY23 Budget_General Fund]:[FY23 Budget_Other Funds]])</f>
        <v>4325340</v>
      </c>
      <c r="L101">
        <v>4721703.2084999997</v>
      </c>
      <c r="M101">
        <v>0</v>
      </c>
      <c r="N101">
        <f>SUM(Table4_1[[#This Row],[FY24 CLS_General Fund]:[FY24 CLS_Other Funds]])</f>
        <v>4721703.2084999997</v>
      </c>
    </row>
    <row r="102" spans="1:14" x14ac:dyDescent="0.25">
      <c r="A102" t="s">
        <v>248</v>
      </c>
      <c r="B102">
        <v>100</v>
      </c>
      <c r="C102" t="s">
        <v>249</v>
      </c>
      <c r="D102">
        <v>771</v>
      </c>
      <c r="E102" t="s">
        <v>252</v>
      </c>
      <c r="F102">
        <v>2760099</v>
      </c>
      <c r="G102">
        <v>471693</v>
      </c>
      <c r="H102">
        <f>SUM(Table4_1[[#This Row],[FY22 Actual_General Fund]:[FY22 Actual_Other Funds]])</f>
        <v>3231792</v>
      </c>
      <c r="I102">
        <v>3881740</v>
      </c>
      <c r="J102">
        <v>2378872</v>
      </c>
      <c r="K102">
        <f>SUM(Table4_1[[#This Row],[FY23 Budget_General Fund]:[FY23 Budget_Other Funds]])</f>
        <v>6260612</v>
      </c>
      <c r="L102">
        <v>4029463.6680000001</v>
      </c>
      <c r="M102">
        <v>2474012.3679999998</v>
      </c>
      <c r="N102">
        <f>SUM(Table4_1[[#This Row],[FY24 CLS_General Fund]:[FY24 CLS_Other Funds]])</f>
        <v>6503476.0360000003</v>
      </c>
    </row>
    <row r="103" spans="1:14" x14ac:dyDescent="0.25">
      <c r="A103" t="s">
        <v>248</v>
      </c>
      <c r="B103">
        <v>100</v>
      </c>
      <c r="C103" t="s">
        <v>249</v>
      </c>
      <c r="D103">
        <v>772</v>
      </c>
      <c r="E103" t="s">
        <v>253</v>
      </c>
      <c r="F103">
        <v>3019933</v>
      </c>
      <c r="G103">
        <v>0</v>
      </c>
      <c r="H103">
        <f>SUM(Table4_1[[#This Row],[FY22 Actual_General Fund]:[FY22 Actual_Other Funds]])</f>
        <v>3019933</v>
      </c>
      <c r="I103">
        <v>3819948</v>
      </c>
      <c r="J103">
        <v>0</v>
      </c>
      <c r="K103">
        <f>SUM(Table4_1[[#This Row],[FY23 Budget_General Fund]:[FY23 Budget_Other Funds]])</f>
        <v>3819948</v>
      </c>
      <c r="L103">
        <v>3925585.318</v>
      </c>
      <c r="M103">
        <v>0</v>
      </c>
      <c r="N103">
        <f>SUM(Table4_1[[#This Row],[FY24 CLS_General Fund]:[FY24 CLS_Other Funds]])</f>
        <v>3925585.318</v>
      </c>
    </row>
    <row r="104" spans="1:14" x14ac:dyDescent="0.25">
      <c r="A104" t="s">
        <v>248</v>
      </c>
      <c r="B104">
        <v>100</v>
      </c>
      <c r="C104" t="s">
        <v>249</v>
      </c>
      <c r="D104">
        <v>773</v>
      </c>
      <c r="E104" t="s">
        <v>254</v>
      </c>
      <c r="F104">
        <v>801347</v>
      </c>
      <c r="G104">
        <v>0</v>
      </c>
      <c r="H104">
        <f>SUM(Table4_1[[#This Row],[FY22 Actual_General Fund]:[FY22 Actual_Other Funds]])</f>
        <v>801347</v>
      </c>
      <c r="I104">
        <v>933510</v>
      </c>
      <c r="J104">
        <v>0</v>
      </c>
      <c r="K104">
        <f>SUM(Table4_1[[#This Row],[FY23 Budget_General Fund]:[FY23 Budget_Other Funds]])</f>
        <v>933510</v>
      </c>
      <c r="L104">
        <v>975783.06700000004</v>
      </c>
      <c r="M104">
        <v>0</v>
      </c>
      <c r="N104">
        <f>SUM(Table4_1[[#This Row],[FY24 CLS_General Fund]:[FY24 CLS_Other Funds]])</f>
        <v>975783.06700000004</v>
      </c>
    </row>
    <row r="105" spans="1:14" x14ac:dyDescent="0.25">
      <c r="A105" t="s">
        <v>248</v>
      </c>
      <c r="B105">
        <v>100</v>
      </c>
      <c r="C105" t="s">
        <v>249</v>
      </c>
      <c r="D105">
        <v>161</v>
      </c>
      <c r="E105" t="s">
        <v>250</v>
      </c>
      <c r="F105">
        <v>0</v>
      </c>
      <c r="G105">
        <v>478912</v>
      </c>
      <c r="H105">
        <f>SUM(Table4_1[[#This Row],[FY22 Actual_General Fund]:[FY22 Actual_Other Funds]])</f>
        <v>478912</v>
      </c>
      <c r="I105">
        <v>0</v>
      </c>
      <c r="J105">
        <v>0</v>
      </c>
      <c r="K105">
        <f>SUM(Table4_1[[#This Row],[FY23 Budget_General Fund]:[FY23 Budget_Other Funds]])</f>
        <v>0</v>
      </c>
      <c r="L105">
        <v>0</v>
      </c>
      <c r="M105">
        <v>0</v>
      </c>
      <c r="N105">
        <f>SUM(Table4_1[[#This Row],[FY24 CLS_General Fund]:[FY24 CLS_Other Funds]])</f>
        <v>0</v>
      </c>
    </row>
    <row r="106" spans="1:14" x14ac:dyDescent="0.25">
      <c r="A106" t="s">
        <v>248</v>
      </c>
      <c r="B106">
        <v>3500</v>
      </c>
      <c r="C106" t="s">
        <v>364</v>
      </c>
      <c r="D106">
        <v>860</v>
      </c>
      <c r="E106" t="s">
        <v>366</v>
      </c>
      <c r="F106">
        <v>1901832</v>
      </c>
      <c r="G106">
        <v>0</v>
      </c>
      <c r="H106">
        <f>SUM(Table4_1[[#This Row],[FY22 Actual_General Fund]:[FY22 Actual_Other Funds]])</f>
        <v>1901832</v>
      </c>
      <c r="I106">
        <v>1655189</v>
      </c>
      <c r="J106">
        <v>0</v>
      </c>
      <c r="K106">
        <f>SUM(Table4_1[[#This Row],[FY23 Budget_General Fund]:[FY23 Budget_Other Funds]])</f>
        <v>1655189</v>
      </c>
      <c r="L106">
        <v>1643308.7852</v>
      </c>
      <c r="M106">
        <v>0</v>
      </c>
      <c r="N106">
        <f>SUM(Table4_1[[#This Row],[FY24 CLS_General Fund]:[FY24 CLS_Other Funds]])</f>
        <v>1643308.7852</v>
      </c>
    </row>
    <row r="107" spans="1:14" x14ac:dyDescent="0.25">
      <c r="A107" t="s">
        <v>248</v>
      </c>
      <c r="B107">
        <v>3500</v>
      </c>
      <c r="C107" t="s">
        <v>364</v>
      </c>
      <c r="D107">
        <v>863</v>
      </c>
      <c r="E107" t="s">
        <v>369</v>
      </c>
      <c r="F107">
        <v>0</v>
      </c>
      <c r="G107">
        <v>0</v>
      </c>
      <c r="H107">
        <f>SUM(Table4_1[[#This Row],[FY22 Actual_General Fund]:[FY22 Actual_Other Funds]])</f>
        <v>0</v>
      </c>
      <c r="I107">
        <v>0</v>
      </c>
      <c r="J107">
        <v>0</v>
      </c>
      <c r="K107">
        <f>SUM(Table4_1[[#This Row],[FY23 Budget_General Fund]:[FY23 Budget_Other Funds]])</f>
        <v>0</v>
      </c>
      <c r="L107">
        <v>0</v>
      </c>
      <c r="M107">
        <v>0</v>
      </c>
      <c r="N107">
        <f>SUM(Table4_1[[#This Row],[FY24 CLS_General Fund]:[FY24 CLS_Other Funds]])</f>
        <v>0</v>
      </c>
    </row>
    <row r="108" spans="1:14" x14ac:dyDescent="0.25">
      <c r="A108" t="s">
        <v>248</v>
      </c>
      <c r="B108">
        <v>3500</v>
      </c>
      <c r="C108" t="s">
        <v>364</v>
      </c>
      <c r="D108">
        <v>861</v>
      </c>
      <c r="E108" t="s">
        <v>367</v>
      </c>
      <c r="F108">
        <v>5264750</v>
      </c>
      <c r="G108">
        <v>4837878</v>
      </c>
      <c r="H108">
        <f>SUM(Table4_1[[#This Row],[FY22 Actual_General Fund]:[FY22 Actual_Other Funds]])</f>
        <v>10102628</v>
      </c>
      <c r="I108">
        <v>5338537</v>
      </c>
      <c r="J108">
        <v>2996217</v>
      </c>
      <c r="K108">
        <f>SUM(Table4_1[[#This Row],[FY23 Budget_General Fund]:[FY23 Budget_Other Funds]])</f>
        <v>8334754</v>
      </c>
      <c r="L108">
        <v>5806024.409</v>
      </c>
      <c r="M108">
        <v>3131137.642</v>
      </c>
      <c r="N108">
        <f>SUM(Table4_1[[#This Row],[FY24 CLS_General Fund]:[FY24 CLS_Other Funds]])</f>
        <v>8937162.050999999</v>
      </c>
    </row>
    <row r="109" spans="1:14" x14ac:dyDescent="0.25">
      <c r="A109" t="s">
        <v>248</v>
      </c>
      <c r="B109">
        <v>3500</v>
      </c>
      <c r="C109" t="s">
        <v>364</v>
      </c>
      <c r="D109">
        <v>867</v>
      </c>
      <c r="E109" t="s">
        <v>370</v>
      </c>
      <c r="F109">
        <v>54</v>
      </c>
      <c r="G109">
        <v>0</v>
      </c>
      <c r="H109">
        <f>SUM(Table4_1[[#This Row],[FY22 Actual_General Fund]:[FY22 Actual_Other Funds]])</f>
        <v>54</v>
      </c>
      <c r="I109">
        <v>0</v>
      </c>
      <c r="J109">
        <v>0</v>
      </c>
      <c r="K109">
        <f>SUM(Table4_1[[#This Row],[FY23 Budget_General Fund]:[FY23 Budget_Other Funds]])</f>
        <v>0</v>
      </c>
      <c r="L109">
        <v>0</v>
      </c>
      <c r="M109">
        <v>0</v>
      </c>
      <c r="N109">
        <f>SUM(Table4_1[[#This Row],[FY24 CLS_General Fund]:[FY24 CLS_Other Funds]])</f>
        <v>0</v>
      </c>
    </row>
    <row r="110" spans="1:14" x14ac:dyDescent="0.25">
      <c r="A110" t="s">
        <v>248</v>
      </c>
      <c r="B110">
        <v>3500</v>
      </c>
      <c r="C110" t="s">
        <v>364</v>
      </c>
      <c r="D110">
        <v>175</v>
      </c>
      <c r="E110" t="s">
        <v>365</v>
      </c>
      <c r="F110">
        <v>217</v>
      </c>
      <c r="G110">
        <v>245</v>
      </c>
      <c r="H110">
        <f>SUM(Table4_1[[#This Row],[FY22 Actual_General Fund]:[FY22 Actual_Other Funds]])</f>
        <v>462</v>
      </c>
      <c r="I110">
        <v>0</v>
      </c>
      <c r="J110">
        <v>0</v>
      </c>
      <c r="K110">
        <f>SUM(Table4_1[[#This Row],[FY23 Budget_General Fund]:[FY23 Budget_Other Funds]])</f>
        <v>0</v>
      </c>
      <c r="L110">
        <v>0</v>
      </c>
      <c r="M110">
        <v>0</v>
      </c>
      <c r="N110">
        <f>SUM(Table4_1[[#This Row],[FY24 CLS_General Fund]:[FY24 CLS_Other Funds]])</f>
        <v>0</v>
      </c>
    </row>
    <row r="111" spans="1:14" x14ac:dyDescent="0.25">
      <c r="A111" t="s">
        <v>248</v>
      </c>
      <c r="B111">
        <v>3500</v>
      </c>
      <c r="C111" t="s">
        <v>364</v>
      </c>
      <c r="D111">
        <v>868</v>
      </c>
      <c r="E111" t="s">
        <v>371</v>
      </c>
      <c r="F111">
        <v>0</v>
      </c>
      <c r="G111">
        <v>0</v>
      </c>
      <c r="H111">
        <f>SUM(Table4_1[[#This Row],[FY22 Actual_General Fund]:[FY22 Actual_Other Funds]])</f>
        <v>0</v>
      </c>
      <c r="I111">
        <v>0</v>
      </c>
      <c r="J111">
        <v>0</v>
      </c>
      <c r="K111">
        <f>SUM(Table4_1[[#This Row],[FY23 Budget_General Fund]:[FY23 Budget_Other Funds]])</f>
        <v>0</v>
      </c>
      <c r="L111">
        <v>0</v>
      </c>
      <c r="M111">
        <v>0</v>
      </c>
      <c r="N111">
        <f>SUM(Table4_1[[#This Row],[FY24 CLS_General Fund]:[FY24 CLS_Other Funds]])</f>
        <v>0</v>
      </c>
    </row>
    <row r="112" spans="1:14" x14ac:dyDescent="0.25">
      <c r="A112" t="s">
        <v>248</v>
      </c>
      <c r="B112">
        <v>3500</v>
      </c>
      <c r="C112" t="s">
        <v>364</v>
      </c>
      <c r="D112">
        <v>869</v>
      </c>
      <c r="E112" t="s">
        <v>372</v>
      </c>
      <c r="F112">
        <v>647062</v>
      </c>
      <c r="G112">
        <v>0</v>
      </c>
      <c r="H112">
        <f>SUM(Table4_1[[#This Row],[FY22 Actual_General Fund]:[FY22 Actual_Other Funds]])</f>
        <v>647062</v>
      </c>
      <c r="I112">
        <v>2033692</v>
      </c>
      <c r="J112">
        <v>0</v>
      </c>
      <c r="K112">
        <f>SUM(Table4_1[[#This Row],[FY23 Budget_General Fund]:[FY23 Budget_Other Funds]])</f>
        <v>2033692</v>
      </c>
      <c r="L112">
        <v>2234446.1039999998</v>
      </c>
      <c r="M112">
        <v>0</v>
      </c>
      <c r="N112">
        <f>SUM(Table4_1[[#This Row],[FY24 CLS_General Fund]:[FY24 CLS_Other Funds]])</f>
        <v>2234446.1039999998</v>
      </c>
    </row>
    <row r="113" spans="1:14" x14ac:dyDescent="0.25">
      <c r="A113" t="s">
        <v>248</v>
      </c>
      <c r="B113">
        <v>3500</v>
      </c>
      <c r="C113" t="s">
        <v>364</v>
      </c>
      <c r="D113">
        <v>871</v>
      </c>
      <c r="E113" t="s">
        <v>373</v>
      </c>
      <c r="F113">
        <v>2116630</v>
      </c>
      <c r="G113">
        <v>0</v>
      </c>
      <c r="H113">
        <f>SUM(Table4_1[[#This Row],[FY22 Actual_General Fund]:[FY22 Actual_Other Funds]])</f>
        <v>2116630</v>
      </c>
      <c r="I113">
        <v>2367078</v>
      </c>
      <c r="J113">
        <v>0</v>
      </c>
      <c r="K113">
        <f>SUM(Table4_1[[#This Row],[FY23 Budget_General Fund]:[FY23 Budget_Other Funds]])</f>
        <v>2367078</v>
      </c>
      <c r="L113">
        <v>2480630.8854999999</v>
      </c>
      <c r="M113">
        <v>0</v>
      </c>
      <c r="N113">
        <f>SUM(Table4_1[[#This Row],[FY24 CLS_General Fund]:[FY24 CLS_Other Funds]])</f>
        <v>2480630.8854999999</v>
      </c>
    </row>
    <row r="114" spans="1:14" x14ac:dyDescent="0.25">
      <c r="A114" t="s">
        <v>248</v>
      </c>
      <c r="B114">
        <v>3500</v>
      </c>
      <c r="C114" t="s">
        <v>364</v>
      </c>
      <c r="D114">
        <v>862</v>
      </c>
      <c r="E114" t="s">
        <v>368</v>
      </c>
      <c r="F114">
        <v>2168413</v>
      </c>
      <c r="G114">
        <v>28338</v>
      </c>
      <c r="H114">
        <f>SUM(Table4_1[[#This Row],[FY22 Actual_General Fund]:[FY22 Actual_Other Funds]])</f>
        <v>2196751</v>
      </c>
      <c r="I114">
        <v>2388834</v>
      </c>
      <c r="J114">
        <v>0</v>
      </c>
      <c r="K114">
        <f>SUM(Table4_1[[#This Row],[FY23 Budget_General Fund]:[FY23 Budget_Other Funds]])</f>
        <v>2388834</v>
      </c>
      <c r="L114">
        <v>2501803.949</v>
      </c>
      <c r="M114">
        <v>0</v>
      </c>
      <c r="N114">
        <f>SUM(Table4_1[[#This Row],[FY24 CLS_General Fund]:[FY24 CLS_Other Funds]])</f>
        <v>2501803.949</v>
      </c>
    </row>
    <row r="115" spans="1:14" x14ac:dyDescent="0.25">
      <c r="A115" t="s">
        <v>248</v>
      </c>
      <c r="B115">
        <v>3500</v>
      </c>
      <c r="C115" t="s">
        <v>364</v>
      </c>
      <c r="D115">
        <v>872</v>
      </c>
      <c r="E115" t="s">
        <v>374</v>
      </c>
      <c r="F115">
        <v>75438</v>
      </c>
      <c r="G115">
        <v>5047618</v>
      </c>
      <c r="H115">
        <f>SUM(Table4_1[[#This Row],[FY22 Actual_General Fund]:[FY22 Actual_Other Funds]])</f>
        <v>5123056</v>
      </c>
      <c r="I115">
        <v>73589</v>
      </c>
      <c r="J115">
        <v>5743566</v>
      </c>
      <c r="K115">
        <f>SUM(Table4_1[[#This Row],[FY23 Budget_General Fund]:[FY23 Budget_Other Funds]])</f>
        <v>5817155</v>
      </c>
      <c r="L115">
        <v>76345.569000000003</v>
      </c>
      <c r="M115">
        <v>5978581.9819999998</v>
      </c>
      <c r="N115">
        <f>SUM(Table4_1[[#This Row],[FY24 CLS_General Fund]:[FY24 CLS_Other Funds]])</f>
        <v>6054927.551</v>
      </c>
    </row>
    <row r="116" spans="1:14" x14ac:dyDescent="0.25">
      <c r="A116" t="s">
        <v>248</v>
      </c>
      <c r="B116">
        <v>3700</v>
      </c>
      <c r="C116" t="s">
        <v>375</v>
      </c>
      <c r="D116">
        <v>107</v>
      </c>
      <c r="E116" t="s">
        <v>377</v>
      </c>
      <c r="F116">
        <v>481340</v>
      </c>
      <c r="G116">
        <v>0</v>
      </c>
      <c r="H116">
        <f>SUM(Table4_1[[#This Row],[FY22 Actual_General Fund]:[FY22 Actual_Other Funds]])</f>
        <v>481340</v>
      </c>
      <c r="I116">
        <v>603476</v>
      </c>
      <c r="J116">
        <v>0</v>
      </c>
      <c r="K116">
        <f>SUM(Table4_1[[#This Row],[FY23 Budget_General Fund]:[FY23 Budget_Other Funds]])</f>
        <v>603476</v>
      </c>
      <c r="L116">
        <v>777845.94900000002</v>
      </c>
      <c r="M116">
        <v>0</v>
      </c>
      <c r="N116">
        <f>SUM(Table4_1[[#This Row],[FY24 CLS_General Fund]:[FY24 CLS_Other Funds]])</f>
        <v>777845.94900000002</v>
      </c>
    </row>
    <row r="117" spans="1:14" x14ac:dyDescent="0.25">
      <c r="A117" t="s">
        <v>248</v>
      </c>
      <c r="B117">
        <v>3700</v>
      </c>
      <c r="C117" t="s">
        <v>375</v>
      </c>
      <c r="D117">
        <v>106</v>
      </c>
      <c r="E117" t="s">
        <v>376</v>
      </c>
      <c r="F117">
        <v>765541</v>
      </c>
      <c r="G117">
        <v>0</v>
      </c>
      <c r="H117">
        <f>SUM(Table4_1[[#This Row],[FY22 Actual_General Fund]:[FY22 Actual_Other Funds]])</f>
        <v>765541</v>
      </c>
      <c r="I117">
        <v>834509</v>
      </c>
      <c r="J117">
        <v>0</v>
      </c>
      <c r="K117">
        <f>SUM(Table4_1[[#This Row],[FY23 Budget_General Fund]:[FY23 Budget_Other Funds]])</f>
        <v>834509</v>
      </c>
      <c r="L117">
        <v>1055037.6806000001</v>
      </c>
      <c r="M117">
        <v>0</v>
      </c>
      <c r="N117">
        <f>SUM(Table4_1[[#This Row],[FY24 CLS_General Fund]:[FY24 CLS_Other Funds]])</f>
        <v>1055037.6806000001</v>
      </c>
    </row>
    <row r="118" spans="1:14" x14ac:dyDescent="0.25">
      <c r="A118" t="s">
        <v>248</v>
      </c>
      <c r="B118">
        <v>4100</v>
      </c>
      <c r="C118" t="s">
        <v>381</v>
      </c>
      <c r="D118">
        <v>851</v>
      </c>
      <c r="E118" t="s">
        <v>383</v>
      </c>
      <c r="F118">
        <v>1277358</v>
      </c>
      <c r="G118">
        <v>0</v>
      </c>
      <c r="H118">
        <f>SUM(Table4_1[[#This Row],[FY22 Actual_General Fund]:[FY22 Actual_Other Funds]])</f>
        <v>1277358</v>
      </c>
      <c r="I118">
        <v>1339216</v>
      </c>
      <c r="J118">
        <v>0</v>
      </c>
      <c r="K118">
        <f>SUM(Table4_1[[#This Row],[FY23 Budget_General Fund]:[FY23 Budget_Other Funds]])</f>
        <v>1339216</v>
      </c>
      <c r="L118">
        <v>1322124.0319999999</v>
      </c>
      <c r="M118">
        <v>0</v>
      </c>
      <c r="N118">
        <f>SUM(Table4_1[[#This Row],[FY24 CLS_General Fund]:[FY24 CLS_Other Funds]])</f>
        <v>1322124.0319999999</v>
      </c>
    </row>
    <row r="119" spans="1:14" x14ac:dyDescent="0.25">
      <c r="A119" t="s">
        <v>248</v>
      </c>
      <c r="B119">
        <v>4100</v>
      </c>
      <c r="C119" t="s">
        <v>381</v>
      </c>
      <c r="D119">
        <v>850</v>
      </c>
      <c r="E119" t="s">
        <v>382</v>
      </c>
      <c r="F119">
        <v>1222397</v>
      </c>
      <c r="G119">
        <v>0</v>
      </c>
      <c r="H119">
        <f>SUM(Table4_1[[#This Row],[FY22 Actual_General Fund]:[FY22 Actual_Other Funds]])</f>
        <v>1222397</v>
      </c>
      <c r="I119">
        <v>1174137</v>
      </c>
      <c r="J119">
        <v>0</v>
      </c>
      <c r="K119">
        <f>SUM(Table4_1[[#This Row],[FY23 Budget_General Fund]:[FY23 Budget_Other Funds]])</f>
        <v>1174137</v>
      </c>
      <c r="L119">
        <v>1226995.263</v>
      </c>
      <c r="M119">
        <v>0</v>
      </c>
      <c r="N119">
        <f>SUM(Table4_1[[#This Row],[FY24 CLS_General Fund]:[FY24 CLS_Other Funds]])</f>
        <v>1226995.263</v>
      </c>
    </row>
    <row r="120" spans="1:14" x14ac:dyDescent="0.25">
      <c r="A120" t="s">
        <v>248</v>
      </c>
      <c r="B120">
        <v>4301</v>
      </c>
      <c r="C120" t="s">
        <v>384</v>
      </c>
      <c r="D120">
        <v>125</v>
      </c>
      <c r="E120" t="s">
        <v>385</v>
      </c>
      <c r="F120">
        <v>11500681</v>
      </c>
      <c r="G120">
        <v>930626</v>
      </c>
      <c r="H120">
        <f>SUM(Table4_1[[#This Row],[FY22 Actual_General Fund]:[FY22 Actual_Other Funds]])</f>
        <v>12431307</v>
      </c>
      <c r="I120">
        <v>15855409</v>
      </c>
      <c r="J120">
        <v>1831914</v>
      </c>
      <c r="K120">
        <f>SUM(Table4_1[[#This Row],[FY23 Budget_General Fund]:[FY23 Budget_Other Funds]])</f>
        <v>17687323</v>
      </c>
      <c r="L120">
        <v>16594738.5305</v>
      </c>
      <c r="M120">
        <v>1903536.7679999999</v>
      </c>
      <c r="N120">
        <f>SUM(Table4_1[[#This Row],[FY24 CLS_General Fund]:[FY24 CLS_Other Funds]])</f>
        <v>18498275.298500001</v>
      </c>
    </row>
    <row r="121" spans="1:14" x14ac:dyDescent="0.25">
      <c r="A121" t="s">
        <v>248</v>
      </c>
      <c r="B121">
        <v>4301</v>
      </c>
      <c r="C121" t="s">
        <v>384</v>
      </c>
      <c r="D121">
        <v>168</v>
      </c>
      <c r="E121" t="s">
        <v>387</v>
      </c>
      <c r="F121">
        <v>0</v>
      </c>
      <c r="G121">
        <v>0</v>
      </c>
      <c r="H121">
        <f>SUM(Table4_1[[#This Row],[FY22 Actual_General Fund]:[FY22 Actual_Other Funds]])</f>
        <v>0</v>
      </c>
      <c r="I121">
        <v>0</v>
      </c>
      <c r="J121">
        <v>7350000</v>
      </c>
      <c r="K121">
        <f>SUM(Table4_1[[#This Row],[FY23 Budget_General Fund]:[FY23 Budget_Other Funds]])</f>
        <v>7350000</v>
      </c>
      <c r="L121">
        <v>0</v>
      </c>
      <c r="M121">
        <v>7350000</v>
      </c>
      <c r="N121">
        <f>SUM(Table4_1[[#This Row],[FY24 CLS_General Fund]:[FY24 CLS_Other Funds]])</f>
        <v>7350000</v>
      </c>
    </row>
    <row r="122" spans="1:14" x14ac:dyDescent="0.25">
      <c r="A122" t="s">
        <v>248</v>
      </c>
      <c r="B122">
        <v>4301</v>
      </c>
      <c r="C122" t="s">
        <v>384</v>
      </c>
      <c r="D122">
        <v>353</v>
      </c>
      <c r="E122" t="s">
        <v>388</v>
      </c>
      <c r="F122">
        <v>0</v>
      </c>
      <c r="G122">
        <v>0</v>
      </c>
      <c r="H122">
        <f>SUM(Table4_1[[#This Row],[FY22 Actual_General Fund]:[FY22 Actual_Other Funds]])</f>
        <v>0</v>
      </c>
      <c r="I122">
        <v>0</v>
      </c>
      <c r="J122">
        <v>0</v>
      </c>
      <c r="K122">
        <f>SUM(Table4_1[[#This Row],[FY23 Budget_General Fund]:[FY23 Budget_Other Funds]])</f>
        <v>0</v>
      </c>
      <c r="L122">
        <v>0</v>
      </c>
      <c r="M122">
        <v>0</v>
      </c>
      <c r="N122">
        <f>SUM(Table4_1[[#This Row],[FY24 CLS_General Fund]:[FY24 CLS_Other Funds]])</f>
        <v>0</v>
      </c>
    </row>
    <row r="123" spans="1:14" x14ac:dyDescent="0.25">
      <c r="A123" t="s">
        <v>248</v>
      </c>
      <c r="B123">
        <v>4301</v>
      </c>
      <c r="C123" t="s">
        <v>384</v>
      </c>
      <c r="D123">
        <v>127</v>
      </c>
      <c r="E123" t="s">
        <v>386</v>
      </c>
      <c r="F123">
        <v>0</v>
      </c>
      <c r="G123">
        <v>0</v>
      </c>
      <c r="H123">
        <f>SUM(Table4_1[[#This Row],[FY22 Actual_General Fund]:[FY22 Actual_Other Funds]])</f>
        <v>0</v>
      </c>
      <c r="I123">
        <v>0</v>
      </c>
      <c r="J123">
        <v>0</v>
      </c>
      <c r="K123">
        <f>SUM(Table4_1[[#This Row],[FY23 Budget_General Fund]:[FY23 Budget_Other Funds]])</f>
        <v>0</v>
      </c>
      <c r="L123">
        <v>0</v>
      </c>
      <c r="M123">
        <v>0</v>
      </c>
      <c r="N123">
        <f>SUM(Table4_1[[#This Row],[FY24 CLS_General Fund]:[FY24 CLS_Other Funds]])</f>
        <v>0</v>
      </c>
    </row>
    <row r="124" spans="1:14" x14ac:dyDescent="0.25">
      <c r="A124" t="s">
        <v>248</v>
      </c>
      <c r="B124">
        <v>4392</v>
      </c>
      <c r="C124" t="s">
        <v>462</v>
      </c>
      <c r="D124">
        <v>111</v>
      </c>
      <c r="E124" t="s">
        <v>463</v>
      </c>
      <c r="F124">
        <v>0</v>
      </c>
      <c r="G124">
        <v>42702791</v>
      </c>
      <c r="H124">
        <f>SUM(Table4_1[[#This Row],[FY22 Actual_General Fund]:[FY22 Actual_Other Funds]])</f>
        <v>42702791</v>
      </c>
      <c r="I124">
        <v>0</v>
      </c>
      <c r="J124">
        <v>0</v>
      </c>
      <c r="K124">
        <f>SUM(Table4_1[[#This Row],[FY23 Budget_General Fund]:[FY23 Budget_Other Funds]])</f>
        <v>0</v>
      </c>
      <c r="L124">
        <v>0</v>
      </c>
      <c r="M124">
        <v>0</v>
      </c>
      <c r="N124">
        <f>SUM(Table4_1[[#This Row],[FY24 CLS_General Fund]:[FY24 CLS_Other Funds]])</f>
        <v>0</v>
      </c>
    </row>
    <row r="125" spans="1:14" x14ac:dyDescent="0.25">
      <c r="A125" t="s">
        <v>248</v>
      </c>
      <c r="B125">
        <v>4356</v>
      </c>
      <c r="C125" t="s">
        <v>435</v>
      </c>
      <c r="D125">
        <v>493</v>
      </c>
      <c r="E125" t="s">
        <v>436</v>
      </c>
      <c r="F125">
        <v>6547410</v>
      </c>
      <c r="G125">
        <v>0</v>
      </c>
      <c r="H125">
        <f>SUM(Table4_1[[#This Row],[FY22 Actual_General Fund]:[FY22 Actual_Other Funds]])</f>
        <v>6547410</v>
      </c>
      <c r="I125">
        <v>7380263</v>
      </c>
      <c r="J125">
        <v>0</v>
      </c>
      <c r="K125">
        <f>SUM(Table4_1[[#This Row],[FY23 Budget_General Fund]:[FY23 Budget_Other Funds]])</f>
        <v>7380263</v>
      </c>
      <c r="L125">
        <v>7604533.5199999996</v>
      </c>
      <c r="M125">
        <v>0</v>
      </c>
      <c r="N125">
        <f>SUM(Table4_1[[#This Row],[FY24 CLS_General Fund]:[FY24 CLS_Other Funds]])</f>
        <v>7604533.5199999996</v>
      </c>
    </row>
    <row r="126" spans="1:14" x14ac:dyDescent="0.25">
      <c r="A126" t="s">
        <v>248</v>
      </c>
      <c r="B126">
        <v>4356</v>
      </c>
      <c r="C126" t="s">
        <v>435</v>
      </c>
      <c r="D126">
        <v>828</v>
      </c>
      <c r="E126" t="s">
        <v>438</v>
      </c>
      <c r="F126">
        <v>102405</v>
      </c>
      <c r="G126">
        <v>0</v>
      </c>
      <c r="H126">
        <f>SUM(Table4_1[[#This Row],[FY22 Actual_General Fund]:[FY22 Actual_Other Funds]])</f>
        <v>102405</v>
      </c>
      <c r="I126">
        <v>103568</v>
      </c>
      <c r="J126">
        <v>0</v>
      </c>
      <c r="K126">
        <f>SUM(Table4_1[[#This Row],[FY23 Budget_General Fund]:[FY23 Budget_Other Funds]])</f>
        <v>103568</v>
      </c>
      <c r="L126">
        <v>115995.72</v>
      </c>
      <c r="M126">
        <v>0</v>
      </c>
      <c r="N126">
        <f>SUM(Table4_1[[#This Row],[FY24 CLS_General Fund]:[FY24 CLS_Other Funds]])</f>
        <v>115995.72</v>
      </c>
    </row>
    <row r="127" spans="1:14" x14ac:dyDescent="0.25">
      <c r="A127" t="s">
        <v>248</v>
      </c>
      <c r="B127">
        <v>4356</v>
      </c>
      <c r="C127" t="s">
        <v>435</v>
      </c>
      <c r="D127">
        <v>824</v>
      </c>
      <c r="E127" t="s">
        <v>437</v>
      </c>
      <c r="F127">
        <v>2472656</v>
      </c>
      <c r="G127">
        <v>55087</v>
      </c>
      <c r="H127">
        <f>SUM(Table4_1[[#This Row],[FY22 Actual_General Fund]:[FY22 Actual_Other Funds]])</f>
        <v>2527743</v>
      </c>
      <c r="I127">
        <v>2304718</v>
      </c>
      <c r="J127">
        <v>0</v>
      </c>
      <c r="K127">
        <f>SUM(Table4_1[[#This Row],[FY23 Budget_General Fund]:[FY23 Budget_Other Funds]])</f>
        <v>2304718</v>
      </c>
      <c r="L127">
        <v>2521942.7200000002</v>
      </c>
      <c r="M127">
        <v>0</v>
      </c>
      <c r="N127">
        <f>SUM(Table4_1[[#This Row],[FY24 CLS_General Fund]:[FY24 CLS_Other Funds]])</f>
        <v>2521942.7200000002</v>
      </c>
    </row>
    <row r="128" spans="1:14" x14ac:dyDescent="0.25">
      <c r="A128" t="s">
        <v>248</v>
      </c>
      <c r="B128">
        <v>4371</v>
      </c>
      <c r="C128" t="s">
        <v>446</v>
      </c>
      <c r="D128">
        <v>352</v>
      </c>
      <c r="E128" t="s">
        <v>447</v>
      </c>
      <c r="F128">
        <v>275513758</v>
      </c>
      <c r="G128">
        <v>0</v>
      </c>
      <c r="H128">
        <f>SUM(Table4_1[[#This Row],[FY22 Actual_General Fund]:[FY22 Actual_Other Funds]])</f>
        <v>275513758</v>
      </c>
      <c r="I128">
        <v>332776508</v>
      </c>
      <c r="J128">
        <v>0</v>
      </c>
      <c r="K128">
        <f>SUM(Table4_1[[#This Row],[FY23 Budget_General Fund]:[FY23 Budget_Other Funds]])</f>
        <v>332776508</v>
      </c>
      <c r="L128">
        <v>339567247.19999999</v>
      </c>
      <c r="M128">
        <v>0</v>
      </c>
      <c r="N128">
        <f>SUM(Table4_1[[#This Row],[FY24 CLS_General Fund]:[FY24 CLS_Other Funds]])</f>
        <v>339567247.19999999</v>
      </c>
    </row>
    <row r="129" spans="1:14" x14ac:dyDescent="0.25">
      <c r="A129" t="s">
        <v>248</v>
      </c>
      <c r="B129">
        <v>4391</v>
      </c>
      <c r="C129" t="s">
        <v>460</v>
      </c>
      <c r="D129">
        <v>575</v>
      </c>
      <c r="E129" t="s">
        <v>461</v>
      </c>
      <c r="F129">
        <v>0</v>
      </c>
      <c r="G129">
        <v>0</v>
      </c>
      <c r="H129">
        <f>SUM(Table4_1[[#This Row],[FY22 Actual_General Fund]:[FY22 Actual_Other Funds]])</f>
        <v>0</v>
      </c>
      <c r="I129">
        <v>0</v>
      </c>
      <c r="J129">
        <v>0</v>
      </c>
      <c r="K129">
        <f>SUM(Table4_1[[#This Row],[FY23 Budget_General Fund]:[FY23 Budget_Other Funds]])</f>
        <v>0</v>
      </c>
      <c r="L129">
        <v>0</v>
      </c>
      <c r="M129">
        <v>0</v>
      </c>
      <c r="N129">
        <f>SUM(Table4_1[[#This Row],[FY24 CLS_General Fund]:[FY24 CLS_Other Funds]])</f>
        <v>0</v>
      </c>
    </row>
    <row r="130" spans="1:14" x14ac:dyDescent="0.25">
      <c r="A130" t="s">
        <v>248</v>
      </c>
      <c r="B130">
        <v>4366</v>
      </c>
      <c r="C130" t="s">
        <v>444</v>
      </c>
      <c r="D130">
        <v>876</v>
      </c>
      <c r="E130" t="s">
        <v>445</v>
      </c>
      <c r="F130">
        <v>533814</v>
      </c>
      <c r="G130">
        <v>532837</v>
      </c>
      <c r="H130">
        <f>SUM(Table4_1[[#This Row],[FY22 Actual_General Fund]:[FY22 Actual_Other Funds]])</f>
        <v>1066651</v>
      </c>
      <c r="I130">
        <v>692378</v>
      </c>
      <c r="J130">
        <v>676000</v>
      </c>
      <c r="K130">
        <f>SUM(Table4_1[[#This Row],[FY23 Budget_General Fund]:[FY23 Budget_Other Funds]])</f>
        <v>1368378</v>
      </c>
      <c r="L130">
        <v>1202869.963</v>
      </c>
      <c r="M130">
        <v>703040</v>
      </c>
      <c r="N130">
        <f>SUM(Table4_1[[#This Row],[FY24 CLS_General Fund]:[FY24 CLS_Other Funds]])</f>
        <v>1905909.963</v>
      </c>
    </row>
    <row r="131" spans="1:14" x14ac:dyDescent="0.25">
      <c r="A131" t="s">
        <v>248</v>
      </c>
      <c r="B131">
        <v>4326</v>
      </c>
      <c r="C131" t="s">
        <v>421</v>
      </c>
      <c r="D131">
        <v>590</v>
      </c>
      <c r="E131" t="s">
        <v>422</v>
      </c>
      <c r="F131">
        <v>1195629</v>
      </c>
      <c r="G131">
        <v>0</v>
      </c>
      <c r="H131">
        <f>SUM(Table4_1[[#This Row],[FY22 Actual_General Fund]:[FY22 Actual_Other Funds]])</f>
        <v>1195629</v>
      </c>
      <c r="I131">
        <v>1589812</v>
      </c>
      <c r="J131">
        <v>0</v>
      </c>
      <c r="K131">
        <f>SUM(Table4_1[[#This Row],[FY23 Budget_General Fund]:[FY23 Budget_Other Funds]])</f>
        <v>1589812</v>
      </c>
      <c r="L131">
        <v>1415004.48</v>
      </c>
      <c r="M131">
        <v>0</v>
      </c>
      <c r="N131">
        <f>SUM(Table4_1[[#This Row],[FY24 CLS_General Fund]:[FY24 CLS_Other Funds]])</f>
        <v>1415004.48</v>
      </c>
    </row>
    <row r="132" spans="1:14" x14ac:dyDescent="0.25">
      <c r="A132" t="s">
        <v>248</v>
      </c>
      <c r="B132">
        <v>4326</v>
      </c>
      <c r="C132" t="s">
        <v>421</v>
      </c>
      <c r="D132">
        <v>820</v>
      </c>
      <c r="E132" t="s">
        <v>423</v>
      </c>
      <c r="F132">
        <v>9459708</v>
      </c>
      <c r="G132">
        <v>-8013107</v>
      </c>
      <c r="H132">
        <f>SUM(Table4_1[[#This Row],[FY22 Actual_General Fund]:[FY22 Actual_Other Funds]])</f>
        <v>1446601</v>
      </c>
      <c r="I132">
        <v>8719571</v>
      </c>
      <c r="J132">
        <v>0</v>
      </c>
      <c r="K132">
        <f>SUM(Table4_1[[#This Row],[FY23 Budget_General Fund]:[FY23 Budget_Other Funds]])</f>
        <v>8719571</v>
      </c>
      <c r="L132">
        <v>8607842.8399999999</v>
      </c>
      <c r="M132">
        <v>0</v>
      </c>
      <c r="N132">
        <f>SUM(Table4_1[[#This Row],[FY24 CLS_General Fund]:[FY24 CLS_Other Funds]])</f>
        <v>8607842.8399999999</v>
      </c>
    </row>
    <row r="133" spans="1:14" x14ac:dyDescent="0.25">
      <c r="A133" t="s">
        <v>248</v>
      </c>
      <c r="B133">
        <v>4351</v>
      </c>
      <c r="C133" t="s">
        <v>431</v>
      </c>
      <c r="D133">
        <v>325</v>
      </c>
      <c r="E133" t="s">
        <v>432</v>
      </c>
      <c r="F133">
        <v>0</v>
      </c>
      <c r="G133">
        <v>0</v>
      </c>
      <c r="H133">
        <f>SUM(Table4_1[[#This Row],[FY22 Actual_General Fund]:[FY22 Actual_Other Funds]])</f>
        <v>0</v>
      </c>
      <c r="I133">
        <v>0</v>
      </c>
      <c r="J133">
        <v>0</v>
      </c>
      <c r="K133">
        <f>SUM(Table4_1[[#This Row],[FY23 Budget_General Fund]:[FY23 Budget_Other Funds]])</f>
        <v>0</v>
      </c>
      <c r="L133">
        <v>0</v>
      </c>
      <c r="M133">
        <v>0</v>
      </c>
      <c r="N133">
        <f>SUM(Table4_1[[#This Row],[FY24 CLS_General Fund]:[FY24 CLS_Other Funds]])</f>
        <v>0</v>
      </c>
    </row>
    <row r="134" spans="1:14" x14ac:dyDescent="0.25">
      <c r="A134" t="s">
        <v>248</v>
      </c>
      <c r="B134">
        <v>4314</v>
      </c>
      <c r="C134" t="s">
        <v>413</v>
      </c>
      <c r="D134">
        <v>129</v>
      </c>
      <c r="E134" t="s">
        <v>414</v>
      </c>
      <c r="F134">
        <v>3695459</v>
      </c>
      <c r="G134">
        <v>0</v>
      </c>
      <c r="H134">
        <f>SUM(Table4_1[[#This Row],[FY22 Actual_General Fund]:[FY22 Actual_Other Funds]])</f>
        <v>3695459</v>
      </c>
      <c r="I134">
        <v>8159723</v>
      </c>
      <c r="J134">
        <v>0</v>
      </c>
      <c r="K134">
        <f>SUM(Table4_1[[#This Row],[FY23 Budget_General Fund]:[FY23 Budget_Other Funds]])</f>
        <v>8159723</v>
      </c>
      <c r="L134">
        <v>8197040.2699999996</v>
      </c>
      <c r="M134">
        <v>0</v>
      </c>
      <c r="N134">
        <f>SUM(Table4_1[[#This Row],[FY24 CLS_General Fund]:[FY24 CLS_Other Funds]])</f>
        <v>8197040.2699999996</v>
      </c>
    </row>
    <row r="135" spans="1:14" x14ac:dyDescent="0.25">
      <c r="A135" t="s">
        <v>248</v>
      </c>
      <c r="B135">
        <v>4306</v>
      </c>
      <c r="C135" t="s">
        <v>397</v>
      </c>
      <c r="D135">
        <v>121</v>
      </c>
      <c r="E135" t="s">
        <v>398</v>
      </c>
      <c r="F135">
        <v>0</v>
      </c>
      <c r="G135">
        <v>0</v>
      </c>
      <c r="H135">
        <f>SUM(Table4_1[[#This Row],[FY22 Actual_General Fund]:[FY22 Actual_Other Funds]])</f>
        <v>0</v>
      </c>
      <c r="I135">
        <v>1000000</v>
      </c>
      <c r="J135">
        <v>0</v>
      </c>
      <c r="K135">
        <f>SUM(Table4_1[[#This Row],[FY23 Budget_General Fund]:[FY23 Budget_Other Funds]])</f>
        <v>1000000</v>
      </c>
      <c r="L135">
        <v>1000000</v>
      </c>
      <c r="M135">
        <v>0</v>
      </c>
      <c r="N135">
        <f>SUM(Table4_1[[#This Row],[FY24 CLS_General Fund]:[FY24 CLS_Other Funds]])</f>
        <v>1000000</v>
      </c>
    </row>
    <row r="136" spans="1:14" x14ac:dyDescent="0.25">
      <c r="A136" t="s">
        <v>248</v>
      </c>
      <c r="B136">
        <v>4364</v>
      </c>
      <c r="C136" t="s">
        <v>442</v>
      </c>
      <c r="D136">
        <v>535</v>
      </c>
      <c r="E136" t="s">
        <v>443</v>
      </c>
      <c r="F136">
        <v>19986728</v>
      </c>
      <c r="G136">
        <v>0</v>
      </c>
      <c r="H136">
        <f>SUM(Table4_1[[#This Row],[FY22 Actual_General Fund]:[FY22 Actual_Other Funds]])</f>
        <v>19986728</v>
      </c>
      <c r="I136">
        <v>12472051</v>
      </c>
      <c r="J136">
        <v>0</v>
      </c>
      <c r="K136">
        <f>SUM(Table4_1[[#This Row],[FY23 Budget_General Fund]:[FY23 Budget_Other Funds]])</f>
        <v>12472051</v>
      </c>
      <c r="L136">
        <v>12752051</v>
      </c>
      <c r="M136">
        <v>0</v>
      </c>
      <c r="N136">
        <f>SUM(Table4_1[[#This Row],[FY24 CLS_General Fund]:[FY24 CLS_Other Funds]])</f>
        <v>12752051</v>
      </c>
    </row>
    <row r="137" spans="1:14" x14ac:dyDescent="0.25">
      <c r="A137" t="s">
        <v>248</v>
      </c>
      <c r="B137">
        <v>4361</v>
      </c>
      <c r="C137" t="s">
        <v>439</v>
      </c>
      <c r="D137">
        <v>855</v>
      </c>
      <c r="E137" t="s">
        <v>441</v>
      </c>
      <c r="F137">
        <v>9114229</v>
      </c>
      <c r="G137">
        <v>8742650</v>
      </c>
      <c r="H137">
        <f>SUM(Table4_1[[#This Row],[FY22 Actual_General Fund]:[FY22 Actual_Other Funds]])</f>
        <v>17856879</v>
      </c>
      <c r="I137">
        <v>13853890</v>
      </c>
      <c r="J137">
        <v>8884550</v>
      </c>
      <c r="K137">
        <f>SUM(Table4_1[[#This Row],[FY23 Budget_General Fund]:[FY23 Budget_Other Funds]])</f>
        <v>22738440</v>
      </c>
      <c r="L137">
        <v>16360309.796499999</v>
      </c>
      <c r="M137">
        <v>8884550</v>
      </c>
      <c r="N137">
        <f>SUM(Table4_1[[#This Row],[FY24 CLS_General Fund]:[FY24 CLS_Other Funds]])</f>
        <v>25244859.796499997</v>
      </c>
    </row>
    <row r="138" spans="1:14" x14ac:dyDescent="0.25">
      <c r="A138" t="s">
        <v>248</v>
      </c>
      <c r="B138">
        <v>4361</v>
      </c>
      <c r="C138" t="s">
        <v>439</v>
      </c>
      <c r="D138">
        <v>540</v>
      </c>
      <c r="E138" t="s">
        <v>440</v>
      </c>
      <c r="F138">
        <v>54535</v>
      </c>
      <c r="G138">
        <v>0</v>
      </c>
      <c r="H138">
        <f>SUM(Table4_1[[#This Row],[FY22 Actual_General Fund]:[FY22 Actual_Other Funds]])</f>
        <v>54535</v>
      </c>
      <c r="I138">
        <v>598550</v>
      </c>
      <c r="J138">
        <v>0</v>
      </c>
      <c r="K138">
        <f>SUM(Table4_1[[#This Row],[FY23 Budget_General Fund]:[FY23 Budget_Other Funds]])</f>
        <v>598550</v>
      </c>
      <c r="L138">
        <v>622492</v>
      </c>
      <c r="M138">
        <v>0</v>
      </c>
      <c r="N138">
        <f>SUM(Table4_1[[#This Row],[FY24 CLS_General Fund]:[FY24 CLS_Other Funds]])</f>
        <v>622492</v>
      </c>
    </row>
    <row r="139" spans="1:14" x14ac:dyDescent="0.25">
      <c r="A139" t="s">
        <v>248</v>
      </c>
      <c r="B139">
        <v>4312</v>
      </c>
      <c r="C139" t="s">
        <v>409</v>
      </c>
      <c r="D139">
        <v>123</v>
      </c>
      <c r="E139" t="s">
        <v>410</v>
      </c>
      <c r="F139">
        <v>90387807</v>
      </c>
      <c r="G139">
        <v>15636952</v>
      </c>
      <c r="H139">
        <f>SUM(Table4_1[[#This Row],[FY22 Actual_General Fund]:[FY22 Actual_Other Funds]])</f>
        <v>106024759</v>
      </c>
      <c r="I139">
        <v>88726736</v>
      </c>
      <c r="J139">
        <v>15767260</v>
      </c>
      <c r="K139">
        <f>SUM(Table4_1[[#This Row],[FY23 Budget_General Fund]:[FY23 Budget_Other Funds]])</f>
        <v>104493996</v>
      </c>
      <c r="L139">
        <v>70018892</v>
      </c>
      <c r="M139">
        <v>15767260</v>
      </c>
      <c r="N139">
        <f>SUM(Table4_1[[#This Row],[FY24 CLS_General Fund]:[FY24 CLS_Other Funds]])</f>
        <v>85786152</v>
      </c>
    </row>
    <row r="140" spans="1:14" x14ac:dyDescent="0.25">
      <c r="A140" t="s">
        <v>248</v>
      </c>
      <c r="B140">
        <v>4321</v>
      </c>
      <c r="C140" t="s">
        <v>419</v>
      </c>
      <c r="D140">
        <v>446</v>
      </c>
      <c r="E140" t="s">
        <v>420</v>
      </c>
      <c r="F140">
        <v>8599405</v>
      </c>
      <c r="G140">
        <v>5191100</v>
      </c>
      <c r="H140">
        <f>SUM(Table4_1[[#This Row],[FY22 Actual_General Fund]:[FY22 Actual_Other Funds]])</f>
        <v>13790505</v>
      </c>
      <c r="I140">
        <v>11666035</v>
      </c>
      <c r="J140">
        <v>14053688</v>
      </c>
      <c r="K140">
        <f>SUM(Table4_1[[#This Row],[FY23 Budget_General Fund]:[FY23 Budget_Other Funds]])</f>
        <v>25719723</v>
      </c>
      <c r="L140">
        <v>11841837.4</v>
      </c>
      <c r="M140">
        <v>14615835.52</v>
      </c>
      <c r="N140">
        <f>SUM(Table4_1[[#This Row],[FY24 CLS_General Fund]:[FY24 CLS_Other Funds]])</f>
        <v>26457672.920000002</v>
      </c>
    </row>
    <row r="141" spans="1:14" x14ac:dyDescent="0.25">
      <c r="A141" t="s">
        <v>248</v>
      </c>
      <c r="B141">
        <v>4377</v>
      </c>
      <c r="C141" t="s">
        <v>450</v>
      </c>
      <c r="D141">
        <v>355</v>
      </c>
      <c r="E141" t="s">
        <v>451</v>
      </c>
      <c r="F141">
        <v>35280990</v>
      </c>
      <c r="G141">
        <v>0</v>
      </c>
      <c r="H141">
        <f>SUM(Table4_1[[#This Row],[FY22 Actual_General Fund]:[FY22 Actual_Other Funds]])</f>
        <v>35280990</v>
      </c>
      <c r="I141">
        <v>2175000</v>
      </c>
      <c r="J141">
        <v>0</v>
      </c>
      <c r="K141">
        <f>SUM(Table4_1[[#This Row],[FY23 Budget_General Fund]:[FY23 Budget_Other Funds]])</f>
        <v>2175000</v>
      </c>
      <c r="L141">
        <v>2175000</v>
      </c>
      <c r="M141">
        <v>0</v>
      </c>
      <c r="N141">
        <f>SUM(Table4_1[[#This Row],[FY24 CLS_General Fund]:[FY24 CLS_Other Funds]])</f>
        <v>2175000</v>
      </c>
    </row>
    <row r="142" spans="1:14" x14ac:dyDescent="0.25">
      <c r="A142" t="s">
        <v>248</v>
      </c>
      <c r="B142">
        <v>4383</v>
      </c>
      <c r="C142" t="s">
        <v>458</v>
      </c>
      <c r="D142">
        <v>117</v>
      </c>
      <c r="E142" t="s">
        <v>459</v>
      </c>
      <c r="F142">
        <v>1399878</v>
      </c>
      <c r="G142">
        <v>0</v>
      </c>
      <c r="H142">
        <f>SUM(Table4_1[[#This Row],[FY22 Actual_General Fund]:[FY22 Actual_Other Funds]])</f>
        <v>1399878</v>
      </c>
      <c r="I142">
        <v>1567564</v>
      </c>
      <c r="J142">
        <v>255750</v>
      </c>
      <c r="K142">
        <f>SUM(Table4_1[[#This Row],[FY23 Budget_General Fund]:[FY23 Budget_Other Funds]])</f>
        <v>1823314</v>
      </c>
      <c r="L142">
        <v>1773673.8559999999</v>
      </c>
      <c r="M142">
        <v>100000</v>
      </c>
      <c r="N142">
        <f>SUM(Table4_1[[#This Row],[FY24 CLS_General Fund]:[FY24 CLS_Other Funds]])</f>
        <v>1873673.8559999999</v>
      </c>
    </row>
    <row r="143" spans="1:14" x14ac:dyDescent="0.25">
      <c r="A143" t="s">
        <v>248</v>
      </c>
      <c r="B143">
        <v>4316</v>
      </c>
      <c r="C143" t="s">
        <v>417</v>
      </c>
      <c r="D143">
        <v>385</v>
      </c>
      <c r="E143" t="s">
        <v>418</v>
      </c>
      <c r="F143">
        <v>1043123</v>
      </c>
      <c r="G143">
        <v>0</v>
      </c>
      <c r="H143">
        <f>SUM(Table4_1[[#This Row],[FY22 Actual_General Fund]:[FY22 Actual_Other Funds]])</f>
        <v>1043123</v>
      </c>
      <c r="I143">
        <v>1450825</v>
      </c>
      <c r="J143">
        <v>0</v>
      </c>
      <c r="K143">
        <f>SUM(Table4_1[[#This Row],[FY23 Budget_General Fund]:[FY23 Budget_Other Funds]])</f>
        <v>1450825</v>
      </c>
      <c r="L143">
        <v>1564149</v>
      </c>
      <c r="M143">
        <v>0</v>
      </c>
      <c r="N143">
        <f>SUM(Table4_1[[#This Row],[FY24 CLS_General Fund]:[FY24 CLS_Other Funds]])</f>
        <v>1564149</v>
      </c>
    </row>
    <row r="144" spans="1:14" x14ac:dyDescent="0.25">
      <c r="A144" t="s">
        <v>248</v>
      </c>
      <c r="B144">
        <v>4307</v>
      </c>
      <c r="C144" t="s">
        <v>399</v>
      </c>
      <c r="D144">
        <v>833</v>
      </c>
      <c r="E144" t="s">
        <v>400</v>
      </c>
      <c r="F144">
        <v>250602</v>
      </c>
      <c r="G144">
        <v>110172</v>
      </c>
      <c r="H144">
        <f>SUM(Table4_1[[#This Row],[FY22 Actual_General Fund]:[FY22 Actual_Other Funds]])</f>
        <v>360774</v>
      </c>
      <c r="I144">
        <v>0</v>
      </c>
      <c r="J144">
        <v>0</v>
      </c>
      <c r="K144">
        <f>SUM(Table4_1[[#This Row],[FY23 Budget_General Fund]:[FY23 Budget_Other Funds]])</f>
        <v>0</v>
      </c>
      <c r="L144">
        <v>0</v>
      </c>
      <c r="M144">
        <v>0</v>
      </c>
      <c r="N144">
        <f>SUM(Table4_1[[#This Row],[FY24 CLS_General Fund]:[FY24 CLS_Other Funds]])</f>
        <v>0</v>
      </c>
    </row>
    <row r="145" spans="1:14" x14ac:dyDescent="0.25">
      <c r="A145" t="s">
        <v>248</v>
      </c>
      <c r="B145">
        <v>4311</v>
      </c>
      <c r="C145" t="s">
        <v>407</v>
      </c>
      <c r="D145">
        <v>122</v>
      </c>
      <c r="E145" t="s">
        <v>408</v>
      </c>
      <c r="F145">
        <v>78005665</v>
      </c>
      <c r="G145">
        <v>0</v>
      </c>
      <c r="H145">
        <f>SUM(Table4_1[[#This Row],[FY22 Actual_General Fund]:[FY22 Actual_Other Funds]])</f>
        <v>78005665</v>
      </c>
      <c r="I145">
        <v>34196957</v>
      </c>
      <c r="J145">
        <v>320000</v>
      </c>
      <c r="K145">
        <f>SUM(Table4_1[[#This Row],[FY23 Budget_General Fund]:[FY23 Budget_Other Funds]])</f>
        <v>34516957</v>
      </c>
      <c r="L145">
        <v>35252578.789999999</v>
      </c>
      <c r="M145">
        <v>320000</v>
      </c>
      <c r="N145">
        <f>SUM(Table4_1[[#This Row],[FY24 CLS_General Fund]:[FY24 CLS_Other Funds]])</f>
        <v>35572578.789999999</v>
      </c>
    </row>
    <row r="146" spans="1:14" x14ac:dyDescent="0.25">
      <c r="A146" t="s">
        <v>248</v>
      </c>
      <c r="B146">
        <v>4309</v>
      </c>
      <c r="C146" t="s">
        <v>403</v>
      </c>
      <c r="D146">
        <v>109</v>
      </c>
      <c r="E146" t="s">
        <v>404</v>
      </c>
      <c r="F146">
        <v>2346845</v>
      </c>
      <c r="G146">
        <v>232319</v>
      </c>
      <c r="H146">
        <f>SUM(Table4_1[[#This Row],[FY22 Actual_General Fund]:[FY22 Actual_Other Funds]])</f>
        <v>2579164</v>
      </c>
      <c r="I146">
        <v>1833750</v>
      </c>
      <c r="J146">
        <v>100000</v>
      </c>
      <c r="K146">
        <f>SUM(Table4_1[[#This Row],[FY23 Budget_General Fund]:[FY23 Budget_Other Funds]])</f>
        <v>1933750</v>
      </c>
      <c r="L146">
        <v>2702930.8394999998</v>
      </c>
      <c r="M146">
        <v>104000</v>
      </c>
      <c r="N146">
        <f>SUM(Table4_1[[#This Row],[FY24 CLS_General Fund]:[FY24 CLS_Other Funds]])</f>
        <v>2806930.8394999998</v>
      </c>
    </row>
    <row r="147" spans="1:14" x14ac:dyDescent="0.25">
      <c r="A147" t="s">
        <v>248</v>
      </c>
      <c r="B147">
        <v>4309</v>
      </c>
      <c r="C147" t="s">
        <v>403</v>
      </c>
      <c r="D147">
        <v>741</v>
      </c>
      <c r="E147" t="s">
        <v>406</v>
      </c>
      <c r="F147">
        <v>2874142</v>
      </c>
      <c r="G147">
        <v>23509874</v>
      </c>
      <c r="H147">
        <f>SUM(Table4_1[[#This Row],[FY22 Actual_General Fund]:[FY22 Actual_Other Funds]])</f>
        <v>26384016</v>
      </c>
      <c r="I147">
        <v>640317</v>
      </c>
      <c r="J147">
        <v>46624128</v>
      </c>
      <c r="K147">
        <f>SUM(Table4_1[[#This Row],[FY23 Budget_General Fund]:[FY23 Budget_Other Funds]])</f>
        <v>47264445</v>
      </c>
      <c r="L147">
        <v>878079.98300000001</v>
      </c>
      <c r="M147">
        <v>48390089.398999996</v>
      </c>
      <c r="N147">
        <f>SUM(Table4_1[[#This Row],[FY24 CLS_General Fund]:[FY24 CLS_Other Funds]])</f>
        <v>49268169.381999999</v>
      </c>
    </row>
    <row r="148" spans="1:14" x14ac:dyDescent="0.25">
      <c r="A148" t="s">
        <v>248</v>
      </c>
      <c r="B148">
        <v>4309</v>
      </c>
      <c r="C148" t="s">
        <v>403</v>
      </c>
      <c r="D148">
        <v>605</v>
      </c>
      <c r="E148" t="s">
        <v>405</v>
      </c>
      <c r="F148">
        <v>72010</v>
      </c>
      <c r="G148">
        <v>8868928</v>
      </c>
      <c r="H148">
        <f>SUM(Table4_1[[#This Row],[FY22 Actual_General Fund]:[FY22 Actual_Other Funds]])</f>
        <v>8940938</v>
      </c>
      <c r="I148">
        <v>536216</v>
      </c>
      <c r="J148">
        <v>9146677</v>
      </c>
      <c r="K148">
        <f>SUM(Table4_1[[#This Row],[FY23 Budget_General Fund]:[FY23 Budget_Other Funds]])</f>
        <v>9682893</v>
      </c>
      <c r="L148">
        <v>709461.86899999995</v>
      </c>
      <c r="M148">
        <v>9507155.5960000008</v>
      </c>
      <c r="N148">
        <f>SUM(Table4_1[[#This Row],[FY24 CLS_General Fund]:[FY24 CLS_Other Funds]])</f>
        <v>10216617.465</v>
      </c>
    </row>
    <row r="149" spans="1:14" x14ac:dyDescent="0.25">
      <c r="A149" t="s">
        <v>248</v>
      </c>
      <c r="B149">
        <v>4304</v>
      </c>
      <c r="C149" t="s">
        <v>395</v>
      </c>
      <c r="D149">
        <v>347</v>
      </c>
      <c r="E149" t="s">
        <v>396</v>
      </c>
      <c r="F149">
        <v>0</v>
      </c>
      <c r="G149">
        <v>0</v>
      </c>
      <c r="H149">
        <f>SUM(Table4_1[[#This Row],[FY22 Actual_General Fund]:[FY22 Actual_Other Funds]])</f>
        <v>0</v>
      </c>
      <c r="I149">
        <v>0</v>
      </c>
      <c r="J149">
        <v>0</v>
      </c>
      <c r="K149">
        <f>SUM(Table4_1[[#This Row],[FY23 Budget_General Fund]:[FY23 Budget_Other Funds]])</f>
        <v>0</v>
      </c>
      <c r="L149">
        <v>0</v>
      </c>
      <c r="M149">
        <v>0</v>
      </c>
      <c r="N149">
        <f>SUM(Table4_1[[#This Row],[FY24 CLS_General Fund]:[FY24 CLS_Other Funds]])</f>
        <v>0</v>
      </c>
    </row>
    <row r="150" spans="1:14" x14ac:dyDescent="0.25">
      <c r="A150" t="s">
        <v>248</v>
      </c>
      <c r="B150">
        <v>4500</v>
      </c>
      <c r="C150" t="s">
        <v>464</v>
      </c>
      <c r="D150">
        <v>794</v>
      </c>
      <c r="E150" t="s">
        <v>470</v>
      </c>
      <c r="F150">
        <v>1027145</v>
      </c>
      <c r="G150">
        <v>364769</v>
      </c>
      <c r="H150">
        <f>SUM(Table4_1[[#This Row],[FY22 Actual_General Fund]:[FY22 Actual_Other Funds]])</f>
        <v>1391914</v>
      </c>
      <c r="I150">
        <v>1500535</v>
      </c>
      <c r="J150">
        <v>429742</v>
      </c>
      <c r="K150">
        <f>SUM(Table4_1[[#This Row],[FY23 Budget_General Fund]:[FY23 Budget_Other Funds]])</f>
        <v>1930277</v>
      </c>
      <c r="L150">
        <v>1577253.54</v>
      </c>
      <c r="M150">
        <v>445522.8921</v>
      </c>
      <c r="N150">
        <f>SUM(Table4_1[[#This Row],[FY24 CLS_General Fund]:[FY24 CLS_Other Funds]])</f>
        <v>2022776.4321000001</v>
      </c>
    </row>
    <row r="151" spans="1:14" x14ac:dyDescent="0.25">
      <c r="A151" t="s">
        <v>248</v>
      </c>
      <c r="B151">
        <v>4500</v>
      </c>
      <c r="C151" t="s">
        <v>464</v>
      </c>
      <c r="D151">
        <v>791</v>
      </c>
      <c r="E151" t="s">
        <v>467</v>
      </c>
      <c r="F151">
        <v>0</v>
      </c>
      <c r="G151">
        <v>142972</v>
      </c>
      <c r="H151">
        <f>SUM(Table4_1[[#This Row],[FY22 Actual_General Fund]:[FY22 Actual_Other Funds]])</f>
        <v>142972</v>
      </c>
      <c r="I151">
        <v>0</v>
      </c>
      <c r="J151">
        <v>203985</v>
      </c>
      <c r="K151">
        <f>SUM(Table4_1[[#This Row],[FY23 Budget_General Fund]:[FY23 Budget_Other Funds]])</f>
        <v>203985</v>
      </c>
      <c r="L151">
        <v>0</v>
      </c>
      <c r="M151">
        <v>210197.389</v>
      </c>
      <c r="N151">
        <f>SUM(Table4_1[[#This Row],[FY24 CLS_General Fund]:[FY24 CLS_Other Funds]])</f>
        <v>210197.389</v>
      </c>
    </row>
    <row r="152" spans="1:14" x14ac:dyDescent="0.25">
      <c r="A152" t="s">
        <v>248</v>
      </c>
      <c r="B152">
        <v>4500</v>
      </c>
      <c r="C152" t="s">
        <v>464</v>
      </c>
      <c r="D152">
        <v>793</v>
      </c>
      <c r="E152" t="s">
        <v>469</v>
      </c>
      <c r="F152">
        <v>1568820</v>
      </c>
      <c r="G152">
        <v>573044</v>
      </c>
      <c r="H152">
        <f>SUM(Table4_1[[#This Row],[FY22 Actual_General Fund]:[FY22 Actual_Other Funds]])</f>
        <v>2141864</v>
      </c>
      <c r="I152">
        <v>1665537</v>
      </c>
      <c r="J152">
        <v>847703</v>
      </c>
      <c r="K152">
        <f>SUM(Table4_1[[#This Row],[FY23 Budget_General Fund]:[FY23 Budget_Other Funds]])</f>
        <v>2513240</v>
      </c>
      <c r="L152">
        <v>1735068.4495000001</v>
      </c>
      <c r="M152">
        <v>898018.772</v>
      </c>
      <c r="N152">
        <f>SUM(Table4_1[[#This Row],[FY24 CLS_General Fund]:[FY24 CLS_Other Funds]])</f>
        <v>2633087.2215</v>
      </c>
    </row>
    <row r="153" spans="1:14" x14ac:dyDescent="0.25">
      <c r="A153" t="s">
        <v>248</v>
      </c>
      <c r="B153">
        <v>4500</v>
      </c>
      <c r="C153" t="s">
        <v>464</v>
      </c>
      <c r="D153">
        <v>806</v>
      </c>
      <c r="E153" t="s">
        <v>476</v>
      </c>
      <c r="F153">
        <v>-845</v>
      </c>
      <c r="G153">
        <v>0</v>
      </c>
      <c r="H153">
        <f>SUM(Table4_1[[#This Row],[FY22 Actual_General Fund]:[FY22 Actual_Other Funds]])</f>
        <v>-845</v>
      </c>
      <c r="I153">
        <v>0</v>
      </c>
      <c r="J153">
        <v>0</v>
      </c>
      <c r="K153">
        <f>SUM(Table4_1[[#This Row],[FY23 Budget_General Fund]:[FY23 Budget_Other Funds]])</f>
        <v>0</v>
      </c>
      <c r="L153">
        <v>0</v>
      </c>
      <c r="M153">
        <v>0</v>
      </c>
      <c r="N153">
        <f>SUM(Table4_1[[#This Row],[FY24 CLS_General Fund]:[FY24 CLS_Other Funds]])</f>
        <v>0</v>
      </c>
    </row>
    <row r="154" spans="1:14" x14ac:dyDescent="0.25">
      <c r="A154" t="s">
        <v>248</v>
      </c>
      <c r="B154">
        <v>4500</v>
      </c>
      <c r="C154" t="s">
        <v>464</v>
      </c>
      <c r="D154">
        <v>631</v>
      </c>
      <c r="E154" t="s">
        <v>465</v>
      </c>
      <c r="F154">
        <v>861</v>
      </c>
      <c r="G154">
        <v>0</v>
      </c>
      <c r="H154">
        <f>SUM(Table4_1[[#This Row],[FY22 Actual_General Fund]:[FY22 Actual_Other Funds]])</f>
        <v>861</v>
      </c>
      <c r="I154">
        <v>0</v>
      </c>
      <c r="J154">
        <v>0</v>
      </c>
      <c r="K154">
        <f>SUM(Table4_1[[#This Row],[FY23 Budget_General Fund]:[FY23 Budget_Other Funds]])</f>
        <v>0</v>
      </c>
      <c r="L154">
        <v>0</v>
      </c>
      <c r="M154">
        <v>0</v>
      </c>
      <c r="N154">
        <f>SUM(Table4_1[[#This Row],[FY24 CLS_General Fund]:[FY24 CLS_Other Funds]])</f>
        <v>0</v>
      </c>
    </row>
    <row r="155" spans="1:14" x14ac:dyDescent="0.25">
      <c r="A155" t="s">
        <v>248</v>
      </c>
      <c r="B155">
        <v>4500</v>
      </c>
      <c r="C155" t="s">
        <v>464</v>
      </c>
      <c r="D155">
        <v>792</v>
      </c>
      <c r="E155" t="s">
        <v>468</v>
      </c>
      <c r="F155">
        <v>0</v>
      </c>
      <c r="G155">
        <v>2235417</v>
      </c>
      <c r="H155">
        <f>SUM(Table4_1[[#This Row],[FY22 Actual_General Fund]:[FY22 Actual_Other Funds]])</f>
        <v>2235417</v>
      </c>
      <c r="I155">
        <v>0</v>
      </c>
      <c r="J155">
        <v>2091137</v>
      </c>
      <c r="K155">
        <f>SUM(Table4_1[[#This Row],[FY23 Budget_General Fund]:[FY23 Budget_Other Funds]])</f>
        <v>2091137</v>
      </c>
      <c r="L155">
        <v>0</v>
      </c>
      <c r="M155">
        <v>2180905.8169999998</v>
      </c>
      <c r="N155">
        <f>SUM(Table4_1[[#This Row],[FY24 CLS_General Fund]:[FY24 CLS_Other Funds]])</f>
        <v>2180905.8169999998</v>
      </c>
    </row>
    <row r="156" spans="1:14" x14ac:dyDescent="0.25">
      <c r="A156" t="s">
        <v>248</v>
      </c>
      <c r="B156">
        <v>4500</v>
      </c>
      <c r="C156" t="s">
        <v>464</v>
      </c>
      <c r="D156">
        <v>795</v>
      </c>
      <c r="E156" t="s">
        <v>471</v>
      </c>
      <c r="F156">
        <v>293</v>
      </c>
      <c r="G156">
        <v>6778479</v>
      </c>
      <c r="H156">
        <f>SUM(Table4_1[[#This Row],[FY22 Actual_General Fund]:[FY22 Actual_Other Funds]])</f>
        <v>6778772</v>
      </c>
      <c r="I156">
        <v>0</v>
      </c>
      <c r="J156">
        <v>13139031</v>
      </c>
      <c r="K156">
        <f>SUM(Table4_1[[#This Row],[FY23 Budget_General Fund]:[FY23 Budget_Other Funds]])</f>
        <v>13139031</v>
      </c>
      <c r="L156">
        <v>0</v>
      </c>
      <c r="M156">
        <v>13546010.745999999</v>
      </c>
      <c r="N156">
        <f>SUM(Table4_1[[#This Row],[FY24 CLS_General Fund]:[FY24 CLS_Other Funds]])</f>
        <v>13546010.745999999</v>
      </c>
    </row>
    <row r="157" spans="1:14" x14ac:dyDescent="0.25">
      <c r="A157" t="s">
        <v>248</v>
      </c>
      <c r="B157">
        <v>4500</v>
      </c>
      <c r="C157" t="s">
        <v>464</v>
      </c>
      <c r="D157">
        <v>796</v>
      </c>
      <c r="E157" t="s">
        <v>472</v>
      </c>
      <c r="F157">
        <v>196009</v>
      </c>
      <c r="G157">
        <v>390905</v>
      </c>
      <c r="H157">
        <f>SUM(Table4_1[[#This Row],[FY22 Actual_General Fund]:[FY22 Actual_Other Funds]])</f>
        <v>586914</v>
      </c>
      <c r="I157">
        <v>207211</v>
      </c>
      <c r="J157">
        <v>1496877</v>
      </c>
      <c r="K157">
        <f>SUM(Table4_1[[#This Row],[FY23 Budget_General Fund]:[FY23 Budget_Other Funds]])</f>
        <v>1704088</v>
      </c>
      <c r="L157">
        <v>216474.7</v>
      </c>
      <c r="M157">
        <v>1513103.878</v>
      </c>
      <c r="N157">
        <f>SUM(Table4_1[[#This Row],[FY24 CLS_General Fund]:[FY24 CLS_Other Funds]])</f>
        <v>1729578.578</v>
      </c>
    </row>
    <row r="158" spans="1:14" x14ac:dyDescent="0.25">
      <c r="A158" t="s">
        <v>248</v>
      </c>
      <c r="B158">
        <v>4500</v>
      </c>
      <c r="C158" t="s">
        <v>464</v>
      </c>
      <c r="D158">
        <v>797</v>
      </c>
      <c r="E158" t="s">
        <v>473</v>
      </c>
      <c r="F158">
        <v>2626262</v>
      </c>
      <c r="G158">
        <v>377409</v>
      </c>
      <c r="H158">
        <f>SUM(Table4_1[[#This Row],[FY22 Actual_General Fund]:[FY22 Actual_Other Funds]])</f>
        <v>3003671</v>
      </c>
      <c r="I158">
        <v>3085217</v>
      </c>
      <c r="J158">
        <v>1010376</v>
      </c>
      <c r="K158">
        <f>SUM(Table4_1[[#This Row],[FY23 Budget_General Fund]:[FY23 Budget_Other Funds]])</f>
        <v>4095593</v>
      </c>
      <c r="L158">
        <v>3175764.1584999999</v>
      </c>
      <c r="M158">
        <v>1030916.0110000001</v>
      </c>
      <c r="N158">
        <f>SUM(Table4_1[[#This Row],[FY24 CLS_General Fund]:[FY24 CLS_Other Funds]])</f>
        <v>4206680.1694999998</v>
      </c>
    </row>
    <row r="159" spans="1:14" x14ac:dyDescent="0.25">
      <c r="A159" t="s">
        <v>248</v>
      </c>
      <c r="B159">
        <v>4500</v>
      </c>
      <c r="C159" t="s">
        <v>464</v>
      </c>
      <c r="D159">
        <v>800</v>
      </c>
      <c r="E159" t="s">
        <v>475</v>
      </c>
      <c r="F159">
        <v>0</v>
      </c>
      <c r="G159">
        <v>2918879</v>
      </c>
      <c r="H159">
        <f>SUM(Table4_1[[#This Row],[FY22 Actual_General Fund]:[FY22 Actual_Other Funds]])</f>
        <v>2918879</v>
      </c>
      <c r="I159">
        <v>0</v>
      </c>
      <c r="J159">
        <v>3655566</v>
      </c>
      <c r="K159">
        <f>SUM(Table4_1[[#This Row],[FY23 Budget_General Fund]:[FY23 Budget_Other Funds]])</f>
        <v>3655566</v>
      </c>
      <c r="L159">
        <v>0</v>
      </c>
      <c r="M159">
        <v>3754755.27</v>
      </c>
      <c r="N159">
        <f>SUM(Table4_1[[#This Row],[FY24 CLS_General Fund]:[FY24 CLS_Other Funds]])</f>
        <v>3754755.27</v>
      </c>
    </row>
    <row r="160" spans="1:14" x14ac:dyDescent="0.25">
      <c r="A160" t="s">
        <v>248</v>
      </c>
      <c r="B160">
        <v>4500</v>
      </c>
      <c r="C160" t="s">
        <v>464</v>
      </c>
      <c r="D160">
        <v>633</v>
      </c>
      <c r="E160" t="s">
        <v>466</v>
      </c>
      <c r="F160">
        <v>1150</v>
      </c>
      <c r="G160">
        <v>0</v>
      </c>
      <c r="H160">
        <f>SUM(Table4_1[[#This Row],[FY22 Actual_General Fund]:[FY22 Actual_Other Funds]])</f>
        <v>1150</v>
      </c>
      <c r="I160">
        <v>0</v>
      </c>
      <c r="J160">
        <v>0</v>
      </c>
      <c r="K160">
        <f>SUM(Table4_1[[#This Row],[FY23 Budget_General Fund]:[FY23 Budget_Other Funds]])</f>
        <v>0</v>
      </c>
      <c r="L160">
        <v>0</v>
      </c>
      <c r="M160">
        <v>0</v>
      </c>
      <c r="N160">
        <f>SUM(Table4_1[[#This Row],[FY24 CLS_General Fund]:[FY24 CLS_Other Funds]])</f>
        <v>0</v>
      </c>
    </row>
    <row r="161" spans="1:14" x14ac:dyDescent="0.25">
      <c r="A161" t="s">
        <v>248</v>
      </c>
      <c r="B161">
        <v>4500</v>
      </c>
      <c r="C161" t="s">
        <v>464</v>
      </c>
      <c r="D161">
        <v>798</v>
      </c>
      <c r="E161" t="s">
        <v>474</v>
      </c>
      <c r="F161">
        <v>2924816</v>
      </c>
      <c r="G161">
        <v>8560230</v>
      </c>
      <c r="H161">
        <f>SUM(Table4_1[[#This Row],[FY22 Actual_General Fund]:[FY22 Actual_Other Funds]])</f>
        <v>11485046</v>
      </c>
      <c r="I161">
        <v>2834461</v>
      </c>
      <c r="J161">
        <v>6575203</v>
      </c>
      <c r="K161">
        <f>SUM(Table4_1[[#This Row],[FY23 Budget_General Fund]:[FY23 Budget_Other Funds]])</f>
        <v>9409664</v>
      </c>
      <c r="L161">
        <v>2993761.4730000002</v>
      </c>
      <c r="M161">
        <v>6626055.1320000002</v>
      </c>
      <c r="N161">
        <f>SUM(Table4_1[[#This Row],[FY24 CLS_General Fund]:[FY24 CLS_Other Funds]])</f>
        <v>9619816.6050000004</v>
      </c>
    </row>
    <row r="162" spans="1:14" x14ac:dyDescent="0.25">
      <c r="A162" t="s">
        <v>248</v>
      </c>
      <c r="B162">
        <v>500</v>
      </c>
      <c r="C162" t="s">
        <v>255</v>
      </c>
      <c r="D162">
        <v>846</v>
      </c>
      <c r="E162" t="s">
        <v>258</v>
      </c>
      <c r="F162">
        <v>0</v>
      </c>
      <c r="G162">
        <v>0</v>
      </c>
      <c r="H162">
        <f>SUM(Table4_1[[#This Row],[FY22 Actual_General Fund]:[FY22 Actual_Other Funds]])</f>
        <v>0</v>
      </c>
      <c r="I162">
        <v>1756000</v>
      </c>
      <c r="J162">
        <v>169448</v>
      </c>
      <c r="K162">
        <f>SUM(Table4_1[[#This Row],[FY23 Budget_General Fund]:[FY23 Budget_Other Funds]])</f>
        <v>1925448</v>
      </c>
      <c r="L162">
        <v>1855389.32</v>
      </c>
      <c r="M162">
        <v>176225.92000000001</v>
      </c>
      <c r="N162">
        <f>SUM(Table4_1[[#This Row],[FY24 CLS_General Fund]:[FY24 CLS_Other Funds]])</f>
        <v>2031615.24</v>
      </c>
    </row>
    <row r="163" spans="1:14" x14ac:dyDescent="0.25">
      <c r="A163" t="s">
        <v>248</v>
      </c>
      <c r="B163">
        <v>500</v>
      </c>
      <c r="C163" t="s">
        <v>255</v>
      </c>
      <c r="D163">
        <v>848</v>
      </c>
      <c r="E163" t="s">
        <v>259</v>
      </c>
      <c r="F163">
        <v>0</v>
      </c>
      <c r="G163">
        <v>0</v>
      </c>
      <c r="H163">
        <f>SUM(Table4_1[[#This Row],[FY22 Actual_General Fund]:[FY22 Actual_Other Funds]])</f>
        <v>0</v>
      </c>
      <c r="I163">
        <v>769041</v>
      </c>
      <c r="J163">
        <v>0</v>
      </c>
      <c r="K163">
        <f>SUM(Table4_1[[#This Row],[FY23 Budget_General Fund]:[FY23 Budget_Other Funds]])</f>
        <v>769041</v>
      </c>
      <c r="L163">
        <v>1174251.1029999999</v>
      </c>
      <c r="M163">
        <v>0</v>
      </c>
      <c r="N163">
        <f>SUM(Table4_1[[#This Row],[FY24 CLS_General Fund]:[FY24 CLS_Other Funds]])</f>
        <v>1174251.1029999999</v>
      </c>
    </row>
    <row r="164" spans="1:14" x14ac:dyDescent="0.25">
      <c r="A164" t="s">
        <v>248</v>
      </c>
      <c r="B164">
        <v>500</v>
      </c>
      <c r="C164" t="s">
        <v>255</v>
      </c>
      <c r="D164">
        <v>656</v>
      </c>
      <c r="E164" t="s">
        <v>256</v>
      </c>
      <c r="F164">
        <v>0</v>
      </c>
      <c r="G164">
        <v>0</v>
      </c>
      <c r="H164">
        <f>SUM(Table4_1[[#This Row],[FY22 Actual_General Fund]:[FY22 Actual_Other Funds]])</f>
        <v>0</v>
      </c>
      <c r="I164">
        <v>627080</v>
      </c>
      <c r="J164">
        <v>0</v>
      </c>
      <c r="K164">
        <f>SUM(Table4_1[[#This Row],[FY23 Budget_General Fund]:[FY23 Budget_Other Funds]])</f>
        <v>627080</v>
      </c>
      <c r="L164">
        <v>619282.9</v>
      </c>
      <c r="M164">
        <v>0</v>
      </c>
      <c r="N164">
        <f>SUM(Table4_1[[#This Row],[FY24 CLS_General Fund]:[FY24 CLS_Other Funds]])</f>
        <v>619282.9</v>
      </c>
    </row>
    <row r="165" spans="1:14" x14ac:dyDescent="0.25">
      <c r="A165" t="s">
        <v>248</v>
      </c>
      <c r="B165">
        <v>4381</v>
      </c>
      <c r="C165" t="s">
        <v>452</v>
      </c>
      <c r="D165">
        <v>356</v>
      </c>
      <c r="E165" t="s">
        <v>453</v>
      </c>
      <c r="F165">
        <v>2036433</v>
      </c>
      <c r="G165">
        <v>3185794</v>
      </c>
      <c r="H165">
        <f>SUM(Table4_1[[#This Row],[FY22 Actual_General Fund]:[FY22 Actual_Other Funds]])</f>
        <v>5222227</v>
      </c>
      <c r="I165">
        <v>1898991</v>
      </c>
      <c r="J165">
        <v>5852107</v>
      </c>
      <c r="K165">
        <f>SUM(Table4_1[[#This Row],[FY23 Budget_General Fund]:[FY23 Budget_Other Funds]])</f>
        <v>7751098</v>
      </c>
      <c r="L165">
        <v>1817105.7973</v>
      </c>
      <c r="M165">
        <v>6041616.4440000001</v>
      </c>
      <c r="N165">
        <f>SUM(Table4_1[[#This Row],[FY24 CLS_General Fund]:[FY24 CLS_Other Funds]])</f>
        <v>7858722.2412999999</v>
      </c>
    </row>
    <row r="166" spans="1:14" x14ac:dyDescent="0.25">
      <c r="A166" t="s">
        <v>248</v>
      </c>
      <c r="B166">
        <v>4381</v>
      </c>
      <c r="C166" t="s">
        <v>452</v>
      </c>
      <c r="D166">
        <v>893</v>
      </c>
      <c r="E166" t="s">
        <v>454</v>
      </c>
      <c r="F166">
        <v>73174</v>
      </c>
      <c r="G166">
        <v>4208650</v>
      </c>
      <c r="H166">
        <f>SUM(Table4_1[[#This Row],[FY22 Actual_General Fund]:[FY22 Actual_Other Funds]])</f>
        <v>4281824</v>
      </c>
      <c r="I166">
        <v>0</v>
      </c>
      <c r="J166">
        <v>524402</v>
      </c>
      <c r="K166">
        <f>SUM(Table4_1[[#This Row],[FY23 Budget_General Fund]:[FY23 Budget_Other Funds]])</f>
        <v>524402</v>
      </c>
      <c r="L166">
        <v>0</v>
      </c>
      <c r="M166">
        <v>544538.22</v>
      </c>
      <c r="N166">
        <f>SUM(Table4_1[[#This Row],[FY24 CLS_General Fund]:[FY24 CLS_Other Funds]])</f>
        <v>544538.22</v>
      </c>
    </row>
    <row r="167" spans="1:14" x14ac:dyDescent="0.25">
      <c r="A167" t="s">
        <v>248</v>
      </c>
      <c r="B167">
        <v>4381</v>
      </c>
      <c r="C167" t="s">
        <v>452</v>
      </c>
      <c r="D167">
        <v>894</v>
      </c>
      <c r="E167" t="s">
        <v>455</v>
      </c>
      <c r="F167">
        <v>851844</v>
      </c>
      <c r="G167">
        <v>1701520</v>
      </c>
      <c r="H167">
        <f>SUM(Table4_1[[#This Row],[FY22 Actual_General Fund]:[FY22 Actual_Other Funds]])</f>
        <v>2553364</v>
      </c>
      <c r="I167">
        <v>1095418</v>
      </c>
      <c r="J167">
        <v>983626</v>
      </c>
      <c r="K167">
        <f>SUM(Table4_1[[#This Row],[FY23 Budget_General Fund]:[FY23 Budget_Other Funds]])</f>
        <v>2079044</v>
      </c>
      <c r="L167">
        <v>1148781.5179999999</v>
      </c>
      <c r="M167">
        <v>1022971.04</v>
      </c>
      <c r="N167">
        <f>SUM(Table4_1[[#This Row],[FY24 CLS_General Fund]:[FY24 CLS_Other Funds]])</f>
        <v>2171752.5580000002</v>
      </c>
    </row>
    <row r="168" spans="1:14" x14ac:dyDescent="0.25">
      <c r="A168" t="s">
        <v>248</v>
      </c>
      <c r="B168">
        <v>4381</v>
      </c>
      <c r="C168" t="s">
        <v>452</v>
      </c>
      <c r="D168">
        <v>896</v>
      </c>
      <c r="E168" t="s">
        <v>457</v>
      </c>
      <c r="F168">
        <v>80371</v>
      </c>
      <c r="G168">
        <v>26683973</v>
      </c>
      <c r="H168">
        <f>SUM(Table4_1[[#This Row],[FY22 Actual_General Fund]:[FY22 Actual_Other Funds]])</f>
        <v>26764344</v>
      </c>
      <c r="I168">
        <v>267402</v>
      </c>
      <c r="J168">
        <v>37012827</v>
      </c>
      <c r="K168">
        <f>SUM(Table4_1[[#This Row],[FY23 Budget_General Fund]:[FY23 Budget_Other Funds]])</f>
        <v>37280229</v>
      </c>
      <c r="L168">
        <v>278098.08</v>
      </c>
      <c r="M168">
        <v>38485181.520000003</v>
      </c>
      <c r="N168">
        <f>SUM(Table4_1[[#This Row],[FY24 CLS_General Fund]:[FY24 CLS_Other Funds]])</f>
        <v>38763279.600000001</v>
      </c>
    </row>
    <row r="169" spans="1:14" x14ac:dyDescent="0.25">
      <c r="A169" t="s">
        <v>248</v>
      </c>
      <c r="B169">
        <v>4381</v>
      </c>
      <c r="C169" t="s">
        <v>452</v>
      </c>
      <c r="D169">
        <v>895</v>
      </c>
      <c r="E169" t="s">
        <v>456</v>
      </c>
      <c r="F169">
        <v>7199858</v>
      </c>
      <c r="G169">
        <v>7128623</v>
      </c>
      <c r="H169">
        <f>SUM(Table4_1[[#This Row],[FY22 Actual_General Fund]:[FY22 Actual_Other Funds]])</f>
        <v>14328481</v>
      </c>
      <c r="I169">
        <v>9573273</v>
      </c>
      <c r="J169">
        <v>11443776</v>
      </c>
      <c r="K169">
        <f>SUM(Table4_1[[#This Row],[FY23 Budget_General Fund]:[FY23 Budget_Other Funds]])</f>
        <v>21017049</v>
      </c>
      <c r="L169">
        <v>9961359.6799999997</v>
      </c>
      <c r="M169">
        <v>11535194.279999999</v>
      </c>
      <c r="N169">
        <f>SUM(Table4_1[[#This Row],[FY24 CLS_General Fund]:[FY24 CLS_Other Funds]])</f>
        <v>21496553.960000001</v>
      </c>
    </row>
    <row r="170" spans="1:14" x14ac:dyDescent="0.25">
      <c r="A170" t="s">
        <v>248</v>
      </c>
      <c r="B170">
        <v>4303</v>
      </c>
      <c r="C170" t="s">
        <v>389</v>
      </c>
      <c r="D170">
        <v>804</v>
      </c>
      <c r="E170" t="s">
        <v>393</v>
      </c>
      <c r="F170">
        <v>4834713</v>
      </c>
      <c r="G170">
        <v>0</v>
      </c>
      <c r="H170">
        <f>SUM(Table4_1[[#This Row],[FY22 Actual_General Fund]:[FY22 Actual_Other Funds]])</f>
        <v>4834713</v>
      </c>
      <c r="I170">
        <v>5367604</v>
      </c>
      <c r="J170">
        <v>0</v>
      </c>
      <c r="K170">
        <f>SUM(Table4_1[[#This Row],[FY23 Budget_General Fund]:[FY23 Budget_Other Funds]])</f>
        <v>5367604</v>
      </c>
      <c r="L170">
        <v>5665003.7759999996</v>
      </c>
      <c r="M170">
        <v>0</v>
      </c>
      <c r="N170">
        <f>SUM(Table4_1[[#This Row],[FY24 CLS_General Fund]:[FY24 CLS_Other Funds]])</f>
        <v>5665003.7759999996</v>
      </c>
    </row>
    <row r="171" spans="1:14" x14ac:dyDescent="0.25">
      <c r="A171" t="s">
        <v>248</v>
      </c>
      <c r="B171">
        <v>4303</v>
      </c>
      <c r="C171" t="s">
        <v>389</v>
      </c>
      <c r="D171">
        <v>802</v>
      </c>
      <c r="E171" t="s">
        <v>391</v>
      </c>
      <c r="F171">
        <v>3389304</v>
      </c>
      <c r="G171">
        <v>0</v>
      </c>
      <c r="H171">
        <f>SUM(Table4_1[[#This Row],[FY22 Actual_General Fund]:[FY22 Actual_Other Funds]])</f>
        <v>3389304</v>
      </c>
      <c r="I171">
        <v>3271353</v>
      </c>
      <c r="J171">
        <v>0</v>
      </c>
      <c r="K171">
        <f>SUM(Table4_1[[#This Row],[FY23 Budget_General Fund]:[FY23 Budget_Other Funds]])</f>
        <v>3271353</v>
      </c>
      <c r="L171">
        <v>3528738.5243000002</v>
      </c>
      <c r="M171">
        <v>0</v>
      </c>
      <c r="N171">
        <f>SUM(Table4_1[[#This Row],[FY24 CLS_General Fund]:[FY24 CLS_Other Funds]])</f>
        <v>3528738.5243000002</v>
      </c>
    </row>
    <row r="172" spans="1:14" x14ac:dyDescent="0.25">
      <c r="A172" t="s">
        <v>248</v>
      </c>
      <c r="B172">
        <v>4303</v>
      </c>
      <c r="C172" t="s">
        <v>389</v>
      </c>
      <c r="D172">
        <v>757</v>
      </c>
      <c r="E172" t="s">
        <v>390</v>
      </c>
      <c r="F172">
        <v>3526886</v>
      </c>
      <c r="G172">
        <v>91414</v>
      </c>
      <c r="H172">
        <f>SUM(Table4_1[[#This Row],[FY22 Actual_General Fund]:[FY22 Actual_Other Funds]])</f>
        <v>3618300</v>
      </c>
      <c r="I172">
        <v>2409933</v>
      </c>
      <c r="J172">
        <v>450000</v>
      </c>
      <c r="K172">
        <f>SUM(Table4_1[[#This Row],[FY23 Budget_General Fund]:[FY23 Budget_Other Funds]])</f>
        <v>2859933</v>
      </c>
      <c r="L172">
        <v>2506003.92</v>
      </c>
      <c r="M172">
        <v>468000</v>
      </c>
      <c r="N172">
        <f>SUM(Table4_1[[#This Row],[FY24 CLS_General Fund]:[FY24 CLS_Other Funds]])</f>
        <v>2974003.92</v>
      </c>
    </row>
    <row r="173" spans="1:14" x14ac:dyDescent="0.25">
      <c r="A173" t="s">
        <v>248</v>
      </c>
      <c r="B173">
        <v>4303</v>
      </c>
      <c r="C173" t="s">
        <v>389</v>
      </c>
      <c r="D173">
        <v>803</v>
      </c>
      <c r="E173" t="s">
        <v>392</v>
      </c>
      <c r="F173">
        <v>20251546</v>
      </c>
      <c r="G173">
        <v>0</v>
      </c>
      <c r="H173">
        <f>SUM(Table4_1[[#This Row],[FY22 Actual_General Fund]:[FY22 Actual_Other Funds]])</f>
        <v>20251546</v>
      </c>
      <c r="I173">
        <v>18524438</v>
      </c>
      <c r="J173">
        <v>0</v>
      </c>
      <c r="K173">
        <f>SUM(Table4_1[[#This Row],[FY23 Budget_General Fund]:[FY23 Budget_Other Funds]])</f>
        <v>18524438</v>
      </c>
      <c r="L173">
        <v>18716064.848999999</v>
      </c>
      <c r="M173">
        <v>0</v>
      </c>
      <c r="N173">
        <f>SUM(Table4_1[[#This Row],[FY24 CLS_General Fund]:[FY24 CLS_Other Funds]])</f>
        <v>18716064.848999999</v>
      </c>
    </row>
    <row r="174" spans="1:14" x14ac:dyDescent="0.25">
      <c r="A174" t="s">
        <v>248</v>
      </c>
      <c r="B174">
        <v>4303</v>
      </c>
      <c r="C174" t="s">
        <v>389</v>
      </c>
      <c r="D174">
        <v>805</v>
      </c>
      <c r="E174" t="s">
        <v>394</v>
      </c>
      <c r="F174">
        <v>10690570</v>
      </c>
      <c r="G174">
        <v>13022354</v>
      </c>
      <c r="H174">
        <f>SUM(Table4_1[[#This Row],[FY22 Actual_General Fund]:[FY22 Actual_Other Funds]])</f>
        <v>23712924</v>
      </c>
      <c r="I174">
        <v>11132853</v>
      </c>
      <c r="J174">
        <v>13315270</v>
      </c>
      <c r="K174">
        <f>SUM(Table4_1[[#This Row],[FY23 Budget_General Fund]:[FY23 Budget_Other Funds]])</f>
        <v>24448123</v>
      </c>
      <c r="L174">
        <v>16083337.445</v>
      </c>
      <c r="M174">
        <v>14133227.606000001</v>
      </c>
      <c r="N174">
        <f>SUM(Table4_1[[#This Row],[FY24 CLS_General Fund]:[FY24 CLS_Other Funds]])</f>
        <v>30216565.050999999</v>
      </c>
    </row>
    <row r="175" spans="1:14" x14ac:dyDescent="0.25">
      <c r="A175" t="s">
        <v>248</v>
      </c>
      <c r="B175">
        <v>4346</v>
      </c>
      <c r="C175" t="s">
        <v>426</v>
      </c>
      <c r="D175">
        <v>619</v>
      </c>
      <c r="E175" t="s">
        <v>429</v>
      </c>
      <c r="F175">
        <v>0</v>
      </c>
      <c r="G175">
        <v>0</v>
      </c>
      <c r="H175">
        <f>SUM(Table4_1[[#This Row],[FY22 Actual_General Fund]:[FY22 Actual_Other Funds]])</f>
        <v>0</v>
      </c>
      <c r="I175">
        <v>1339849</v>
      </c>
      <c r="J175">
        <v>2000000</v>
      </c>
      <c r="K175">
        <f>SUM(Table4_1[[#This Row],[FY23 Budget_General Fund]:[FY23 Budget_Other Funds]])</f>
        <v>3339849</v>
      </c>
      <c r="L175">
        <v>1046092.569</v>
      </c>
      <c r="M175">
        <v>2000000</v>
      </c>
      <c r="N175">
        <f>SUM(Table4_1[[#This Row],[FY24 CLS_General Fund]:[FY24 CLS_Other Funds]])</f>
        <v>3046092.5690000001</v>
      </c>
    </row>
    <row r="176" spans="1:14" x14ac:dyDescent="0.25">
      <c r="A176" t="s">
        <v>248</v>
      </c>
      <c r="B176">
        <v>4346</v>
      </c>
      <c r="C176" t="s">
        <v>426</v>
      </c>
      <c r="D176">
        <v>758</v>
      </c>
      <c r="E176" t="s">
        <v>430</v>
      </c>
      <c r="F176">
        <v>1090315</v>
      </c>
      <c r="G176">
        <v>85340</v>
      </c>
      <c r="H176">
        <f>SUM(Table4_1[[#This Row],[FY22 Actual_General Fund]:[FY22 Actual_Other Funds]])</f>
        <v>1175655</v>
      </c>
      <c r="I176">
        <v>1411670</v>
      </c>
      <c r="J176">
        <v>1044900</v>
      </c>
      <c r="K176">
        <f>SUM(Table4_1[[#This Row],[FY23 Budget_General Fund]:[FY23 Budget_Other Funds]])</f>
        <v>2456570</v>
      </c>
      <c r="L176">
        <v>1433692.6950000001</v>
      </c>
      <c r="M176">
        <v>1086246</v>
      </c>
      <c r="N176">
        <f>SUM(Table4_1[[#This Row],[FY24 CLS_General Fund]:[FY24 CLS_Other Funds]])</f>
        <v>2519938.6950000003</v>
      </c>
    </row>
    <row r="177" spans="1:14" x14ac:dyDescent="0.25">
      <c r="A177" t="s">
        <v>248</v>
      </c>
      <c r="B177">
        <v>4346</v>
      </c>
      <c r="C177" t="s">
        <v>426</v>
      </c>
      <c r="D177">
        <v>617</v>
      </c>
      <c r="E177" t="s">
        <v>427</v>
      </c>
      <c r="F177">
        <v>837637</v>
      </c>
      <c r="G177">
        <v>413545</v>
      </c>
      <c r="H177">
        <f>SUM(Table4_1[[#This Row],[FY22 Actual_General Fund]:[FY22 Actual_Other Funds]])</f>
        <v>1251182</v>
      </c>
      <c r="I177">
        <v>1075175</v>
      </c>
      <c r="J177">
        <v>2234458</v>
      </c>
      <c r="K177">
        <f>SUM(Table4_1[[#This Row],[FY23 Budget_General Fund]:[FY23 Budget_Other Funds]])</f>
        <v>3309633</v>
      </c>
      <c r="L177">
        <v>2647734.8687999998</v>
      </c>
      <c r="M177">
        <v>2279841.0780000002</v>
      </c>
      <c r="N177">
        <f>SUM(Table4_1[[#This Row],[FY24 CLS_General Fund]:[FY24 CLS_Other Funds]])</f>
        <v>4927575.9468</v>
      </c>
    </row>
    <row r="178" spans="1:14" x14ac:dyDescent="0.25">
      <c r="A178" t="s">
        <v>248</v>
      </c>
      <c r="B178">
        <v>4346</v>
      </c>
      <c r="C178" t="s">
        <v>426</v>
      </c>
      <c r="D178">
        <v>618</v>
      </c>
      <c r="E178" t="s">
        <v>428</v>
      </c>
      <c r="F178">
        <v>4805542</v>
      </c>
      <c r="G178">
        <v>809219</v>
      </c>
      <c r="H178">
        <f>SUM(Table4_1[[#This Row],[FY22 Actual_General Fund]:[FY22 Actual_Other Funds]])</f>
        <v>5614761</v>
      </c>
      <c r="I178">
        <v>3833590</v>
      </c>
      <c r="J178">
        <v>11704367</v>
      </c>
      <c r="K178">
        <f>SUM(Table4_1[[#This Row],[FY23 Budget_General Fund]:[FY23 Budget_Other Funds]])</f>
        <v>15537957</v>
      </c>
      <c r="L178">
        <v>4238993.4869999997</v>
      </c>
      <c r="M178">
        <v>11991229.609999999</v>
      </c>
      <c r="N178">
        <f>SUM(Table4_1[[#This Row],[FY24 CLS_General Fund]:[FY24 CLS_Other Funds]])</f>
        <v>16230223.096999999</v>
      </c>
    </row>
    <row r="179" spans="1:14" x14ac:dyDescent="0.25">
      <c r="A179" t="s">
        <v>248</v>
      </c>
      <c r="B179">
        <v>4353</v>
      </c>
      <c r="C179" t="s">
        <v>433</v>
      </c>
      <c r="D179">
        <v>354</v>
      </c>
      <c r="E179" t="s">
        <v>434</v>
      </c>
      <c r="F179">
        <v>0</v>
      </c>
      <c r="G179">
        <v>0</v>
      </c>
      <c r="H179">
        <f>SUM(Table4_1[[#This Row],[FY22 Actual_General Fund]:[FY22 Actual_Other Funds]])</f>
        <v>0</v>
      </c>
      <c r="I179">
        <v>0</v>
      </c>
      <c r="J179">
        <v>0</v>
      </c>
      <c r="K179">
        <f>SUM(Table4_1[[#This Row],[FY23 Budget_General Fund]:[FY23 Budget_Other Funds]])</f>
        <v>0</v>
      </c>
      <c r="L179">
        <v>0</v>
      </c>
      <c r="M179">
        <v>0</v>
      </c>
      <c r="N179">
        <f>SUM(Table4_1[[#This Row],[FY24 CLS_General Fund]:[FY24 CLS_Other Funds]])</f>
        <v>0</v>
      </c>
    </row>
    <row r="180" spans="1:14" x14ac:dyDescent="0.25">
      <c r="A180" t="s">
        <v>248</v>
      </c>
      <c r="B180">
        <v>4341</v>
      </c>
      <c r="C180" t="s">
        <v>424</v>
      </c>
      <c r="D180">
        <v>128</v>
      </c>
      <c r="E180" t="s">
        <v>425</v>
      </c>
      <c r="F180">
        <v>1589099</v>
      </c>
      <c r="G180">
        <v>0</v>
      </c>
      <c r="H180">
        <f>SUM(Table4_1[[#This Row],[FY22 Actual_General Fund]:[FY22 Actual_Other Funds]])</f>
        <v>1589099</v>
      </c>
      <c r="I180">
        <v>1194061</v>
      </c>
      <c r="J180">
        <v>0</v>
      </c>
      <c r="K180">
        <f>SUM(Table4_1[[#This Row],[FY23 Budget_General Fund]:[FY23 Budget_Other Funds]])</f>
        <v>1194061</v>
      </c>
      <c r="L180">
        <v>1597245.3829000001</v>
      </c>
      <c r="M180">
        <v>0</v>
      </c>
      <c r="N180">
        <f>SUM(Table4_1[[#This Row],[FY24 CLS_General Fund]:[FY24 CLS_Other Funds]])</f>
        <v>1597245.3829000001</v>
      </c>
    </row>
    <row r="181" spans="1:14" x14ac:dyDescent="0.25">
      <c r="A181" t="s">
        <v>248</v>
      </c>
      <c r="B181">
        <v>4376</v>
      </c>
      <c r="C181" t="s">
        <v>448</v>
      </c>
      <c r="D181">
        <v>351</v>
      </c>
      <c r="E181" t="s">
        <v>449</v>
      </c>
      <c r="F181">
        <v>28928361</v>
      </c>
      <c r="G181">
        <v>0</v>
      </c>
      <c r="H181">
        <f>SUM(Table4_1[[#This Row],[FY22 Actual_General Fund]:[FY22 Actual_Other Funds]])</f>
        <v>28928361</v>
      </c>
      <c r="I181">
        <v>34103936</v>
      </c>
      <c r="J181">
        <v>0</v>
      </c>
      <c r="K181">
        <f>SUM(Table4_1[[#This Row],[FY23 Budget_General Fund]:[FY23 Budget_Other Funds]])</f>
        <v>34103936</v>
      </c>
      <c r="L181">
        <v>35215442.479999997</v>
      </c>
      <c r="M181">
        <v>0</v>
      </c>
      <c r="N181">
        <f>SUM(Table4_1[[#This Row],[FY24 CLS_General Fund]:[FY24 CLS_Other Funds]])</f>
        <v>35215442.479999997</v>
      </c>
    </row>
    <row r="182" spans="1:14" x14ac:dyDescent="0.25">
      <c r="A182" t="s">
        <v>248</v>
      </c>
      <c r="B182">
        <v>4313</v>
      </c>
      <c r="C182" t="s">
        <v>411</v>
      </c>
      <c r="D182">
        <v>126</v>
      </c>
      <c r="E182" t="s">
        <v>412</v>
      </c>
      <c r="F182">
        <v>11150408</v>
      </c>
      <c r="G182">
        <v>0</v>
      </c>
      <c r="H182">
        <f>SUM(Table4_1[[#This Row],[FY22 Actual_General Fund]:[FY22 Actual_Other Funds]])</f>
        <v>11150408</v>
      </c>
      <c r="I182">
        <v>31099149</v>
      </c>
      <c r="J182">
        <v>0</v>
      </c>
      <c r="K182">
        <f>SUM(Table4_1[[#This Row],[FY23 Budget_General Fund]:[FY23 Budget_Other Funds]])</f>
        <v>31099149</v>
      </c>
      <c r="L182">
        <v>31842161.280000001</v>
      </c>
      <c r="M182">
        <v>0</v>
      </c>
      <c r="N182">
        <f>SUM(Table4_1[[#This Row],[FY24 CLS_General Fund]:[FY24 CLS_Other Funds]])</f>
        <v>31842161.280000001</v>
      </c>
    </row>
    <row r="183" spans="1:14" x14ac:dyDescent="0.25">
      <c r="A183" t="s">
        <v>248</v>
      </c>
      <c r="B183">
        <v>4315</v>
      </c>
      <c r="C183" t="s">
        <v>415</v>
      </c>
      <c r="D183">
        <v>124</v>
      </c>
      <c r="E183" t="s">
        <v>416</v>
      </c>
      <c r="F183">
        <v>12703794</v>
      </c>
      <c r="G183">
        <v>0</v>
      </c>
      <c r="H183">
        <f>SUM(Table4_1[[#This Row],[FY22 Actual_General Fund]:[FY22 Actual_Other Funds]])</f>
        <v>12703794</v>
      </c>
      <c r="I183">
        <v>21814174</v>
      </c>
      <c r="J183">
        <v>0</v>
      </c>
      <c r="K183">
        <f>SUM(Table4_1[[#This Row],[FY23 Budget_General Fund]:[FY23 Budget_Other Funds]])</f>
        <v>21814174</v>
      </c>
      <c r="L183">
        <v>23745730.66</v>
      </c>
      <c r="M183">
        <v>0</v>
      </c>
      <c r="N183">
        <f>SUM(Table4_1[[#This Row],[FY24 CLS_General Fund]:[FY24 CLS_Other Funds]])</f>
        <v>23745730.66</v>
      </c>
    </row>
    <row r="184" spans="1:14" x14ac:dyDescent="0.25">
      <c r="A184" t="s">
        <v>248</v>
      </c>
      <c r="B184">
        <v>7900</v>
      </c>
      <c r="C184" t="s">
        <v>589</v>
      </c>
      <c r="D184">
        <v>185</v>
      </c>
      <c r="E184" t="s">
        <v>590</v>
      </c>
      <c r="F184">
        <v>373019</v>
      </c>
      <c r="G184">
        <v>0</v>
      </c>
      <c r="H184">
        <f>SUM(Table4_1[[#This Row],[FY22 Actual_General Fund]:[FY22 Actual_Other Funds]])</f>
        <v>373019</v>
      </c>
      <c r="I184">
        <v>621399</v>
      </c>
      <c r="J184">
        <v>0</v>
      </c>
      <c r="K184">
        <f>SUM(Table4_1[[#This Row],[FY23 Budget_General Fund]:[FY23 Budget_Other Funds]])</f>
        <v>621399</v>
      </c>
      <c r="L184">
        <v>648238.36470000003</v>
      </c>
      <c r="M184">
        <v>0</v>
      </c>
      <c r="N184">
        <f>SUM(Table4_1[[#This Row],[FY24 CLS_General Fund]:[FY24 CLS_Other Funds]])</f>
        <v>648238.36470000003</v>
      </c>
    </row>
    <row r="185" spans="1:14" x14ac:dyDescent="0.25">
      <c r="A185" t="s">
        <v>248</v>
      </c>
      <c r="B185">
        <v>500</v>
      </c>
      <c r="C185" t="s">
        <v>257</v>
      </c>
      <c r="D185">
        <v>846</v>
      </c>
      <c r="E185" t="s">
        <v>258</v>
      </c>
      <c r="F185">
        <v>1254839</v>
      </c>
      <c r="G185">
        <v>29158</v>
      </c>
      <c r="H185">
        <f>SUM(Table4_1[[#This Row],[FY22 Actual_General Fund]:[FY22 Actual_Other Funds]])</f>
        <v>1283997</v>
      </c>
      <c r="I185">
        <v>0</v>
      </c>
      <c r="J185">
        <v>0</v>
      </c>
      <c r="K185">
        <f>SUM(Table4_1[[#This Row],[FY23 Budget_General Fund]:[FY23 Budget_Other Funds]])</f>
        <v>0</v>
      </c>
      <c r="L185">
        <v>0</v>
      </c>
      <c r="M185">
        <v>0</v>
      </c>
      <c r="N185">
        <f>SUM(Table4_1[[#This Row],[FY24 CLS_General Fund]:[FY24 CLS_Other Funds]])</f>
        <v>0</v>
      </c>
    </row>
    <row r="186" spans="1:14" x14ac:dyDescent="0.25">
      <c r="A186" t="s">
        <v>248</v>
      </c>
      <c r="B186">
        <v>500</v>
      </c>
      <c r="C186" t="s">
        <v>257</v>
      </c>
      <c r="D186">
        <v>848</v>
      </c>
      <c r="E186" t="s">
        <v>259</v>
      </c>
      <c r="F186">
        <v>624118</v>
      </c>
      <c r="G186">
        <v>0</v>
      </c>
      <c r="H186">
        <f>SUM(Table4_1[[#This Row],[FY22 Actual_General Fund]:[FY22 Actual_Other Funds]])</f>
        <v>624118</v>
      </c>
      <c r="I186">
        <v>0</v>
      </c>
      <c r="J186">
        <v>0</v>
      </c>
      <c r="K186">
        <f>SUM(Table4_1[[#This Row],[FY23 Budget_General Fund]:[FY23 Budget_Other Funds]])</f>
        <v>0</v>
      </c>
      <c r="L186">
        <v>0</v>
      </c>
      <c r="M186">
        <v>0</v>
      </c>
      <c r="N186">
        <f>SUM(Table4_1[[#This Row],[FY24 CLS_General Fund]:[FY24 CLS_Other Funds]])</f>
        <v>0</v>
      </c>
    </row>
    <row r="187" spans="1:14" x14ac:dyDescent="0.25">
      <c r="A187" t="s">
        <v>248</v>
      </c>
      <c r="B187">
        <v>500</v>
      </c>
      <c r="C187" t="s">
        <v>257</v>
      </c>
      <c r="D187">
        <v>656</v>
      </c>
      <c r="E187" t="s">
        <v>256</v>
      </c>
      <c r="F187">
        <v>608621</v>
      </c>
      <c r="G187">
        <v>0</v>
      </c>
      <c r="H187">
        <f>SUM(Table4_1[[#This Row],[FY22 Actual_General Fund]:[FY22 Actual_Other Funds]])</f>
        <v>608621</v>
      </c>
      <c r="I187">
        <v>0</v>
      </c>
      <c r="J187">
        <v>0</v>
      </c>
      <c r="K187">
        <f>SUM(Table4_1[[#This Row],[FY23 Budget_General Fund]:[FY23 Budget_Other Funds]])</f>
        <v>0</v>
      </c>
      <c r="L187">
        <v>0</v>
      </c>
      <c r="M187">
        <v>0</v>
      </c>
      <c r="N187">
        <f>SUM(Table4_1[[#This Row],[FY24 CLS_General Fund]:[FY24 CLS_Other Funds]])</f>
        <v>0</v>
      </c>
    </row>
    <row r="188" spans="1:14" x14ac:dyDescent="0.25">
      <c r="A188" t="s">
        <v>248</v>
      </c>
      <c r="B188">
        <v>4308</v>
      </c>
      <c r="C188" t="s">
        <v>401</v>
      </c>
      <c r="D188">
        <v>836</v>
      </c>
      <c r="E188" t="s">
        <v>402</v>
      </c>
      <c r="F188">
        <v>2122169</v>
      </c>
      <c r="G188">
        <v>0</v>
      </c>
      <c r="H188">
        <f>SUM(Table4_1[[#This Row],[FY22 Actual_General Fund]:[FY22 Actual_Other Funds]])</f>
        <v>2122169</v>
      </c>
      <c r="I188">
        <v>2331165</v>
      </c>
      <c r="J188">
        <v>0</v>
      </c>
      <c r="K188">
        <f>SUM(Table4_1[[#This Row],[FY23 Budget_General Fund]:[FY23 Budget_Other Funds]])</f>
        <v>2331165</v>
      </c>
      <c r="L188">
        <v>2443478.8012000001</v>
      </c>
      <c r="M188">
        <v>0</v>
      </c>
      <c r="N188">
        <f>SUM(Table4_1[[#This Row],[FY24 CLS_General Fund]:[FY24 CLS_Other Funds]])</f>
        <v>2443478.8012000001</v>
      </c>
    </row>
    <row r="189" spans="1:14" x14ac:dyDescent="0.25">
      <c r="A189" t="s">
        <v>248</v>
      </c>
      <c r="B189">
        <v>5700</v>
      </c>
      <c r="C189" t="s">
        <v>477</v>
      </c>
      <c r="D189">
        <v>768</v>
      </c>
      <c r="E189" t="s">
        <v>483</v>
      </c>
      <c r="F189">
        <v>1836954</v>
      </c>
      <c r="G189">
        <v>6150</v>
      </c>
      <c r="H189">
        <f>SUM(Table4_1[[#This Row],[FY22 Actual_General Fund]:[FY22 Actual_Other Funds]])</f>
        <v>1843104</v>
      </c>
      <c r="I189">
        <v>1384775</v>
      </c>
      <c r="J189">
        <v>0</v>
      </c>
      <c r="K189">
        <f>SUM(Table4_1[[#This Row],[FY23 Budget_General Fund]:[FY23 Budget_Other Funds]])</f>
        <v>1384775</v>
      </c>
      <c r="L189">
        <v>1556179.1682</v>
      </c>
      <c r="M189">
        <v>0</v>
      </c>
      <c r="N189">
        <f>SUM(Table4_1[[#This Row],[FY24 CLS_General Fund]:[FY24 CLS_Other Funds]])</f>
        <v>1556179.1682</v>
      </c>
    </row>
    <row r="190" spans="1:14" x14ac:dyDescent="0.25">
      <c r="A190" t="s">
        <v>248</v>
      </c>
      <c r="B190">
        <v>5700</v>
      </c>
      <c r="C190" t="s">
        <v>477</v>
      </c>
      <c r="D190">
        <v>763</v>
      </c>
      <c r="E190" t="s">
        <v>480</v>
      </c>
      <c r="F190">
        <v>1831036</v>
      </c>
      <c r="G190">
        <v>995306</v>
      </c>
      <c r="H190">
        <f>SUM(Table4_1[[#This Row],[FY22 Actual_General Fund]:[FY22 Actual_Other Funds]])</f>
        <v>2826342</v>
      </c>
      <c r="I190">
        <v>2343028</v>
      </c>
      <c r="J190">
        <v>1840000</v>
      </c>
      <c r="K190">
        <f>SUM(Table4_1[[#This Row],[FY23 Budget_General Fund]:[FY23 Budget_Other Funds]])</f>
        <v>4183028</v>
      </c>
      <c r="L190">
        <v>2215745.9029999999</v>
      </c>
      <c r="M190">
        <v>1912000</v>
      </c>
      <c r="N190">
        <f>SUM(Table4_1[[#This Row],[FY24 CLS_General Fund]:[FY24 CLS_Other Funds]])</f>
        <v>4127745.9029999999</v>
      </c>
    </row>
    <row r="191" spans="1:14" x14ac:dyDescent="0.25">
      <c r="A191" t="s">
        <v>248</v>
      </c>
      <c r="B191">
        <v>5700</v>
      </c>
      <c r="C191" t="s">
        <v>477</v>
      </c>
      <c r="D191">
        <v>761</v>
      </c>
      <c r="E191" t="s">
        <v>478</v>
      </c>
      <c r="F191">
        <v>1073779</v>
      </c>
      <c r="G191">
        <v>0</v>
      </c>
      <c r="H191">
        <f>SUM(Table4_1[[#This Row],[FY22 Actual_General Fund]:[FY22 Actual_Other Funds]])</f>
        <v>1073779</v>
      </c>
      <c r="I191">
        <v>1147192</v>
      </c>
      <c r="J191">
        <v>50756</v>
      </c>
      <c r="K191">
        <f>SUM(Table4_1[[#This Row],[FY23 Budget_General Fund]:[FY23 Budget_Other Funds]])</f>
        <v>1197948</v>
      </c>
      <c r="L191">
        <v>1205111.0260000001</v>
      </c>
      <c r="M191">
        <v>52786.239999999998</v>
      </c>
      <c r="N191">
        <f>SUM(Table4_1[[#This Row],[FY24 CLS_General Fund]:[FY24 CLS_Other Funds]])</f>
        <v>1257897.2660000001</v>
      </c>
    </row>
    <row r="192" spans="1:14" x14ac:dyDescent="0.25">
      <c r="A192" t="s">
        <v>248</v>
      </c>
      <c r="B192">
        <v>5700</v>
      </c>
      <c r="C192" t="s">
        <v>477</v>
      </c>
      <c r="D192">
        <v>762</v>
      </c>
      <c r="E192" t="s">
        <v>479</v>
      </c>
      <c r="F192">
        <v>537762</v>
      </c>
      <c r="G192">
        <v>0</v>
      </c>
      <c r="H192">
        <f>SUM(Table4_1[[#This Row],[FY22 Actual_General Fund]:[FY22 Actual_Other Funds]])</f>
        <v>537762</v>
      </c>
      <c r="I192">
        <v>626625</v>
      </c>
      <c r="J192">
        <v>0</v>
      </c>
      <c r="K192">
        <f>SUM(Table4_1[[#This Row],[FY23 Budget_General Fund]:[FY23 Budget_Other Funds]])</f>
        <v>626625</v>
      </c>
      <c r="L192">
        <v>659726.56200000003</v>
      </c>
      <c r="M192">
        <v>0</v>
      </c>
      <c r="N192">
        <f>SUM(Table4_1[[#This Row],[FY24 CLS_General Fund]:[FY24 CLS_Other Funds]])</f>
        <v>659726.56200000003</v>
      </c>
    </row>
    <row r="193" spans="1:14" x14ac:dyDescent="0.25">
      <c r="A193" t="s">
        <v>248</v>
      </c>
      <c r="B193">
        <v>5700</v>
      </c>
      <c r="C193" t="s">
        <v>477</v>
      </c>
      <c r="D193">
        <v>765</v>
      </c>
      <c r="E193" t="s">
        <v>482</v>
      </c>
      <c r="F193">
        <v>15127794</v>
      </c>
      <c r="G193">
        <v>248159</v>
      </c>
      <c r="H193">
        <f>SUM(Table4_1[[#This Row],[FY22 Actual_General Fund]:[FY22 Actual_Other Funds]])</f>
        <v>15375953</v>
      </c>
      <c r="I193">
        <v>1676447</v>
      </c>
      <c r="J193">
        <v>4191529</v>
      </c>
      <c r="K193">
        <f>SUM(Table4_1[[#This Row],[FY23 Budget_General Fund]:[FY23 Budget_Other Funds]])</f>
        <v>5867976</v>
      </c>
      <c r="L193">
        <v>1762545.4</v>
      </c>
      <c r="M193">
        <v>4230671.0190000003</v>
      </c>
      <c r="N193">
        <f>SUM(Table4_1[[#This Row],[FY24 CLS_General Fund]:[FY24 CLS_Other Funds]])</f>
        <v>5993216.4189999998</v>
      </c>
    </row>
    <row r="194" spans="1:14" x14ac:dyDescent="0.25">
      <c r="A194" t="s">
        <v>248</v>
      </c>
      <c r="B194">
        <v>5700</v>
      </c>
      <c r="C194" t="s">
        <v>477</v>
      </c>
      <c r="D194">
        <v>764</v>
      </c>
      <c r="E194" t="s">
        <v>481</v>
      </c>
      <c r="F194">
        <v>1259</v>
      </c>
      <c r="G194">
        <v>0</v>
      </c>
      <c r="H194">
        <f>SUM(Table4_1[[#This Row],[FY22 Actual_General Fund]:[FY22 Actual_Other Funds]])</f>
        <v>1259</v>
      </c>
      <c r="I194">
        <v>0</v>
      </c>
      <c r="J194">
        <v>0</v>
      </c>
      <c r="K194">
        <f>SUM(Table4_1[[#This Row],[FY23 Budget_General Fund]:[FY23 Budget_Other Funds]])</f>
        <v>0</v>
      </c>
      <c r="L194">
        <v>0</v>
      </c>
      <c r="M194">
        <v>0</v>
      </c>
      <c r="N194">
        <f>SUM(Table4_1[[#This Row],[FY24 CLS_General Fund]:[FY24 CLS_Other Funds]])</f>
        <v>0</v>
      </c>
    </row>
    <row r="195" spans="1:14" x14ac:dyDescent="0.25">
      <c r="A195" t="s">
        <v>248</v>
      </c>
      <c r="B195">
        <v>5900</v>
      </c>
      <c r="C195" t="s">
        <v>484</v>
      </c>
      <c r="D195">
        <v>621</v>
      </c>
      <c r="E195" t="s">
        <v>489</v>
      </c>
      <c r="F195">
        <v>64716732</v>
      </c>
      <c r="G195">
        <v>2305677</v>
      </c>
      <c r="H195">
        <f>SUM(Table4_1[[#This Row],[FY22 Actual_General Fund]:[FY22 Actual_Other Funds]])</f>
        <v>67022409</v>
      </c>
      <c r="I195">
        <v>77774503</v>
      </c>
      <c r="J195">
        <v>28811735</v>
      </c>
      <c r="K195">
        <f>SUM(Table4_1[[#This Row],[FY23 Budget_General Fund]:[FY23 Budget_Other Funds]])</f>
        <v>106586238</v>
      </c>
      <c r="L195">
        <v>81482330.502000004</v>
      </c>
      <c r="M195">
        <v>29108052.456</v>
      </c>
      <c r="N195">
        <f>SUM(Table4_1[[#This Row],[FY24 CLS_General Fund]:[FY24 CLS_Other Funds]])</f>
        <v>110590382.958</v>
      </c>
    </row>
    <row r="196" spans="1:14" x14ac:dyDescent="0.25">
      <c r="A196" t="s">
        <v>248</v>
      </c>
      <c r="B196">
        <v>5900</v>
      </c>
      <c r="C196" t="s">
        <v>484</v>
      </c>
      <c r="D196">
        <v>200</v>
      </c>
      <c r="E196" t="s">
        <v>295</v>
      </c>
      <c r="F196">
        <v>0</v>
      </c>
      <c r="G196">
        <v>0</v>
      </c>
      <c r="H196">
        <f>SUM(Table4_1[[#This Row],[FY22 Actual_General Fund]:[FY22 Actual_Other Funds]])</f>
        <v>0</v>
      </c>
      <c r="I196">
        <v>0</v>
      </c>
      <c r="J196">
        <v>0</v>
      </c>
      <c r="K196">
        <f>SUM(Table4_1[[#This Row],[FY23 Budget_General Fund]:[FY23 Budget_Other Funds]])</f>
        <v>0</v>
      </c>
      <c r="L196">
        <v>0</v>
      </c>
      <c r="M196">
        <v>0</v>
      </c>
      <c r="N196">
        <f>SUM(Table4_1[[#This Row],[FY24 CLS_General Fund]:[FY24 CLS_Other Funds]])</f>
        <v>0</v>
      </c>
    </row>
    <row r="197" spans="1:14" x14ac:dyDescent="0.25">
      <c r="A197" t="s">
        <v>248</v>
      </c>
      <c r="B197">
        <v>5900</v>
      </c>
      <c r="C197" t="s">
        <v>484</v>
      </c>
      <c r="D197">
        <v>807</v>
      </c>
      <c r="E197" t="s">
        <v>504</v>
      </c>
      <c r="F197">
        <v>27833277</v>
      </c>
      <c r="G197">
        <v>2190546</v>
      </c>
      <c r="H197">
        <f>SUM(Table4_1[[#This Row],[FY22 Actual_General Fund]:[FY22 Actual_Other Funds]])</f>
        <v>30023823</v>
      </c>
      <c r="I197">
        <v>38223593</v>
      </c>
      <c r="J197">
        <v>2022705</v>
      </c>
      <c r="K197">
        <f>SUM(Table4_1[[#This Row],[FY23 Budget_General Fund]:[FY23 Budget_Other Funds]])</f>
        <v>40246298</v>
      </c>
      <c r="L197">
        <v>39900162.222000003</v>
      </c>
      <c r="M197">
        <v>2103613.2000000002</v>
      </c>
      <c r="N197">
        <f>SUM(Table4_1[[#This Row],[FY24 CLS_General Fund]:[FY24 CLS_Other Funds]])</f>
        <v>42003775.422000006</v>
      </c>
    </row>
    <row r="198" spans="1:14" x14ac:dyDescent="0.25">
      <c r="A198" t="s">
        <v>248</v>
      </c>
      <c r="B198">
        <v>5900</v>
      </c>
      <c r="C198" t="s">
        <v>484</v>
      </c>
      <c r="D198">
        <v>642</v>
      </c>
      <c r="E198" t="s">
        <v>503</v>
      </c>
      <c r="F198">
        <v>20688524</v>
      </c>
      <c r="G198">
        <v>298977</v>
      </c>
      <c r="H198">
        <f>SUM(Table4_1[[#This Row],[FY22 Actual_General Fund]:[FY22 Actual_Other Funds]])</f>
        <v>20987501</v>
      </c>
      <c r="I198">
        <v>22870634</v>
      </c>
      <c r="J198">
        <v>660419</v>
      </c>
      <c r="K198">
        <f>SUM(Table4_1[[#This Row],[FY23 Budget_General Fund]:[FY23 Budget_Other Funds]])</f>
        <v>23531053</v>
      </c>
      <c r="L198">
        <v>23874110.625999998</v>
      </c>
      <c r="M198">
        <v>690969.473</v>
      </c>
      <c r="N198">
        <f>SUM(Table4_1[[#This Row],[FY24 CLS_General Fund]:[FY24 CLS_Other Funds]])</f>
        <v>24565080.098999999</v>
      </c>
    </row>
    <row r="199" spans="1:14" x14ac:dyDescent="0.25">
      <c r="A199" t="s">
        <v>248</v>
      </c>
      <c r="B199">
        <v>5900</v>
      </c>
      <c r="C199" t="s">
        <v>484</v>
      </c>
      <c r="D199">
        <v>623</v>
      </c>
      <c r="E199" t="s">
        <v>491</v>
      </c>
      <c r="F199">
        <v>55816769</v>
      </c>
      <c r="G199">
        <v>6370256</v>
      </c>
      <c r="H199">
        <f>SUM(Table4_1[[#This Row],[FY22 Actual_General Fund]:[FY22 Actual_Other Funds]])</f>
        <v>62187025</v>
      </c>
      <c r="I199">
        <v>56774998</v>
      </c>
      <c r="J199">
        <v>6220472</v>
      </c>
      <c r="K199">
        <f>SUM(Table4_1[[#This Row],[FY23 Budget_General Fund]:[FY23 Budget_Other Funds]])</f>
        <v>62995470</v>
      </c>
      <c r="L199">
        <v>58150647.626999997</v>
      </c>
      <c r="M199">
        <v>6339249.648</v>
      </c>
      <c r="N199">
        <f>SUM(Table4_1[[#This Row],[FY24 CLS_General Fund]:[FY24 CLS_Other Funds]])</f>
        <v>64489897.274999999</v>
      </c>
    </row>
    <row r="200" spans="1:14" x14ac:dyDescent="0.25">
      <c r="A200" t="s">
        <v>248</v>
      </c>
      <c r="B200">
        <v>5900</v>
      </c>
      <c r="C200" t="s">
        <v>484</v>
      </c>
      <c r="D200">
        <v>634</v>
      </c>
      <c r="E200" t="s">
        <v>498</v>
      </c>
      <c r="F200">
        <v>5204363</v>
      </c>
      <c r="G200">
        <v>0</v>
      </c>
      <c r="H200">
        <f>SUM(Table4_1[[#This Row],[FY22 Actual_General Fund]:[FY22 Actual_Other Funds]])</f>
        <v>5204363</v>
      </c>
      <c r="I200">
        <v>0</v>
      </c>
      <c r="J200">
        <v>0</v>
      </c>
      <c r="K200">
        <f>SUM(Table4_1[[#This Row],[FY23 Budget_General Fund]:[FY23 Budget_Other Funds]])</f>
        <v>0</v>
      </c>
      <c r="L200">
        <v>0</v>
      </c>
      <c r="M200">
        <v>0</v>
      </c>
      <c r="N200">
        <f>SUM(Table4_1[[#This Row],[FY24 CLS_General Fund]:[FY24 CLS_Other Funds]])</f>
        <v>0</v>
      </c>
    </row>
    <row r="201" spans="1:14" x14ac:dyDescent="0.25">
      <c r="A201" t="s">
        <v>248</v>
      </c>
      <c r="B201">
        <v>5900</v>
      </c>
      <c r="C201" t="s">
        <v>484</v>
      </c>
      <c r="D201">
        <v>626</v>
      </c>
      <c r="E201" t="s">
        <v>494</v>
      </c>
      <c r="F201">
        <v>7416129</v>
      </c>
      <c r="G201">
        <v>1472482</v>
      </c>
      <c r="H201">
        <f>SUM(Table4_1[[#This Row],[FY22 Actual_General Fund]:[FY22 Actual_Other Funds]])</f>
        <v>8888611</v>
      </c>
      <c r="I201">
        <v>7347107</v>
      </c>
      <c r="J201">
        <v>5632392</v>
      </c>
      <c r="K201">
        <f>SUM(Table4_1[[#This Row],[FY23 Budget_General Fund]:[FY23 Budget_Other Funds]])</f>
        <v>12979499</v>
      </c>
      <c r="L201">
        <v>7685041.0140000004</v>
      </c>
      <c r="M201">
        <v>5667290.1799999997</v>
      </c>
      <c r="N201">
        <f>SUM(Table4_1[[#This Row],[FY24 CLS_General Fund]:[FY24 CLS_Other Funds]])</f>
        <v>13352331.194</v>
      </c>
    </row>
    <row r="202" spans="1:14" x14ac:dyDescent="0.25">
      <c r="A202" t="s">
        <v>248</v>
      </c>
      <c r="B202">
        <v>5900</v>
      </c>
      <c r="C202" t="s">
        <v>484</v>
      </c>
      <c r="D202">
        <v>627</v>
      </c>
      <c r="E202" t="s">
        <v>495</v>
      </c>
      <c r="F202">
        <v>1279500</v>
      </c>
      <c r="G202">
        <v>0</v>
      </c>
      <c r="H202">
        <f>SUM(Table4_1[[#This Row],[FY22 Actual_General Fund]:[FY22 Actual_Other Funds]])</f>
        <v>1279500</v>
      </c>
      <c r="I202">
        <v>0</v>
      </c>
      <c r="J202">
        <v>0</v>
      </c>
      <c r="K202">
        <f>SUM(Table4_1[[#This Row],[FY23 Budget_General Fund]:[FY23 Budget_Other Funds]])</f>
        <v>0</v>
      </c>
      <c r="L202">
        <v>0</v>
      </c>
      <c r="M202">
        <v>0</v>
      </c>
      <c r="N202">
        <f>SUM(Table4_1[[#This Row],[FY24 CLS_General Fund]:[FY24 CLS_Other Funds]])</f>
        <v>0</v>
      </c>
    </row>
    <row r="203" spans="1:14" x14ac:dyDescent="0.25">
      <c r="A203" t="s">
        <v>248</v>
      </c>
      <c r="B203">
        <v>5900</v>
      </c>
      <c r="C203" t="s">
        <v>484</v>
      </c>
      <c r="D203">
        <v>201</v>
      </c>
      <c r="E203" t="s">
        <v>485</v>
      </c>
      <c r="F203">
        <v>0</v>
      </c>
      <c r="G203">
        <v>0</v>
      </c>
      <c r="H203">
        <f>SUM(Table4_1[[#This Row],[FY22 Actual_General Fund]:[FY22 Actual_Other Funds]])</f>
        <v>0</v>
      </c>
      <c r="I203">
        <v>0</v>
      </c>
      <c r="J203">
        <v>0</v>
      </c>
      <c r="K203">
        <f>SUM(Table4_1[[#This Row],[FY23 Budget_General Fund]:[FY23 Budget_Other Funds]])</f>
        <v>0</v>
      </c>
      <c r="L203">
        <v>0</v>
      </c>
      <c r="M203">
        <v>0</v>
      </c>
      <c r="N203">
        <f>SUM(Table4_1[[#This Row],[FY24 CLS_General Fund]:[FY24 CLS_Other Funds]])</f>
        <v>0</v>
      </c>
    </row>
    <row r="204" spans="1:14" x14ac:dyDescent="0.25">
      <c r="A204" t="s">
        <v>248</v>
      </c>
      <c r="B204">
        <v>5900</v>
      </c>
      <c r="C204" t="s">
        <v>484</v>
      </c>
      <c r="D204">
        <v>202</v>
      </c>
      <c r="E204" t="s">
        <v>486</v>
      </c>
      <c r="F204">
        <v>0</v>
      </c>
      <c r="G204">
        <v>0</v>
      </c>
      <c r="H204">
        <f>SUM(Table4_1[[#This Row],[FY22 Actual_General Fund]:[FY22 Actual_Other Funds]])</f>
        <v>0</v>
      </c>
      <c r="I204">
        <v>0</v>
      </c>
      <c r="J204">
        <v>0</v>
      </c>
      <c r="K204">
        <f>SUM(Table4_1[[#This Row],[FY23 Budget_General Fund]:[FY23 Budget_Other Funds]])</f>
        <v>0</v>
      </c>
      <c r="L204">
        <v>0</v>
      </c>
      <c r="M204">
        <v>0</v>
      </c>
      <c r="N204">
        <f>SUM(Table4_1[[#This Row],[FY24 CLS_General Fund]:[FY24 CLS_Other Funds]])</f>
        <v>0</v>
      </c>
    </row>
    <row r="205" spans="1:14" x14ac:dyDescent="0.25">
      <c r="A205" t="s">
        <v>248</v>
      </c>
      <c r="B205">
        <v>5900</v>
      </c>
      <c r="C205" t="s">
        <v>484</v>
      </c>
      <c r="D205">
        <v>632</v>
      </c>
      <c r="E205" t="s">
        <v>497</v>
      </c>
      <c r="F205">
        <v>45604</v>
      </c>
      <c r="G205">
        <v>0</v>
      </c>
      <c r="H205">
        <f>SUM(Table4_1[[#This Row],[FY22 Actual_General Fund]:[FY22 Actual_Other Funds]])</f>
        <v>45604</v>
      </c>
      <c r="I205">
        <v>0</v>
      </c>
      <c r="J205">
        <v>0</v>
      </c>
      <c r="K205">
        <f>SUM(Table4_1[[#This Row],[FY23 Budget_General Fund]:[FY23 Budget_Other Funds]])</f>
        <v>0</v>
      </c>
      <c r="L205">
        <v>0</v>
      </c>
      <c r="M205">
        <v>0</v>
      </c>
      <c r="N205">
        <f>SUM(Table4_1[[#This Row],[FY24 CLS_General Fund]:[FY24 CLS_Other Funds]])</f>
        <v>0</v>
      </c>
    </row>
    <row r="206" spans="1:14" x14ac:dyDescent="0.25">
      <c r="A206" t="s">
        <v>248</v>
      </c>
      <c r="B206">
        <v>5900</v>
      </c>
      <c r="C206" t="s">
        <v>484</v>
      </c>
      <c r="D206">
        <v>638</v>
      </c>
      <c r="E206" t="s">
        <v>501</v>
      </c>
      <c r="F206">
        <v>24850</v>
      </c>
      <c r="G206">
        <v>0</v>
      </c>
      <c r="H206">
        <f>SUM(Table4_1[[#This Row],[FY22 Actual_General Fund]:[FY22 Actual_Other Funds]])</f>
        <v>24850</v>
      </c>
      <c r="I206">
        <v>0</v>
      </c>
      <c r="J206">
        <v>0</v>
      </c>
      <c r="K206">
        <f>SUM(Table4_1[[#This Row],[FY23 Budget_General Fund]:[FY23 Budget_Other Funds]])</f>
        <v>0</v>
      </c>
      <c r="L206">
        <v>0</v>
      </c>
      <c r="M206">
        <v>0</v>
      </c>
      <c r="N206">
        <f>SUM(Table4_1[[#This Row],[FY24 CLS_General Fund]:[FY24 CLS_Other Funds]])</f>
        <v>0</v>
      </c>
    </row>
    <row r="207" spans="1:14" x14ac:dyDescent="0.25">
      <c r="A207" t="s">
        <v>248</v>
      </c>
      <c r="B207">
        <v>5900</v>
      </c>
      <c r="C207" t="s">
        <v>484</v>
      </c>
      <c r="D207">
        <v>205</v>
      </c>
      <c r="E207" t="s">
        <v>488</v>
      </c>
      <c r="F207">
        <v>108882</v>
      </c>
      <c r="G207">
        <v>0</v>
      </c>
      <c r="H207">
        <f>SUM(Table4_1[[#This Row],[FY22 Actual_General Fund]:[FY22 Actual_Other Funds]])</f>
        <v>108882</v>
      </c>
      <c r="I207">
        <v>0</v>
      </c>
      <c r="J207">
        <v>0</v>
      </c>
      <c r="K207">
        <f>SUM(Table4_1[[#This Row],[FY23 Budget_General Fund]:[FY23 Budget_Other Funds]])</f>
        <v>0</v>
      </c>
      <c r="L207">
        <v>0</v>
      </c>
      <c r="M207">
        <v>0</v>
      </c>
      <c r="N207">
        <f>SUM(Table4_1[[#This Row],[FY24 CLS_General Fund]:[FY24 CLS_Other Funds]])</f>
        <v>0</v>
      </c>
    </row>
    <row r="208" spans="1:14" x14ac:dyDescent="0.25">
      <c r="A208" t="s">
        <v>248</v>
      </c>
      <c r="B208">
        <v>5900</v>
      </c>
      <c r="C208" t="s">
        <v>484</v>
      </c>
      <c r="D208">
        <v>853</v>
      </c>
      <c r="E208" t="s">
        <v>506</v>
      </c>
      <c r="F208">
        <v>17834685</v>
      </c>
      <c r="G208">
        <v>3746354</v>
      </c>
      <c r="H208">
        <f>SUM(Table4_1[[#This Row],[FY22 Actual_General Fund]:[FY22 Actual_Other Funds]])</f>
        <v>21581039</v>
      </c>
      <c r="I208">
        <v>21554198</v>
      </c>
      <c r="J208">
        <v>3005549</v>
      </c>
      <c r="K208">
        <f>SUM(Table4_1[[#This Row],[FY23 Budget_General Fund]:[FY23 Budget_Other Funds]])</f>
        <v>24559747</v>
      </c>
      <c r="L208">
        <v>22464031.021000002</v>
      </c>
      <c r="M208">
        <v>3057447.784</v>
      </c>
      <c r="N208">
        <f>SUM(Table4_1[[#This Row],[FY24 CLS_General Fund]:[FY24 CLS_Other Funds]])</f>
        <v>25521478.805</v>
      </c>
    </row>
    <row r="209" spans="1:14" x14ac:dyDescent="0.25">
      <c r="A209" t="s">
        <v>248</v>
      </c>
      <c r="B209">
        <v>5900</v>
      </c>
      <c r="C209" t="s">
        <v>484</v>
      </c>
      <c r="D209">
        <v>622</v>
      </c>
      <c r="E209" t="s">
        <v>490</v>
      </c>
      <c r="F209">
        <v>234051852</v>
      </c>
      <c r="G209">
        <v>6612636</v>
      </c>
      <c r="H209">
        <f>SUM(Table4_1[[#This Row],[FY22 Actual_General Fund]:[FY22 Actual_Other Funds]])</f>
        <v>240664488</v>
      </c>
      <c r="I209">
        <v>223614409</v>
      </c>
      <c r="J209">
        <v>7595492</v>
      </c>
      <c r="K209">
        <f>SUM(Table4_1[[#This Row],[FY23 Budget_General Fund]:[FY23 Budget_Other Funds]])</f>
        <v>231209901</v>
      </c>
      <c r="L209">
        <v>227948306.30700001</v>
      </c>
      <c r="M209">
        <v>7650659.1809999999</v>
      </c>
      <c r="N209">
        <f>SUM(Table4_1[[#This Row],[FY24 CLS_General Fund]:[FY24 CLS_Other Funds]])</f>
        <v>235598965.48800001</v>
      </c>
    </row>
    <row r="210" spans="1:14" x14ac:dyDescent="0.25">
      <c r="A210" t="s">
        <v>248</v>
      </c>
      <c r="B210">
        <v>5900</v>
      </c>
      <c r="C210" t="s">
        <v>484</v>
      </c>
      <c r="D210">
        <v>628</v>
      </c>
      <c r="E210" t="s">
        <v>496</v>
      </c>
      <c r="F210">
        <v>13383202</v>
      </c>
      <c r="G210">
        <v>191872</v>
      </c>
      <c r="H210">
        <f>SUM(Table4_1[[#This Row],[FY22 Actual_General Fund]:[FY22 Actual_Other Funds]])</f>
        <v>13575074</v>
      </c>
      <c r="I210">
        <v>14805138</v>
      </c>
      <c r="J210">
        <v>157679</v>
      </c>
      <c r="K210">
        <f>SUM(Table4_1[[#This Row],[FY23 Budget_General Fund]:[FY23 Budget_Other Funds]])</f>
        <v>14962817</v>
      </c>
      <c r="L210">
        <v>15169283.564999999</v>
      </c>
      <c r="M210">
        <v>159903.6</v>
      </c>
      <c r="N210">
        <f>SUM(Table4_1[[#This Row],[FY24 CLS_General Fund]:[FY24 CLS_Other Funds]])</f>
        <v>15329187.164999999</v>
      </c>
    </row>
    <row r="211" spans="1:14" x14ac:dyDescent="0.25">
      <c r="A211" t="s">
        <v>248</v>
      </c>
      <c r="B211">
        <v>5900</v>
      </c>
      <c r="C211" t="s">
        <v>484</v>
      </c>
      <c r="D211">
        <v>635</v>
      </c>
      <c r="E211" t="s">
        <v>499</v>
      </c>
      <c r="F211">
        <v>29343933</v>
      </c>
      <c r="G211">
        <v>196311</v>
      </c>
      <c r="H211">
        <f>SUM(Table4_1[[#This Row],[FY22 Actual_General Fund]:[FY22 Actual_Other Funds]])</f>
        <v>29540244</v>
      </c>
      <c r="I211">
        <v>23924648</v>
      </c>
      <c r="J211">
        <v>199806</v>
      </c>
      <c r="K211">
        <f>SUM(Table4_1[[#This Row],[FY23 Budget_General Fund]:[FY23 Budget_Other Funds]])</f>
        <v>24124454</v>
      </c>
      <c r="L211">
        <v>24481275.555</v>
      </c>
      <c r="M211">
        <v>203127.36</v>
      </c>
      <c r="N211">
        <f>SUM(Table4_1[[#This Row],[FY24 CLS_General Fund]:[FY24 CLS_Other Funds]])</f>
        <v>24684402.914999999</v>
      </c>
    </row>
    <row r="212" spans="1:14" x14ac:dyDescent="0.25">
      <c r="A212" t="s">
        <v>248</v>
      </c>
      <c r="B212">
        <v>5900</v>
      </c>
      <c r="C212" t="s">
        <v>484</v>
      </c>
      <c r="D212">
        <v>204</v>
      </c>
      <c r="E212" t="s">
        <v>487</v>
      </c>
      <c r="F212">
        <v>0</v>
      </c>
      <c r="G212">
        <v>0</v>
      </c>
      <c r="H212">
        <f>SUM(Table4_1[[#This Row],[FY22 Actual_General Fund]:[FY22 Actual_Other Funds]])</f>
        <v>0</v>
      </c>
      <c r="I212">
        <v>0</v>
      </c>
      <c r="J212">
        <v>0</v>
      </c>
      <c r="K212">
        <f>SUM(Table4_1[[#This Row],[FY23 Budget_General Fund]:[FY23 Budget_Other Funds]])</f>
        <v>0</v>
      </c>
      <c r="L212">
        <v>0</v>
      </c>
      <c r="M212">
        <v>0</v>
      </c>
      <c r="N212">
        <f>SUM(Table4_1[[#This Row],[FY24 CLS_General Fund]:[FY24 CLS_Other Funds]])</f>
        <v>0</v>
      </c>
    </row>
    <row r="213" spans="1:14" x14ac:dyDescent="0.25">
      <c r="A213" t="s">
        <v>248</v>
      </c>
      <c r="B213">
        <v>5900</v>
      </c>
      <c r="C213" t="s">
        <v>484</v>
      </c>
      <c r="D213">
        <v>640</v>
      </c>
      <c r="E213" t="s">
        <v>502</v>
      </c>
      <c r="F213">
        <v>185149</v>
      </c>
      <c r="G213">
        <v>0</v>
      </c>
      <c r="H213">
        <f>SUM(Table4_1[[#This Row],[FY22 Actual_General Fund]:[FY22 Actual_Other Funds]])</f>
        <v>185149</v>
      </c>
      <c r="I213">
        <v>0</v>
      </c>
      <c r="J213">
        <v>0</v>
      </c>
      <c r="K213">
        <f>SUM(Table4_1[[#This Row],[FY23 Budget_General Fund]:[FY23 Budget_Other Funds]])</f>
        <v>0</v>
      </c>
      <c r="L213">
        <v>0</v>
      </c>
      <c r="M213">
        <v>0</v>
      </c>
      <c r="N213">
        <f>SUM(Table4_1[[#This Row],[FY24 CLS_General Fund]:[FY24 CLS_Other Funds]])</f>
        <v>0</v>
      </c>
    </row>
    <row r="214" spans="1:14" x14ac:dyDescent="0.25">
      <c r="A214" t="s">
        <v>248</v>
      </c>
      <c r="B214">
        <v>5900</v>
      </c>
      <c r="C214" t="s">
        <v>484</v>
      </c>
      <c r="D214">
        <v>637</v>
      </c>
      <c r="E214" t="s">
        <v>500</v>
      </c>
      <c r="F214">
        <v>18617</v>
      </c>
      <c r="G214">
        <v>0</v>
      </c>
      <c r="H214">
        <f>SUM(Table4_1[[#This Row],[FY22 Actual_General Fund]:[FY22 Actual_Other Funds]])</f>
        <v>18617</v>
      </c>
      <c r="I214">
        <v>0</v>
      </c>
      <c r="J214">
        <v>0</v>
      </c>
      <c r="K214">
        <f>SUM(Table4_1[[#This Row],[FY23 Budget_General Fund]:[FY23 Budget_Other Funds]])</f>
        <v>0</v>
      </c>
      <c r="L214">
        <v>0</v>
      </c>
      <c r="M214">
        <v>0</v>
      </c>
      <c r="N214">
        <f>SUM(Table4_1[[#This Row],[FY24 CLS_General Fund]:[FY24 CLS_Other Funds]])</f>
        <v>0</v>
      </c>
    </row>
    <row r="215" spans="1:14" x14ac:dyDescent="0.25">
      <c r="A215" t="s">
        <v>248</v>
      </c>
      <c r="B215">
        <v>5900</v>
      </c>
      <c r="C215" t="s">
        <v>484</v>
      </c>
      <c r="D215">
        <v>816</v>
      </c>
      <c r="E215" t="s">
        <v>505</v>
      </c>
      <c r="F215">
        <v>21588538</v>
      </c>
      <c r="G215">
        <v>6633366</v>
      </c>
      <c r="H215">
        <f>SUM(Table4_1[[#This Row],[FY22 Actual_General Fund]:[FY22 Actual_Other Funds]])</f>
        <v>28221904</v>
      </c>
      <c r="I215">
        <v>38239674</v>
      </c>
      <c r="J215">
        <v>143917</v>
      </c>
      <c r="K215">
        <f>SUM(Table4_1[[#This Row],[FY23 Budget_General Fund]:[FY23 Budget_Other Funds]])</f>
        <v>38383591</v>
      </c>
      <c r="L215">
        <v>39880171.967</v>
      </c>
      <c r="M215">
        <v>145283.28</v>
      </c>
      <c r="N215">
        <f>SUM(Table4_1[[#This Row],[FY24 CLS_General Fund]:[FY24 CLS_Other Funds]])</f>
        <v>40025455.247000001</v>
      </c>
    </row>
    <row r="216" spans="1:14" x14ac:dyDescent="0.25">
      <c r="A216" t="s">
        <v>248</v>
      </c>
      <c r="B216">
        <v>5900</v>
      </c>
      <c r="C216" t="s">
        <v>484</v>
      </c>
      <c r="D216">
        <v>625</v>
      </c>
      <c r="E216" t="s">
        <v>493</v>
      </c>
      <c r="F216">
        <v>30200</v>
      </c>
      <c r="G216">
        <v>0</v>
      </c>
      <c r="H216">
        <f>SUM(Table4_1[[#This Row],[FY22 Actual_General Fund]:[FY22 Actual_Other Funds]])</f>
        <v>30200</v>
      </c>
      <c r="I216">
        <v>0</v>
      </c>
      <c r="J216">
        <v>0</v>
      </c>
      <c r="K216">
        <f>SUM(Table4_1[[#This Row],[FY23 Budget_General Fund]:[FY23 Budget_Other Funds]])</f>
        <v>0</v>
      </c>
      <c r="L216">
        <v>0</v>
      </c>
      <c r="M216">
        <v>0</v>
      </c>
      <c r="N216">
        <f>SUM(Table4_1[[#This Row],[FY24 CLS_General Fund]:[FY24 CLS_Other Funds]])</f>
        <v>0</v>
      </c>
    </row>
    <row r="217" spans="1:14" x14ac:dyDescent="0.25">
      <c r="A217" t="s">
        <v>248</v>
      </c>
      <c r="B217">
        <v>5900</v>
      </c>
      <c r="C217" t="s">
        <v>484</v>
      </c>
      <c r="D217">
        <v>624</v>
      </c>
      <c r="E217" t="s">
        <v>492</v>
      </c>
      <c r="F217">
        <v>20026</v>
      </c>
      <c r="G217">
        <v>117999</v>
      </c>
      <c r="H217">
        <f>SUM(Table4_1[[#This Row],[FY22 Actual_General Fund]:[FY22 Actual_Other Funds]])</f>
        <v>138025</v>
      </c>
      <c r="I217">
        <v>0</v>
      </c>
      <c r="J217">
        <v>0</v>
      </c>
      <c r="K217">
        <f>SUM(Table4_1[[#This Row],[FY23 Budget_General Fund]:[FY23 Budget_Other Funds]])</f>
        <v>0</v>
      </c>
      <c r="L217">
        <v>0</v>
      </c>
      <c r="M217">
        <v>0</v>
      </c>
      <c r="N217">
        <f>SUM(Table4_1[[#This Row],[FY24 CLS_General Fund]:[FY24 CLS_Other Funds]])</f>
        <v>0</v>
      </c>
    </row>
    <row r="218" spans="1:14" x14ac:dyDescent="0.25">
      <c r="A218" t="s">
        <v>248</v>
      </c>
      <c r="B218">
        <v>6100</v>
      </c>
      <c r="C218" t="s">
        <v>507</v>
      </c>
      <c r="D218">
        <v>676</v>
      </c>
      <c r="E218" t="s">
        <v>531</v>
      </c>
      <c r="F218">
        <v>8394066</v>
      </c>
      <c r="G218">
        <v>1832098</v>
      </c>
      <c r="H218">
        <f>SUM(Table4_1[[#This Row],[FY22 Actual_General Fund]:[FY22 Actual_Other Funds]])</f>
        <v>10226164</v>
      </c>
      <c r="I218">
        <v>1722760</v>
      </c>
      <c r="J218">
        <v>1863466</v>
      </c>
      <c r="K218">
        <f>SUM(Table4_1[[#This Row],[FY23 Budget_General Fund]:[FY23 Budget_Other Funds]])</f>
        <v>3586226</v>
      </c>
      <c r="L218">
        <v>1983656.2032999999</v>
      </c>
      <c r="M218">
        <v>1968391.6842</v>
      </c>
      <c r="N218">
        <f>SUM(Table4_1[[#This Row],[FY24 CLS_General Fund]:[FY24 CLS_Other Funds]])</f>
        <v>3952047.8875000002</v>
      </c>
    </row>
    <row r="219" spans="1:14" x14ac:dyDescent="0.25">
      <c r="A219" t="s">
        <v>248</v>
      </c>
      <c r="B219">
        <v>6100</v>
      </c>
      <c r="C219" t="s">
        <v>507</v>
      </c>
      <c r="D219">
        <v>660</v>
      </c>
      <c r="E219" t="s">
        <v>520</v>
      </c>
      <c r="F219">
        <v>1937611</v>
      </c>
      <c r="G219">
        <v>0</v>
      </c>
      <c r="H219">
        <f>SUM(Table4_1[[#This Row],[FY22 Actual_General Fund]:[FY22 Actual_Other Funds]])</f>
        <v>1937611</v>
      </c>
      <c r="I219">
        <v>3331527</v>
      </c>
      <c r="J219">
        <v>0</v>
      </c>
      <c r="K219">
        <f>SUM(Table4_1[[#This Row],[FY23 Budget_General Fund]:[FY23 Budget_Other Funds]])</f>
        <v>3331527</v>
      </c>
      <c r="L219">
        <v>3478649.6274000001</v>
      </c>
      <c r="M219">
        <v>0</v>
      </c>
      <c r="N219">
        <f>SUM(Table4_1[[#This Row],[FY24 CLS_General Fund]:[FY24 CLS_Other Funds]])</f>
        <v>3478649.6274000001</v>
      </c>
    </row>
    <row r="220" spans="1:14" x14ac:dyDescent="0.25">
      <c r="A220" t="s">
        <v>248</v>
      </c>
      <c r="B220">
        <v>6100</v>
      </c>
      <c r="C220" t="s">
        <v>507</v>
      </c>
      <c r="D220">
        <v>670</v>
      </c>
      <c r="E220" t="s">
        <v>525</v>
      </c>
      <c r="F220">
        <v>0</v>
      </c>
      <c r="G220">
        <v>30191478</v>
      </c>
      <c r="H220">
        <f>SUM(Table4_1[[#This Row],[FY22 Actual_General Fund]:[FY22 Actual_Other Funds]])</f>
        <v>30191478</v>
      </c>
      <c r="I220">
        <v>0</v>
      </c>
      <c r="J220">
        <v>53648848</v>
      </c>
      <c r="K220">
        <f>SUM(Table4_1[[#This Row],[FY23 Budget_General Fund]:[FY23 Budget_Other Funds]])</f>
        <v>53648848</v>
      </c>
      <c r="L220">
        <v>0</v>
      </c>
      <c r="M220">
        <v>55717105.276500002</v>
      </c>
      <c r="N220">
        <f>SUM(Table4_1[[#This Row],[FY24 CLS_General Fund]:[FY24 CLS_Other Funds]])</f>
        <v>55717105.276500002</v>
      </c>
    </row>
    <row r="221" spans="1:14" x14ac:dyDescent="0.25">
      <c r="A221" t="s">
        <v>248</v>
      </c>
      <c r="B221">
        <v>6100</v>
      </c>
      <c r="C221" t="s">
        <v>507</v>
      </c>
      <c r="D221">
        <v>190</v>
      </c>
      <c r="E221" t="s">
        <v>508</v>
      </c>
      <c r="F221">
        <v>0</v>
      </c>
      <c r="G221">
        <v>0</v>
      </c>
      <c r="H221">
        <f>SUM(Table4_1[[#This Row],[FY22 Actual_General Fund]:[FY22 Actual_Other Funds]])</f>
        <v>0</v>
      </c>
      <c r="I221">
        <v>0</v>
      </c>
      <c r="J221">
        <v>0</v>
      </c>
      <c r="K221">
        <f>SUM(Table4_1[[#This Row],[FY23 Budget_General Fund]:[FY23 Budget_Other Funds]])</f>
        <v>0</v>
      </c>
      <c r="L221">
        <v>0</v>
      </c>
      <c r="M221">
        <v>0</v>
      </c>
      <c r="N221">
        <f>SUM(Table4_1[[#This Row],[FY24 CLS_General Fund]:[FY24 CLS_Other Funds]])</f>
        <v>0</v>
      </c>
    </row>
    <row r="222" spans="1:14" x14ac:dyDescent="0.25">
      <c r="A222" t="s">
        <v>248</v>
      </c>
      <c r="B222">
        <v>6100</v>
      </c>
      <c r="C222" t="s">
        <v>507</v>
      </c>
      <c r="D222">
        <v>675</v>
      </c>
      <c r="E222" t="s">
        <v>530</v>
      </c>
      <c r="F222">
        <v>0</v>
      </c>
      <c r="G222">
        <v>188703222</v>
      </c>
      <c r="H222">
        <f>SUM(Table4_1[[#This Row],[FY22 Actual_General Fund]:[FY22 Actual_Other Funds]])</f>
        <v>188703222</v>
      </c>
      <c r="I222">
        <v>0</v>
      </c>
      <c r="J222">
        <v>193039773</v>
      </c>
      <c r="K222">
        <f>SUM(Table4_1[[#This Row],[FY23 Budget_General Fund]:[FY23 Budget_Other Funds]])</f>
        <v>193039773</v>
      </c>
      <c r="L222">
        <v>0</v>
      </c>
      <c r="M222">
        <v>193948503.23500001</v>
      </c>
      <c r="N222">
        <f>SUM(Table4_1[[#This Row],[FY24 CLS_General Fund]:[FY24 CLS_Other Funds]])</f>
        <v>193948503.23500001</v>
      </c>
    </row>
    <row r="223" spans="1:14" x14ac:dyDescent="0.25">
      <c r="A223" t="s">
        <v>248</v>
      </c>
      <c r="B223">
        <v>6100</v>
      </c>
      <c r="C223" t="s">
        <v>507</v>
      </c>
      <c r="D223">
        <v>555</v>
      </c>
      <c r="E223" t="s">
        <v>517</v>
      </c>
      <c r="F223">
        <v>0</v>
      </c>
      <c r="G223">
        <v>0</v>
      </c>
      <c r="H223">
        <f>SUM(Table4_1[[#This Row],[FY22 Actual_General Fund]:[FY22 Actual_Other Funds]])</f>
        <v>0</v>
      </c>
      <c r="I223">
        <v>0</v>
      </c>
      <c r="J223">
        <v>0</v>
      </c>
      <c r="K223">
        <f>SUM(Table4_1[[#This Row],[FY23 Budget_General Fund]:[FY23 Budget_Other Funds]])</f>
        <v>0</v>
      </c>
      <c r="L223">
        <v>0</v>
      </c>
      <c r="M223">
        <v>0</v>
      </c>
      <c r="N223">
        <f>SUM(Table4_1[[#This Row],[FY24 CLS_General Fund]:[FY24 CLS_Other Funds]])</f>
        <v>0</v>
      </c>
    </row>
    <row r="224" spans="1:14" x14ac:dyDescent="0.25">
      <c r="A224" t="s">
        <v>248</v>
      </c>
      <c r="B224">
        <v>6100</v>
      </c>
      <c r="C224" t="s">
        <v>507</v>
      </c>
      <c r="D224">
        <v>547</v>
      </c>
      <c r="E224" t="s">
        <v>512</v>
      </c>
      <c r="F224">
        <v>0</v>
      </c>
      <c r="G224">
        <v>0</v>
      </c>
      <c r="H224">
        <f>SUM(Table4_1[[#This Row],[FY22 Actual_General Fund]:[FY22 Actual_Other Funds]])</f>
        <v>0</v>
      </c>
      <c r="I224">
        <v>0</v>
      </c>
      <c r="J224">
        <v>0</v>
      </c>
      <c r="K224">
        <f>SUM(Table4_1[[#This Row],[FY23 Budget_General Fund]:[FY23 Budget_Other Funds]])</f>
        <v>0</v>
      </c>
      <c r="L224">
        <v>0</v>
      </c>
      <c r="M224">
        <v>0</v>
      </c>
      <c r="N224">
        <f>SUM(Table4_1[[#This Row],[FY24 CLS_General Fund]:[FY24 CLS_Other Funds]])</f>
        <v>0</v>
      </c>
    </row>
    <row r="225" spans="1:14" x14ac:dyDescent="0.25">
      <c r="A225" t="s">
        <v>248</v>
      </c>
      <c r="B225">
        <v>6100</v>
      </c>
      <c r="C225" t="s">
        <v>507</v>
      </c>
      <c r="D225">
        <v>661</v>
      </c>
      <c r="E225" t="s">
        <v>521</v>
      </c>
      <c r="F225">
        <v>16429418</v>
      </c>
      <c r="G225">
        <v>5372552</v>
      </c>
      <c r="H225">
        <f>SUM(Table4_1[[#This Row],[FY22 Actual_General Fund]:[FY22 Actual_Other Funds]])</f>
        <v>21801970</v>
      </c>
      <c r="I225">
        <v>18576302</v>
      </c>
      <c r="J225">
        <v>6819515</v>
      </c>
      <c r="K225">
        <f>SUM(Table4_1[[#This Row],[FY23 Budget_General Fund]:[FY23 Budget_Other Funds]])</f>
        <v>25395817</v>
      </c>
      <c r="L225">
        <v>19984017.019499999</v>
      </c>
      <c r="M225">
        <v>7348959.3559999997</v>
      </c>
      <c r="N225">
        <f>SUM(Table4_1[[#This Row],[FY24 CLS_General Fund]:[FY24 CLS_Other Funds]])</f>
        <v>27332976.375499997</v>
      </c>
    </row>
    <row r="226" spans="1:14" x14ac:dyDescent="0.25">
      <c r="A226" t="s">
        <v>248</v>
      </c>
      <c r="B226">
        <v>6100</v>
      </c>
      <c r="C226" t="s">
        <v>507</v>
      </c>
      <c r="D226">
        <v>544</v>
      </c>
      <c r="E226" t="s">
        <v>510</v>
      </c>
      <c r="F226">
        <v>0</v>
      </c>
      <c r="G226">
        <v>0</v>
      </c>
      <c r="H226">
        <f>SUM(Table4_1[[#This Row],[FY22 Actual_General Fund]:[FY22 Actual_Other Funds]])</f>
        <v>0</v>
      </c>
      <c r="I226">
        <v>0</v>
      </c>
      <c r="J226">
        <v>0</v>
      </c>
      <c r="K226">
        <f>SUM(Table4_1[[#This Row],[FY23 Budget_General Fund]:[FY23 Budget_Other Funds]])</f>
        <v>0</v>
      </c>
      <c r="L226">
        <v>0</v>
      </c>
      <c r="M226">
        <v>0</v>
      </c>
      <c r="N226">
        <f>SUM(Table4_1[[#This Row],[FY24 CLS_General Fund]:[FY24 CLS_Other Funds]])</f>
        <v>0</v>
      </c>
    </row>
    <row r="227" spans="1:14" x14ac:dyDescent="0.25">
      <c r="A227" t="s">
        <v>248</v>
      </c>
      <c r="B227">
        <v>6100</v>
      </c>
      <c r="C227" t="s">
        <v>507</v>
      </c>
      <c r="D227">
        <v>515</v>
      </c>
      <c r="E227" t="s">
        <v>509</v>
      </c>
      <c r="F227">
        <v>0</v>
      </c>
      <c r="G227">
        <v>0</v>
      </c>
      <c r="H227">
        <f>SUM(Table4_1[[#This Row],[FY22 Actual_General Fund]:[FY22 Actual_Other Funds]])</f>
        <v>0</v>
      </c>
      <c r="I227">
        <v>0</v>
      </c>
      <c r="J227">
        <v>0</v>
      </c>
      <c r="K227">
        <f>SUM(Table4_1[[#This Row],[FY23 Budget_General Fund]:[FY23 Budget_Other Funds]])</f>
        <v>0</v>
      </c>
      <c r="L227">
        <v>0</v>
      </c>
      <c r="M227">
        <v>0</v>
      </c>
      <c r="N227">
        <f>SUM(Table4_1[[#This Row],[FY24 CLS_General Fund]:[FY24 CLS_Other Funds]])</f>
        <v>0</v>
      </c>
    </row>
    <row r="228" spans="1:14" x14ac:dyDescent="0.25">
      <c r="A228" t="s">
        <v>248</v>
      </c>
      <c r="B228">
        <v>6100</v>
      </c>
      <c r="C228" t="s">
        <v>507</v>
      </c>
      <c r="D228">
        <v>674</v>
      </c>
      <c r="E228" t="s">
        <v>529</v>
      </c>
      <c r="F228">
        <v>0</v>
      </c>
      <c r="G228">
        <v>20176874</v>
      </c>
      <c r="H228">
        <f>SUM(Table4_1[[#This Row],[FY22 Actual_General Fund]:[FY22 Actual_Other Funds]])</f>
        <v>20176874</v>
      </c>
      <c r="I228">
        <v>0</v>
      </c>
      <c r="J228">
        <v>24106616</v>
      </c>
      <c r="K228">
        <f>SUM(Table4_1[[#This Row],[FY23 Budget_General Fund]:[FY23 Budget_Other Funds]])</f>
        <v>24106616</v>
      </c>
      <c r="L228">
        <v>0</v>
      </c>
      <c r="M228">
        <v>24916835.693999998</v>
      </c>
      <c r="N228">
        <f>SUM(Table4_1[[#This Row],[FY24 CLS_General Fund]:[FY24 CLS_Other Funds]])</f>
        <v>24916835.693999998</v>
      </c>
    </row>
    <row r="229" spans="1:14" x14ac:dyDescent="0.25">
      <c r="A229" t="s">
        <v>248</v>
      </c>
      <c r="B229">
        <v>6100</v>
      </c>
      <c r="C229" t="s">
        <v>507</v>
      </c>
      <c r="D229">
        <v>561</v>
      </c>
      <c r="E229" t="s">
        <v>518</v>
      </c>
      <c r="F229">
        <v>0</v>
      </c>
      <c r="G229">
        <v>0</v>
      </c>
      <c r="H229">
        <f>SUM(Table4_1[[#This Row],[FY22 Actual_General Fund]:[FY22 Actual_Other Funds]])</f>
        <v>0</v>
      </c>
      <c r="I229">
        <v>0</v>
      </c>
      <c r="J229">
        <v>0</v>
      </c>
      <c r="K229">
        <f>SUM(Table4_1[[#This Row],[FY23 Budget_General Fund]:[FY23 Budget_Other Funds]])</f>
        <v>0</v>
      </c>
      <c r="L229">
        <v>0</v>
      </c>
      <c r="M229">
        <v>0</v>
      </c>
      <c r="N229">
        <f>SUM(Table4_1[[#This Row],[FY24 CLS_General Fund]:[FY24 CLS_Other Funds]])</f>
        <v>0</v>
      </c>
    </row>
    <row r="230" spans="1:14" x14ac:dyDescent="0.25">
      <c r="A230" t="s">
        <v>248</v>
      </c>
      <c r="B230">
        <v>6100</v>
      </c>
      <c r="C230" t="s">
        <v>507</v>
      </c>
      <c r="D230">
        <v>565</v>
      </c>
      <c r="E230" t="s">
        <v>519</v>
      </c>
      <c r="F230">
        <v>0</v>
      </c>
      <c r="G230">
        <v>0</v>
      </c>
      <c r="H230">
        <f>SUM(Table4_1[[#This Row],[FY22 Actual_General Fund]:[FY22 Actual_Other Funds]])</f>
        <v>0</v>
      </c>
      <c r="I230">
        <v>0</v>
      </c>
      <c r="J230">
        <v>0</v>
      </c>
      <c r="K230">
        <f>SUM(Table4_1[[#This Row],[FY23 Budget_General Fund]:[FY23 Budget_Other Funds]])</f>
        <v>0</v>
      </c>
      <c r="L230">
        <v>0</v>
      </c>
      <c r="M230">
        <v>0</v>
      </c>
      <c r="N230">
        <f>SUM(Table4_1[[#This Row],[FY24 CLS_General Fund]:[FY24 CLS_Other Funds]])</f>
        <v>0</v>
      </c>
    </row>
    <row r="231" spans="1:14" x14ac:dyDescent="0.25">
      <c r="A231" t="s">
        <v>248</v>
      </c>
      <c r="B231">
        <v>6100</v>
      </c>
      <c r="C231" t="s">
        <v>507</v>
      </c>
      <c r="D231">
        <v>662</v>
      </c>
      <c r="E231" t="s">
        <v>522</v>
      </c>
      <c r="F231">
        <v>11260017</v>
      </c>
      <c r="G231">
        <v>0</v>
      </c>
      <c r="H231">
        <f>SUM(Table4_1[[#This Row],[FY22 Actual_General Fund]:[FY22 Actual_Other Funds]])</f>
        <v>11260017</v>
      </c>
      <c r="I231">
        <v>11799432</v>
      </c>
      <c r="J231">
        <v>1175000</v>
      </c>
      <c r="K231">
        <f>SUM(Table4_1[[#This Row],[FY23 Budget_General Fund]:[FY23 Budget_Other Funds]])</f>
        <v>12974432</v>
      </c>
      <c r="L231">
        <v>12534229.3595</v>
      </c>
      <c r="M231">
        <v>1210250</v>
      </c>
      <c r="N231">
        <f>SUM(Table4_1[[#This Row],[FY24 CLS_General Fund]:[FY24 CLS_Other Funds]])</f>
        <v>13744479.3595</v>
      </c>
    </row>
    <row r="232" spans="1:14" x14ac:dyDescent="0.25">
      <c r="A232" t="s">
        <v>248</v>
      </c>
      <c r="B232">
        <v>6100</v>
      </c>
      <c r="C232" t="s">
        <v>507</v>
      </c>
      <c r="D232">
        <v>663</v>
      </c>
      <c r="E232" t="s">
        <v>523</v>
      </c>
      <c r="F232">
        <v>35162160</v>
      </c>
      <c r="G232">
        <v>0</v>
      </c>
      <c r="H232">
        <f>SUM(Table4_1[[#This Row],[FY22 Actual_General Fund]:[FY22 Actual_Other Funds]])</f>
        <v>35162160</v>
      </c>
      <c r="I232">
        <v>36400544</v>
      </c>
      <c r="J232">
        <v>2341126</v>
      </c>
      <c r="K232">
        <f>SUM(Table4_1[[#This Row],[FY23 Budget_General Fund]:[FY23 Budget_Other Funds]])</f>
        <v>38741670</v>
      </c>
      <c r="L232">
        <v>39509703.592500001</v>
      </c>
      <c r="M232">
        <v>2459776.04</v>
      </c>
      <c r="N232">
        <f>SUM(Table4_1[[#This Row],[FY24 CLS_General Fund]:[FY24 CLS_Other Funds]])</f>
        <v>41969479.6325</v>
      </c>
    </row>
    <row r="233" spans="1:14" x14ac:dyDescent="0.25">
      <c r="A233" t="s">
        <v>248</v>
      </c>
      <c r="B233">
        <v>6100</v>
      </c>
      <c r="C233" t="s">
        <v>507</v>
      </c>
      <c r="D233">
        <v>664</v>
      </c>
      <c r="E233" t="s">
        <v>524</v>
      </c>
      <c r="F233">
        <v>25944426</v>
      </c>
      <c r="G233">
        <v>4538</v>
      </c>
      <c r="H233">
        <f>SUM(Table4_1[[#This Row],[FY22 Actual_General Fund]:[FY22 Actual_Other Funds]])</f>
        <v>25948964</v>
      </c>
      <c r="I233">
        <v>28080621</v>
      </c>
      <c r="J233">
        <v>498778</v>
      </c>
      <c r="K233">
        <f>SUM(Table4_1[[#This Row],[FY23 Budget_General Fund]:[FY23 Budget_Other Funds]])</f>
        <v>28579399</v>
      </c>
      <c r="L233">
        <v>29534239.081500001</v>
      </c>
      <c r="M233">
        <v>512178</v>
      </c>
      <c r="N233">
        <f>SUM(Table4_1[[#This Row],[FY24 CLS_General Fund]:[FY24 CLS_Other Funds]])</f>
        <v>30046417.081500001</v>
      </c>
    </row>
    <row r="234" spans="1:14" x14ac:dyDescent="0.25">
      <c r="A234" t="s">
        <v>248</v>
      </c>
      <c r="B234">
        <v>6100</v>
      </c>
      <c r="C234" t="s">
        <v>507</v>
      </c>
      <c r="D234">
        <v>550</v>
      </c>
      <c r="E234" t="s">
        <v>513</v>
      </c>
      <c r="F234">
        <v>0</v>
      </c>
      <c r="G234">
        <v>0</v>
      </c>
      <c r="H234">
        <f>SUM(Table4_1[[#This Row],[FY22 Actual_General Fund]:[FY22 Actual_Other Funds]])</f>
        <v>0</v>
      </c>
      <c r="I234">
        <v>0</v>
      </c>
      <c r="J234">
        <v>0</v>
      </c>
      <c r="K234">
        <f>SUM(Table4_1[[#This Row],[FY23 Budget_General Fund]:[FY23 Budget_Other Funds]])</f>
        <v>0</v>
      </c>
      <c r="L234">
        <v>0</v>
      </c>
      <c r="M234">
        <v>0</v>
      </c>
      <c r="N234">
        <f>SUM(Table4_1[[#This Row],[FY24 CLS_General Fund]:[FY24 CLS_Other Funds]])</f>
        <v>0</v>
      </c>
    </row>
    <row r="235" spans="1:14" x14ac:dyDescent="0.25">
      <c r="A235" t="s">
        <v>248</v>
      </c>
      <c r="B235">
        <v>6100</v>
      </c>
      <c r="C235" t="s">
        <v>507</v>
      </c>
      <c r="D235">
        <v>554</v>
      </c>
      <c r="E235" t="s">
        <v>516</v>
      </c>
      <c r="F235">
        <v>0</v>
      </c>
      <c r="G235">
        <v>0</v>
      </c>
      <c r="H235">
        <f>SUM(Table4_1[[#This Row],[FY22 Actual_General Fund]:[FY22 Actual_Other Funds]])</f>
        <v>0</v>
      </c>
      <c r="I235">
        <v>0</v>
      </c>
      <c r="J235">
        <v>0</v>
      </c>
      <c r="K235">
        <f>SUM(Table4_1[[#This Row],[FY23 Budget_General Fund]:[FY23 Budget_Other Funds]])</f>
        <v>0</v>
      </c>
      <c r="L235">
        <v>0</v>
      </c>
      <c r="M235">
        <v>0</v>
      </c>
      <c r="N235">
        <f>SUM(Table4_1[[#This Row],[FY24 CLS_General Fund]:[FY24 CLS_Other Funds]])</f>
        <v>0</v>
      </c>
    </row>
    <row r="236" spans="1:14" x14ac:dyDescent="0.25">
      <c r="A236" t="s">
        <v>248</v>
      </c>
      <c r="B236">
        <v>6100</v>
      </c>
      <c r="C236" t="s">
        <v>507</v>
      </c>
      <c r="D236">
        <v>673</v>
      </c>
      <c r="E236" t="s">
        <v>528</v>
      </c>
      <c r="F236">
        <v>48</v>
      </c>
      <c r="G236">
        <v>120054358</v>
      </c>
      <c r="H236">
        <f>SUM(Table4_1[[#This Row],[FY22 Actual_General Fund]:[FY22 Actual_Other Funds]])</f>
        <v>120054406</v>
      </c>
      <c r="I236">
        <v>0</v>
      </c>
      <c r="J236">
        <v>133126153</v>
      </c>
      <c r="K236">
        <f>SUM(Table4_1[[#This Row],[FY23 Budget_General Fund]:[FY23 Budget_Other Funds]])</f>
        <v>133126153</v>
      </c>
      <c r="L236">
        <v>0</v>
      </c>
      <c r="M236">
        <v>139619585.84400001</v>
      </c>
      <c r="N236">
        <f>SUM(Table4_1[[#This Row],[FY24 CLS_General Fund]:[FY24 CLS_Other Funds]])</f>
        <v>139619585.84400001</v>
      </c>
    </row>
    <row r="237" spans="1:14" x14ac:dyDescent="0.25">
      <c r="A237" t="s">
        <v>248</v>
      </c>
      <c r="B237">
        <v>6100</v>
      </c>
      <c r="C237" t="s">
        <v>507</v>
      </c>
      <c r="D237">
        <v>553</v>
      </c>
      <c r="E237" t="s">
        <v>515</v>
      </c>
      <c r="F237">
        <v>0</v>
      </c>
      <c r="G237">
        <v>0</v>
      </c>
      <c r="H237">
        <f>SUM(Table4_1[[#This Row],[FY22 Actual_General Fund]:[FY22 Actual_Other Funds]])</f>
        <v>0</v>
      </c>
      <c r="I237">
        <v>0</v>
      </c>
      <c r="J237">
        <v>0</v>
      </c>
      <c r="K237">
        <f>SUM(Table4_1[[#This Row],[FY23 Budget_General Fund]:[FY23 Budget_Other Funds]])</f>
        <v>0</v>
      </c>
      <c r="L237">
        <v>0</v>
      </c>
      <c r="M237">
        <v>0</v>
      </c>
      <c r="N237">
        <f>SUM(Table4_1[[#This Row],[FY24 CLS_General Fund]:[FY24 CLS_Other Funds]])</f>
        <v>0</v>
      </c>
    </row>
    <row r="238" spans="1:14" x14ac:dyDescent="0.25">
      <c r="A238" t="s">
        <v>248</v>
      </c>
      <c r="B238">
        <v>6100</v>
      </c>
      <c r="C238" t="s">
        <v>507</v>
      </c>
      <c r="D238">
        <v>672</v>
      </c>
      <c r="E238" t="s">
        <v>527</v>
      </c>
      <c r="F238">
        <v>0</v>
      </c>
      <c r="G238">
        <v>21738770</v>
      </c>
      <c r="H238">
        <f>SUM(Table4_1[[#This Row],[FY22 Actual_General Fund]:[FY22 Actual_Other Funds]])</f>
        <v>21738770</v>
      </c>
      <c r="I238">
        <v>0</v>
      </c>
      <c r="J238">
        <v>25532806</v>
      </c>
      <c r="K238">
        <f>SUM(Table4_1[[#This Row],[FY23 Budget_General Fund]:[FY23 Budget_Other Funds]])</f>
        <v>25532806</v>
      </c>
      <c r="L238">
        <v>0</v>
      </c>
      <c r="M238">
        <v>26747715.311000001</v>
      </c>
      <c r="N238">
        <f>SUM(Table4_1[[#This Row],[FY24 CLS_General Fund]:[FY24 CLS_Other Funds]])</f>
        <v>26747715.311000001</v>
      </c>
    </row>
    <row r="239" spans="1:14" x14ac:dyDescent="0.25">
      <c r="A239" t="s">
        <v>248</v>
      </c>
      <c r="B239">
        <v>6100</v>
      </c>
      <c r="C239" t="s">
        <v>507</v>
      </c>
      <c r="D239">
        <v>552</v>
      </c>
      <c r="E239" t="s">
        <v>514</v>
      </c>
      <c r="F239">
        <v>0</v>
      </c>
      <c r="G239">
        <v>0</v>
      </c>
      <c r="H239">
        <f>SUM(Table4_1[[#This Row],[FY22 Actual_General Fund]:[FY22 Actual_Other Funds]])</f>
        <v>0</v>
      </c>
      <c r="I239">
        <v>0</v>
      </c>
      <c r="J239">
        <v>0</v>
      </c>
      <c r="K239">
        <f>SUM(Table4_1[[#This Row],[FY23 Budget_General Fund]:[FY23 Budget_Other Funds]])</f>
        <v>0</v>
      </c>
      <c r="L239">
        <v>0</v>
      </c>
      <c r="M239">
        <v>0</v>
      </c>
      <c r="N239">
        <f>SUM(Table4_1[[#This Row],[FY24 CLS_General Fund]:[FY24 CLS_Other Funds]])</f>
        <v>0</v>
      </c>
    </row>
    <row r="240" spans="1:14" x14ac:dyDescent="0.25">
      <c r="A240" t="s">
        <v>248</v>
      </c>
      <c r="B240">
        <v>6100</v>
      </c>
      <c r="C240" t="s">
        <v>507</v>
      </c>
      <c r="D240">
        <v>546</v>
      </c>
      <c r="E240" t="s">
        <v>511</v>
      </c>
      <c r="F240">
        <v>0</v>
      </c>
      <c r="G240">
        <v>0</v>
      </c>
      <c r="H240">
        <f>SUM(Table4_1[[#This Row],[FY22 Actual_General Fund]:[FY22 Actual_Other Funds]])</f>
        <v>0</v>
      </c>
      <c r="I240">
        <v>0</v>
      </c>
      <c r="J240">
        <v>0</v>
      </c>
      <c r="K240">
        <f>SUM(Table4_1[[#This Row],[FY23 Budget_General Fund]:[FY23 Budget_Other Funds]])</f>
        <v>0</v>
      </c>
      <c r="L240">
        <v>0</v>
      </c>
      <c r="M240">
        <v>0</v>
      </c>
      <c r="N240">
        <f>SUM(Table4_1[[#This Row],[FY24 CLS_General Fund]:[FY24 CLS_Other Funds]])</f>
        <v>0</v>
      </c>
    </row>
    <row r="241" spans="1:14" x14ac:dyDescent="0.25">
      <c r="A241" t="s">
        <v>248</v>
      </c>
      <c r="B241">
        <v>6100</v>
      </c>
      <c r="C241" t="s">
        <v>507</v>
      </c>
      <c r="D241">
        <v>671</v>
      </c>
      <c r="E241" t="s">
        <v>526</v>
      </c>
      <c r="F241">
        <v>0</v>
      </c>
      <c r="G241">
        <v>68628377</v>
      </c>
      <c r="H241">
        <f>SUM(Table4_1[[#This Row],[FY22 Actual_General Fund]:[FY22 Actual_Other Funds]])</f>
        <v>68628377</v>
      </c>
      <c r="I241">
        <v>0</v>
      </c>
      <c r="J241">
        <v>89458349</v>
      </c>
      <c r="K241">
        <f>SUM(Table4_1[[#This Row],[FY23 Budget_General Fund]:[FY23 Budget_Other Funds]])</f>
        <v>89458349</v>
      </c>
      <c r="L241">
        <v>0</v>
      </c>
      <c r="M241">
        <v>93982635</v>
      </c>
      <c r="N241">
        <f>SUM(Table4_1[[#This Row],[FY24 CLS_General Fund]:[FY24 CLS_Other Funds]])</f>
        <v>93982635</v>
      </c>
    </row>
    <row r="242" spans="1:14" x14ac:dyDescent="0.25">
      <c r="A242" t="s">
        <v>248</v>
      </c>
      <c r="B242">
        <v>6300</v>
      </c>
      <c r="C242" t="s">
        <v>532</v>
      </c>
      <c r="D242">
        <v>644</v>
      </c>
      <c r="E242" t="s">
        <v>534</v>
      </c>
      <c r="F242">
        <v>5399917</v>
      </c>
      <c r="G242">
        <v>1467911</v>
      </c>
      <c r="H242">
        <f>SUM(Table4_1[[#This Row],[FY22 Actual_General Fund]:[FY22 Actual_Other Funds]])</f>
        <v>6867828</v>
      </c>
      <c r="I242">
        <v>5991040</v>
      </c>
      <c r="J242">
        <v>1456773</v>
      </c>
      <c r="K242">
        <f>SUM(Table4_1[[#This Row],[FY23 Budget_General Fund]:[FY23 Budget_Other Funds]])</f>
        <v>7447813</v>
      </c>
      <c r="L242">
        <v>6375189.6119999997</v>
      </c>
      <c r="M242">
        <v>1499579.142</v>
      </c>
      <c r="N242">
        <f>SUM(Table4_1[[#This Row],[FY24 CLS_General Fund]:[FY24 CLS_Other Funds]])</f>
        <v>7874768.7539999997</v>
      </c>
    </row>
    <row r="243" spans="1:14" x14ac:dyDescent="0.25">
      <c r="A243" t="s">
        <v>248</v>
      </c>
      <c r="B243">
        <v>6300</v>
      </c>
      <c r="C243" t="s">
        <v>532</v>
      </c>
      <c r="D243">
        <v>471</v>
      </c>
      <c r="E243" t="s">
        <v>295</v>
      </c>
      <c r="F243">
        <v>0</v>
      </c>
      <c r="G243">
        <v>0</v>
      </c>
      <c r="H243">
        <f>SUM(Table4_1[[#This Row],[FY22 Actual_General Fund]:[FY22 Actual_Other Funds]])</f>
        <v>0</v>
      </c>
      <c r="I243">
        <v>0</v>
      </c>
      <c r="J243">
        <v>0</v>
      </c>
      <c r="K243">
        <f>SUM(Table4_1[[#This Row],[FY23 Budget_General Fund]:[FY23 Budget_Other Funds]])</f>
        <v>0</v>
      </c>
      <c r="L243">
        <v>0</v>
      </c>
      <c r="M243">
        <v>0</v>
      </c>
      <c r="N243">
        <f>SUM(Table4_1[[#This Row],[FY24 CLS_General Fund]:[FY24 CLS_Other Funds]])</f>
        <v>0</v>
      </c>
    </row>
    <row r="244" spans="1:14" x14ac:dyDescent="0.25">
      <c r="A244" t="s">
        <v>248</v>
      </c>
      <c r="B244">
        <v>6300</v>
      </c>
      <c r="C244" t="s">
        <v>532</v>
      </c>
      <c r="D244">
        <v>645</v>
      </c>
      <c r="E244" t="s">
        <v>535</v>
      </c>
      <c r="F244">
        <v>2513107</v>
      </c>
      <c r="G244">
        <v>2543</v>
      </c>
      <c r="H244">
        <f>SUM(Table4_1[[#This Row],[FY22 Actual_General Fund]:[FY22 Actual_Other Funds]])</f>
        <v>2515650</v>
      </c>
      <c r="I244">
        <v>2592103</v>
      </c>
      <c r="J244">
        <v>300000</v>
      </c>
      <c r="K244">
        <f>SUM(Table4_1[[#This Row],[FY23 Budget_General Fund]:[FY23 Budget_Other Funds]])</f>
        <v>2892103</v>
      </c>
      <c r="L244">
        <v>2650312.4045000002</v>
      </c>
      <c r="M244">
        <v>309000</v>
      </c>
      <c r="N244">
        <f>SUM(Table4_1[[#This Row],[FY24 CLS_General Fund]:[FY24 CLS_Other Funds]])</f>
        <v>2959312.4045000002</v>
      </c>
    </row>
    <row r="245" spans="1:14" x14ac:dyDescent="0.25">
      <c r="A245" t="s">
        <v>248</v>
      </c>
      <c r="B245">
        <v>6300</v>
      </c>
      <c r="C245" t="s">
        <v>532</v>
      </c>
      <c r="D245">
        <v>648</v>
      </c>
      <c r="E245" t="s">
        <v>538</v>
      </c>
      <c r="F245">
        <v>13251436</v>
      </c>
      <c r="G245">
        <v>402029</v>
      </c>
      <c r="H245">
        <f>SUM(Table4_1[[#This Row],[FY22 Actual_General Fund]:[FY22 Actual_Other Funds]])</f>
        <v>13653465</v>
      </c>
      <c r="I245">
        <v>16769166</v>
      </c>
      <c r="J245">
        <v>2455129</v>
      </c>
      <c r="K245">
        <f>SUM(Table4_1[[#This Row],[FY23 Budget_General Fund]:[FY23 Budget_Other Funds]])</f>
        <v>19224295</v>
      </c>
      <c r="L245">
        <v>17734321.267499998</v>
      </c>
      <c r="M245">
        <v>2535292.517</v>
      </c>
      <c r="N245">
        <f>SUM(Table4_1[[#This Row],[FY24 CLS_General Fund]:[FY24 CLS_Other Funds]])</f>
        <v>20269613.784499999</v>
      </c>
    </row>
    <row r="246" spans="1:14" x14ac:dyDescent="0.25">
      <c r="A246" t="s">
        <v>248</v>
      </c>
      <c r="B246">
        <v>6300</v>
      </c>
      <c r="C246" t="s">
        <v>532</v>
      </c>
      <c r="D246">
        <v>650</v>
      </c>
      <c r="E246" t="s">
        <v>540</v>
      </c>
      <c r="F246">
        <v>1142806</v>
      </c>
      <c r="G246">
        <v>227693</v>
      </c>
      <c r="H246">
        <f>SUM(Table4_1[[#This Row],[FY22 Actual_General Fund]:[FY22 Actual_Other Funds]])</f>
        <v>1370499</v>
      </c>
      <c r="I246">
        <v>1377334</v>
      </c>
      <c r="J246">
        <v>614545</v>
      </c>
      <c r="K246">
        <f>SUM(Table4_1[[#This Row],[FY23 Budget_General Fund]:[FY23 Budget_Other Funds]])</f>
        <v>1991879</v>
      </c>
      <c r="L246">
        <v>1451107.8670000001</v>
      </c>
      <c r="M246">
        <v>635547.04799999995</v>
      </c>
      <c r="N246">
        <f>SUM(Table4_1[[#This Row],[FY24 CLS_General Fund]:[FY24 CLS_Other Funds]])</f>
        <v>2086654.915</v>
      </c>
    </row>
    <row r="247" spans="1:14" x14ac:dyDescent="0.25">
      <c r="A247" t="s">
        <v>248</v>
      </c>
      <c r="B247">
        <v>6300</v>
      </c>
      <c r="C247" t="s">
        <v>532</v>
      </c>
      <c r="D247">
        <v>646</v>
      </c>
      <c r="E247" t="s">
        <v>536</v>
      </c>
      <c r="F247">
        <v>12419108</v>
      </c>
      <c r="G247">
        <v>1526000</v>
      </c>
      <c r="H247">
        <f>SUM(Table4_1[[#This Row],[FY22 Actual_General Fund]:[FY22 Actual_Other Funds]])</f>
        <v>13945108</v>
      </c>
      <c r="I247">
        <v>13894395</v>
      </c>
      <c r="J247">
        <v>2245140</v>
      </c>
      <c r="K247">
        <f>SUM(Table4_1[[#This Row],[FY23 Budget_General Fund]:[FY23 Budget_Other Funds]])</f>
        <v>16139535</v>
      </c>
      <c r="L247">
        <v>14733280.809</v>
      </c>
      <c r="M247">
        <v>2305646.7289999998</v>
      </c>
      <c r="N247">
        <f>SUM(Table4_1[[#This Row],[FY24 CLS_General Fund]:[FY24 CLS_Other Funds]])</f>
        <v>17038927.537999999</v>
      </c>
    </row>
    <row r="248" spans="1:14" x14ac:dyDescent="0.25">
      <c r="A248" t="s">
        <v>248</v>
      </c>
      <c r="B248">
        <v>6300</v>
      </c>
      <c r="C248" t="s">
        <v>532</v>
      </c>
      <c r="D248">
        <v>653</v>
      </c>
      <c r="E248" t="s">
        <v>543</v>
      </c>
      <c r="F248">
        <v>432188</v>
      </c>
      <c r="G248">
        <v>636059</v>
      </c>
      <c r="H248">
        <f>SUM(Table4_1[[#This Row],[FY22 Actual_General Fund]:[FY22 Actual_Other Funds]])</f>
        <v>1068247</v>
      </c>
      <c r="I248">
        <v>834273</v>
      </c>
      <c r="J248">
        <v>1033265</v>
      </c>
      <c r="K248">
        <f>SUM(Table4_1[[#This Row],[FY23 Budget_General Fund]:[FY23 Budget_Other Funds]])</f>
        <v>1867538</v>
      </c>
      <c r="L248">
        <v>871875.83100000001</v>
      </c>
      <c r="M248">
        <v>1074382.4809999999</v>
      </c>
      <c r="N248">
        <f>SUM(Table4_1[[#This Row],[FY24 CLS_General Fund]:[FY24 CLS_Other Funds]])</f>
        <v>1946258.3119999999</v>
      </c>
    </row>
    <row r="249" spans="1:14" x14ac:dyDescent="0.25">
      <c r="A249" t="s">
        <v>248</v>
      </c>
      <c r="B249">
        <v>6300</v>
      </c>
      <c r="C249" t="s">
        <v>532</v>
      </c>
      <c r="D249">
        <v>651</v>
      </c>
      <c r="E249" t="s">
        <v>541</v>
      </c>
      <c r="F249">
        <v>350303</v>
      </c>
      <c r="G249">
        <v>14861</v>
      </c>
      <c r="H249">
        <f>SUM(Table4_1[[#This Row],[FY22 Actual_General Fund]:[FY22 Actual_Other Funds]])</f>
        <v>365164</v>
      </c>
      <c r="I249">
        <v>493382</v>
      </c>
      <c r="J249">
        <v>38500</v>
      </c>
      <c r="K249">
        <f>SUM(Table4_1[[#This Row],[FY23 Budget_General Fund]:[FY23 Budget_Other Funds]])</f>
        <v>531882</v>
      </c>
      <c r="L249">
        <v>517031.63299999997</v>
      </c>
      <c r="M249">
        <v>40040</v>
      </c>
      <c r="N249">
        <f>SUM(Table4_1[[#This Row],[FY24 CLS_General Fund]:[FY24 CLS_Other Funds]])</f>
        <v>557071.63299999991</v>
      </c>
    </row>
    <row r="250" spans="1:14" x14ac:dyDescent="0.25">
      <c r="A250" t="s">
        <v>248</v>
      </c>
      <c r="B250">
        <v>6300</v>
      </c>
      <c r="C250" t="s">
        <v>532</v>
      </c>
      <c r="D250">
        <v>649</v>
      </c>
      <c r="E250" t="s">
        <v>539</v>
      </c>
      <c r="F250">
        <v>107122</v>
      </c>
      <c r="G250">
        <v>1689479</v>
      </c>
      <c r="H250">
        <f>SUM(Table4_1[[#This Row],[FY22 Actual_General Fund]:[FY22 Actual_Other Funds]])</f>
        <v>1796601</v>
      </c>
      <c r="I250">
        <v>0</v>
      </c>
      <c r="J250">
        <v>3304926</v>
      </c>
      <c r="K250">
        <f>SUM(Table4_1[[#This Row],[FY23 Budget_General Fund]:[FY23 Budget_Other Funds]])</f>
        <v>3304926</v>
      </c>
      <c r="L250">
        <v>0</v>
      </c>
      <c r="M250">
        <v>3441038.9890000001</v>
      </c>
      <c r="N250">
        <f>SUM(Table4_1[[#This Row],[FY24 CLS_General Fund]:[FY24 CLS_Other Funds]])</f>
        <v>3441038.9890000001</v>
      </c>
    </row>
    <row r="251" spans="1:14" x14ac:dyDescent="0.25">
      <c r="A251" t="s">
        <v>248</v>
      </c>
      <c r="B251">
        <v>6300</v>
      </c>
      <c r="C251" t="s">
        <v>532</v>
      </c>
      <c r="D251">
        <v>482</v>
      </c>
      <c r="E251" t="s">
        <v>533</v>
      </c>
      <c r="F251">
        <v>0</v>
      </c>
      <c r="G251">
        <v>0</v>
      </c>
      <c r="H251">
        <f>SUM(Table4_1[[#This Row],[FY22 Actual_General Fund]:[FY22 Actual_Other Funds]])</f>
        <v>0</v>
      </c>
      <c r="I251">
        <v>0</v>
      </c>
      <c r="J251">
        <v>0</v>
      </c>
      <c r="K251">
        <f>SUM(Table4_1[[#This Row],[FY23 Budget_General Fund]:[FY23 Budget_Other Funds]])</f>
        <v>0</v>
      </c>
      <c r="L251">
        <v>0</v>
      </c>
      <c r="M251">
        <v>0</v>
      </c>
      <c r="N251">
        <f>SUM(Table4_1[[#This Row],[FY24 CLS_General Fund]:[FY24 CLS_Other Funds]])</f>
        <v>0</v>
      </c>
    </row>
    <row r="252" spans="1:14" x14ac:dyDescent="0.25">
      <c r="A252" t="s">
        <v>248</v>
      </c>
      <c r="B252">
        <v>6300</v>
      </c>
      <c r="C252" t="s">
        <v>532</v>
      </c>
      <c r="D252">
        <v>652</v>
      </c>
      <c r="E252" t="s">
        <v>542</v>
      </c>
      <c r="F252">
        <v>366209</v>
      </c>
      <c r="G252">
        <v>0</v>
      </c>
      <c r="H252">
        <f>SUM(Table4_1[[#This Row],[FY22 Actual_General Fund]:[FY22 Actual_Other Funds]])</f>
        <v>366209</v>
      </c>
      <c r="I252">
        <v>552243</v>
      </c>
      <c r="J252">
        <v>0</v>
      </c>
      <c r="K252">
        <f>SUM(Table4_1[[#This Row],[FY23 Budget_General Fund]:[FY23 Budget_Other Funds]])</f>
        <v>552243</v>
      </c>
      <c r="L252">
        <v>566897.56799999997</v>
      </c>
      <c r="M252">
        <v>0</v>
      </c>
      <c r="N252">
        <f>SUM(Table4_1[[#This Row],[FY24 CLS_General Fund]:[FY24 CLS_Other Funds]])</f>
        <v>566897.56799999997</v>
      </c>
    </row>
    <row r="253" spans="1:14" x14ac:dyDescent="0.25">
      <c r="A253" t="s">
        <v>248</v>
      </c>
      <c r="B253">
        <v>6300</v>
      </c>
      <c r="C253" t="s">
        <v>532</v>
      </c>
      <c r="D253">
        <v>654</v>
      </c>
      <c r="E253" t="s">
        <v>544</v>
      </c>
      <c r="F253">
        <v>4628066</v>
      </c>
      <c r="G253">
        <v>719269</v>
      </c>
      <c r="H253">
        <f>SUM(Table4_1[[#This Row],[FY22 Actual_General Fund]:[FY22 Actual_Other Funds]])</f>
        <v>5347335</v>
      </c>
      <c r="I253">
        <v>4814337</v>
      </c>
      <c r="J253">
        <v>800000</v>
      </c>
      <c r="K253">
        <f>SUM(Table4_1[[#This Row],[FY23 Budget_General Fund]:[FY23 Budget_Other Funds]])</f>
        <v>5614337</v>
      </c>
      <c r="L253">
        <v>5034698.8030000003</v>
      </c>
      <c r="M253">
        <v>832000</v>
      </c>
      <c r="N253">
        <f>SUM(Table4_1[[#This Row],[FY24 CLS_General Fund]:[FY24 CLS_Other Funds]])</f>
        <v>5866698.8030000003</v>
      </c>
    </row>
    <row r="254" spans="1:14" x14ac:dyDescent="0.25">
      <c r="A254" t="s">
        <v>248</v>
      </c>
      <c r="B254">
        <v>6300</v>
      </c>
      <c r="C254" t="s">
        <v>532</v>
      </c>
      <c r="D254">
        <v>647</v>
      </c>
      <c r="E254" t="s">
        <v>537</v>
      </c>
      <c r="F254">
        <v>825869</v>
      </c>
      <c r="G254">
        <v>61757</v>
      </c>
      <c r="H254">
        <f>SUM(Table4_1[[#This Row],[FY22 Actual_General Fund]:[FY22 Actual_Other Funds]])</f>
        <v>887626</v>
      </c>
      <c r="I254">
        <v>1201789</v>
      </c>
      <c r="J254">
        <v>185722</v>
      </c>
      <c r="K254">
        <f>SUM(Table4_1[[#This Row],[FY23 Budget_General Fund]:[FY23 Budget_Other Funds]])</f>
        <v>1387511</v>
      </c>
      <c r="L254">
        <v>1398906.693</v>
      </c>
      <c r="M254">
        <v>192933.77799999999</v>
      </c>
      <c r="N254">
        <f>SUM(Table4_1[[#This Row],[FY24 CLS_General Fund]:[FY24 CLS_Other Funds]])</f>
        <v>1591840.4709999999</v>
      </c>
    </row>
    <row r="255" spans="1:14" x14ac:dyDescent="0.25">
      <c r="A255" t="s">
        <v>248</v>
      </c>
      <c r="B255">
        <v>6500</v>
      </c>
      <c r="C255" t="s">
        <v>545</v>
      </c>
      <c r="D255">
        <v>889</v>
      </c>
      <c r="E255" t="s">
        <v>551</v>
      </c>
      <c r="F255">
        <v>1087865</v>
      </c>
      <c r="G255">
        <v>0</v>
      </c>
      <c r="H255">
        <f>SUM(Table4_1[[#This Row],[FY22 Actual_General Fund]:[FY22 Actual_Other Funds]])</f>
        <v>1087865</v>
      </c>
      <c r="I255">
        <v>1789736</v>
      </c>
      <c r="J255">
        <v>1116616</v>
      </c>
      <c r="K255">
        <f>SUM(Table4_1[[#This Row],[FY23 Budget_General Fund]:[FY23 Budget_Other Funds]])</f>
        <v>2906352</v>
      </c>
      <c r="L255">
        <v>1832569.327</v>
      </c>
      <c r="M255">
        <v>1116616</v>
      </c>
      <c r="N255">
        <f>SUM(Table4_1[[#This Row],[FY24 CLS_General Fund]:[FY24 CLS_Other Funds]])</f>
        <v>2949185.327</v>
      </c>
    </row>
    <row r="256" spans="1:14" x14ac:dyDescent="0.25">
      <c r="A256" t="s">
        <v>248</v>
      </c>
      <c r="B256">
        <v>6500</v>
      </c>
      <c r="C256" t="s">
        <v>545</v>
      </c>
      <c r="D256">
        <v>881</v>
      </c>
      <c r="E256" t="s">
        <v>547</v>
      </c>
      <c r="F256">
        <v>4990918</v>
      </c>
      <c r="G256">
        <v>0</v>
      </c>
      <c r="H256">
        <f>SUM(Table4_1[[#This Row],[FY22 Actual_General Fund]:[FY22 Actual_Other Funds]])</f>
        <v>4990918</v>
      </c>
      <c r="I256">
        <v>4146221</v>
      </c>
      <c r="J256">
        <v>0</v>
      </c>
      <c r="K256">
        <f>SUM(Table4_1[[#This Row],[FY23 Budget_General Fund]:[FY23 Budget_Other Funds]])</f>
        <v>4146221</v>
      </c>
      <c r="L256">
        <v>4289484.2010000004</v>
      </c>
      <c r="M256">
        <v>0</v>
      </c>
      <c r="N256">
        <f>SUM(Table4_1[[#This Row],[FY24 CLS_General Fund]:[FY24 CLS_Other Funds]])</f>
        <v>4289484.2010000004</v>
      </c>
    </row>
    <row r="257" spans="1:14" x14ac:dyDescent="0.25">
      <c r="A257" t="s">
        <v>248</v>
      </c>
      <c r="B257">
        <v>6500</v>
      </c>
      <c r="C257" t="s">
        <v>545</v>
      </c>
      <c r="D257">
        <v>882</v>
      </c>
      <c r="E257" t="s">
        <v>548</v>
      </c>
      <c r="F257">
        <v>11982610</v>
      </c>
      <c r="G257">
        <v>24685</v>
      </c>
      <c r="H257">
        <f>SUM(Table4_1[[#This Row],[FY22 Actual_General Fund]:[FY22 Actual_Other Funds]])</f>
        <v>12007295</v>
      </c>
      <c r="I257">
        <v>10634508</v>
      </c>
      <c r="J257">
        <v>1791363</v>
      </c>
      <c r="K257">
        <f>SUM(Table4_1[[#This Row],[FY23 Budget_General Fund]:[FY23 Budget_Other Funds]])</f>
        <v>12425871</v>
      </c>
      <c r="L257">
        <v>11103139.899</v>
      </c>
      <c r="M257">
        <v>1861027.08</v>
      </c>
      <c r="N257">
        <f>SUM(Table4_1[[#This Row],[FY24 CLS_General Fund]:[FY24 CLS_Other Funds]])</f>
        <v>12964166.979</v>
      </c>
    </row>
    <row r="258" spans="1:14" x14ac:dyDescent="0.25">
      <c r="A258" t="s">
        <v>248</v>
      </c>
      <c r="B258">
        <v>6500</v>
      </c>
      <c r="C258" t="s">
        <v>545</v>
      </c>
      <c r="D258">
        <v>884</v>
      </c>
      <c r="E258" t="s">
        <v>550</v>
      </c>
      <c r="F258">
        <v>2031826</v>
      </c>
      <c r="G258">
        <v>0</v>
      </c>
      <c r="H258">
        <f>SUM(Table4_1[[#This Row],[FY22 Actual_General Fund]:[FY22 Actual_Other Funds]])</f>
        <v>2031826</v>
      </c>
      <c r="I258">
        <v>2511775</v>
      </c>
      <c r="J258">
        <v>0</v>
      </c>
      <c r="K258">
        <f>SUM(Table4_1[[#This Row],[FY23 Budget_General Fund]:[FY23 Budget_Other Funds]])</f>
        <v>2511775</v>
      </c>
      <c r="L258">
        <v>2590689.571</v>
      </c>
      <c r="M258">
        <v>0</v>
      </c>
      <c r="N258">
        <f>SUM(Table4_1[[#This Row],[FY24 CLS_General Fund]:[FY24 CLS_Other Funds]])</f>
        <v>2590689.571</v>
      </c>
    </row>
    <row r="259" spans="1:14" x14ac:dyDescent="0.25">
      <c r="A259" t="s">
        <v>248</v>
      </c>
      <c r="B259">
        <v>6500</v>
      </c>
      <c r="C259" t="s">
        <v>545</v>
      </c>
      <c r="D259">
        <v>883</v>
      </c>
      <c r="E259" t="s">
        <v>549</v>
      </c>
      <c r="F259">
        <v>1676136</v>
      </c>
      <c r="G259">
        <v>0</v>
      </c>
      <c r="H259">
        <f>SUM(Table4_1[[#This Row],[FY22 Actual_General Fund]:[FY22 Actual_Other Funds]])</f>
        <v>1676136</v>
      </c>
      <c r="I259">
        <v>2256678</v>
      </c>
      <c r="J259">
        <v>0</v>
      </c>
      <c r="K259">
        <f>SUM(Table4_1[[#This Row],[FY23 Budget_General Fund]:[FY23 Budget_Other Funds]])</f>
        <v>2256678</v>
      </c>
      <c r="L259">
        <v>2326361.6830000002</v>
      </c>
      <c r="M259">
        <v>0</v>
      </c>
      <c r="N259">
        <f>SUM(Table4_1[[#This Row],[FY24 CLS_General Fund]:[FY24 CLS_Other Funds]])</f>
        <v>2326361.6830000002</v>
      </c>
    </row>
    <row r="260" spans="1:14" x14ac:dyDescent="0.25">
      <c r="A260" t="s">
        <v>248</v>
      </c>
      <c r="B260">
        <v>6500</v>
      </c>
      <c r="C260" t="s">
        <v>545</v>
      </c>
      <c r="D260">
        <v>118</v>
      </c>
      <c r="E260" t="s">
        <v>546</v>
      </c>
      <c r="F260">
        <v>7024</v>
      </c>
      <c r="G260">
        <v>0</v>
      </c>
      <c r="H260">
        <f>SUM(Table4_1[[#This Row],[FY22 Actual_General Fund]:[FY22 Actual_Other Funds]])</f>
        <v>7024</v>
      </c>
      <c r="I260">
        <v>0</v>
      </c>
      <c r="J260">
        <v>0</v>
      </c>
      <c r="K260">
        <f>SUM(Table4_1[[#This Row],[FY23 Budget_General Fund]:[FY23 Budget_Other Funds]])</f>
        <v>0</v>
      </c>
      <c r="L260">
        <v>0</v>
      </c>
      <c r="M260">
        <v>0</v>
      </c>
      <c r="N260">
        <f>SUM(Table4_1[[#This Row],[FY24 CLS_General Fund]:[FY24 CLS_Other Funds]])</f>
        <v>0</v>
      </c>
    </row>
    <row r="261" spans="1:14" x14ac:dyDescent="0.25">
      <c r="A261" t="s">
        <v>248</v>
      </c>
      <c r="B261">
        <v>6900</v>
      </c>
      <c r="C261" t="s">
        <v>552</v>
      </c>
      <c r="D261">
        <v>781</v>
      </c>
      <c r="E261" t="s">
        <v>554</v>
      </c>
      <c r="F261">
        <v>7373611</v>
      </c>
      <c r="G261">
        <v>0</v>
      </c>
      <c r="H261">
        <f>SUM(Table4_1[[#This Row],[FY22 Actual_General Fund]:[FY22 Actual_Other Funds]])</f>
        <v>7373611</v>
      </c>
      <c r="I261">
        <v>8346672</v>
      </c>
      <c r="J261">
        <v>0</v>
      </c>
      <c r="K261">
        <f>SUM(Table4_1[[#This Row],[FY23 Budget_General Fund]:[FY23 Budget_Other Funds]])</f>
        <v>8346672</v>
      </c>
      <c r="L261">
        <v>8694534.9594999999</v>
      </c>
      <c r="M261">
        <v>0</v>
      </c>
      <c r="N261">
        <f>SUM(Table4_1[[#This Row],[FY24 CLS_General Fund]:[FY24 CLS_Other Funds]])</f>
        <v>8694534.9594999999</v>
      </c>
    </row>
    <row r="262" spans="1:14" x14ac:dyDescent="0.25">
      <c r="A262" t="s">
        <v>248</v>
      </c>
      <c r="B262">
        <v>6900</v>
      </c>
      <c r="C262" t="s">
        <v>552</v>
      </c>
      <c r="D262">
        <v>782</v>
      </c>
      <c r="E262" t="s">
        <v>555</v>
      </c>
      <c r="F262">
        <v>0</v>
      </c>
      <c r="G262">
        <v>0</v>
      </c>
      <c r="H262">
        <f>SUM(Table4_1[[#This Row],[FY22 Actual_General Fund]:[FY22 Actual_Other Funds]])</f>
        <v>0</v>
      </c>
      <c r="I262">
        <v>0</v>
      </c>
      <c r="J262">
        <v>0</v>
      </c>
      <c r="K262">
        <f>SUM(Table4_1[[#This Row],[FY23 Budget_General Fund]:[FY23 Budget_Other Funds]])</f>
        <v>0</v>
      </c>
      <c r="L262">
        <v>0</v>
      </c>
      <c r="M262">
        <v>0</v>
      </c>
      <c r="N262">
        <f>SUM(Table4_1[[#This Row],[FY24 CLS_General Fund]:[FY24 CLS_Other Funds]])</f>
        <v>0</v>
      </c>
    </row>
    <row r="263" spans="1:14" x14ac:dyDescent="0.25">
      <c r="A263" t="s">
        <v>248</v>
      </c>
      <c r="B263">
        <v>6900</v>
      </c>
      <c r="C263" t="s">
        <v>552</v>
      </c>
      <c r="D263">
        <v>115</v>
      </c>
      <c r="E263" t="s">
        <v>553</v>
      </c>
      <c r="F263">
        <v>25922591</v>
      </c>
      <c r="G263">
        <v>5681118</v>
      </c>
      <c r="H263">
        <f>SUM(Table4_1[[#This Row],[FY22 Actual_General Fund]:[FY22 Actual_Other Funds]])</f>
        <v>31603709</v>
      </c>
      <c r="I263">
        <v>29237657</v>
      </c>
      <c r="J263">
        <v>10136970</v>
      </c>
      <c r="K263">
        <f>SUM(Table4_1[[#This Row],[FY23 Budget_General Fund]:[FY23 Budget_Other Funds]])</f>
        <v>39374627</v>
      </c>
      <c r="L263">
        <v>30594163.868999999</v>
      </c>
      <c r="M263">
        <v>10354724.119999999</v>
      </c>
      <c r="N263">
        <f>SUM(Table4_1[[#This Row],[FY24 CLS_General Fund]:[FY24 CLS_Other Funds]])</f>
        <v>40948887.989</v>
      </c>
    </row>
    <row r="264" spans="1:14" x14ac:dyDescent="0.25">
      <c r="A264" t="s">
        <v>248</v>
      </c>
      <c r="B264">
        <v>6900</v>
      </c>
      <c r="C264" t="s">
        <v>552</v>
      </c>
      <c r="D264">
        <v>786</v>
      </c>
      <c r="E264" t="s">
        <v>556</v>
      </c>
      <c r="F264">
        <v>1590290</v>
      </c>
      <c r="G264">
        <v>2376714</v>
      </c>
      <c r="H264">
        <f>SUM(Table4_1[[#This Row],[FY22 Actual_General Fund]:[FY22 Actual_Other Funds]])</f>
        <v>3967004</v>
      </c>
      <c r="I264">
        <v>2015863</v>
      </c>
      <c r="J264">
        <v>2692392</v>
      </c>
      <c r="K264">
        <f>SUM(Table4_1[[#This Row],[FY23 Budget_General Fund]:[FY23 Budget_Other Funds]])</f>
        <v>4708255</v>
      </c>
      <c r="L264">
        <v>2099718.0265000002</v>
      </c>
      <c r="M264">
        <v>2759021.18</v>
      </c>
      <c r="N264">
        <f>SUM(Table4_1[[#This Row],[FY24 CLS_General Fund]:[FY24 CLS_Other Funds]])</f>
        <v>4858739.2065000003</v>
      </c>
    </row>
    <row r="265" spans="1:14" x14ac:dyDescent="0.25">
      <c r="A265" t="s">
        <v>248</v>
      </c>
      <c r="B265">
        <v>7000</v>
      </c>
      <c r="C265" t="s">
        <v>557</v>
      </c>
      <c r="D265">
        <v>230</v>
      </c>
      <c r="E265" t="s">
        <v>391</v>
      </c>
      <c r="F265">
        <v>58</v>
      </c>
      <c r="G265">
        <v>0</v>
      </c>
      <c r="H265">
        <f>SUM(Table4_1[[#This Row],[FY22 Actual_General Fund]:[FY22 Actual_Other Funds]])</f>
        <v>58</v>
      </c>
      <c r="I265">
        <v>0</v>
      </c>
      <c r="J265">
        <v>0</v>
      </c>
      <c r="K265">
        <f>SUM(Table4_1[[#This Row],[FY23 Budget_General Fund]:[FY23 Budget_Other Funds]])</f>
        <v>0</v>
      </c>
      <c r="L265">
        <v>0</v>
      </c>
      <c r="M265">
        <v>0</v>
      </c>
      <c r="N265">
        <f>SUM(Table4_1[[#This Row],[FY24 CLS_General Fund]:[FY24 CLS_Other Funds]])</f>
        <v>0</v>
      </c>
    </row>
    <row r="266" spans="1:14" x14ac:dyDescent="0.25">
      <c r="A266" t="s">
        <v>248</v>
      </c>
      <c r="B266">
        <v>7000</v>
      </c>
      <c r="C266" t="s">
        <v>557</v>
      </c>
      <c r="D266">
        <v>681</v>
      </c>
      <c r="E266" t="s">
        <v>567</v>
      </c>
      <c r="F266">
        <v>9586000</v>
      </c>
      <c r="G266">
        <v>0</v>
      </c>
      <c r="H266">
        <f>SUM(Table4_1[[#This Row],[FY22 Actual_General Fund]:[FY22 Actual_Other Funds]])</f>
        <v>9586000</v>
      </c>
      <c r="I266">
        <v>10111064</v>
      </c>
      <c r="J266">
        <v>0</v>
      </c>
      <c r="K266">
        <f>SUM(Table4_1[[#This Row],[FY23 Budget_General Fund]:[FY23 Budget_Other Funds]])</f>
        <v>10111064</v>
      </c>
      <c r="L266">
        <v>10630873.5383</v>
      </c>
      <c r="M266">
        <v>0</v>
      </c>
      <c r="N266">
        <f>SUM(Table4_1[[#This Row],[FY24 CLS_General Fund]:[FY24 CLS_Other Funds]])</f>
        <v>10630873.5383</v>
      </c>
    </row>
    <row r="267" spans="1:14" x14ac:dyDescent="0.25">
      <c r="A267" t="s">
        <v>248</v>
      </c>
      <c r="B267">
        <v>7000</v>
      </c>
      <c r="C267" t="s">
        <v>557</v>
      </c>
      <c r="D267">
        <v>692</v>
      </c>
      <c r="E267" t="s">
        <v>577</v>
      </c>
      <c r="F267">
        <v>4824557</v>
      </c>
      <c r="G267">
        <v>0</v>
      </c>
      <c r="H267">
        <f>SUM(Table4_1[[#This Row],[FY22 Actual_General Fund]:[FY22 Actual_Other Funds]])</f>
        <v>4824557</v>
      </c>
      <c r="I267">
        <v>3658492</v>
      </c>
      <c r="J267">
        <v>0</v>
      </c>
      <c r="K267">
        <f>SUM(Table4_1[[#This Row],[FY23 Budget_General Fund]:[FY23 Budget_Other Funds]])</f>
        <v>3658492</v>
      </c>
      <c r="L267">
        <v>3897556.7680000002</v>
      </c>
      <c r="M267">
        <v>0</v>
      </c>
      <c r="N267">
        <f>SUM(Table4_1[[#This Row],[FY24 CLS_General Fund]:[FY24 CLS_Other Funds]])</f>
        <v>3897556.7680000002</v>
      </c>
    </row>
    <row r="268" spans="1:14" x14ac:dyDescent="0.25">
      <c r="A268" t="s">
        <v>248</v>
      </c>
      <c r="B268">
        <v>7000</v>
      </c>
      <c r="C268" t="s">
        <v>557</v>
      </c>
      <c r="D268">
        <v>548</v>
      </c>
      <c r="E268" t="s">
        <v>565</v>
      </c>
      <c r="F268">
        <v>0</v>
      </c>
      <c r="G268">
        <v>10644298</v>
      </c>
      <c r="H268">
        <f>SUM(Table4_1[[#This Row],[FY22 Actual_General Fund]:[FY22 Actual_Other Funds]])</f>
        <v>10644298</v>
      </c>
      <c r="I268">
        <v>0</v>
      </c>
      <c r="J268">
        <v>13589903</v>
      </c>
      <c r="K268">
        <f>SUM(Table4_1[[#This Row],[FY23 Budget_General Fund]:[FY23 Budget_Other Funds]])</f>
        <v>13589903</v>
      </c>
      <c r="L268">
        <v>0</v>
      </c>
      <c r="M268">
        <v>14261415.004000001</v>
      </c>
      <c r="N268">
        <f>SUM(Table4_1[[#This Row],[FY24 CLS_General Fund]:[FY24 CLS_Other Funds]])</f>
        <v>14261415.004000001</v>
      </c>
    </row>
    <row r="269" spans="1:14" x14ac:dyDescent="0.25">
      <c r="A269" t="s">
        <v>248</v>
      </c>
      <c r="B269">
        <v>7000</v>
      </c>
      <c r="C269" t="s">
        <v>557</v>
      </c>
      <c r="D269">
        <v>695</v>
      </c>
      <c r="E269" t="s">
        <v>579</v>
      </c>
      <c r="F269">
        <v>0</v>
      </c>
      <c r="G269">
        <v>32455</v>
      </c>
      <c r="H269">
        <f>SUM(Table4_1[[#This Row],[FY22 Actual_General Fund]:[FY22 Actual_Other Funds]])</f>
        <v>32455</v>
      </c>
      <c r="I269">
        <v>0</v>
      </c>
      <c r="J269">
        <v>164456</v>
      </c>
      <c r="K269">
        <f>SUM(Table4_1[[#This Row],[FY23 Budget_General Fund]:[FY23 Budget_Other Funds]])</f>
        <v>164456</v>
      </c>
      <c r="L269">
        <v>0</v>
      </c>
      <c r="M269">
        <v>171899.05799999999</v>
      </c>
      <c r="N269">
        <f>SUM(Table4_1[[#This Row],[FY24 CLS_General Fund]:[FY24 CLS_Other Funds]])</f>
        <v>171899.05799999999</v>
      </c>
    </row>
    <row r="270" spans="1:14" x14ac:dyDescent="0.25">
      <c r="A270" t="s">
        <v>248</v>
      </c>
      <c r="B270">
        <v>7000</v>
      </c>
      <c r="C270" t="s">
        <v>557</v>
      </c>
      <c r="D270">
        <v>503</v>
      </c>
      <c r="E270" t="s">
        <v>564</v>
      </c>
      <c r="F270">
        <v>87</v>
      </c>
      <c r="G270">
        <v>0</v>
      </c>
      <c r="H270">
        <f>SUM(Table4_1[[#This Row],[FY22 Actual_General Fund]:[FY22 Actual_Other Funds]])</f>
        <v>87</v>
      </c>
      <c r="I270">
        <v>0</v>
      </c>
      <c r="J270">
        <v>0</v>
      </c>
      <c r="K270">
        <f>SUM(Table4_1[[#This Row],[FY23 Budget_General Fund]:[FY23 Budget_Other Funds]])</f>
        <v>0</v>
      </c>
      <c r="L270">
        <v>0</v>
      </c>
      <c r="M270">
        <v>0</v>
      </c>
      <c r="N270">
        <f>SUM(Table4_1[[#This Row],[FY24 CLS_General Fund]:[FY24 CLS_Other Funds]])</f>
        <v>0</v>
      </c>
    </row>
    <row r="271" spans="1:14" x14ac:dyDescent="0.25">
      <c r="A271" t="s">
        <v>248</v>
      </c>
      <c r="B271">
        <v>7000</v>
      </c>
      <c r="C271" t="s">
        <v>557</v>
      </c>
      <c r="D271">
        <v>501</v>
      </c>
      <c r="E271" t="s">
        <v>563</v>
      </c>
      <c r="F271">
        <v>37214</v>
      </c>
      <c r="G271">
        <v>0</v>
      </c>
      <c r="H271">
        <f>SUM(Table4_1[[#This Row],[FY22 Actual_General Fund]:[FY22 Actual_Other Funds]])</f>
        <v>37214</v>
      </c>
      <c r="I271">
        <v>0</v>
      </c>
      <c r="J271">
        <v>0</v>
      </c>
      <c r="K271">
        <f>SUM(Table4_1[[#This Row],[FY23 Budget_General Fund]:[FY23 Budget_Other Funds]])</f>
        <v>0</v>
      </c>
      <c r="L271">
        <v>0</v>
      </c>
      <c r="M271">
        <v>0</v>
      </c>
      <c r="N271">
        <f>SUM(Table4_1[[#This Row],[FY24 CLS_General Fund]:[FY24 CLS_Other Funds]])</f>
        <v>0</v>
      </c>
    </row>
    <row r="272" spans="1:14" x14ac:dyDescent="0.25">
      <c r="A272" t="s">
        <v>248</v>
      </c>
      <c r="B272">
        <v>7000</v>
      </c>
      <c r="C272" t="s">
        <v>557</v>
      </c>
      <c r="D272">
        <v>687</v>
      </c>
      <c r="E272" t="s">
        <v>572</v>
      </c>
      <c r="F272">
        <v>709446</v>
      </c>
      <c r="G272">
        <v>0</v>
      </c>
      <c r="H272">
        <f>SUM(Table4_1[[#This Row],[FY22 Actual_General Fund]:[FY22 Actual_Other Funds]])</f>
        <v>709446</v>
      </c>
      <c r="I272">
        <v>1099285</v>
      </c>
      <c r="J272">
        <v>0</v>
      </c>
      <c r="K272">
        <f>SUM(Table4_1[[#This Row],[FY23 Budget_General Fund]:[FY23 Budget_Other Funds]])</f>
        <v>1099285</v>
      </c>
      <c r="L272">
        <v>1148477.0149999999</v>
      </c>
      <c r="M272">
        <v>0</v>
      </c>
      <c r="N272">
        <f>SUM(Table4_1[[#This Row],[FY24 CLS_General Fund]:[FY24 CLS_Other Funds]])</f>
        <v>1148477.0149999999</v>
      </c>
    </row>
    <row r="273" spans="1:14" x14ac:dyDescent="0.25">
      <c r="A273" t="s">
        <v>248</v>
      </c>
      <c r="B273">
        <v>7000</v>
      </c>
      <c r="C273" t="s">
        <v>557</v>
      </c>
      <c r="D273">
        <v>232</v>
      </c>
      <c r="E273" t="s">
        <v>559</v>
      </c>
      <c r="F273">
        <v>0</v>
      </c>
      <c r="G273">
        <v>39574</v>
      </c>
      <c r="H273">
        <f>SUM(Table4_1[[#This Row],[FY22 Actual_General Fund]:[FY22 Actual_Other Funds]])</f>
        <v>39574</v>
      </c>
      <c r="I273">
        <v>0</v>
      </c>
      <c r="J273">
        <v>0</v>
      </c>
      <c r="K273">
        <f>SUM(Table4_1[[#This Row],[FY23 Budget_General Fund]:[FY23 Budget_Other Funds]])</f>
        <v>0</v>
      </c>
      <c r="L273">
        <v>0</v>
      </c>
      <c r="M273">
        <v>0</v>
      </c>
      <c r="N273">
        <f>SUM(Table4_1[[#This Row],[FY24 CLS_General Fund]:[FY24 CLS_Other Funds]])</f>
        <v>0</v>
      </c>
    </row>
    <row r="274" spans="1:14" x14ac:dyDescent="0.25">
      <c r="A274" t="s">
        <v>248</v>
      </c>
      <c r="B274">
        <v>7000</v>
      </c>
      <c r="C274" t="s">
        <v>557</v>
      </c>
      <c r="D274">
        <v>235</v>
      </c>
      <c r="E274" t="s">
        <v>561</v>
      </c>
      <c r="F274">
        <v>0</v>
      </c>
      <c r="G274">
        <v>37</v>
      </c>
      <c r="H274">
        <f>SUM(Table4_1[[#This Row],[FY22 Actual_General Fund]:[FY22 Actual_Other Funds]])</f>
        <v>37</v>
      </c>
      <c r="I274">
        <v>0</v>
      </c>
      <c r="J274">
        <v>0</v>
      </c>
      <c r="K274">
        <f>SUM(Table4_1[[#This Row],[FY23 Budget_General Fund]:[FY23 Budget_Other Funds]])</f>
        <v>0</v>
      </c>
      <c r="L274">
        <v>0</v>
      </c>
      <c r="M274">
        <v>0</v>
      </c>
      <c r="N274">
        <f>SUM(Table4_1[[#This Row],[FY24 CLS_General Fund]:[FY24 CLS_Other Funds]])</f>
        <v>0</v>
      </c>
    </row>
    <row r="275" spans="1:14" x14ac:dyDescent="0.25">
      <c r="A275" t="s">
        <v>248</v>
      </c>
      <c r="B275">
        <v>7000</v>
      </c>
      <c r="C275" t="s">
        <v>557</v>
      </c>
      <c r="D275">
        <v>693</v>
      </c>
      <c r="E275" t="s">
        <v>561</v>
      </c>
      <c r="F275">
        <v>0</v>
      </c>
      <c r="G275">
        <v>13217782</v>
      </c>
      <c r="H275">
        <f>SUM(Table4_1[[#This Row],[FY22 Actual_General Fund]:[FY22 Actual_Other Funds]])</f>
        <v>13217782</v>
      </c>
      <c r="I275">
        <v>0</v>
      </c>
      <c r="J275">
        <v>13835513</v>
      </c>
      <c r="K275">
        <f>SUM(Table4_1[[#This Row],[FY23 Budget_General Fund]:[FY23 Budget_Other Funds]])</f>
        <v>13835513</v>
      </c>
      <c r="L275">
        <v>0</v>
      </c>
      <c r="M275">
        <v>14518971.804</v>
      </c>
      <c r="N275">
        <f>SUM(Table4_1[[#This Row],[FY24 CLS_General Fund]:[FY24 CLS_Other Funds]])</f>
        <v>14518971.804</v>
      </c>
    </row>
    <row r="276" spans="1:14" x14ac:dyDescent="0.25">
      <c r="A276" t="s">
        <v>248</v>
      </c>
      <c r="B276">
        <v>7000</v>
      </c>
      <c r="C276" t="s">
        <v>557</v>
      </c>
      <c r="D276">
        <v>580</v>
      </c>
      <c r="E276" t="s">
        <v>566</v>
      </c>
      <c r="F276">
        <v>0</v>
      </c>
      <c r="G276">
        <v>195806</v>
      </c>
      <c r="H276">
        <f>SUM(Table4_1[[#This Row],[FY22 Actual_General Fund]:[FY22 Actual_Other Funds]])</f>
        <v>195806</v>
      </c>
      <c r="I276">
        <v>0</v>
      </c>
      <c r="J276">
        <v>0</v>
      </c>
      <c r="K276">
        <f>SUM(Table4_1[[#This Row],[FY23 Budget_General Fund]:[FY23 Budget_Other Funds]])</f>
        <v>0</v>
      </c>
      <c r="L276">
        <v>0</v>
      </c>
      <c r="M276">
        <v>0</v>
      </c>
      <c r="N276">
        <f>SUM(Table4_1[[#This Row],[FY24 CLS_General Fund]:[FY24 CLS_Other Funds]])</f>
        <v>0</v>
      </c>
    </row>
    <row r="277" spans="1:14" x14ac:dyDescent="0.25">
      <c r="A277" t="s">
        <v>248</v>
      </c>
      <c r="B277">
        <v>7000</v>
      </c>
      <c r="C277" t="s">
        <v>557</v>
      </c>
      <c r="D277">
        <v>682</v>
      </c>
      <c r="E277" t="s">
        <v>568</v>
      </c>
      <c r="F277">
        <v>0</v>
      </c>
      <c r="G277">
        <v>25882677</v>
      </c>
      <c r="H277">
        <f>SUM(Table4_1[[#This Row],[FY22 Actual_General Fund]:[FY22 Actual_Other Funds]])</f>
        <v>25882677</v>
      </c>
      <c r="I277">
        <v>0</v>
      </c>
      <c r="J277">
        <v>32462920</v>
      </c>
      <c r="K277">
        <f>SUM(Table4_1[[#This Row],[FY23 Budget_General Fund]:[FY23 Budget_Other Funds]])</f>
        <v>32462920</v>
      </c>
      <c r="L277">
        <v>0</v>
      </c>
      <c r="M277">
        <v>33568706.168099999</v>
      </c>
      <c r="N277">
        <f>SUM(Table4_1[[#This Row],[FY24 CLS_General Fund]:[FY24 CLS_Other Funds]])</f>
        <v>33568706.168099999</v>
      </c>
    </row>
    <row r="278" spans="1:14" x14ac:dyDescent="0.25">
      <c r="A278" t="s">
        <v>248</v>
      </c>
      <c r="B278">
        <v>7000</v>
      </c>
      <c r="C278" t="s">
        <v>557</v>
      </c>
      <c r="D278">
        <v>691</v>
      </c>
      <c r="E278" t="s">
        <v>576</v>
      </c>
      <c r="F278">
        <v>4851523</v>
      </c>
      <c r="G278">
        <v>0</v>
      </c>
      <c r="H278">
        <f>SUM(Table4_1[[#This Row],[FY22 Actual_General Fund]:[FY22 Actual_Other Funds]])</f>
        <v>4851523</v>
      </c>
      <c r="I278">
        <v>4665741</v>
      </c>
      <c r="J278">
        <v>0</v>
      </c>
      <c r="K278">
        <f>SUM(Table4_1[[#This Row],[FY23 Budget_General Fund]:[FY23 Budget_Other Funds]])</f>
        <v>4665741</v>
      </c>
      <c r="L278">
        <v>4986343.9759999998</v>
      </c>
      <c r="M278">
        <v>0</v>
      </c>
      <c r="N278">
        <f>SUM(Table4_1[[#This Row],[FY24 CLS_General Fund]:[FY24 CLS_Other Funds]])</f>
        <v>4986343.9759999998</v>
      </c>
    </row>
    <row r="279" spans="1:14" x14ac:dyDescent="0.25">
      <c r="A279" t="s">
        <v>248</v>
      </c>
      <c r="B279">
        <v>7000</v>
      </c>
      <c r="C279" t="s">
        <v>557</v>
      </c>
      <c r="D279">
        <v>729</v>
      </c>
      <c r="E279" t="s">
        <v>583</v>
      </c>
      <c r="F279">
        <v>0</v>
      </c>
      <c r="G279">
        <v>0</v>
      </c>
      <c r="H279">
        <f>SUM(Table4_1[[#This Row],[FY22 Actual_General Fund]:[FY22 Actual_Other Funds]])</f>
        <v>0</v>
      </c>
      <c r="I279">
        <v>0</v>
      </c>
      <c r="J279">
        <v>0</v>
      </c>
      <c r="K279">
        <f>SUM(Table4_1[[#This Row],[FY23 Budget_General Fund]:[FY23 Budget_Other Funds]])</f>
        <v>0</v>
      </c>
      <c r="L279">
        <v>0</v>
      </c>
      <c r="M279">
        <v>0</v>
      </c>
      <c r="N279">
        <f>SUM(Table4_1[[#This Row],[FY24 CLS_General Fund]:[FY24 CLS_Other Funds]])</f>
        <v>0</v>
      </c>
    </row>
    <row r="280" spans="1:14" x14ac:dyDescent="0.25">
      <c r="A280" t="s">
        <v>248</v>
      </c>
      <c r="B280">
        <v>7000</v>
      </c>
      <c r="C280" t="s">
        <v>557</v>
      </c>
      <c r="D280">
        <v>727</v>
      </c>
      <c r="E280" t="s">
        <v>582</v>
      </c>
      <c r="F280">
        <v>2226672</v>
      </c>
      <c r="G280">
        <v>0</v>
      </c>
      <c r="H280">
        <f>SUM(Table4_1[[#This Row],[FY22 Actual_General Fund]:[FY22 Actual_Other Funds]])</f>
        <v>2226672</v>
      </c>
      <c r="I280">
        <v>2445140</v>
      </c>
      <c r="J280">
        <v>0</v>
      </c>
      <c r="K280">
        <f>SUM(Table4_1[[#This Row],[FY23 Budget_General Fund]:[FY23 Budget_Other Funds]])</f>
        <v>2445140</v>
      </c>
      <c r="L280">
        <v>2562249.753</v>
      </c>
      <c r="M280">
        <v>0</v>
      </c>
      <c r="N280">
        <f>SUM(Table4_1[[#This Row],[FY24 CLS_General Fund]:[FY24 CLS_Other Funds]])</f>
        <v>2562249.753</v>
      </c>
    </row>
    <row r="281" spans="1:14" x14ac:dyDescent="0.25">
      <c r="A281" t="s">
        <v>248</v>
      </c>
      <c r="B281">
        <v>7000</v>
      </c>
      <c r="C281" t="s">
        <v>557</v>
      </c>
      <c r="D281">
        <v>688</v>
      </c>
      <c r="E281" t="s">
        <v>573</v>
      </c>
      <c r="F281">
        <v>8393482</v>
      </c>
      <c r="G281">
        <v>0</v>
      </c>
      <c r="H281">
        <f>SUM(Table4_1[[#This Row],[FY22 Actual_General Fund]:[FY22 Actual_Other Funds]])</f>
        <v>8393482</v>
      </c>
      <c r="I281">
        <v>7087162</v>
      </c>
      <c r="J281">
        <v>0</v>
      </c>
      <c r="K281">
        <f>SUM(Table4_1[[#This Row],[FY23 Budget_General Fund]:[FY23 Budget_Other Funds]])</f>
        <v>7087162</v>
      </c>
      <c r="L281">
        <v>8370742.0899999999</v>
      </c>
      <c r="M281">
        <v>0</v>
      </c>
      <c r="N281">
        <f>SUM(Table4_1[[#This Row],[FY24 CLS_General Fund]:[FY24 CLS_Other Funds]])</f>
        <v>8370742.0899999999</v>
      </c>
    </row>
    <row r="282" spans="1:14" x14ac:dyDescent="0.25">
      <c r="A282" t="s">
        <v>248</v>
      </c>
      <c r="B282">
        <v>7000</v>
      </c>
      <c r="C282" t="s">
        <v>557</v>
      </c>
      <c r="D282">
        <v>685</v>
      </c>
      <c r="E282" t="s">
        <v>571</v>
      </c>
      <c r="F282">
        <v>1277734</v>
      </c>
      <c r="G282">
        <v>0</v>
      </c>
      <c r="H282">
        <f>SUM(Table4_1[[#This Row],[FY22 Actual_General Fund]:[FY22 Actual_Other Funds]])</f>
        <v>1277734</v>
      </c>
      <c r="I282">
        <v>1568298</v>
      </c>
      <c r="J282">
        <v>0</v>
      </c>
      <c r="K282">
        <f>SUM(Table4_1[[#This Row],[FY23 Budget_General Fund]:[FY23 Budget_Other Funds]])</f>
        <v>1568298</v>
      </c>
      <c r="L282">
        <v>1830461.8840000001</v>
      </c>
      <c r="M282">
        <v>0</v>
      </c>
      <c r="N282">
        <f>SUM(Table4_1[[#This Row],[FY24 CLS_General Fund]:[FY24 CLS_Other Funds]])</f>
        <v>1830461.8840000001</v>
      </c>
    </row>
    <row r="283" spans="1:14" x14ac:dyDescent="0.25">
      <c r="A283" t="s">
        <v>248</v>
      </c>
      <c r="B283">
        <v>7000</v>
      </c>
      <c r="C283" t="s">
        <v>557</v>
      </c>
      <c r="D283">
        <v>696</v>
      </c>
      <c r="E283" t="s">
        <v>580</v>
      </c>
      <c r="F283">
        <v>584741</v>
      </c>
      <c r="G283">
        <v>0</v>
      </c>
      <c r="H283">
        <f>SUM(Table4_1[[#This Row],[FY22 Actual_General Fund]:[FY22 Actual_Other Funds]])</f>
        <v>584741</v>
      </c>
      <c r="I283">
        <v>784630</v>
      </c>
      <c r="J283">
        <v>0</v>
      </c>
      <c r="K283">
        <f>SUM(Table4_1[[#This Row],[FY23 Budget_General Fund]:[FY23 Budget_Other Funds]])</f>
        <v>784630</v>
      </c>
      <c r="L283">
        <v>830469.07700000005</v>
      </c>
      <c r="M283">
        <v>0</v>
      </c>
      <c r="N283">
        <f>SUM(Table4_1[[#This Row],[FY24 CLS_General Fund]:[FY24 CLS_Other Funds]])</f>
        <v>830469.07700000005</v>
      </c>
    </row>
    <row r="284" spans="1:14" x14ac:dyDescent="0.25">
      <c r="A284" t="s">
        <v>248</v>
      </c>
      <c r="B284">
        <v>7000</v>
      </c>
      <c r="C284" t="s">
        <v>557</v>
      </c>
      <c r="D284">
        <v>500</v>
      </c>
      <c r="E284" t="s">
        <v>562</v>
      </c>
      <c r="F284">
        <v>21715361</v>
      </c>
      <c r="G284">
        <v>0</v>
      </c>
      <c r="H284">
        <f>SUM(Table4_1[[#This Row],[FY22 Actual_General Fund]:[FY22 Actual_Other Funds]])</f>
        <v>21715361</v>
      </c>
      <c r="I284">
        <v>19903881</v>
      </c>
      <c r="J284">
        <v>0</v>
      </c>
      <c r="K284">
        <f>SUM(Table4_1[[#This Row],[FY23 Budget_General Fund]:[FY23 Budget_Other Funds]])</f>
        <v>19903881</v>
      </c>
      <c r="L284">
        <v>21902261.421999998</v>
      </c>
      <c r="M284">
        <v>0</v>
      </c>
      <c r="N284">
        <f>SUM(Table4_1[[#This Row],[FY24 CLS_General Fund]:[FY24 CLS_Other Funds]])</f>
        <v>21902261.421999998</v>
      </c>
    </row>
    <row r="285" spans="1:14" x14ac:dyDescent="0.25">
      <c r="A285" t="s">
        <v>248</v>
      </c>
      <c r="B285">
        <v>7000</v>
      </c>
      <c r="C285" t="s">
        <v>557</v>
      </c>
      <c r="D285">
        <v>683</v>
      </c>
      <c r="E285" t="s">
        <v>569</v>
      </c>
      <c r="F285">
        <v>35210046</v>
      </c>
      <c r="G285">
        <v>0</v>
      </c>
      <c r="H285">
        <f>SUM(Table4_1[[#This Row],[FY22 Actual_General Fund]:[FY22 Actual_Other Funds]])</f>
        <v>35210046</v>
      </c>
      <c r="I285">
        <v>36203999</v>
      </c>
      <c r="J285">
        <v>0</v>
      </c>
      <c r="K285">
        <f>SUM(Table4_1[[#This Row],[FY23 Budget_General Fund]:[FY23 Budget_Other Funds]])</f>
        <v>36203999</v>
      </c>
      <c r="L285">
        <v>39031314.266500004</v>
      </c>
      <c r="M285">
        <v>0</v>
      </c>
      <c r="N285">
        <f>SUM(Table4_1[[#This Row],[FY24 CLS_General Fund]:[FY24 CLS_Other Funds]])</f>
        <v>39031314.266500004</v>
      </c>
    </row>
    <row r="286" spans="1:14" x14ac:dyDescent="0.25">
      <c r="A286" t="s">
        <v>248</v>
      </c>
      <c r="B286">
        <v>7000</v>
      </c>
      <c r="C286" t="s">
        <v>557</v>
      </c>
      <c r="D286">
        <v>694</v>
      </c>
      <c r="E286" t="s">
        <v>578</v>
      </c>
      <c r="F286">
        <v>612185</v>
      </c>
      <c r="G286">
        <v>0</v>
      </c>
      <c r="H286">
        <f>SUM(Table4_1[[#This Row],[FY22 Actual_General Fund]:[FY22 Actual_Other Funds]])</f>
        <v>612185</v>
      </c>
      <c r="I286">
        <v>294675</v>
      </c>
      <c r="J286">
        <v>0</v>
      </c>
      <c r="K286">
        <f>SUM(Table4_1[[#This Row],[FY23 Budget_General Fund]:[FY23 Budget_Other Funds]])</f>
        <v>294675</v>
      </c>
      <c r="L286">
        <v>321990.12099999998</v>
      </c>
      <c r="M286">
        <v>0</v>
      </c>
      <c r="N286">
        <f>SUM(Table4_1[[#This Row],[FY24 CLS_General Fund]:[FY24 CLS_Other Funds]])</f>
        <v>321990.12099999998</v>
      </c>
    </row>
    <row r="287" spans="1:14" x14ac:dyDescent="0.25">
      <c r="A287" t="s">
        <v>248</v>
      </c>
      <c r="B287">
        <v>7000</v>
      </c>
      <c r="C287" t="s">
        <v>557</v>
      </c>
      <c r="D287">
        <v>690</v>
      </c>
      <c r="E287" t="s">
        <v>575</v>
      </c>
      <c r="F287">
        <v>596149</v>
      </c>
      <c r="G287">
        <v>8819758</v>
      </c>
      <c r="H287">
        <f>SUM(Table4_1[[#This Row],[FY22 Actual_General Fund]:[FY22 Actual_Other Funds]])</f>
        <v>9415907</v>
      </c>
      <c r="I287">
        <v>980968</v>
      </c>
      <c r="J287">
        <v>18189310</v>
      </c>
      <c r="K287">
        <f>SUM(Table4_1[[#This Row],[FY23 Budget_General Fund]:[FY23 Budget_Other Funds]])</f>
        <v>19170278</v>
      </c>
      <c r="L287">
        <v>1024973.959</v>
      </c>
      <c r="M287">
        <v>19048651.23</v>
      </c>
      <c r="N287">
        <f>SUM(Table4_1[[#This Row],[FY24 CLS_General Fund]:[FY24 CLS_Other Funds]])</f>
        <v>20073625.188999999</v>
      </c>
    </row>
    <row r="288" spans="1:14" x14ac:dyDescent="0.25">
      <c r="A288" t="s">
        <v>248</v>
      </c>
      <c r="B288">
        <v>7000</v>
      </c>
      <c r="C288" t="s">
        <v>557</v>
      </c>
      <c r="D288">
        <v>231</v>
      </c>
      <c r="E288" t="s">
        <v>558</v>
      </c>
      <c r="F288">
        <v>319</v>
      </c>
      <c r="G288">
        <v>0</v>
      </c>
      <c r="H288">
        <f>SUM(Table4_1[[#This Row],[FY22 Actual_General Fund]:[FY22 Actual_Other Funds]])</f>
        <v>319</v>
      </c>
      <c r="I288">
        <v>0</v>
      </c>
      <c r="J288">
        <v>0</v>
      </c>
      <c r="K288">
        <f>SUM(Table4_1[[#This Row],[FY23 Budget_General Fund]:[FY23 Budget_Other Funds]])</f>
        <v>0</v>
      </c>
      <c r="L288">
        <v>0</v>
      </c>
      <c r="M288">
        <v>0</v>
      </c>
      <c r="N288">
        <f>SUM(Table4_1[[#This Row],[FY24 CLS_General Fund]:[FY24 CLS_Other Funds]])</f>
        <v>0</v>
      </c>
    </row>
    <row r="289" spans="1:14" x14ac:dyDescent="0.25">
      <c r="A289" t="s">
        <v>248</v>
      </c>
      <c r="B289">
        <v>7000</v>
      </c>
      <c r="C289" t="s">
        <v>557</v>
      </c>
      <c r="D289">
        <v>684</v>
      </c>
      <c r="E289" t="s">
        <v>570</v>
      </c>
      <c r="F289">
        <v>10716484</v>
      </c>
      <c r="G289">
        <v>728</v>
      </c>
      <c r="H289">
        <f>SUM(Table4_1[[#This Row],[FY22 Actual_General Fund]:[FY22 Actual_Other Funds]])</f>
        <v>10717212</v>
      </c>
      <c r="I289">
        <v>10414269</v>
      </c>
      <c r="J289">
        <v>689537</v>
      </c>
      <c r="K289">
        <f>SUM(Table4_1[[#This Row],[FY23 Budget_General Fund]:[FY23 Budget_Other Funds]])</f>
        <v>11103806</v>
      </c>
      <c r="L289">
        <v>11051373.409</v>
      </c>
      <c r="M289">
        <v>717118.48</v>
      </c>
      <c r="N289">
        <f>SUM(Table4_1[[#This Row],[FY24 CLS_General Fund]:[FY24 CLS_Other Funds]])</f>
        <v>11768491.889</v>
      </c>
    </row>
    <row r="290" spans="1:14" x14ac:dyDescent="0.25">
      <c r="A290" t="s">
        <v>248</v>
      </c>
      <c r="B290">
        <v>7000</v>
      </c>
      <c r="C290" t="s">
        <v>557</v>
      </c>
      <c r="D290">
        <v>697</v>
      </c>
      <c r="E290" t="s">
        <v>581</v>
      </c>
      <c r="F290">
        <v>20335794</v>
      </c>
      <c r="G290">
        <v>337328</v>
      </c>
      <c r="H290">
        <f>SUM(Table4_1[[#This Row],[FY22 Actual_General Fund]:[FY22 Actual_Other Funds]])</f>
        <v>20673122</v>
      </c>
      <c r="I290">
        <v>25964489</v>
      </c>
      <c r="J290">
        <v>14210103</v>
      </c>
      <c r="K290">
        <f>SUM(Table4_1[[#This Row],[FY23 Budget_General Fund]:[FY23 Budget_Other Funds]])</f>
        <v>40174592</v>
      </c>
      <c r="L290">
        <v>27049822.432999998</v>
      </c>
      <c r="M290">
        <v>14761316.524</v>
      </c>
      <c r="N290">
        <f>SUM(Table4_1[[#This Row],[FY24 CLS_General Fund]:[FY24 CLS_Other Funds]])</f>
        <v>41811138.957000002</v>
      </c>
    </row>
    <row r="291" spans="1:14" x14ac:dyDescent="0.25">
      <c r="A291" t="s">
        <v>248</v>
      </c>
      <c r="B291">
        <v>7000</v>
      </c>
      <c r="C291" t="s">
        <v>557</v>
      </c>
      <c r="D291">
        <v>233</v>
      </c>
      <c r="E291" t="s">
        <v>560</v>
      </c>
      <c r="F291">
        <v>0</v>
      </c>
      <c r="G291">
        <v>0</v>
      </c>
      <c r="H291">
        <f>SUM(Table4_1[[#This Row],[FY22 Actual_General Fund]:[FY22 Actual_Other Funds]])</f>
        <v>0</v>
      </c>
      <c r="I291">
        <v>0</v>
      </c>
      <c r="J291">
        <v>0</v>
      </c>
      <c r="K291">
        <f>SUM(Table4_1[[#This Row],[FY23 Budget_General Fund]:[FY23 Budget_Other Funds]])</f>
        <v>0</v>
      </c>
      <c r="L291">
        <v>0</v>
      </c>
      <c r="M291">
        <v>0</v>
      </c>
      <c r="N291">
        <f>SUM(Table4_1[[#This Row],[FY24 CLS_General Fund]:[FY24 CLS_Other Funds]])</f>
        <v>0</v>
      </c>
    </row>
    <row r="292" spans="1:14" x14ac:dyDescent="0.25">
      <c r="A292" t="s">
        <v>248</v>
      </c>
      <c r="B292">
        <v>7000</v>
      </c>
      <c r="C292" t="s">
        <v>557</v>
      </c>
      <c r="D292">
        <v>689</v>
      </c>
      <c r="E292" t="s">
        <v>574</v>
      </c>
      <c r="F292">
        <v>7275076</v>
      </c>
      <c r="G292">
        <v>0</v>
      </c>
      <c r="H292">
        <f>SUM(Table4_1[[#This Row],[FY22 Actual_General Fund]:[FY22 Actual_Other Funds]])</f>
        <v>7275076</v>
      </c>
      <c r="I292">
        <v>8294829</v>
      </c>
      <c r="J292">
        <v>0</v>
      </c>
      <c r="K292">
        <f>SUM(Table4_1[[#This Row],[FY23 Budget_General Fund]:[FY23 Budget_Other Funds]])</f>
        <v>8294829</v>
      </c>
      <c r="L292">
        <v>9252064.3159999996</v>
      </c>
      <c r="M292">
        <v>0</v>
      </c>
      <c r="N292">
        <f>SUM(Table4_1[[#This Row],[FY24 CLS_General Fund]:[FY24 CLS_Other Funds]])</f>
        <v>9252064.3159999996</v>
      </c>
    </row>
    <row r="293" spans="1:14" x14ac:dyDescent="0.25">
      <c r="A293" t="s">
        <v>248</v>
      </c>
      <c r="B293">
        <v>7500</v>
      </c>
      <c r="C293" t="s">
        <v>584</v>
      </c>
      <c r="D293">
        <v>778</v>
      </c>
      <c r="E293" t="s">
        <v>586</v>
      </c>
      <c r="F293">
        <v>0</v>
      </c>
      <c r="G293">
        <v>0</v>
      </c>
      <c r="H293">
        <f>SUM(Table4_1[[#This Row],[FY22 Actual_General Fund]:[FY22 Actual_Other Funds]])</f>
        <v>0</v>
      </c>
      <c r="I293">
        <v>0</v>
      </c>
      <c r="J293">
        <v>0</v>
      </c>
      <c r="K293">
        <f>SUM(Table4_1[[#This Row],[FY23 Budget_General Fund]:[FY23 Budget_Other Funds]])</f>
        <v>0</v>
      </c>
      <c r="L293">
        <v>0</v>
      </c>
      <c r="M293">
        <v>0</v>
      </c>
      <c r="N293">
        <f>SUM(Table4_1[[#This Row],[FY24 CLS_General Fund]:[FY24 CLS_Other Funds]])</f>
        <v>0</v>
      </c>
    </row>
    <row r="294" spans="1:14" x14ac:dyDescent="0.25">
      <c r="A294" t="s">
        <v>248</v>
      </c>
      <c r="B294">
        <v>7500</v>
      </c>
      <c r="C294" t="s">
        <v>584</v>
      </c>
      <c r="D294">
        <v>165</v>
      </c>
      <c r="E294" t="s">
        <v>585</v>
      </c>
      <c r="F294">
        <v>0</v>
      </c>
      <c r="G294">
        <v>0</v>
      </c>
      <c r="H294">
        <f>SUM(Table4_1[[#This Row],[FY22 Actual_General Fund]:[FY22 Actual_Other Funds]])</f>
        <v>0</v>
      </c>
      <c r="I294">
        <v>0</v>
      </c>
      <c r="J294">
        <v>0</v>
      </c>
      <c r="K294">
        <f>SUM(Table4_1[[#This Row],[FY23 Budget_General Fund]:[FY23 Budget_Other Funds]])</f>
        <v>0</v>
      </c>
      <c r="L294">
        <v>0</v>
      </c>
      <c r="M294">
        <v>0</v>
      </c>
      <c r="N294">
        <f>SUM(Table4_1[[#This Row],[FY24 CLS_General Fund]:[FY24 CLS_Other Funds]])</f>
        <v>0</v>
      </c>
    </row>
    <row r="295" spans="1:14" x14ac:dyDescent="0.25">
      <c r="A295" t="s">
        <v>248</v>
      </c>
      <c r="B295">
        <v>7700</v>
      </c>
      <c r="C295" t="s">
        <v>587</v>
      </c>
      <c r="D295">
        <v>487</v>
      </c>
      <c r="E295" t="s">
        <v>588</v>
      </c>
      <c r="F295">
        <v>0</v>
      </c>
      <c r="G295">
        <v>0</v>
      </c>
      <c r="H295">
        <f>SUM(Table4_1[[#This Row],[FY22 Actual_General Fund]:[FY22 Actual_Other Funds]])</f>
        <v>0</v>
      </c>
      <c r="I295">
        <v>0</v>
      </c>
      <c r="J295">
        <v>0</v>
      </c>
      <c r="K295">
        <f>SUM(Table4_1[[#This Row],[FY23 Budget_General Fund]:[FY23 Budget_Other Funds]])</f>
        <v>0</v>
      </c>
      <c r="L295">
        <v>0</v>
      </c>
      <c r="M295">
        <v>0</v>
      </c>
      <c r="N295">
        <f>SUM(Table4_1[[#This Row],[FY24 CLS_General Fund]:[FY24 CLS_Other Funds]])</f>
        <v>0</v>
      </c>
    </row>
  </sheetData>
  <pageMargins left="0.7" right="0.7" top="0.75" bottom="0.75" header="0.3" footer="0.3"/>
  <pageSetup paperSize="9" fitToWidth="0" fitToHeight="0" orientation="landscape" horizontalDpi="300" verticalDpi="300" r:id="rId1"/>
  <headerFooter scaleWithDoc="0" alignWithMargins="0">
    <oddHeader>&amp;Linputs/FY22-FY23-FY24&amp;C&amp;A&amp;R2022-10-28</oddHeader>
    <oddFooter>&amp;LNA&amp;C&amp;P&amp;RNA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zoomScale="75" zoomScaleNormal="75" workbookViewId="0">
      <pane ySplit="1" topLeftCell="A2" activePane="bottomLeft" state="frozen"/>
      <selection pane="bottomLeft" activeCell="I17" sqref="I17"/>
    </sheetView>
  </sheetViews>
  <sheetFormatPr defaultColWidth="11.42578125" defaultRowHeight="15" x14ac:dyDescent="0.25"/>
  <cols>
    <col min="1" max="1" width="9.7109375" customWidth="1"/>
    <col min="2" max="2" width="13.140625" bestFit="1" customWidth="1"/>
    <col min="3" max="3" width="49" bestFit="1" customWidth="1"/>
    <col min="4" max="4" width="14" bestFit="1" customWidth="1"/>
    <col min="5" max="5" width="64.5703125" bestFit="1" customWidth="1"/>
    <col min="6" max="6" width="21.85546875" bestFit="1" customWidth="1"/>
    <col min="7" max="7" width="20.7109375" bestFit="1" customWidth="1"/>
    <col min="8" max="8" width="13.42578125" bestFit="1" customWidth="1"/>
    <col min="9" max="9" width="21.85546875" bestFit="1" customWidth="1"/>
    <col min="10" max="10" width="20.7109375" bestFit="1" customWidth="1"/>
    <col min="11" max="11" width="13.42578125" bestFit="1" customWidth="1"/>
    <col min="12" max="12" width="21.85546875" bestFit="1" customWidth="1"/>
    <col min="13" max="13" width="20.7109375" bestFit="1" customWidth="1"/>
    <col min="14" max="14" width="1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591</v>
      </c>
      <c r="I1" s="1" t="s">
        <v>7</v>
      </c>
      <c r="J1" s="1" t="s">
        <v>8</v>
      </c>
      <c r="K1" s="1" t="s">
        <v>592</v>
      </c>
      <c r="L1" s="1" t="s">
        <v>5</v>
      </c>
      <c r="M1" s="1" t="s">
        <v>6</v>
      </c>
      <c r="N1" s="1" t="s">
        <v>593</v>
      </c>
    </row>
    <row r="2" spans="1:14" x14ac:dyDescent="0.25">
      <c r="A2" t="s">
        <v>11</v>
      </c>
      <c r="B2">
        <v>900</v>
      </c>
      <c r="C2" t="s">
        <v>27</v>
      </c>
      <c r="D2">
        <v>100</v>
      </c>
      <c r="E2" t="s">
        <v>27</v>
      </c>
      <c r="F2">
        <v>81</v>
      </c>
      <c r="G2">
        <v>0</v>
      </c>
      <c r="H2">
        <f>SUM(Table4[[#This Row],[2022_General Fund]:[2022_Other Funds]])</f>
        <v>81</v>
      </c>
      <c r="I2">
        <v>81</v>
      </c>
      <c r="J2">
        <v>0</v>
      </c>
      <c r="K2">
        <f>SUM(Table4[[#This Row],[2023_General Fund]:[2023_Other Funds]])</f>
        <v>81</v>
      </c>
      <c r="L2">
        <v>81</v>
      </c>
      <c r="M2">
        <v>0</v>
      </c>
      <c r="N2">
        <f>SUM(L2:M2)</f>
        <v>81</v>
      </c>
    </row>
    <row r="3" spans="1:14" x14ac:dyDescent="0.25">
      <c r="A3" t="s">
        <v>11</v>
      </c>
      <c r="B3">
        <v>700</v>
      </c>
      <c r="C3" t="s">
        <v>21</v>
      </c>
      <c r="D3">
        <v>131</v>
      </c>
      <c r="E3" t="s">
        <v>23</v>
      </c>
      <c r="F3">
        <v>43</v>
      </c>
      <c r="G3">
        <v>0</v>
      </c>
      <c r="H3">
        <f>SUM(Table4[[#This Row],[2022_General Fund]:[2022_Other Funds]])</f>
        <v>43</v>
      </c>
      <c r="I3">
        <v>45</v>
      </c>
      <c r="J3">
        <v>0</v>
      </c>
      <c r="K3">
        <f>SUM(Table4[[#This Row],[2023_General Fund]:[2023_Other Funds]])</f>
        <v>45</v>
      </c>
      <c r="L3">
        <v>45</v>
      </c>
      <c r="M3">
        <v>0</v>
      </c>
      <c r="N3">
        <f t="shared" ref="N3:N66" si="0">SUM(L3:M3)</f>
        <v>45</v>
      </c>
    </row>
    <row r="4" spans="1:14" x14ac:dyDescent="0.25">
      <c r="A4" t="s">
        <v>11</v>
      </c>
      <c r="B4">
        <v>700</v>
      </c>
      <c r="C4" t="s">
        <v>21</v>
      </c>
      <c r="D4">
        <v>130</v>
      </c>
      <c r="E4" t="s">
        <v>22</v>
      </c>
      <c r="F4">
        <v>15</v>
      </c>
      <c r="G4">
        <v>0</v>
      </c>
      <c r="H4">
        <f>SUM(Table4[[#This Row],[2022_General Fund]:[2022_Other Funds]])</f>
        <v>15</v>
      </c>
      <c r="I4">
        <v>14</v>
      </c>
      <c r="J4">
        <v>0</v>
      </c>
      <c r="K4">
        <f>SUM(Table4[[#This Row],[2023_General Fund]:[2023_Other Funds]])</f>
        <v>14</v>
      </c>
      <c r="L4">
        <v>14</v>
      </c>
      <c r="M4">
        <v>0</v>
      </c>
      <c r="N4">
        <f t="shared" si="0"/>
        <v>14</v>
      </c>
    </row>
    <row r="5" spans="1:14" x14ac:dyDescent="0.25">
      <c r="A5" t="s">
        <v>11</v>
      </c>
      <c r="B5">
        <v>700</v>
      </c>
      <c r="C5" t="s">
        <v>21</v>
      </c>
      <c r="D5">
        <v>136</v>
      </c>
      <c r="E5" t="s">
        <v>26</v>
      </c>
      <c r="F5">
        <v>0</v>
      </c>
      <c r="G5">
        <v>12</v>
      </c>
      <c r="H5">
        <f>SUM(Table4[[#This Row],[2022_General Fund]:[2022_Other Funds]])</f>
        <v>12</v>
      </c>
      <c r="I5">
        <v>0</v>
      </c>
      <c r="J5">
        <v>11</v>
      </c>
      <c r="K5">
        <f>SUM(Table4[[#This Row],[2023_General Fund]:[2023_Other Funds]])</f>
        <v>11</v>
      </c>
      <c r="L5">
        <v>0</v>
      </c>
      <c r="M5">
        <v>11</v>
      </c>
      <c r="N5">
        <f t="shared" si="0"/>
        <v>11</v>
      </c>
    </row>
    <row r="6" spans="1:14" x14ac:dyDescent="0.25">
      <c r="A6" t="s">
        <v>11</v>
      </c>
      <c r="B6">
        <v>700</v>
      </c>
      <c r="C6" t="s">
        <v>21</v>
      </c>
      <c r="D6">
        <v>133</v>
      </c>
      <c r="E6" t="s">
        <v>233</v>
      </c>
      <c r="F6">
        <v>0</v>
      </c>
      <c r="G6">
        <v>23</v>
      </c>
      <c r="H6">
        <f>SUM(Table4[[#This Row],[2022_General Fund]:[2022_Other Funds]])</f>
        <v>23</v>
      </c>
      <c r="I6">
        <v>0</v>
      </c>
      <c r="J6">
        <v>0</v>
      </c>
      <c r="K6">
        <f>SUM(Table4[[#This Row],[2023_General Fund]:[2023_Other Funds]])</f>
        <v>0</v>
      </c>
      <c r="L6">
        <v>0</v>
      </c>
      <c r="M6">
        <v>0</v>
      </c>
      <c r="N6">
        <f t="shared" si="0"/>
        <v>0</v>
      </c>
    </row>
    <row r="7" spans="1:14" x14ac:dyDescent="0.25">
      <c r="A7" t="s">
        <v>11</v>
      </c>
      <c r="B7">
        <v>700</v>
      </c>
      <c r="C7" t="s">
        <v>21</v>
      </c>
      <c r="D7">
        <v>132</v>
      </c>
      <c r="E7" t="s">
        <v>24</v>
      </c>
      <c r="F7">
        <v>9</v>
      </c>
      <c r="G7">
        <v>0</v>
      </c>
      <c r="H7">
        <f>SUM(Table4[[#This Row],[2022_General Fund]:[2022_Other Funds]])</f>
        <v>9</v>
      </c>
      <c r="I7">
        <v>8</v>
      </c>
      <c r="J7">
        <v>0</v>
      </c>
      <c r="K7">
        <f>SUM(Table4[[#This Row],[2023_General Fund]:[2023_Other Funds]])</f>
        <v>8</v>
      </c>
      <c r="L7">
        <v>8</v>
      </c>
      <c r="M7">
        <v>0</v>
      </c>
      <c r="N7">
        <f t="shared" si="0"/>
        <v>8</v>
      </c>
    </row>
    <row r="8" spans="1:14" x14ac:dyDescent="0.25">
      <c r="A8" t="s">
        <v>11</v>
      </c>
      <c r="B8">
        <v>700</v>
      </c>
      <c r="C8" t="s">
        <v>21</v>
      </c>
      <c r="D8">
        <v>133</v>
      </c>
      <c r="E8" t="s">
        <v>25</v>
      </c>
      <c r="F8">
        <v>0</v>
      </c>
      <c r="G8">
        <v>0</v>
      </c>
      <c r="H8">
        <f>SUM(Table4[[#This Row],[2022_General Fund]:[2022_Other Funds]])</f>
        <v>0</v>
      </c>
      <c r="I8">
        <v>0</v>
      </c>
      <c r="J8">
        <v>20</v>
      </c>
      <c r="K8">
        <f>SUM(Table4[[#This Row],[2023_General Fund]:[2023_Other Funds]])</f>
        <v>20</v>
      </c>
      <c r="L8">
        <v>0</v>
      </c>
      <c r="M8">
        <v>22</v>
      </c>
      <c r="N8">
        <f t="shared" si="0"/>
        <v>22</v>
      </c>
    </row>
    <row r="9" spans="1:14" x14ac:dyDescent="0.25">
      <c r="A9" t="s">
        <v>11</v>
      </c>
      <c r="B9">
        <v>1100</v>
      </c>
      <c r="C9" t="s">
        <v>28</v>
      </c>
      <c r="D9">
        <v>103</v>
      </c>
      <c r="E9" t="s">
        <v>28</v>
      </c>
      <c r="F9">
        <v>6</v>
      </c>
      <c r="G9">
        <v>0</v>
      </c>
      <c r="H9">
        <f>SUM(Table4[[#This Row],[2022_General Fund]:[2022_Other Funds]])</f>
        <v>6</v>
      </c>
      <c r="I9">
        <v>6</v>
      </c>
      <c r="J9">
        <v>0</v>
      </c>
      <c r="K9">
        <f>SUM(Table4[[#This Row],[2023_General Fund]:[2023_Other Funds]])</f>
        <v>6</v>
      </c>
      <c r="L9">
        <v>6</v>
      </c>
      <c r="M9">
        <v>0</v>
      </c>
      <c r="N9">
        <f t="shared" si="0"/>
        <v>6</v>
      </c>
    </row>
    <row r="10" spans="1:14" x14ac:dyDescent="0.25">
      <c r="A10" t="s">
        <v>11</v>
      </c>
      <c r="B10">
        <v>1311</v>
      </c>
      <c r="C10" t="s">
        <v>29</v>
      </c>
      <c r="D10">
        <v>110</v>
      </c>
      <c r="E10" t="s">
        <v>30</v>
      </c>
      <c r="F10">
        <v>86</v>
      </c>
      <c r="G10">
        <v>46</v>
      </c>
      <c r="H10">
        <f>SUM(Table4[[#This Row],[2022_General Fund]:[2022_Other Funds]])</f>
        <v>132</v>
      </c>
      <c r="I10">
        <v>86</v>
      </c>
      <c r="J10">
        <v>46</v>
      </c>
      <c r="K10">
        <f>SUM(Table4[[#This Row],[2023_General Fund]:[2023_Other Funds]])</f>
        <v>132</v>
      </c>
      <c r="L10">
        <v>86</v>
      </c>
      <c r="M10">
        <v>46</v>
      </c>
      <c r="N10">
        <f t="shared" si="0"/>
        <v>132</v>
      </c>
    </row>
    <row r="11" spans="1:14" x14ac:dyDescent="0.25">
      <c r="A11" t="s">
        <v>11</v>
      </c>
      <c r="B11">
        <v>1321</v>
      </c>
      <c r="C11" t="s">
        <v>31</v>
      </c>
      <c r="D11">
        <v>817</v>
      </c>
      <c r="E11" t="s">
        <v>32</v>
      </c>
      <c r="F11">
        <v>5</v>
      </c>
      <c r="G11">
        <v>0</v>
      </c>
      <c r="H11">
        <f>SUM(Table4[[#This Row],[2022_General Fund]:[2022_Other Funds]])</f>
        <v>5</v>
      </c>
      <c r="I11">
        <v>5</v>
      </c>
      <c r="J11">
        <v>0</v>
      </c>
      <c r="K11">
        <f>SUM(Table4[[#This Row],[2023_General Fund]:[2023_Other Funds]])</f>
        <v>5</v>
      </c>
      <c r="L11">
        <v>5</v>
      </c>
      <c r="M11">
        <v>0</v>
      </c>
      <c r="N11">
        <f t="shared" si="0"/>
        <v>5</v>
      </c>
    </row>
    <row r="12" spans="1:14" x14ac:dyDescent="0.25">
      <c r="A12" t="s">
        <v>11</v>
      </c>
      <c r="B12">
        <v>2100</v>
      </c>
      <c r="C12" t="s">
        <v>33</v>
      </c>
      <c r="D12">
        <v>152</v>
      </c>
      <c r="E12" t="s">
        <v>34</v>
      </c>
      <c r="F12">
        <v>0</v>
      </c>
      <c r="G12">
        <v>42</v>
      </c>
      <c r="H12">
        <f>SUM(Table4[[#This Row],[2022_General Fund]:[2022_Other Funds]])</f>
        <v>42</v>
      </c>
      <c r="I12">
        <v>0</v>
      </c>
      <c r="J12">
        <v>42</v>
      </c>
      <c r="K12">
        <f>SUM(Table4[[#This Row],[2023_General Fund]:[2023_Other Funds]])</f>
        <v>42</v>
      </c>
      <c r="L12">
        <v>0</v>
      </c>
      <c r="M12">
        <v>42</v>
      </c>
      <c r="N12">
        <f t="shared" si="0"/>
        <v>42</v>
      </c>
    </row>
    <row r="13" spans="1:14" x14ac:dyDescent="0.25">
      <c r="A13" t="s">
        <v>11</v>
      </c>
      <c r="B13">
        <v>2100</v>
      </c>
      <c r="C13" t="s">
        <v>33</v>
      </c>
      <c r="D13">
        <v>154</v>
      </c>
      <c r="E13" t="s">
        <v>35</v>
      </c>
      <c r="F13">
        <v>0</v>
      </c>
      <c r="G13">
        <v>35</v>
      </c>
      <c r="H13">
        <f>SUM(Table4[[#This Row],[2022_General Fund]:[2022_Other Funds]])</f>
        <v>35</v>
      </c>
      <c r="I13">
        <v>0</v>
      </c>
      <c r="J13">
        <v>35</v>
      </c>
      <c r="K13">
        <f>SUM(Table4[[#This Row],[2023_General Fund]:[2023_Other Funds]])</f>
        <v>35</v>
      </c>
      <c r="L13">
        <v>0</v>
      </c>
      <c r="M13">
        <v>35</v>
      </c>
      <c r="N13">
        <f t="shared" si="0"/>
        <v>35</v>
      </c>
    </row>
    <row r="14" spans="1:14" x14ac:dyDescent="0.25">
      <c r="A14" t="s">
        <v>11</v>
      </c>
      <c r="B14">
        <v>2100</v>
      </c>
      <c r="C14" t="s">
        <v>33</v>
      </c>
      <c r="D14">
        <v>155</v>
      </c>
      <c r="E14" t="s">
        <v>36</v>
      </c>
      <c r="F14">
        <v>0</v>
      </c>
      <c r="G14">
        <v>4</v>
      </c>
      <c r="H14">
        <f>SUM(Table4[[#This Row],[2022_General Fund]:[2022_Other Funds]])</f>
        <v>4</v>
      </c>
      <c r="I14">
        <v>0</v>
      </c>
      <c r="J14">
        <v>4</v>
      </c>
      <c r="K14">
        <f>SUM(Table4[[#This Row],[2023_General Fund]:[2023_Other Funds]])</f>
        <v>4</v>
      </c>
      <c r="L14">
        <v>0</v>
      </c>
      <c r="M14">
        <v>4</v>
      </c>
      <c r="N14">
        <f t="shared" si="0"/>
        <v>4</v>
      </c>
    </row>
    <row r="15" spans="1:14" x14ac:dyDescent="0.25">
      <c r="A15" t="s">
        <v>11</v>
      </c>
      <c r="B15">
        <v>3900</v>
      </c>
      <c r="C15" t="s">
        <v>111</v>
      </c>
      <c r="D15">
        <v>788</v>
      </c>
      <c r="E15" t="s">
        <v>112</v>
      </c>
      <c r="F15">
        <v>350</v>
      </c>
      <c r="G15">
        <v>104</v>
      </c>
      <c r="H15">
        <f>SUM(Table4[[#This Row],[2022_General Fund]:[2022_Other Funds]])</f>
        <v>454</v>
      </c>
      <c r="I15">
        <v>346</v>
      </c>
      <c r="J15">
        <v>105</v>
      </c>
      <c r="K15">
        <f>SUM(Table4[[#This Row],[2023_General Fund]:[2023_Other Funds]])</f>
        <v>451</v>
      </c>
      <c r="L15">
        <v>344</v>
      </c>
      <c r="M15">
        <v>105</v>
      </c>
      <c r="N15">
        <f t="shared" si="0"/>
        <v>449</v>
      </c>
    </row>
    <row r="16" spans="1:14" x14ac:dyDescent="0.25">
      <c r="A16" t="s">
        <v>11</v>
      </c>
      <c r="B16">
        <v>2300</v>
      </c>
      <c r="C16" t="s">
        <v>37</v>
      </c>
      <c r="D16">
        <v>704</v>
      </c>
      <c r="E16" t="s">
        <v>46</v>
      </c>
      <c r="F16">
        <v>27</v>
      </c>
      <c r="G16">
        <v>0</v>
      </c>
      <c r="H16">
        <f>SUM(Table4[[#This Row],[2022_General Fund]:[2022_Other Funds]])</f>
        <v>27</v>
      </c>
      <c r="I16">
        <v>27</v>
      </c>
      <c r="J16">
        <v>0</v>
      </c>
      <c r="K16">
        <f>SUM(Table4[[#This Row],[2023_General Fund]:[2023_Other Funds]])</f>
        <v>27</v>
      </c>
      <c r="L16">
        <v>28</v>
      </c>
      <c r="M16">
        <v>0</v>
      </c>
      <c r="N16">
        <f t="shared" si="0"/>
        <v>28</v>
      </c>
    </row>
    <row r="17" spans="1:14" x14ac:dyDescent="0.25">
      <c r="A17" t="s">
        <v>11</v>
      </c>
      <c r="B17">
        <v>2300</v>
      </c>
      <c r="C17" t="s">
        <v>37</v>
      </c>
      <c r="D17">
        <v>702</v>
      </c>
      <c r="E17" t="s">
        <v>44</v>
      </c>
      <c r="F17">
        <v>10</v>
      </c>
      <c r="G17">
        <v>0</v>
      </c>
      <c r="H17">
        <f>SUM(Table4[[#This Row],[2022_General Fund]:[2022_Other Funds]])</f>
        <v>10</v>
      </c>
      <c r="I17">
        <v>10</v>
      </c>
      <c r="J17">
        <v>0</v>
      </c>
      <c r="K17">
        <f>SUM(Table4[[#This Row],[2023_General Fund]:[2023_Other Funds]])</f>
        <v>10</v>
      </c>
      <c r="L17">
        <v>11</v>
      </c>
      <c r="M17">
        <v>0</v>
      </c>
      <c r="N17">
        <f t="shared" si="0"/>
        <v>11</v>
      </c>
    </row>
    <row r="18" spans="1:14" x14ac:dyDescent="0.25">
      <c r="A18" t="s">
        <v>11</v>
      </c>
      <c r="B18">
        <v>2300</v>
      </c>
      <c r="C18" t="s">
        <v>37</v>
      </c>
      <c r="D18">
        <v>698</v>
      </c>
      <c r="E18" t="s">
        <v>40</v>
      </c>
      <c r="F18">
        <v>12</v>
      </c>
      <c r="G18">
        <v>0</v>
      </c>
      <c r="H18">
        <f>SUM(Table4[[#This Row],[2022_General Fund]:[2022_Other Funds]])</f>
        <v>12</v>
      </c>
      <c r="I18">
        <v>12</v>
      </c>
      <c r="J18">
        <v>0</v>
      </c>
      <c r="K18">
        <f>SUM(Table4[[#This Row],[2023_General Fund]:[2023_Other Funds]])</f>
        <v>12</v>
      </c>
      <c r="L18">
        <v>12</v>
      </c>
      <c r="M18">
        <v>0</v>
      </c>
      <c r="N18">
        <f t="shared" si="0"/>
        <v>12</v>
      </c>
    </row>
    <row r="19" spans="1:14" x14ac:dyDescent="0.25">
      <c r="A19" t="s">
        <v>11</v>
      </c>
      <c r="B19">
        <v>2300</v>
      </c>
      <c r="C19" t="s">
        <v>37</v>
      </c>
      <c r="D19">
        <v>711</v>
      </c>
      <c r="E19" t="s">
        <v>50</v>
      </c>
      <c r="F19">
        <v>1</v>
      </c>
      <c r="G19">
        <v>0</v>
      </c>
      <c r="H19">
        <f>SUM(Table4[[#This Row],[2022_General Fund]:[2022_Other Funds]])</f>
        <v>1</v>
      </c>
      <c r="I19">
        <v>1</v>
      </c>
      <c r="J19">
        <v>0</v>
      </c>
      <c r="K19">
        <f>SUM(Table4[[#This Row],[2023_General Fund]:[2023_Other Funds]])</f>
        <v>1</v>
      </c>
      <c r="L19">
        <v>1</v>
      </c>
      <c r="M19">
        <v>0</v>
      </c>
      <c r="N19">
        <f t="shared" si="0"/>
        <v>1</v>
      </c>
    </row>
    <row r="20" spans="1:14" x14ac:dyDescent="0.25">
      <c r="A20" t="s">
        <v>11</v>
      </c>
      <c r="B20">
        <v>2300</v>
      </c>
      <c r="C20" t="s">
        <v>37</v>
      </c>
      <c r="D20">
        <v>710</v>
      </c>
      <c r="E20" t="s">
        <v>49</v>
      </c>
      <c r="F20">
        <v>6</v>
      </c>
      <c r="G20">
        <v>0</v>
      </c>
      <c r="H20">
        <f>SUM(Table4[[#This Row],[2022_General Fund]:[2022_Other Funds]])</f>
        <v>6</v>
      </c>
      <c r="I20">
        <v>6</v>
      </c>
      <c r="J20">
        <v>0</v>
      </c>
      <c r="K20">
        <f>SUM(Table4[[#This Row],[2023_General Fund]:[2023_Other Funds]])</f>
        <v>6</v>
      </c>
      <c r="L20">
        <v>6</v>
      </c>
      <c r="M20">
        <v>0</v>
      </c>
      <c r="N20">
        <f t="shared" si="0"/>
        <v>6</v>
      </c>
    </row>
    <row r="21" spans="1:14" x14ac:dyDescent="0.25">
      <c r="A21" t="s">
        <v>11</v>
      </c>
      <c r="B21">
        <v>2300</v>
      </c>
      <c r="C21" t="s">
        <v>37</v>
      </c>
      <c r="D21">
        <v>708</v>
      </c>
      <c r="E21" t="s">
        <v>48</v>
      </c>
      <c r="F21">
        <v>18</v>
      </c>
      <c r="G21">
        <v>0</v>
      </c>
      <c r="H21">
        <f>SUM(Table4[[#This Row],[2022_General Fund]:[2022_Other Funds]])</f>
        <v>18</v>
      </c>
      <c r="I21">
        <v>19</v>
      </c>
      <c r="J21">
        <v>0</v>
      </c>
      <c r="K21">
        <f>SUM(Table4[[#This Row],[2023_General Fund]:[2023_Other Funds]])</f>
        <v>19</v>
      </c>
      <c r="L21">
        <v>19</v>
      </c>
      <c r="M21">
        <v>0</v>
      </c>
      <c r="N21">
        <f t="shared" si="0"/>
        <v>19</v>
      </c>
    </row>
    <row r="22" spans="1:14" x14ac:dyDescent="0.25">
      <c r="A22" t="s">
        <v>11</v>
      </c>
      <c r="B22">
        <v>2300</v>
      </c>
      <c r="C22" t="s">
        <v>37</v>
      </c>
      <c r="D22">
        <v>703</v>
      </c>
      <c r="E22" t="s">
        <v>45</v>
      </c>
      <c r="F22">
        <v>15</v>
      </c>
      <c r="G22">
        <v>0</v>
      </c>
      <c r="H22">
        <f>SUM(Table4[[#This Row],[2022_General Fund]:[2022_Other Funds]])</f>
        <v>15</v>
      </c>
      <c r="I22">
        <v>15</v>
      </c>
      <c r="J22">
        <v>0</v>
      </c>
      <c r="K22">
        <f>SUM(Table4[[#This Row],[2023_General Fund]:[2023_Other Funds]])</f>
        <v>15</v>
      </c>
      <c r="L22">
        <v>15</v>
      </c>
      <c r="M22">
        <v>0</v>
      </c>
      <c r="N22">
        <f t="shared" si="0"/>
        <v>15</v>
      </c>
    </row>
    <row r="23" spans="1:14" x14ac:dyDescent="0.25">
      <c r="A23" t="s">
        <v>11</v>
      </c>
      <c r="B23">
        <v>2300</v>
      </c>
      <c r="C23" t="s">
        <v>37</v>
      </c>
      <c r="D23">
        <v>701</v>
      </c>
      <c r="E23" t="s">
        <v>43</v>
      </c>
      <c r="F23">
        <v>0</v>
      </c>
      <c r="G23">
        <v>17</v>
      </c>
      <c r="H23">
        <f>SUM(Table4[[#This Row],[2022_General Fund]:[2022_Other Funds]])</f>
        <v>17</v>
      </c>
      <c r="I23">
        <v>0</v>
      </c>
      <c r="J23">
        <v>17</v>
      </c>
      <c r="K23">
        <f>SUM(Table4[[#This Row],[2023_General Fund]:[2023_Other Funds]])</f>
        <v>17</v>
      </c>
      <c r="L23">
        <v>0</v>
      </c>
      <c r="M23">
        <v>17</v>
      </c>
      <c r="N23">
        <f t="shared" si="0"/>
        <v>17</v>
      </c>
    </row>
    <row r="24" spans="1:14" x14ac:dyDescent="0.25">
      <c r="A24" t="s">
        <v>11</v>
      </c>
      <c r="B24">
        <v>2300</v>
      </c>
      <c r="C24" t="s">
        <v>37</v>
      </c>
      <c r="D24">
        <v>699</v>
      </c>
      <c r="E24" t="s">
        <v>41</v>
      </c>
      <c r="F24">
        <v>28</v>
      </c>
      <c r="G24">
        <v>3</v>
      </c>
      <c r="H24">
        <f>SUM(Table4[[#This Row],[2022_General Fund]:[2022_Other Funds]])</f>
        <v>31</v>
      </c>
      <c r="I24">
        <v>28</v>
      </c>
      <c r="J24">
        <v>3</v>
      </c>
      <c r="K24">
        <f>SUM(Table4[[#This Row],[2023_General Fund]:[2023_Other Funds]])</f>
        <v>31</v>
      </c>
      <c r="L24">
        <v>28</v>
      </c>
      <c r="M24">
        <v>3</v>
      </c>
      <c r="N24">
        <f t="shared" si="0"/>
        <v>31</v>
      </c>
    </row>
    <row r="25" spans="1:14" x14ac:dyDescent="0.25">
      <c r="A25" t="s">
        <v>11</v>
      </c>
      <c r="B25">
        <v>2300</v>
      </c>
      <c r="C25" t="s">
        <v>37</v>
      </c>
      <c r="D25">
        <v>148</v>
      </c>
      <c r="E25" t="s">
        <v>38</v>
      </c>
      <c r="F25">
        <v>102</v>
      </c>
      <c r="G25">
        <v>24</v>
      </c>
      <c r="H25">
        <f>SUM(Table4[[#This Row],[2022_General Fund]:[2022_Other Funds]])</f>
        <v>126</v>
      </c>
      <c r="I25">
        <v>104</v>
      </c>
      <c r="J25">
        <v>24</v>
      </c>
      <c r="K25">
        <f>SUM(Table4[[#This Row],[2023_General Fund]:[2023_Other Funds]])</f>
        <v>128</v>
      </c>
      <c r="L25">
        <v>103</v>
      </c>
      <c r="M25">
        <v>24</v>
      </c>
      <c r="N25">
        <f t="shared" si="0"/>
        <v>127</v>
      </c>
    </row>
    <row r="26" spans="1:14" x14ac:dyDescent="0.25">
      <c r="A26" t="s">
        <v>11</v>
      </c>
      <c r="B26">
        <v>2300</v>
      </c>
      <c r="C26" t="s">
        <v>37</v>
      </c>
      <c r="D26">
        <v>707</v>
      </c>
      <c r="E26" t="s">
        <v>47</v>
      </c>
      <c r="F26">
        <v>0</v>
      </c>
      <c r="G26">
        <v>15</v>
      </c>
      <c r="H26">
        <f>SUM(Table4[[#This Row],[2022_General Fund]:[2022_Other Funds]])</f>
        <v>15</v>
      </c>
      <c r="I26">
        <v>0</v>
      </c>
      <c r="J26">
        <v>14</v>
      </c>
      <c r="K26">
        <f>SUM(Table4[[#This Row],[2023_General Fund]:[2023_Other Funds]])</f>
        <v>14</v>
      </c>
      <c r="L26">
        <v>0</v>
      </c>
      <c r="M26">
        <v>14</v>
      </c>
      <c r="N26">
        <f t="shared" si="0"/>
        <v>14</v>
      </c>
    </row>
    <row r="27" spans="1:14" x14ac:dyDescent="0.25">
      <c r="A27" t="s">
        <v>11</v>
      </c>
      <c r="B27">
        <v>2300</v>
      </c>
      <c r="C27" t="s">
        <v>37</v>
      </c>
      <c r="D27">
        <v>700</v>
      </c>
      <c r="E27" t="s">
        <v>42</v>
      </c>
      <c r="F27">
        <v>0</v>
      </c>
      <c r="G27">
        <v>2</v>
      </c>
      <c r="H27">
        <f>SUM(Table4[[#This Row],[2022_General Fund]:[2022_Other Funds]])</f>
        <v>2</v>
      </c>
      <c r="I27">
        <v>0</v>
      </c>
      <c r="J27">
        <v>2</v>
      </c>
      <c r="K27">
        <f>SUM(Table4[[#This Row],[2023_General Fund]:[2023_Other Funds]])</f>
        <v>2</v>
      </c>
      <c r="L27">
        <v>0</v>
      </c>
      <c r="M27">
        <v>2</v>
      </c>
      <c r="N27">
        <f t="shared" si="0"/>
        <v>2</v>
      </c>
    </row>
    <row r="28" spans="1:14" x14ac:dyDescent="0.25">
      <c r="A28" t="s">
        <v>11</v>
      </c>
      <c r="B28">
        <v>2300</v>
      </c>
      <c r="C28" t="s">
        <v>37</v>
      </c>
      <c r="D28">
        <v>150</v>
      </c>
      <c r="E28" t="s">
        <v>39</v>
      </c>
      <c r="F28">
        <v>9</v>
      </c>
      <c r="G28">
        <v>0</v>
      </c>
      <c r="H28">
        <f>SUM(Table4[[#This Row],[2022_General Fund]:[2022_Other Funds]])</f>
        <v>9</v>
      </c>
      <c r="I28">
        <v>9</v>
      </c>
      <c r="J28">
        <v>0</v>
      </c>
      <c r="K28">
        <f>SUM(Table4[[#This Row],[2023_General Fund]:[2023_Other Funds]])</f>
        <v>9</v>
      </c>
      <c r="L28">
        <v>9</v>
      </c>
      <c r="M28">
        <v>0</v>
      </c>
      <c r="N28">
        <f t="shared" si="0"/>
        <v>9</v>
      </c>
    </row>
    <row r="29" spans="1:14" x14ac:dyDescent="0.25">
      <c r="A29" t="s">
        <v>11</v>
      </c>
      <c r="B29">
        <v>2500</v>
      </c>
      <c r="C29" t="s">
        <v>51</v>
      </c>
      <c r="D29">
        <v>600</v>
      </c>
      <c r="E29" t="s">
        <v>52</v>
      </c>
      <c r="F29">
        <v>36</v>
      </c>
      <c r="G29">
        <v>0</v>
      </c>
      <c r="H29">
        <f>SUM(Table4[[#This Row],[2022_General Fund]:[2022_Other Funds]])</f>
        <v>36</v>
      </c>
      <c r="I29">
        <v>36</v>
      </c>
      <c r="J29">
        <v>0</v>
      </c>
      <c r="K29">
        <f>SUM(Table4[[#This Row],[2023_General Fund]:[2023_Other Funds]])</f>
        <v>36</v>
      </c>
      <c r="L29">
        <v>35</v>
      </c>
      <c r="M29">
        <v>2</v>
      </c>
      <c r="N29">
        <f t="shared" si="0"/>
        <v>37</v>
      </c>
    </row>
    <row r="30" spans="1:14" x14ac:dyDescent="0.25">
      <c r="A30" t="s">
        <v>11</v>
      </c>
      <c r="B30">
        <v>2500</v>
      </c>
      <c r="C30" t="s">
        <v>51</v>
      </c>
      <c r="D30">
        <v>608</v>
      </c>
      <c r="E30" t="s">
        <v>54</v>
      </c>
      <c r="F30">
        <v>5</v>
      </c>
      <c r="G30">
        <v>2</v>
      </c>
      <c r="H30">
        <f>SUM(Table4[[#This Row],[2022_General Fund]:[2022_Other Funds]])</f>
        <v>7</v>
      </c>
      <c r="I30">
        <v>7</v>
      </c>
      <c r="J30">
        <v>8</v>
      </c>
      <c r="K30">
        <f>SUM(Table4[[#This Row],[2023_General Fund]:[2023_Other Funds]])</f>
        <v>15</v>
      </c>
      <c r="L30">
        <v>7</v>
      </c>
      <c r="M30">
        <v>8</v>
      </c>
      <c r="N30">
        <f t="shared" si="0"/>
        <v>15</v>
      </c>
    </row>
    <row r="31" spans="1:14" x14ac:dyDescent="0.25">
      <c r="A31" t="s">
        <v>11</v>
      </c>
      <c r="B31">
        <v>2500</v>
      </c>
      <c r="C31" t="s">
        <v>51</v>
      </c>
      <c r="D31">
        <v>609</v>
      </c>
      <c r="E31" t="s">
        <v>55</v>
      </c>
      <c r="F31">
        <v>321</v>
      </c>
      <c r="G31">
        <v>0</v>
      </c>
      <c r="H31">
        <f>SUM(Table4[[#This Row],[2022_General Fund]:[2022_Other Funds]])</f>
        <v>321</v>
      </c>
      <c r="I31">
        <v>321</v>
      </c>
      <c r="J31">
        <v>0</v>
      </c>
      <c r="K31">
        <f>SUM(Table4[[#This Row],[2023_General Fund]:[2023_Other Funds]])</f>
        <v>321</v>
      </c>
      <c r="L31">
        <v>321</v>
      </c>
      <c r="M31">
        <v>0</v>
      </c>
      <c r="N31">
        <f t="shared" si="0"/>
        <v>321</v>
      </c>
    </row>
    <row r="32" spans="1:14" x14ac:dyDescent="0.25">
      <c r="A32" t="s">
        <v>11</v>
      </c>
      <c r="B32">
        <v>2500</v>
      </c>
      <c r="C32" t="s">
        <v>51</v>
      </c>
      <c r="D32">
        <v>610</v>
      </c>
      <c r="E32" t="s">
        <v>56</v>
      </c>
      <c r="F32">
        <v>2</v>
      </c>
      <c r="G32">
        <v>0</v>
      </c>
      <c r="H32">
        <f>SUM(Table4[[#This Row],[2022_General Fund]:[2022_Other Funds]])</f>
        <v>2</v>
      </c>
      <c r="I32">
        <v>2</v>
      </c>
      <c r="J32">
        <v>0</v>
      </c>
      <c r="K32">
        <f>SUM(Table4[[#This Row],[2023_General Fund]:[2023_Other Funds]])</f>
        <v>2</v>
      </c>
      <c r="L32">
        <v>2</v>
      </c>
      <c r="M32">
        <v>0</v>
      </c>
      <c r="N32">
        <f t="shared" si="0"/>
        <v>2</v>
      </c>
    </row>
    <row r="33" spans="1:14" x14ac:dyDescent="0.25">
      <c r="A33" t="s">
        <v>11</v>
      </c>
      <c r="B33">
        <v>2500</v>
      </c>
      <c r="C33" t="s">
        <v>51</v>
      </c>
      <c r="D33">
        <v>611</v>
      </c>
      <c r="E33" t="s">
        <v>57</v>
      </c>
      <c r="F33">
        <v>31</v>
      </c>
      <c r="G33">
        <v>0</v>
      </c>
      <c r="H33">
        <f>SUM(Table4[[#This Row],[2022_General Fund]:[2022_Other Funds]])</f>
        <v>31</v>
      </c>
      <c r="I33">
        <v>31</v>
      </c>
      <c r="J33">
        <v>0</v>
      </c>
      <c r="K33">
        <f>SUM(Table4[[#This Row],[2023_General Fund]:[2023_Other Funds]])</f>
        <v>31</v>
      </c>
      <c r="L33">
        <v>31</v>
      </c>
      <c r="M33">
        <v>0</v>
      </c>
      <c r="N33">
        <f t="shared" si="0"/>
        <v>31</v>
      </c>
    </row>
    <row r="34" spans="1:14" x14ac:dyDescent="0.25">
      <c r="A34" t="s">
        <v>11</v>
      </c>
      <c r="B34">
        <v>2500</v>
      </c>
      <c r="C34" t="s">
        <v>51</v>
      </c>
      <c r="D34">
        <v>614</v>
      </c>
      <c r="E34" t="s">
        <v>60</v>
      </c>
      <c r="F34">
        <v>56</v>
      </c>
      <c r="G34">
        <v>85</v>
      </c>
      <c r="H34">
        <f>SUM(Table4[[#This Row],[2022_General Fund]:[2022_Other Funds]])</f>
        <v>141</v>
      </c>
      <c r="I34">
        <v>61</v>
      </c>
      <c r="J34">
        <v>85</v>
      </c>
      <c r="K34">
        <f>SUM(Table4[[#This Row],[2023_General Fund]:[2023_Other Funds]])</f>
        <v>146</v>
      </c>
      <c r="L34">
        <v>55</v>
      </c>
      <c r="M34">
        <v>85</v>
      </c>
      <c r="N34">
        <f t="shared" si="0"/>
        <v>140</v>
      </c>
    </row>
    <row r="35" spans="1:14" x14ac:dyDescent="0.25">
      <c r="A35" t="s">
        <v>11</v>
      </c>
      <c r="B35">
        <v>2500</v>
      </c>
      <c r="C35" t="s">
        <v>51</v>
      </c>
      <c r="D35">
        <v>613</v>
      </c>
      <c r="E35" t="s">
        <v>59</v>
      </c>
      <c r="F35">
        <v>11</v>
      </c>
      <c r="G35">
        <v>0</v>
      </c>
      <c r="H35">
        <f>SUM(Table4[[#This Row],[2022_General Fund]:[2022_Other Funds]])</f>
        <v>11</v>
      </c>
      <c r="I35">
        <v>10</v>
      </c>
      <c r="J35">
        <v>0</v>
      </c>
      <c r="K35">
        <f>SUM(Table4[[#This Row],[2023_General Fund]:[2023_Other Funds]])</f>
        <v>10</v>
      </c>
      <c r="L35">
        <v>10</v>
      </c>
      <c r="M35">
        <v>0</v>
      </c>
      <c r="N35">
        <f t="shared" si="0"/>
        <v>10</v>
      </c>
    </row>
    <row r="36" spans="1:14" x14ac:dyDescent="0.25">
      <c r="A36" t="s">
        <v>11</v>
      </c>
      <c r="B36">
        <v>2500</v>
      </c>
      <c r="C36" t="s">
        <v>51</v>
      </c>
      <c r="D36">
        <v>612</v>
      </c>
      <c r="E36" t="s">
        <v>58</v>
      </c>
      <c r="F36">
        <v>4</v>
      </c>
      <c r="G36">
        <v>0</v>
      </c>
      <c r="H36">
        <f>SUM(Table4[[#This Row],[2022_General Fund]:[2022_Other Funds]])</f>
        <v>4</v>
      </c>
      <c r="I36">
        <v>4</v>
      </c>
      <c r="J36">
        <v>0</v>
      </c>
      <c r="K36">
        <f>SUM(Table4[[#This Row],[2023_General Fund]:[2023_Other Funds]])</f>
        <v>4</v>
      </c>
      <c r="L36">
        <v>4</v>
      </c>
      <c r="M36">
        <v>0</v>
      </c>
      <c r="N36">
        <f t="shared" si="0"/>
        <v>4</v>
      </c>
    </row>
    <row r="37" spans="1:14" x14ac:dyDescent="0.25">
      <c r="A37" t="s">
        <v>11</v>
      </c>
      <c r="B37">
        <v>2500</v>
      </c>
      <c r="C37" t="s">
        <v>51</v>
      </c>
      <c r="D37">
        <v>602</v>
      </c>
      <c r="E37" t="s">
        <v>53</v>
      </c>
      <c r="F37">
        <v>1159</v>
      </c>
      <c r="G37">
        <v>1</v>
      </c>
      <c r="H37">
        <f>SUM(Table4[[#This Row],[2022_General Fund]:[2022_Other Funds]])</f>
        <v>1160</v>
      </c>
      <c r="I37">
        <v>1160</v>
      </c>
      <c r="J37">
        <v>1</v>
      </c>
      <c r="K37">
        <f>SUM(Table4[[#This Row],[2023_General Fund]:[2023_Other Funds]])</f>
        <v>1161</v>
      </c>
      <c r="L37">
        <v>1160</v>
      </c>
      <c r="M37">
        <v>1</v>
      </c>
      <c r="N37">
        <f t="shared" si="0"/>
        <v>1161</v>
      </c>
    </row>
    <row r="38" spans="1:14" x14ac:dyDescent="0.25">
      <c r="A38" t="s">
        <v>11</v>
      </c>
      <c r="B38">
        <v>2500</v>
      </c>
      <c r="C38" t="s">
        <v>51</v>
      </c>
      <c r="D38">
        <v>615</v>
      </c>
      <c r="E38" t="s">
        <v>61</v>
      </c>
      <c r="F38">
        <v>19</v>
      </c>
      <c r="G38">
        <v>0</v>
      </c>
      <c r="H38">
        <f>SUM(Table4[[#This Row],[2022_General Fund]:[2022_Other Funds]])</f>
        <v>19</v>
      </c>
      <c r="I38">
        <v>19</v>
      </c>
      <c r="J38">
        <v>0</v>
      </c>
      <c r="K38">
        <f>SUM(Table4[[#This Row],[2023_General Fund]:[2023_Other Funds]])</f>
        <v>19</v>
      </c>
      <c r="L38">
        <v>19</v>
      </c>
      <c r="M38">
        <v>0</v>
      </c>
      <c r="N38">
        <f t="shared" si="0"/>
        <v>19</v>
      </c>
    </row>
    <row r="39" spans="1:14" x14ac:dyDescent="0.25">
      <c r="A39" t="s">
        <v>11</v>
      </c>
      <c r="B39">
        <v>2600</v>
      </c>
      <c r="C39" t="s">
        <v>62</v>
      </c>
      <c r="D39">
        <v>726</v>
      </c>
      <c r="E39" t="s">
        <v>64</v>
      </c>
      <c r="F39">
        <v>31</v>
      </c>
      <c r="G39">
        <v>1</v>
      </c>
      <c r="H39">
        <f>SUM(Table4[[#This Row],[2022_General Fund]:[2022_Other Funds]])</f>
        <v>32</v>
      </c>
      <c r="I39">
        <v>32</v>
      </c>
      <c r="J39">
        <v>1</v>
      </c>
      <c r="K39">
        <f>SUM(Table4[[#This Row],[2023_General Fund]:[2023_Other Funds]])</f>
        <v>33</v>
      </c>
      <c r="L39">
        <v>32</v>
      </c>
      <c r="M39">
        <v>1</v>
      </c>
      <c r="N39">
        <f t="shared" si="0"/>
        <v>33</v>
      </c>
    </row>
    <row r="40" spans="1:14" x14ac:dyDescent="0.25">
      <c r="A40" t="s">
        <v>11</v>
      </c>
      <c r="B40">
        <v>2600</v>
      </c>
      <c r="C40" t="s">
        <v>62</v>
      </c>
      <c r="D40">
        <v>734</v>
      </c>
      <c r="E40" t="s">
        <v>67</v>
      </c>
      <c r="F40">
        <v>24</v>
      </c>
      <c r="G40">
        <v>0</v>
      </c>
      <c r="H40">
        <f>SUM(Table4[[#This Row],[2022_General Fund]:[2022_Other Funds]])</f>
        <v>24</v>
      </c>
      <c r="I40">
        <v>24</v>
      </c>
      <c r="J40">
        <v>0</v>
      </c>
      <c r="K40">
        <f>SUM(Table4[[#This Row],[2023_General Fund]:[2023_Other Funds]])</f>
        <v>24</v>
      </c>
      <c r="L40">
        <v>24</v>
      </c>
      <c r="M40">
        <v>0</v>
      </c>
      <c r="N40">
        <f t="shared" si="0"/>
        <v>24</v>
      </c>
    </row>
    <row r="41" spans="1:14" x14ac:dyDescent="0.25">
      <c r="A41" t="s">
        <v>11</v>
      </c>
      <c r="B41">
        <v>2600</v>
      </c>
      <c r="C41" t="s">
        <v>62</v>
      </c>
      <c r="D41">
        <v>731</v>
      </c>
      <c r="E41" t="s">
        <v>66</v>
      </c>
      <c r="F41">
        <v>7</v>
      </c>
      <c r="G41">
        <v>88</v>
      </c>
      <c r="H41">
        <f>SUM(Table4[[#This Row],[2022_General Fund]:[2022_Other Funds]])</f>
        <v>95</v>
      </c>
      <c r="I41">
        <v>6</v>
      </c>
      <c r="J41">
        <v>88</v>
      </c>
      <c r="K41">
        <f>SUM(Table4[[#This Row],[2023_General Fund]:[2023_Other Funds]])</f>
        <v>94</v>
      </c>
      <c r="L41">
        <v>6</v>
      </c>
      <c r="M41">
        <v>88</v>
      </c>
      <c r="N41">
        <f t="shared" si="0"/>
        <v>94</v>
      </c>
    </row>
    <row r="42" spans="1:14" x14ac:dyDescent="0.25">
      <c r="A42" t="s">
        <v>11</v>
      </c>
      <c r="B42">
        <v>2600</v>
      </c>
      <c r="C42" t="s">
        <v>62</v>
      </c>
      <c r="D42">
        <v>189</v>
      </c>
      <c r="E42" t="s">
        <v>63</v>
      </c>
      <c r="F42">
        <v>0</v>
      </c>
      <c r="G42">
        <v>244</v>
      </c>
      <c r="H42">
        <f>SUM(Table4[[#This Row],[2022_General Fund]:[2022_Other Funds]])</f>
        <v>244</v>
      </c>
      <c r="I42">
        <v>0</v>
      </c>
      <c r="J42">
        <v>244</v>
      </c>
      <c r="K42">
        <f>SUM(Table4[[#This Row],[2023_General Fund]:[2023_Other Funds]])</f>
        <v>244</v>
      </c>
      <c r="L42">
        <v>0</v>
      </c>
      <c r="M42">
        <v>244</v>
      </c>
      <c r="N42">
        <f t="shared" si="0"/>
        <v>244</v>
      </c>
    </row>
    <row r="43" spans="1:14" x14ac:dyDescent="0.25">
      <c r="A43" t="s">
        <v>11</v>
      </c>
      <c r="B43">
        <v>2600</v>
      </c>
      <c r="C43" t="s">
        <v>62</v>
      </c>
      <c r="D43">
        <v>730</v>
      </c>
      <c r="E43" t="s">
        <v>65</v>
      </c>
      <c r="F43">
        <v>4</v>
      </c>
      <c r="G43">
        <v>0</v>
      </c>
      <c r="H43">
        <f>SUM(Table4[[#This Row],[2022_General Fund]:[2022_Other Funds]])</f>
        <v>4</v>
      </c>
      <c r="I43">
        <v>4</v>
      </c>
      <c r="J43">
        <v>0</v>
      </c>
      <c r="K43">
        <f>SUM(Table4[[#This Row],[2023_General Fund]:[2023_Other Funds]])</f>
        <v>4</v>
      </c>
      <c r="L43">
        <v>4</v>
      </c>
      <c r="M43">
        <v>0</v>
      </c>
      <c r="N43">
        <f t="shared" si="0"/>
        <v>4</v>
      </c>
    </row>
    <row r="44" spans="1:14" x14ac:dyDescent="0.25">
      <c r="A44" t="s">
        <v>11</v>
      </c>
      <c r="B44">
        <v>2700</v>
      </c>
      <c r="C44" t="s">
        <v>68</v>
      </c>
      <c r="D44">
        <v>722</v>
      </c>
      <c r="E44" t="s">
        <v>83</v>
      </c>
      <c r="F44">
        <v>0</v>
      </c>
      <c r="G44">
        <v>2</v>
      </c>
      <c r="H44">
        <f>SUM(Table4[[#This Row],[2022_General Fund]:[2022_Other Funds]])</f>
        <v>2</v>
      </c>
      <c r="I44">
        <v>0</v>
      </c>
      <c r="J44">
        <v>2</v>
      </c>
      <c r="K44">
        <f>SUM(Table4[[#This Row],[2023_General Fund]:[2023_Other Funds]])</f>
        <v>2</v>
      </c>
      <c r="L44">
        <v>0</v>
      </c>
      <c r="M44">
        <v>2</v>
      </c>
      <c r="N44">
        <f t="shared" si="0"/>
        <v>2</v>
      </c>
    </row>
    <row r="45" spans="1:14" x14ac:dyDescent="0.25">
      <c r="A45" t="s">
        <v>11</v>
      </c>
      <c r="B45">
        <v>2700</v>
      </c>
      <c r="C45" t="s">
        <v>68</v>
      </c>
      <c r="D45">
        <v>715</v>
      </c>
      <c r="E45" t="s">
        <v>77</v>
      </c>
      <c r="F45">
        <v>55</v>
      </c>
      <c r="G45">
        <v>4</v>
      </c>
      <c r="H45">
        <f>SUM(Table4[[#This Row],[2022_General Fund]:[2022_Other Funds]])</f>
        <v>59</v>
      </c>
      <c r="I45">
        <v>54</v>
      </c>
      <c r="J45">
        <v>4</v>
      </c>
      <c r="K45">
        <f>SUM(Table4[[#This Row],[2023_General Fund]:[2023_Other Funds]])</f>
        <v>58</v>
      </c>
      <c r="L45">
        <v>55</v>
      </c>
      <c r="M45">
        <v>4</v>
      </c>
      <c r="N45">
        <f t="shared" si="0"/>
        <v>59</v>
      </c>
    </row>
    <row r="46" spans="1:14" x14ac:dyDescent="0.25">
      <c r="A46" t="s">
        <v>11</v>
      </c>
      <c r="B46">
        <v>2700</v>
      </c>
      <c r="C46" t="s">
        <v>68</v>
      </c>
      <c r="D46">
        <v>723</v>
      </c>
      <c r="E46" t="s">
        <v>84</v>
      </c>
      <c r="F46">
        <v>0</v>
      </c>
      <c r="G46">
        <v>9</v>
      </c>
      <c r="H46">
        <f>SUM(Table4[[#This Row],[2022_General Fund]:[2022_Other Funds]])</f>
        <v>9</v>
      </c>
      <c r="I46">
        <v>0</v>
      </c>
      <c r="J46">
        <v>11</v>
      </c>
      <c r="K46">
        <f>SUM(Table4[[#This Row],[2023_General Fund]:[2023_Other Funds]])</f>
        <v>11</v>
      </c>
      <c r="L46">
        <v>0</v>
      </c>
      <c r="M46">
        <v>11</v>
      </c>
      <c r="N46">
        <f t="shared" si="0"/>
        <v>11</v>
      </c>
    </row>
    <row r="47" spans="1:14" x14ac:dyDescent="0.25">
      <c r="A47" t="s">
        <v>11</v>
      </c>
      <c r="B47">
        <v>2700</v>
      </c>
      <c r="C47" t="s">
        <v>68</v>
      </c>
      <c r="D47">
        <v>716</v>
      </c>
      <c r="E47" t="s">
        <v>78</v>
      </c>
      <c r="F47">
        <v>20</v>
      </c>
      <c r="G47">
        <v>0</v>
      </c>
      <c r="H47">
        <f>SUM(Table4[[#This Row],[2022_General Fund]:[2022_Other Funds]])</f>
        <v>20</v>
      </c>
      <c r="I47">
        <v>20</v>
      </c>
      <c r="J47">
        <v>0</v>
      </c>
      <c r="K47">
        <f>SUM(Table4[[#This Row],[2023_General Fund]:[2023_Other Funds]])</f>
        <v>20</v>
      </c>
      <c r="L47">
        <v>20</v>
      </c>
      <c r="M47">
        <v>0</v>
      </c>
      <c r="N47">
        <f t="shared" si="0"/>
        <v>20</v>
      </c>
    </row>
    <row r="48" spans="1:14" x14ac:dyDescent="0.25">
      <c r="A48" t="s">
        <v>11</v>
      </c>
      <c r="B48">
        <v>2700</v>
      </c>
      <c r="C48" t="s">
        <v>68</v>
      </c>
      <c r="D48">
        <v>718</v>
      </c>
      <c r="E48" t="s">
        <v>80</v>
      </c>
      <c r="F48">
        <v>2</v>
      </c>
      <c r="G48">
        <v>3</v>
      </c>
      <c r="H48">
        <f>SUM(Table4[[#This Row],[2022_General Fund]:[2022_Other Funds]])</f>
        <v>5</v>
      </c>
      <c r="I48">
        <v>2</v>
      </c>
      <c r="J48">
        <v>3</v>
      </c>
      <c r="K48">
        <f>SUM(Table4[[#This Row],[2023_General Fund]:[2023_Other Funds]])</f>
        <v>5</v>
      </c>
      <c r="L48">
        <v>2</v>
      </c>
      <c r="M48">
        <v>3</v>
      </c>
      <c r="N48">
        <f t="shared" si="0"/>
        <v>5</v>
      </c>
    </row>
    <row r="49" spans="1:14" x14ac:dyDescent="0.25">
      <c r="A49" t="s">
        <v>11</v>
      </c>
      <c r="B49">
        <v>2700</v>
      </c>
      <c r="C49" t="s">
        <v>68</v>
      </c>
      <c r="D49">
        <v>303</v>
      </c>
      <c r="E49" t="s">
        <v>69</v>
      </c>
      <c r="F49">
        <v>25</v>
      </c>
      <c r="G49">
        <v>23</v>
      </c>
      <c r="H49">
        <f>SUM(Table4[[#This Row],[2022_General Fund]:[2022_Other Funds]])</f>
        <v>48</v>
      </c>
      <c r="I49">
        <v>24</v>
      </c>
      <c r="J49">
        <v>37</v>
      </c>
      <c r="K49">
        <f>SUM(Table4[[#This Row],[2023_General Fund]:[2023_Other Funds]])</f>
        <v>61</v>
      </c>
      <c r="L49">
        <v>24</v>
      </c>
      <c r="M49">
        <v>37</v>
      </c>
      <c r="N49">
        <f t="shared" si="0"/>
        <v>61</v>
      </c>
    </row>
    <row r="50" spans="1:14" x14ac:dyDescent="0.25">
      <c r="A50" t="s">
        <v>11</v>
      </c>
      <c r="B50">
        <v>2700</v>
      </c>
      <c r="C50" t="s">
        <v>68</v>
      </c>
      <c r="D50">
        <v>725</v>
      </c>
      <c r="E50" t="s">
        <v>86</v>
      </c>
      <c r="F50">
        <v>0</v>
      </c>
      <c r="G50">
        <v>10</v>
      </c>
      <c r="H50">
        <f>SUM(Table4[[#This Row],[2022_General Fund]:[2022_Other Funds]])</f>
        <v>10</v>
      </c>
      <c r="I50">
        <v>0</v>
      </c>
      <c r="J50">
        <v>10</v>
      </c>
      <c r="K50">
        <f>SUM(Table4[[#This Row],[2023_General Fund]:[2023_Other Funds]])</f>
        <v>10</v>
      </c>
      <c r="L50">
        <v>0</v>
      </c>
      <c r="M50">
        <v>10</v>
      </c>
      <c r="N50">
        <f t="shared" si="0"/>
        <v>10</v>
      </c>
    </row>
    <row r="51" spans="1:14" x14ac:dyDescent="0.25">
      <c r="A51" t="s">
        <v>11</v>
      </c>
      <c r="B51">
        <v>2700</v>
      </c>
      <c r="C51" t="s">
        <v>68</v>
      </c>
      <c r="D51">
        <v>724</v>
      </c>
      <c r="E51" t="s">
        <v>85</v>
      </c>
      <c r="F51">
        <v>0</v>
      </c>
      <c r="G51">
        <v>17</v>
      </c>
      <c r="H51">
        <f>SUM(Table4[[#This Row],[2022_General Fund]:[2022_Other Funds]])</f>
        <v>17</v>
      </c>
      <c r="I51">
        <v>0</v>
      </c>
      <c r="J51">
        <v>16</v>
      </c>
      <c r="K51">
        <f>SUM(Table4[[#This Row],[2023_General Fund]:[2023_Other Funds]])</f>
        <v>16</v>
      </c>
      <c r="L51">
        <v>0</v>
      </c>
      <c r="M51">
        <v>16</v>
      </c>
      <c r="N51">
        <f t="shared" si="0"/>
        <v>16</v>
      </c>
    </row>
    <row r="52" spans="1:14" x14ac:dyDescent="0.25">
      <c r="A52" t="s">
        <v>11</v>
      </c>
      <c r="B52">
        <v>2700</v>
      </c>
      <c r="C52" t="s">
        <v>68</v>
      </c>
      <c r="D52">
        <v>315</v>
      </c>
      <c r="E52" t="s">
        <v>75</v>
      </c>
      <c r="F52">
        <v>11</v>
      </c>
      <c r="G52">
        <v>35</v>
      </c>
      <c r="H52">
        <f>SUM(Table4[[#This Row],[2022_General Fund]:[2022_Other Funds]])</f>
        <v>46</v>
      </c>
      <c r="I52">
        <v>10</v>
      </c>
      <c r="J52">
        <v>37</v>
      </c>
      <c r="K52">
        <f>SUM(Table4[[#This Row],[2023_General Fund]:[2023_Other Funds]])</f>
        <v>47</v>
      </c>
      <c r="L52">
        <v>10</v>
      </c>
      <c r="M52">
        <v>37</v>
      </c>
      <c r="N52">
        <f t="shared" si="0"/>
        <v>47</v>
      </c>
    </row>
    <row r="53" spans="1:14" x14ac:dyDescent="0.25">
      <c r="A53" t="s">
        <v>11</v>
      </c>
      <c r="B53">
        <v>2700</v>
      </c>
      <c r="C53" t="s">
        <v>68</v>
      </c>
      <c r="D53">
        <v>717</v>
      </c>
      <c r="E53" t="s">
        <v>79</v>
      </c>
      <c r="F53">
        <v>28</v>
      </c>
      <c r="G53">
        <v>0</v>
      </c>
      <c r="H53">
        <f>SUM(Table4[[#This Row],[2022_General Fund]:[2022_Other Funds]])</f>
        <v>28</v>
      </c>
      <c r="I53">
        <v>28</v>
      </c>
      <c r="J53">
        <v>0</v>
      </c>
      <c r="K53">
        <f>SUM(Table4[[#This Row],[2023_General Fund]:[2023_Other Funds]])</f>
        <v>28</v>
      </c>
      <c r="L53">
        <v>28</v>
      </c>
      <c r="M53">
        <v>0</v>
      </c>
      <c r="N53">
        <f t="shared" si="0"/>
        <v>28</v>
      </c>
    </row>
    <row r="54" spans="1:14" x14ac:dyDescent="0.25">
      <c r="A54" t="s">
        <v>11</v>
      </c>
      <c r="B54">
        <v>2700</v>
      </c>
      <c r="C54" t="s">
        <v>68</v>
      </c>
      <c r="D54">
        <v>311</v>
      </c>
      <c r="E54" t="s">
        <v>74</v>
      </c>
      <c r="F54">
        <v>0</v>
      </c>
      <c r="G54">
        <v>37</v>
      </c>
      <c r="H54">
        <f>SUM(Table4[[#This Row],[2022_General Fund]:[2022_Other Funds]])</f>
        <v>37</v>
      </c>
      <c r="I54">
        <v>0</v>
      </c>
      <c r="J54">
        <v>38</v>
      </c>
      <c r="K54">
        <f>SUM(Table4[[#This Row],[2023_General Fund]:[2023_Other Funds]])</f>
        <v>38</v>
      </c>
      <c r="L54">
        <v>0</v>
      </c>
      <c r="M54">
        <v>38</v>
      </c>
      <c r="N54">
        <f t="shared" si="0"/>
        <v>38</v>
      </c>
    </row>
    <row r="55" spans="1:14" x14ac:dyDescent="0.25">
      <c r="A55" t="s">
        <v>11</v>
      </c>
      <c r="B55">
        <v>2700</v>
      </c>
      <c r="C55" t="s">
        <v>68</v>
      </c>
      <c r="D55">
        <v>305</v>
      </c>
      <c r="E55" t="s">
        <v>70</v>
      </c>
      <c r="F55">
        <v>6</v>
      </c>
      <c r="G55">
        <v>20</v>
      </c>
      <c r="H55">
        <f>SUM(Table4[[#This Row],[2022_General Fund]:[2022_Other Funds]])</f>
        <v>26</v>
      </c>
      <c r="I55">
        <v>6</v>
      </c>
      <c r="J55">
        <v>20</v>
      </c>
      <c r="K55">
        <f>SUM(Table4[[#This Row],[2023_General Fund]:[2023_Other Funds]])</f>
        <v>26</v>
      </c>
      <c r="L55">
        <v>6</v>
      </c>
      <c r="M55">
        <v>20</v>
      </c>
      <c r="N55">
        <f t="shared" si="0"/>
        <v>26</v>
      </c>
    </row>
    <row r="56" spans="1:14" x14ac:dyDescent="0.25">
      <c r="A56" t="s">
        <v>11</v>
      </c>
      <c r="B56">
        <v>2700</v>
      </c>
      <c r="C56" t="s">
        <v>68</v>
      </c>
      <c r="D56">
        <v>720</v>
      </c>
      <c r="E56" t="s">
        <v>81</v>
      </c>
      <c r="F56">
        <v>8</v>
      </c>
      <c r="G56">
        <v>118</v>
      </c>
      <c r="H56">
        <f>SUM(Table4[[#This Row],[2022_General Fund]:[2022_Other Funds]])</f>
        <v>126</v>
      </c>
      <c r="I56">
        <v>8</v>
      </c>
      <c r="J56">
        <v>108</v>
      </c>
      <c r="K56">
        <f>SUM(Table4[[#This Row],[2023_General Fund]:[2023_Other Funds]])</f>
        <v>116</v>
      </c>
      <c r="L56">
        <v>8</v>
      </c>
      <c r="M56">
        <v>109</v>
      </c>
      <c r="N56">
        <f t="shared" si="0"/>
        <v>117</v>
      </c>
    </row>
    <row r="57" spans="1:14" x14ac:dyDescent="0.25">
      <c r="A57" t="s">
        <v>11</v>
      </c>
      <c r="B57">
        <v>2700</v>
      </c>
      <c r="C57" t="s">
        <v>68</v>
      </c>
      <c r="D57">
        <v>308</v>
      </c>
      <c r="E57" t="s">
        <v>72</v>
      </c>
      <c r="F57">
        <v>9</v>
      </c>
      <c r="G57">
        <v>128</v>
      </c>
      <c r="H57">
        <f>SUM(Table4[[#This Row],[2022_General Fund]:[2022_Other Funds]])</f>
        <v>137</v>
      </c>
      <c r="I57">
        <v>7</v>
      </c>
      <c r="J57">
        <v>116</v>
      </c>
      <c r="K57">
        <f>SUM(Table4[[#This Row],[2023_General Fund]:[2023_Other Funds]])</f>
        <v>123</v>
      </c>
      <c r="L57">
        <v>7</v>
      </c>
      <c r="M57">
        <v>118</v>
      </c>
      <c r="N57">
        <f t="shared" si="0"/>
        <v>125</v>
      </c>
    </row>
    <row r="58" spans="1:14" x14ac:dyDescent="0.25">
      <c r="A58" t="s">
        <v>11</v>
      </c>
      <c r="B58">
        <v>2700</v>
      </c>
      <c r="C58" t="s">
        <v>68</v>
      </c>
      <c r="D58">
        <v>310</v>
      </c>
      <c r="E58" t="s">
        <v>73</v>
      </c>
      <c r="F58">
        <v>10</v>
      </c>
      <c r="G58">
        <v>297</v>
      </c>
      <c r="H58">
        <f>SUM(Table4[[#This Row],[2022_General Fund]:[2022_Other Funds]])</f>
        <v>307</v>
      </c>
      <c r="I58">
        <v>9</v>
      </c>
      <c r="J58">
        <v>298</v>
      </c>
      <c r="K58">
        <f>SUM(Table4[[#This Row],[2023_General Fund]:[2023_Other Funds]])</f>
        <v>307</v>
      </c>
      <c r="L58">
        <v>10</v>
      </c>
      <c r="M58">
        <v>298</v>
      </c>
      <c r="N58">
        <f t="shared" si="0"/>
        <v>308</v>
      </c>
    </row>
    <row r="59" spans="1:14" x14ac:dyDescent="0.25">
      <c r="A59" t="s">
        <v>11</v>
      </c>
      <c r="B59">
        <v>2700</v>
      </c>
      <c r="C59" t="s">
        <v>68</v>
      </c>
      <c r="D59">
        <v>721</v>
      </c>
      <c r="E59" t="s">
        <v>82</v>
      </c>
      <c r="F59">
        <v>1</v>
      </c>
      <c r="G59">
        <v>17</v>
      </c>
      <c r="H59">
        <f>SUM(Table4[[#This Row],[2022_General Fund]:[2022_Other Funds]])</f>
        <v>18</v>
      </c>
      <c r="I59">
        <v>1</v>
      </c>
      <c r="J59">
        <v>18</v>
      </c>
      <c r="K59">
        <f>SUM(Table4[[#This Row],[2023_General Fund]:[2023_Other Funds]])</f>
        <v>19</v>
      </c>
      <c r="L59">
        <v>1</v>
      </c>
      <c r="M59">
        <v>19</v>
      </c>
      <c r="N59">
        <f t="shared" si="0"/>
        <v>20</v>
      </c>
    </row>
    <row r="60" spans="1:14" x14ac:dyDescent="0.25">
      <c r="A60" t="s">
        <v>11</v>
      </c>
      <c r="B60">
        <v>2700</v>
      </c>
      <c r="C60" t="s">
        <v>68</v>
      </c>
      <c r="D60">
        <v>307</v>
      </c>
      <c r="E60" t="s">
        <v>71</v>
      </c>
      <c r="F60">
        <v>1</v>
      </c>
      <c r="G60">
        <v>2</v>
      </c>
      <c r="H60">
        <f>SUM(Table4[[#This Row],[2022_General Fund]:[2022_Other Funds]])</f>
        <v>3</v>
      </c>
      <c r="I60">
        <v>1</v>
      </c>
      <c r="J60">
        <v>5</v>
      </c>
      <c r="K60">
        <f>SUM(Table4[[#This Row],[2023_General Fund]:[2023_Other Funds]])</f>
        <v>6</v>
      </c>
      <c r="L60">
        <v>1</v>
      </c>
      <c r="M60">
        <v>5</v>
      </c>
      <c r="N60">
        <f t="shared" si="0"/>
        <v>6</v>
      </c>
    </row>
    <row r="61" spans="1:14" x14ac:dyDescent="0.25">
      <c r="A61" t="s">
        <v>11</v>
      </c>
      <c r="B61">
        <v>2700</v>
      </c>
      <c r="C61" t="s">
        <v>68</v>
      </c>
      <c r="D61">
        <v>316</v>
      </c>
      <c r="E61" t="s">
        <v>76</v>
      </c>
      <c r="F61">
        <v>6</v>
      </c>
      <c r="G61">
        <v>5</v>
      </c>
      <c r="H61">
        <f>SUM(Table4[[#This Row],[2022_General Fund]:[2022_Other Funds]])</f>
        <v>11</v>
      </c>
      <c r="I61">
        <v>8</v>
      </c>
      <c r="J61">
        <v>4</v>
      </c>
      <c r="K61">
        <f>SUM(Table4[[#This Row],[2023_General Fund]:[2023_Other Funds]])</f>
        <v>12</v>
      </c>
      <c r="L61">
        <v>8</v>
      </c>
      <c r="M61">
        <v>4</v>
      </c>
      <c r="N61">
        <f t="shared" si="0"/>
        <v>12</v>
      </c>
    </row>
    <row r="62" spans="1:14" x14ac:dyDescent="0.25">
      <c r="A62" t="s">
        <v>11</v>
      </c>
      <c r="B62">
        <v>3100</v>
      </c>
      <c r="C62" t="s">
        <v>87</v>
      </c>
      <c r="D62">
        <v>737</v>
      </c>
      <c r="E62" t="s">
        <v>90</v>
      </c>
      <c r="F62">
        <v>40</v>
      </c>
      <c r="G62">
        <v>4</v>
      </c>
      <c r="H62">
        <f>SUM(Table4[[#This Row],[2022_General Fund]:[2022_Other Funds]])</f>
        <v>44</v>
      </c>
      <c r="I62">
        <v>39</v>
      </c>
      <c r="J62">
        <v>4</v>
      </c>
      <c r="K62">
        <f>SUM(Table4[[#This Row],[2023_General Fund]:[2023_Other Funds]])</f>
        <v>43</v>
      </c>
      <c r="L62">
        <v>38</v>
      </c>
      <c r="M62">
        <v>4</v>
      </c>
      <c r="N62">
        <f t="shared" si="0"/>
        <v>42</v>
      </c>
    </row>
    <row r="63" spans="1:14" x14ac:dyDescent="0.25">
      <c r="A63" t="s">
        <v>11</v>
      </c>
      <c r="B63">
        <v>3100</v>
      </c>
      <c r="C63" t="s">
        <v>87</v>
      </c>
      <c r="D63">
        <v>748</v>
      </c>
      <c r="E63" t="s">
        <v>95</v>
      </c>
      <c r="F63">
        <v>0</v>
      </c>
      <c r="G63">
        <v>9</v>
      </c>
      <c r="H63">
        <f>SUM(Table4[[#This Row],[2022_General Fund]:[2022_Other Funds]])</f>
        <v>9</v>
      </c>
      <c r="I63">
        <v>0</v>
      </c>
      <c r="J63">
        <v>9</v>
      </c>
      <c r="K63">
        <f>SUM(Table4[[#This Row],[2023_General Fund]:[2023_Other Funds]])</f>
        <v>9</v>
      </c>
      <c r="L63">
        <v>0</v>
      </c>
      <c r="M63">
        <v>9</v>
      </c>
      <c r="N63">
        <f t="shared" si="0"/>
        <v>9</v>
      </c>
    </row>
    <row r="64" spans="1:14" x14ac:dyDescent="0.25">
      <c r="A64" t="s">
        <v>11</v>
      </c>
      <c r="B64">
        <v>3100</v>
      </c>
      <c r="C64" t="s">
        <v>87</v>
      </c>
      <c r="D64">
        <v>604</v>
      </c>
      <c r="E64" t="s">
        <v>89</v>
      </c>
      <c r="F64">
        <v>4</v>
      </c>
      <c r="G64">
        <v>0</v>
      </c>
      <c r="H64">
        <f>SUM(Table4[[#This Row],[2022_General Fund]:[2022_Other Funds]])</f>
        <v>4</v>
      </c>
      <c r="I64">
        <v>4</v>
      </c>
      <c r="J64">
        <v>0</v>
      </c>
      <c r="K64">
        <f>SUM(Table4[[#This Row],[2023_General Fund]:[2023_Other Funds]])</f>
        <v>4</v>
      </c>
      <c r="L64">
        <v>4</v>
      </c>
      <c r="M64">
        <v>0</v>
      </c>
      <c r="N64">
        <f t="shared" si="0"/>
        <v>4</v>
      </c>
    </row>
    <row r="65" spans="1:14" x14ac:dyDescent="0.25">
      <c r="A65" t="s">
        <v>11</v>
      </c>
      <c r="B65">
        <v>3100</v>
      </c>
      <c r="C65" t="s">
        <v>87</v>
      </c>
      <c r="D65">
        <v>751</v>
      </c>
      <c r="E65" t="s">
        <v>98</v>
      </c>
      <c r="F65">
        <v>75</v>
      </c>
      <c r="G65">
        <v>0</v>
      </c>
      <c r="H65">
        <f>SUM(Table4[[#This Row],[2022_General Fund]:[2022_Other Funds]])</f>
        <v>75</v>
      </c>
      <c r="I65">
        <v>75</v>
      </c>
      <c r="J65">
        <v>0</v>
      </c>
      <c r="K65">
        <f>SUM(Table4[[#This Row],[2023_General Fund]:[2023_Other Funds]])</f>
        <v>75</v>
      </c>
      <c r="L65">
        <v>75</v>
      </c>
      <c r="M65">
        <v>0</v>
      </c>
      <c r="N65">
        <f t="shared" si="0"/>
        <v>75</v>
      </c>
    </row>
    <row r="66" spans="1:14" x14ac:dyDescent="0.25">
      <c r="A66" t="s">
        <v>11</v>
      </c>
      <c r="B66">
        <v>3100</v>
      </c>
      <c r="C66" t="s">
        <v>87</v>
      </c>
      <c r="D66">
        <v>752</v>
      </c>
      <c r="E66" t="s">
        <v>99</v>
      </c>
      <c r="F66">
        <v>9</v>
      </c>
      <c r="G66">
        <v>0</v>
      </c>
      <c r="H66">
        <f>SUM(Table4[[#This Row],[2022_General Fund]:[2022_Other Funds]])</f>
        <v>9</v>
      </c>
      <c r="I66">
        <v>12</v>
      </c>
      <c r="J66">
        <v>0</v>
      </c>
      <c r="K66">
        <f>SUM(Table4[[#This Row],[2023_General Fund]:[2023_Other Funds]])</f>
        <v>12</v>
      </c>
      <c r="L66">
        <v>12</v>
      </c>
      <c r="M66">
        <v>0</v>
      </c>
      <c r="N66">
        <f t="shared" si="0"/>
        <v>12</v>
      </c>
    </row>
    <row r="67" spans="1:14" x14ac:dyDescent="0.25">
      <c r="A67" t="s">
        <v>11</v>
      </c>
      <c r="B67">
        <v>3100</v>
      </c>
      <c r="C67" t="s">
        <v>87</v>
      </c>
      <c r="D67">
        <v>593</v>
      </c>
      <c r="E67" t="s">
        <v>88</v>
      </c>
      <c r="F67">
        <v>3</v>
      </c>
      <c r="G67">
        <v>16</v>
      </c>
      <c r="H67">
        <f>SUM(Table4[[#This Row],[2022_General Fund]:[2022_Other Funds]])</f>
        <v>19</v>
      </c>
      <c r="I67">
        <v>3</v>
      </c>
      <c r="J67">
        <v>18</v>
      </c>
      <c r="K67">
        <f>SUM(Table4[[#This Row],[2023_General Fund]:[2023_Other Funds]])</f>
        <v>21</v>
      </c>
      <c r="L67">
        <v>3</v>
      </c>
      <c r="M67">
        <v>18</v>
      </c>
      <c r="N67">
        <f t="shared" ref="N67:N130" si="1">SUM(L67:M67)</f>
        <v>21</v>
      </c>
    </row>
    <row r="68" spans="1:14" x14ac:dyDescent="0.25">
      <c r="A68" t="s">
        <v>11</v>
      </c>
      <c r="B68">
        <v>3100</v>
      </c>
      <c r="C68" t="s">
        <v>87</v>
      </c>
      <c r="D68">
        <v>740</v>
      </c>
      <c r="E68" t="s">
        <v>234</v>
      </c>
      <c r="F68">
        <v>0</v>
      </c>
      <c r="G68">
        <v>2</v>
      </c>
      <c r="H68">
        <f>SUM(Table4[[#This Row],[2022_General Fund]:[2022_Other Funds]])</f>
        <v>2</v>
      </c>
      <c r="I68">
        <v>0</v>
      </c>
      <c r="J68">
        <v>0</v>
      </c>
      <c r="K68">
        <f>SUM(Table4[[#This Row],[2023_General Fund]:[2023_Other Funds]])</f>
        <v>0</v>
      </c>
      <c r="L68">
        <v>0</v>
      </c>
      <c r="M68">
        <v>0</v>
      </c>
      <c r="N68">
        <f t="shared" si="1"/>
        <v>0</v>
      </c>
    </row>
    <row r="69" spans="1:14" x14ac:dyDescent="0.25">
      <c r="A69" t="s">
        <v>11</v>
      </c>
      <c r="B69">
        <v>3100</v>
      </c>
      <c r="C69" t="s">
        <v>87</v>
      </c>
      <c r="D69">
        <v>745</v>
      </c>
      <c r="E69" t="s">
        <v>93</v>
      </c>
      <c r="F69">
        <v>163</v>
      </c>
      <c r="G69">
        <v>0</v>
      </c>
      <c r="H69">
        <f>SUM(Table4[[#This Row],[2022_General Fund]:[2022_Other Funds]])</f>
        <v>163</v>
      </c>
      <c r="I69">
        <v>162</v>
      </c>
      <c r="J69">
        <v>0</v>
      </c>
      <c r="K69">
        <f>SUM(Table4[[#This Row],[2023_General Fund]:[2023_Other Funds]])</f>
        <v>162</v>
      </c>
      <c r="L69">
        <v>162</v>
      </c>
      <c r="M69">
        <v>0</v>
      </c>
      <c r="N69">
        <f t="shared" si="1"/>
        <v>162</v>
      </c>
    </row>
    <row r="70" spans="1:14" x14ac:dyDescent="0.25">
      <c r="A70" t="s">
        <v>11</v>
      </c>
      <c r="B70">
        <v>3100</v>
      </c>
      <c r="C70" t="s">
        <v>87</v>
      </c>
      <c r="D70">
        <v>750</v>
      </c>
      <c r="E70" t="s">
        <v>97</v>
      </c>
      <c r="F70">
        <v>0</v>
      </c>
      <c r="G70">
        <v>33</v>
      </c>
      <c r="H70">
        <f>SUM(Table4[[#This Row],[2022_General Fund]:[2022_Other Funds]])</f>
        <v>33</v>
      </c>
      <c r="I70">
        <v>0</v>
      </c>
      <c r="J70">
        <v>37</v>
      </c>
      <c r="K70">
        <f>SUM(Table4[[#This Row],[2023_General Fund]:[2023_Other Funds]])</f>
        <v>37</v>
      </c>
      <c r="L70">
        <v>0</v>
      </c>
      <c r="M70">
        <v>37</v>
      </c>
      <c r="N70">
        <f t="shared" si="1"/>
        <v>37</v>
      </c>
    </row>
    <row r="71" spans="1:14" x14ac:dyDescent="0.25">
      <c r="A71" t="s">
        <v>11</v>
      </c>
      <c r="B71">
        <v>3100</v>
      </c>
      <c r="C71" t="s">
        <v>87</v>
      </c>
      <c r="D71">
        <v>742</v>
      </c>
      <c r="E71" t="s">
        <v>92</v>
      </c>
      <c r="F71">
        <v>7</v>
      </c>
      <c r="G71">
        <v>3</v>
      </c>
      <c r="H71">
        <f>SUM(Table4[[#This Row],[2022_General Fund]:[2022_Other Funds]])</f>
        <v>10</v>
      </c>
      <c r="I71">
        <v>9</v>
      </c>
      <c r="J71">
        <v>3</v>
      </c>
      <c r="K71">
        <f>SUM(Table4[[#This Row],[2023_General Fund]:[2023_Other Funds]])</f>
        <v>12</v>
      </c>
      <c r="L71">
        <v>9</v>
      </c>
      <c r="M71">
        <v>3</v>
      </c>
      <c r="N71">
        <f t="shared" si="1"/>
        <v>12</v>
      </c>
    </row>
    <row r="72" spans="1:14" x14ac:dyDescent="0.25">
      <c r="A72" t="s">
        <v>11</v>
      </c>
      <c r="B72">
        <v>3100</v>
      </c>
      <c r="C72" t="s">
        <v>87</v>
      </c>
      <c r="D72">
        <v>749</v>
      </c>
      <c r="E72" t="s">
        <v>235</v>
      </c>
      <c r="F72">
        <v>46</v>
      </c>
      <c r="G72">
        <v>0</v>
      </c>
      <c r="H72">
        <f>SUM(Table4[[#This Row],[2022_General Fund]:[2022_Other Funds]])</f>
        <v>46</v>
      </c>
      <c r="I72">
        <v>0</v>
      </c>
      <c r="J72">
        <v>0</v>
      </c>
      <c r="K72">
        <f>SUM(Table4[[#This Row],[2023_General Fund]:[2023_Other Funds]])</f>
        <v>0</v>
      </c>
      <c r="L72">
        <v>0</v>
      </c>
      <c r="M72">
        <v>0</v>
      </c>
      <c r="N72">
        <f t="shared" si="1"/>
        <v>0</v>
      </c>
    </row>
    <row r="73" spans="1:14" x14ac:dyDescent="0.25">
      <c r="A73" t="s">
        <v>11</v>
      </c>
      <c r="B73">
        <v>3100</v>
      </c>
      <c r="C73" t="s">
        <v>87</v>
      </c>
      <c r="D73">
        <v>749</v>
      </c>
      <c r="E73" t="s">
        <v>96</v>
      </c>
      <c r="F73">
        <v>0</v>
      </c>
      <c r="G73">
        <v>0</v>
      </c>
      <c r="H73">
        <f>SUM(Table4[[#This Row],[2022_General Fund]:[2022_Other Funds]])</f>
        <v>0</v>
      </c>
      <c r="I73">
        <v>51</v>
      </c>
      <c r="J73">
        <v>0</v>
      </c>
      <c r="K73">
        <f>SUM(Table4[[#This Row],[2023_General Fund]:[2023_Other Funds]])</f>
        <v>51</v>
      </c>
      <c r="L73">
        <v>51</v>
      </c>
      <c r="M73">
        <v>0</v>
      </c>
      <c r="N73">
        <f t="shared" si="1"/>
        <v>51</v>
      </c>
    </row>
    <row r="74" spans="1:14" x14ac:dyDescent="0.25">
      <c r="A74" t="s">
        <v>11</v>
      </c>
      <c r="B74">
        <v>3100</v>
      </c>
      <c r="C74" t="s">
        <v>87</v>
      </c>
      <c r="D74">
        <v>747</v>
      </c>
      <c r="E74" t="s">
        <v>94</v>
      </c>
      <c r="F74">
        <v>8</v>
      </c>
      <c r="G74">
        <v>0</v>
      </c>
      <c r="H74">
        <f>SUM(Table4[[#This Row],[2022_General Fund]:[2022_Other Funds]])</f>
        <v>8</v>
      </c>
      <c r="I74">
        <v>8</v>
      </c>
      <c r="J74">
        <v>0</v>
      </c>
      <c r="K74">
        <f>SUM(Table4[[#This Row],[2023_General Fund]:[2023_Other Funds]])</f>
        <v>8</v>
      </c>
      <c r="L74">
        <v>8</v>
      </c>
      <c r="M74">
        <v>0</v>
      </c>
      <c r="N74">
        <f t="shared" si="1"/>
        <v>8</v>
      </c>
    </row>
    <row r="75" spans="1:14" x14ac:dyDescent="0.25">
      <c r="A75" t="s">
        <v>11</v>
      </c>
      <c r="B75">
        <v>3100</v>
      </c>
      <c r="C75" t="s">
        <v>87</v>
      </c>
      <c r="D75">
        <v>754</v>
      </c>
      <c r="E75" t="s">
        <v>100</v>
      </c>
      <c r="F75">
        <v>0</v>
      </c>
      <c r="G75">
        <v>1</v>
      </c>
      <c r="H75">
        <f>SUM(Table4[[#This Row],[2022_General Fund]:[2022_Other Funds]])</f>
        <v>1</v>
      </c>
      <c r="I75">
        <v>0</v>
      </c>
      <c r="J75">
        <v>1</v>
      </c>
      <c r="K75">
        <f>SUM(Table4[[#This Row],[2023_General Fund]:[2023_Other Funds]])</f>
        <v>1</v>
      </c>
      <c r="L75">
        <v>0</v>
      </c>
      <c r="M75">
        <v>1</v>
      </c>
      <c r="N75">
        <f t="shared" si="1"/>
        <v>1</v>
      </c>
    </row>
    <row r="76" spans="1:14" x14ac:dyDescent="0.25">
      <c r="A76" t="s">
        <v>11</v>
      </c>
      <c r="B76">
        <v>3100</v>
      </c>
      <c r="C76" t="s">
        <v>87</v>
      </c>
      <c r="D76">
        <v>738</v>
      </c>
      <c r="E76" t="s">
        <v>91</v>
      </c>
      <c r="F76">
        <v>8</v>
      </c>
      <c r="G76">
        <v>3</v>
      </c>
      <c r="H76">
        <f>SUM(Table4[[#This Row],[2022_General Fund]:[2022_Other Funds]])</f>
        <v>11</v>
      </c>
      <c r="I76">
        <v>8</v>
      </c>
      <c r="J76">
        <v>3</v>
      </c>
      <c r="K76">
        <f>SUM(Table4[[#This Row],[2023_General Fund]:[2023_Other Funds]])</f>
        <v>11</v>
      </c>
      <c r="L76">
        <v>7</v>
      </c>
      <c r="M76">
        <v>3</v>
      </c>
      <c r="N76">
        <f t="shared" si="1"/>
        <v>10</v>
      </c>
    </row>
    <row r="77" spans="1:14" x14ac:dyDescent="0.25">
      <c r="A77" t="s">
        <v>11</v>
      </c>
      <c r="B77">
        <v>100</v>
      </c>
      <c r="C77" t="s">
        <v>12</v>
      </c>
      <c r="D77">
        <v>770</v>
      </c>
      <c r="E77" t="s">
        <v>13</v>
      </c>
      <c r="F77">
        <v>23</v>
      </c>
      <c r="G77">
        <v>0</v>
      </c>
      <c r="H77">
        <f>SUM(Table4[[#This Row],[2022_General Fund]:[2022_Other Funds]])</f>
        <v>23</v>
      </c>
      <c r="I77">
        <v>23</v>
      </c>
      <c r="J77">
        <v>0</v>
      </c>
      <c r="K77">
        <f>SUM(Table4[[#This Row],[2023_General Fund]:[2023_Other Funds]])</f>
        <v>23</v>
      </c>
      <c r="L77">
        <v>23</v>
      </c>
      <c r="M77">
        <v>0</v>
      </c>
      <c r="N77">
        <f t="shared" si="1"/>
        <v>23</v>
      </c>
    </row>
    <row r="78" spans="1:14" x14ac:dyDescent="0.25">
      <c r="A78" t="s">
        <v>11</v>
      </c>
      <c r="B78">
        <v>100</v>
      </c>
      <c r="C78" t="s">
        <v>12</v>
      </c>
      <c r="D78">
        <v>771</v>
      </c>
      <c r="E78" t="s">
        <v>14</v>
      </c>
      <c r="F78">
        <v>20</v>
      </c>
      <c r="G78">
        <v>2</v>
      </c>
      <c r="H78">
        <f>SUM(Table4[[#This Row],[2022_General Fund]:[2022_Other Funds]])</f>
        <v>22</v>
      </c>
      <c r="I78">
        <v>20</v>
      </c>
      <c r="J78">
        <v>2</v>
      </c>
      <c r="K78">
        <f>SUM(Table4[[#This Row],[2023_General Fund]:[2023_Other Funds]])</f>
        <v>22</v>
      </c>
      <c r="L78">
        <v>20</v>
      </c>
      <c r="M78">
        <v>2</v>
      </c>
      <c r="N78">
        <f t="shared" si="1"/>
        <v>22</v>
      </c>
    </row>
    <row r="79" spans="1:14" x14ac:dyDescent="0.25">
      <c r="A79" t="s">
        <v>11</v>
      </c>
      <c r="B79">
        <v>100</v>
      </c>
      <c r="C79" t="s">
        <v>12</v>
      </c>
      <c r="D79">
        <v>772</v>
      </c>
      <c r="E79" t="s">
        <v>15</v>
      </c>
      <c r="F79">
        <v>23</v>
      </c>
      <c r="G79">
        <v>0</v>
      </c>
      <c r="H79">
        <f>SUM(Table4[[#This Row],[2022_General Fund]:[2022_Other Funds]])</f>
        <v>23</v>
      </c>
      <c r="I79">
        <v>23</v>
      </c>
      <c r="J79">
        <v>0</v>
      </c>
      <c r="K79">
        <f>SUM(Table4[[#This Row],[2023_General Fund]:[2023_Other Funds]])</f>
        <v>23</v>
      </c>
      <c r="L79">
        <v>23</v>
      </c>
      <c r="M79">
        <v>0</v>
      </c>
      <c r="N79">
        <f t="shared" si="1"/>
        <v>23</v>
      </c>
    </row>
    <row r="80" spans="1:14" x14ac:dyDescent="0.25">
      <c r="A80" t="s">
        <v>11</v>
      </c>
      <c r="B80">
        <v>100</v>
      </c>
      <c r="C80" t="s">
        <v>12</v>
      </c>
      <c r="D80">
        <v>773</v>
      </c>
      <c r="E80" t="s">
        <v>16</v>
      </c>
      <c r="F80">
        <v>7</v>
      </c>
      <c r="G80">
        <v>0</v>
      </c>
      <c r="H80">
        <f>SUM(Table4[[#This Row],[2022_General Fund]:[2022_Other Funds]])</f>
        <v>7</v>
      </c>
      <c r="I80">
        <v>7</v>
      </c>
      <c r="J80">
        <v>0</v>
      </c>
      <c r="K80">
        <f>SUM(Table4[[#This Row],[2023_General Fund]:[2023_Other Funds]])</f>
        <v>7</v>
      </c>
      <c r="L80">
        <v>7</v>
      </c>
      <c r="M80">
        <v>0</v>
      </c>
      <c r="N80">
        <f t="shared" si="1"/>
        <v>7</v>
      </c>
    </row>
    <row r="81" spans="1:14" x14ac:dyDescent="0.25">
      <c r="A81" t="s">
        <v>11</v>
      </c>
      <c r="B81">
        <v>3500</v>
      </c>
      <c r="C81" t="s">
        <v>101</v>
      </c>
      <c r="D81">
        <v>860</v>
      </c>
      <c r="E81" t="s">
        <v>102</v>
      </c>
      <c r="F81">
        <v>8</v>
      </c>
      <c r="G81">
        <v>0</v>
      </c>
      <c r="H81">
        <f>SUM(Table4[[#This Row],[2022_General Fund]:[2022_Other Funds]])</f>
        <v>8</v>
      </c>
      <c r="I81">
        <v>8</v>
      </c>
      <c r="J81">
        <v>0</v>
      </c>
      <c r="K81">
        <f>SUM(Table4[[#This Row],[2023_General Fund]:[2023_Other Funds]])</f>
        <v>8</v>
      </c>
      <c r="L81">
        <v>8</v>
      </c>
      <c r="M81">
        <v>0</v>
      </c>
      <c r="N81">
        <f t="shared" si="1"/>
        <v>8</v>
      </c>
    </row>
    <row r="82" spans="1:14" x14ac:dyDescent="0.25">
      <c r="A82" t="s">
        <v>11</v>
      </c>
      <c r="B82">
        <v>3500</v>
      </c>
      <c r="C82" t="s">
        <v>101</v>
      </c>
      <c r="D82">
        <v>861</v>
      </c>
      <c r="E82" t="s">
        <v>103</v>
      </c>
      <c r="F82">
        <v>40</v>
      </c>
      <c r="G82">
        <v>24</v>
      </c>
      <c r="H82">
        <f>SUM(Table4[[#This Row],[2022_General Fund]:[2022_Other Funds]])</f>
        <v>64</v>
      </c>
      <c r="I82">
        <v>37</v>
      </c>
      <c r="J82">
        <v>23</v>
      </c>
      <c r="K82">
        <f>SUM(Table4[[#This Row],[2023_General Fund]:[2023_Other Funds]])</f>
        <v>60</v>
      </c>
      <c r="L82">
        <v>37</v>
      </c>
      <c r="M82">
        <v>23</v>
      </c>
      <c r="N82">
        <f t="shared" si="1"/>
        <v>60</v>
      </c>
    </row>
    <row r="83" spans="1:14" x14ac:dyDescent="0.25">
      <c r="A83" t="s">
        <v>11</v>
      </c>
      <c r="B83">
        <v>3500</v>
      </c>
      <c r="C83" t="s">
        <v>101</v>
      </c>
      <c r="D83">
        <v>869</v>
      </c>
      <c r="E83" t="s">
        <v>105</v>
      </c>
      <c r="F83">
        <v>7</v>
      </c>
      <c r="G83">
        <v>0</v>
      </c>
      <c r="H83">
        <f>SUM(Table4[[#This Row],[2022_General Fund]:[2022_Other Funds]])</f>
        <v>7</v>
      </c>
      <c r="I83">
        <v>14</v>
      </c>
      <c r="J83">
        <v>0</v>
      </c>
      <c r="K83">
        <f>SUM(Table4[[#This Row],[2023_General Fund]:[2023_Other Funds]])</f>
        <v>14</v>
      </c>
      <c r="L83">
        <v>14</v>
      </c>
      <c r="M83">
        <v>0</v>
      </c>
      <c r="N83">
        <f t="shared" si="1"/>
        <v>14</v>
      </c>
    </row>
    <row r="84" spans="1:14" x14ac:dyDescent="0.25">
      <c r="A84" t="s">
        <v>11</v>
      </c>
      <c r="B84">
        <v>3500</v>
      </c>
      <c r="C84" t="s">
        <v>101</v>
      </c>
      <c r="D84">
        <v>871</v>
      </c>
      <c r="E84" t="s">
        <v>106</v>
      </c>
      <c r="F84">
        <v>15</v>
      </c>
      <c r="G84">
        <v>0</v>
      </c>
      <c r="H84">
        <f>SUM(Table4[[#This Row],[2022_General Fund]:[2022_Other Funds]])</f>
        <v>15</v>
      </c>
      <c r="I84">
        <v>17</v>
      </c>
      <c r="J84">
        <v>0</v>
      </c>
      <c r="K84">
        <f>SUM(Table4[[#This Row],[2023_General Fund]:[2023_Other Funds]])</f>
        <v>17</v>
      </c>
      <c r="L84">
        <v>17</v>
      </c>
      <c r="M84">
        <v>0</v>
      </c>
      <c r="N84">
        <f t="shared" si="1"/>
        <v>17</v>
      </c>
    </row>
    <row r="85" spans="1:14" x14ac:dyDescent="0.25">
      <c r="A85" t="s">
        <v>11</v>
      </c>
      <c r="B85">
        <v>3500</v>
      </c>
      <c r="C85" t="s">
        <v>101</v>
      </c>
      <c r="D85">
        <v>862</v>
      </c>
      <c r="E85" t="s">
        <v>104</v>
      </c>
      <c r="F85">
        <v>12</v>
      </c>
      <c r="G85">
        <v>0</v>
      </c>
      <c r="H85">
        <f>SUM(Table4[[#This Row],[2022_General Fund]:[2022_Other Funds]])</f>
        <v>12</v>
      </c>
      <c r="I85">
        <v>14</v>
      </c>
      <c r="J85">
        <v>0</v>
      </c>
      <c r="K85">
        <f>SUM(Table4[[#This Row],[2023_General Fund]:[2023_Other Funds]])</f>
        <v>14</v>
      </c>
      <c r="L85">
        <v>14</v>
      </c>
      <c r="M85">
        <v>0</v>
      </c>
      <c r="N85">
        <f t="shared" si="1"/>
        <v>14</v>
      </c>
    </row>
    <row r="86" spans="1:14" x14ac:dyDescent="0.25">
      <c r="A86" t="s">
        <v>11</v>
      </c>
      <c r="B86">
        <v>3500</v>
      </c>
      <c r="C86" t="s">
        <v>101</v>
      </c>
      <c r="D86">
        <v>872</v>
      </c>
      <c r="E86" t="s">
        <v>107</v>
      </c>
      <c r="F86">
        <v>1</v>
      </c>
      <c r="G86">
        <v>8</v>
      </c>
      <c r="H86">
        <f>SUM(Table4[[#This Row],[2022_General Fund]:[2022_Other Funds]])</f>
        <v>9</v>
      </c>
      <c r="I86">
        <v>1</v>
      </c>
      <c r="J86">
        <v>8</v>
      </c>
      <c r="K86">
        <f>SUM(Table4[[#This Row],[2023_General Fund]:[2023_Other Funds]])</f>
        <v>9</v>
      </c>
      <c r="L86">
        <v>1</v>
      </c>
      <c r="M86">
        <v>8</v>
      </c>
      <c r="N86">
        <f t="shared" si="1"/>
        <v>9</v>
      </c>
    </row>
    <row r="87" spans="1:14" x14ac:dyDescent="0.25">
      <c r="A87" t="s">
        <v>11</v>
      </c>
      <c r="B87">
        <v>3700</v>
      </c>
      <c r="C87" t="s">
        <v>108</v>
      </c>
      <c r="D87">
        <v>107</v>
      </c>
      <c r="E87" t="s">
        <v>110</v>
      </c>
      <c r="F87">
        <v>1</v>
      </c>
      <c r="G87">
        <v>0</v>
      </c>
      <c r="H87">
        <f>SUM(Table4[[#This Row],[2022_General Fund]:[2022_Other Funds]])</f>
        <v>1</v>
      </c>
      <c r="I87">
        <v>1</v>
      </c>
      <c r="J87">
        <v>0</v>
      </c>
      <c r="K87">
        <f>SUM(Table4[[#This Row],[2023_General Fund]:[2023_Other Funds]])</f>
        <v>1</v>
      </c>
      <c r="L87">
        <v>1</v>
      </c>
      <c r="M87">
        <v>0</v>
      </c>
      <c r="N87">
        <f t="shared" si="1"/>
        <v>1</v>
      </c>
    </row>
    <row r="88" spans="1:14" x14ac:dyDescent="0.25">
      <c r="A88" t="s">
        <v>11</v>
      </c>
      <c r="B88">
        <v>3700</v>
      </c>
      <c r="C88" t="s">
        <v>108</v>
      </c>
      <c r="D88">
        <v>106</v>
      </c>
      <c r="E88" t="s">
        <v>109</v>
      </c>
      <c r="F88">
        <v>5</v>
      </c>
      <c r="G88">
        <v>0</v>
      </c>
      <c r="H88">
        <f>SUM(Table4[[#This Row],[2022_General Fund]:[2022_Other Funds]])</f>
        <v>5</v>
      </c>
      <c r="I88">
        <v>5</v>
      </c>
      <c r="J88">
        <v>0</v>
      </c>
      <c r="K88">
        <f>SUM(Table4[[#This Row],[2023_General Fund]:[2023_Other Funds]])</f>
        <v>5</v>
      </c>
      <c r="L88">
        <v>5</v>
      </c>
      <c r="M88">
        <v>0</v>
      </c>
      <c r="N88">
        <f t="shared" si="1"/>
        <v>5</v>
      </c>
    </row>
    <row r="89" spans="1:14" x14ac:dyDescent="0.25">
      <c r="A89" t="s">
        <v>11</v>
      </c>
      <c r="B89">
        <v>4100</v>
      </c>
      <c r="C89" t="s">
        <v>113</v>
      </c>
      <c r="D89">
        <v>851</v>
      </c>
      <c r="E89" t="s">
        <v>115</v>
      </c>
      <c r="F89">
        <v>12</v>
      </c>
      <c r="G89">
        <v>0</v>
      </c>
      <c r="H89">
        <f>SUM(Table4[[#This Row],[2022_General Fund]:[2022_Other Funds]])</f>
        <v>12</v>
      </c>
      <c r="I89">
        <v>12</v>
      </c>
      <c r="J89">
        <v>0</v>
      </c>
      <c r="K89">
        <f>SUM(Table4[[#This Row],[2023_General Fund]:[2023_Other Funds]])</f>
        <v>12</v>
      </c>
      <c r="L89">
        <v>12</v>
      </c>
      <c r="M89">
        <v>0</v>
      </c>
      <c r="N89">
        <f t="shared" si="1"/>
        <v>12</v>
      </c>
    </row>
    <row r="90" spans="1:14" x14ac:dyDescent="0.25">
      <c r="A90" t="s">
        <v>11</v>
      </c>
      <c r="B90">
        <v>4100</v>
      </c>
      <c r="C90" t="s">
        <v>113</v>
      </c>
      <c r="D90">
        <v>850</v>
      </c>
      <c r="E90" t="s">
        <v>114</v>
      </c>
      <c r="F90">
        <v>8</v>
      </c>
      <c r="G90">
        <v>0</v>
      </c>
      <c r="H90">
        <f>SUM(Table4[[#This Row],[2022_General Fund]:[2022_Other Funds]])</f>
        <v>8</v>
      </c>
      <c r="I90">
        <v>8</v>
      </c>
      <c r="J90">
        <v>0</v>
      </c>
      <c r="K90">
        <f>SUM(Table4[[#This Row],[2023_General Fund]:[2023_Other Funds]])</f>
        <v>8</v>
      </c>
      <c r="L90">
        <v>8</v>
      </c>
      <c r="M90">
        <v>0</v>
      </c>
      <c r="N90">
        <f t="shared" si="1"/>
        <v>8</v>
      </c>
    </row>
    <row r="91" spans="1:14" x14ac:dyDescent="0.25">
      <c r="A91" t="s">
        <v>11</v>
      </c>
      <c r="B91">
        <v>4301</v>
      </c>
      <c r="C91" t="s">
        <v>116</v>
      </c>
      <c r="D91">
        <v>125</v>
      </c>
      <c r="E91" t="s">
        <v>117</v>
      </c>
      <c r="F91">
        <v>76</v>
      </c>
      <c r="G91">
        <v>1</v>
      </c>
      <c r="H91">
        <f>SUM(Table4[[#This Row],[2022_General Fund]:[2022_Other Funds]])</f>
        <v>77</v>
      </c>
      <c r="I91">
        <v>83</v>
      </c>
      <c r="J91">
        <v>3</v>
      </c>
      <c r="K91">
        <f>SUM(Table4[[#This Row],[2023_General Fund]:[2023_Other Funds]])</f>
        <v>86</v>
      </c>
      <c r="L91">
        <v>84</v>
      </c>
      <c r="M91">
        <v>3</v>
      </c>
      <c r="N91">
        <f t="shared" si="1"/>
        <v>87</v>
      </c>
    </row>
    <row r="92" spans="1:14" x14ac:dyDescent="0.25">
      <c r="A92" t="s">
        <v>11</v>
      </c>
      <c r="B92">
        <v>4392</v>
      </c>
      <c r="C92" t="s">
        <v>147</v>
      </c>
      <c r="D92">
        <v>111</v>
      </c>
      <c r="E92" t="s">
        <v>148</v>
      </c>
      <c r="F92">
        <v>0</v>
      </c>
      <c r="G92">
        <v>10</v>
      </c>
      <c r="H92">
        <f>SUM(Table4[[#This Row],[2022_General Fund]:[2022_Other Funds]])</f>
        <v>10</v>
      </c>
      <c r="I92">
        <v>0</v>
      </c>
      <c r="J92">
        <v>0</v>
      </c>
      <c r="K92">
        <f>SUM(Table4[[#This Row],[2023_General Fund]:[2023_Other Funds]])</f>
        <v>0</v>
      </c>
      <c r="L92">
        <v>0</v>
      </c>
      <c r="M92">
        <v>3</v>
      </c>
      <c r="N92">
        <f t="shared" si="1"/>
        <v>3</v>
      </c>
    </row>
    <row r="93" spans="1:14" x14ac:dyDescent="0.25">
      <c r="A93" t="s">
        <v>11</v>
      </c>
      <c r="B93">
        <v>4366</v>
      </c>
      <c r="C93" t="s">
        <v>138</v>
      </c>
      <c r="D93">
        <v>876</v>
      </c>
      <c r="E93" t="s">
        <v>139</v>
      </c>
      <c r="F93">
        <v>4</v>
      </c>
      <c r="G93">
        <v>0</v>
      </c>
      <c r="H93">
        <f>SUM(Table4[[#This Row],[2022_General Fund]:[2022_Other Funds]])</f>
        <v>4</v>
      </c>
      <c r="I93">
        <v>4</v>
      </c>
      <c r="J93">
        <v>0</v>
      </c>
      <c r="K93">
        <f>SUM(Table4[[#This Row],[2023_General Fund]:[2023_Other Funds]])</f>
        <v>4</v>
      </c>
      <c r="L93">
        <v>10</v>
      </c>
      <c r="M93">
        <v>0</v>
      </c>
      <c r="N93">
        <f t="shared" si="1"/>
        <v>10</v>
      </c>
    </row>
    <row r="94" spans="1:14" x14ac:dyDescent="0.25">
      <c r="A94" t="s">
        <v>11</v>
      </c>
      <c r="B94">
        <v>4361</v>
      </c>
      <c r="C94" t="s">
        <v>136</v>
      </c>
      <c r="D94">
        <v>855</v>
      </c>
      <c r="E94" t="s">
        <v>137</v>
      </c>
      <c r="F94">
        <v>145</v>
      </c>
      <c r="G94">
        <v>0</v>
      </c>
      <c r="H94">
        <f>SUM(Table4[[#This Row],[2022_General Fund]:[2022_Other Funds]])</f>
        <v>145</v>
      </c>
      <c r="I94">
        <v>149</v>
      </c>
      <c r="J94">
        <v>0</v>
      </c>
      <c r="K94">
        <f>SUM(Table4[[#This Row],[2023_General Fund]:[2023_Other Funds]])</f>
        <v>149</v>
      </c>
      <c r="L94">
        <v>149</v>
      </c>
      <c r="M94">
        <v>0</v>
      </c>
      <c r="N94">
        <f t="shared" si="1"/>
        <v>149</v>
      </c>
    </row>
    <row r="95" spans="1:14" x14ac:dyDescent="0.25">
      <c r="A95" t="s">
        <v>11</v>
      </c>
      <c r="B95">
        <v>4383</v>
      </c>
      <c r="C95" t="s">
        <v>145</v>
      </c>
      <c r="D95">
        <v>117</v>
      </c>
      <c r="E95" t="s">
        <v>146</v>
      </c>
      <c r="F95">
        <v>8</v>
      </c>
      <c r="G95">
        <v>0</v>
      </c>
      <c r="H95">
        <f>SUM(Table4[[#This Row],[2022_General Fund]:[2022_Other Funds]])</f>
        <v>8</v>
      </c>
      <c r="I95">
        <v>8</v>
      </c>
      <c r="J95">
        <v>0</v>
      </c>
      <c r="K95">
        <f>SUM(Table4[[#This Row],[2023_General Fund]:[2023_Other Funds]])</f>
        <v>8</v>
      </c>
      <c r="L95">
        <v>8</v>
      </c>
      <c r="M95">
        <v>0</v>
      </c>
      <c r="N95">
        <f t="shared" si="1"/>
        <v>8</v>
      </c>
    </row>
    <row r="96" spans="1:14" x14ac:dyDescent="0.25">
      <c r="A96" t="s">
        <v>11</v>
      </c>
      <c r="B96">
        <v>4309</v>
      </c>
      <c r="C96" t="s">
        <v>125</v>
      </c>
      <c r="D96">
        <v>109</v>
      </c>
      <c r="E96" t="s">
        <v>126</v>
      </c>
      <c r="F96">
        <v>15</v>
      </c>
      <c r="G96">
        <v>0</v>
      </c>
      <c r="H96">
        <f>SUM(Table4[[#This Row],[2022_General Fund]:[2022_Other Funds]])</f>
        <v>15</v>
      </c>
      <c r="I96">
        <v>11</v>
      </c>
      <c r="J96">
        <v>0</v>
      </c>
      <c r="K96">
        <f>SUM(Table4[[#This Row],[2023_General Fund]:[2023_Other Funds]])</f>
        <v>11</v>
      </c>
      <c r="L96">
        <v>11</v>
      </c>
      <c r="M96">
        <v>0</v>
      </c>
      <c r="N96">
        <f t="shared" si="1"/>
        <v>11</v>
      </c>
    </row>
    <row r="97" spans="1:14" x14ac:dyDescent="0.25">
      <c r="A97" t="s">
        <v>11</v>
      </c>
      <c r="B97">
        <v>4309</v>
      </c>
      <c r="C97" t="s">
        <v>125</v>
      </c>
      <c r="D97">
        <v>741</v>
      </c>
      <c r="E97" t="s">
        <v>128</v>
      </c>
      <c r="F97">
        <v>7</v>
      </c>
      <c r="G97">
        <v>102</v>
      </c>
      <c r="H97">
        <f>SUM(Table4[[#This Row],[2022_General Fund]:[2022_Other Funds]])</f>
        <v>109</v>
      </c>
      <c r="I97">
        <v>7</v>
      </c>
      <c r="J97">
        <v>102</v>
      </c>
      <c r="K97">
        <f>SUM(Table4[[#This Row],[2023_General Fund]:[2023_Other Funds]])</f>
        <v>109</v>
      </c>
      <c r="L97">
        <v>7</v>
      </c>
      <c r="M97">
        <v>102</v>
      </c>
      <c r="N97">
        <f t="shared" si="1"/>
        <v>109</v>
      </c>
    </row>
    <row r="98" spans="1:14" x14ac:dyDescent="0.25">
      <c r="A98" t="s">
        <v>11</v>
      </c>
      <c r="B98">
        <v>4309</v>
      </c>
      <c r="C98" t="s">
        <v>125</v>
      </c>
      <c r="D98">
        <v>605</v>
      </c>
      <c r="E98" t="s">
        <v>127</v>
      </c>
      <c r="F98">
        <v>1</v>
      </c>
      <c r="G98">
        <v>8</v>
      </c>
      <c r="H98">
        <f>SUM(Table4[[#This Row],[2022_General Fund]:[2022_Other Funds]])</f>
        <v>9</v>
      </c>
      <c r="I98">
        <v>1</v>
      </c>
      <c r="J98">
        <v>8</v>
      </c>
      <c r="K98">
        <f>SUM(Table4[[#This Row],[2023_General Fund]:[2023_Other Funds]])</f>
        <v>9</v>
      </c>
      <c r="L98">
        <v>1</v>
      </c>
      <c r="M98">
        <v>8</v>
      </c>
      <c r="N98">
        <f t="shared" si="1"/>
        <v>9</v>
      </c>
    </row>
    <row r="99" spans="1:14" x14ac:dyDescent="0.25">
      <c r="A99" t="s">
        <v>11</v>
      </c>
      <c r="B99">
        <v>4500</v>
      </c>
      <c r="C99" t="s">
        <v>149</v>
      </c>
      <c r="D99">
        <v>794</v>
      </c>
      <c r="E99" t="s">
        <v>153</v>
      </c>
      <c r="F99">
        <v>8</v>
      </c>
      <c r="G99">
        <v>15</v>
      </c>
      <c r="H99">
        <f>SUM(Table4[[#This Row],[2022_General Fund]:[2022_Other Funds]])</f>
        <v>23</v>
      </c>
      <c r="I99">
        <v>10</v>
      </c>
      <c r="J99">
        <v>17</v>
      </c>
      <c r="K99">
        <f>SUM(Table4[[#This Row],[2023_General Fund]:[2023_Other Funds]])</f>
        <v>27</v>
      </c>
      <c r="L99">
        <v>10</v>
      </c>
      <c r="M99">
        <v>17</v>
      </c>
      <c r="N99">
        <f t="shared" si="1"/>
        <v>27</v>
      </c>
    </row>
    <row r="100" spans="1:14" x14ac:dyDescent="0.25">
      <c r="A100" t="s">
        <v>11</v>
      </c>
      <c r="B100">
        <v>4500</v>
      </c>
      <c r="C100" t="s">
        <v>149</v>
      </c>
      <c r="D100">
        <v>791</v>
      </c>
      <c r="E100" t="s">
        <v>150</v>
      </c>
      <c r="F100">
        <v>0</v>
      </c>
      <c r="G100">
        <v>2</v>
      </c>
      <c r="H100">
        <f>SUM(Table4[[#This Row],[2022_General Fund]:[2022_Other Funds]])</f>
        <v>2</v>
      </c>
      <c r="I100">
        <v>0</v>
      </c>
      <c r="J100">
        <v>2</v>
      </c>
      <c r="K100">
        <f>SUM(Table4[[#This Row],[2023_General Fund]:[2023_Other Funds]])</f>
        <v>2</v>
      </c>
      <c r="L100">
        <v>0</v>
      </c>
      <c r="M100">
        <v>2</v>
      </c>
      <c r="N100">
        <f t="shared" si="1"/>
        <v>2</v>
      </c>
    </row>
    <row r="101" spans="1:14" x14ac:dyDescent="0.25">
      <c r="A101" t="s">
        <v>11</v>
      </c>
      <c r="B101">
        <v>4500</v>
      </c>
      <c r="C101" t="s">
        <v>149</v>
      </c>
      <c r="D101">
        <v>793</v>
      </c>
      <c r="E101" t="s">
        <v>152</v>
      </c>
      <c r="F101">
        <v>11</v>
      </c>
      <c r="G101">
        <v>7</v>
      </c>
      <c r="H101">
        <f>SUM(Table4[[#This Row],[2022_General Fund]:[2022_Other Funds]])</f>
        <v>18</v>
      </c>
      <c r="I101">
        <v>11</v>
      </c>
      <c r="J101">
        <v>9</v>
      </c>
      <c r="K101">
        <f>SUM(Table4[[#This Row],[2023_General Fund]:[2023_Other Funds]])</f>
        <v>20</v>
      </c>
      <c r="L101">
        <v>11</v>
      </c>
      <c r="M101">
        <v>9</v>
      </c>
      <c r="N101">
        <f t="shared" si="1"/>
        <v>20</v>
      </c>
    </row>
    <row r="102" spans="1:14" x14ac:dyDescent="0.25">
      <c r="A102" t="s">
        <v>11</v>
      </c>
      <c r="B102">
        <v>4500</v>
      </c>
      <c r="C102" t="s">
        <v>149</v>
      </c>
      <c r="D102">
        <v>792</v>
      </c>
      <c r="E102" t="s">
        <v>151</v>
      </c>
      <c r="F102">
        <v>0</v>
      </c>
      <c r="G102">
        <v>30</v>
      </c>
      <c r="H102">
        <f>SUM(Table4[[#This Row],[2022_General Fund]:[2022_Other Funds]])</f>
        <v>30</v>
      </c>
      <c r="I102">
        <v>0</v>
      </c>
      <c r="J102">
        <v>30</v>
      </c>
      <c r="K102">
        <f>SUM(Table4[[#This Row],[2023_General Fund]:[2023_Other Funds]])</f>
        <v>30</v>
      </c>
      <c r="L102">
        <v>0</v>
      </c>
      <c r="M102">
        <v>30</v>
      </c>
      <c r="N102">
        <f t="shared" si="1"/>
        <v>30</v>
      </c>
    </row>
    <row r="103" spans="1:14" x14ac:dyDescent="0.25">
      <c r="A103" t="s">
        <v>11</v>
      </c>
      <c r="B103">
        <v>4500</v>
      </c>
      <c r="C103" t="s">
        <v>149</v>
      </c>
      <c r="D103">
        <v>795</v>
      </c>
      <c r="E103" t="s">
        <v>154</v>
      </c>
      <c r="F103">
        <v>0</v>
      </c>
      <c r="G103">
        <v>49</v>
      </c>
      <c r="H103">
        <f>SUM(Table4[[#This Row],[2022_General Fund]:[2022_Other Funds]])</f>
        <v>49</v>
      </c>
      <c r="I103">
        <v>0</v>
      </c>
      <c r="J103">
        <v>69</v>
      </c>
      <c r="K103">
        <f>SUM(Table4[[#This Row],[2023_General Fund]:[2023_Other Funds]])</f>
        <v>69</v>
      </c>
      <c r="L103">
        <v>0</v>
      </c>
      <c r="M103">
        <v>71</v>
      </c>
      <c r="N103">
        <f t="shared" si="1"/>
        <v>71</v>
      </c>
    </row>
    <row r="104" spans="1:14" x14ac:dyDescent="0.25">
      <c r="A104" t="s">
        <v>11</v>
      </c>
      <c r="B104">
        <v>4500</v>
      </c>
      <c r="C104" t="s">
        <v>149</v>
      </c>
      <c r="D104">
        <v>796</v>
      </c>
      <c r="E104" t="s">
        <v>155</v>
      </c>
      <c r="F104">
        <v>2</v>
      </c>
      <c r="G104">
        <v>3</v>
      </c>
      <c r="H104">
        <f>SUM(Table4[[#This Row],[2022_General Fund]:[2022_Other Funds]])</f>
        <v>5</v>
      </c>
      <c r="I104">
        <v>2</v>
      </c>
      <c r="J104">
        <v>3</v>
      </c>
      <c r="K104">
        <f>SUM(Table4[[#This Row],[2023_General Fund]:[2023_Other Funds]])</f>
        <v>5</v>
      </c>
      <c r="L104">
        <v>2</v>
      </c>
      <c r="M104">
        <v>3</v>
      </c>
      <c r="N104">
        <f t="shared" si="1"/>
        <v>5</v>
      </c>
    </row>
    <row r="105" spans="1:14" x14ac:dyDescent="0.25">
      <c r="A105" t="s">
        <v>11</v>
      </c>
      <c r="B105">
        <v>4500</v>
      </c>
      <c r="C105" t="s">
        <v>149</v>
      </c>
      <c r="D105">
        <v>797</v>
      </c>
      <c r="E105" t="s">
        <v>156</v>
      </c>
      <c r="F105">
        <v>17</v>
      </c>
      <c r="G105">
        <v>4</v>
      </c>
      <c r="H105">
        <f>SUM(Table4[[#This Row],[2022_General Fund]:[2022_Other Funds]])</f>
        <v>21</v>
      </c>
      <c r="I105">
        <v>16</v>
      </c>
      <c r="J105">
        <v>2</v>
      </c>
      <c r="K105">
        <f>SUM(Table4[[#This Row],[2023_General Fund]:[2023_Other Funds]])</f>
        <v>18</v>
      </c>
      <c r="L105">
        <v>16</v>
      </c>
      <c r="M105">
        <v>2</v>
      </c>
      <c r="N105">
        <f t="shared" si="1"/>
        <v>18</v>
      </c>
    </row>
    <row r="106" spans="1:14" x14ac:dyDescent="0.25">
      <c r="A106" t="s">
        <v>11</v>
      </c>
      <c r="B106">
        <v>4500</v>
      </c>
      <c r="C106" t="s">
        <v>149</v>
      </c>
      <c r="D106">
        <v>800</v>
      </c>
      <c r="E106" t="s">
        <v>158</v>
      </c>
      <c r="F106">
        <v>0</v>
      </c>
      <c r="G106">
        <v>15</v>
      </c>
      <c r="H106">
        <f>SUM(Table4[[#This Row],[2022_General Fund]:[2022_Other Funds]])</f>
        <v>15</v>
      </c>
      <c r="I106">
        <v>0</v>
      </c>
      <c r="J106">
        <v>15</v>
      </c>
      <c r="K106">
        <f>SUM(Table4[[#This Row],[2023_General Fund]:[2023_Other Funds]])</f>
        <v>15</v>
      </c>
      <c r="L106">
        <v>0</v>
      </c>
      <c r="M106">
        <v>15</v>
      </c>
      <c r="N106">
        <f t="shared" si="1"/>
        <v>15</v>
      </c>
    </row>
    <row r="107" spans="1:14" x14ac:dyDescent="0.25">
      <c r="A107" t="s">
        <v>11</v>
      </c>
      <c r="B107">
        <v>4500</v>
      </c>
      <c r="C107" t="s">
        <v>149</v>
      </c>
      <c r="D107">
        <v>798</v>
      </c>
      <c r="E107" t="s">
        <v>157</v>
      </c>
      <c r="F107">
        <v>7</v>
      </c>
      <c r="G107">
        <v>1</v>
      </c>
      <c r="H107">
        <f>SUM(Table4[[#This Row],[2022_General Fund]:[2022_Other Funds]])</f>
        <v>8</v>
      </c>
      <c r="I107">
        <v>7</v>
      </c>
      <c r="J107">
        <v>1</v>
      </c>
      <c r="K107">
        <f>SUM(Table4[[#This Row],[2023_General Fund]:[2023_Other Funds]])</f>
        <v>8</v>
      </c>
      <c r="L107">
        <v>7</v>
      </c>
      <c r="M107">
        <v>1</v>
      </c>
      <c r="N107">
        <f t="shared" si="1"/>
        <v>8</v>
      </c>
    </row>
    <row r="108" spans="1:14" x14ac:dyDescent="0.25">
      <c r="A108" t="s">
        <v>11</v>
      </c>
      <c r="B108">
        <v>500</v>
      </c>
      <c r="C108" t="s">
        <v>17</v>
      </c>
      <c r="D108">
        <v>846</v>
      </c>
      <c r="E108" t="s">
        <v>19</v>
      </c>
      <c r="F108">
        <v>0</v>
      </c>
      <c r="G108">
        <v>0</v>
      </c>
      <c r="H108">
        <f>SUM(Table4[[#This Row],[2022_General Fund]:[2022_Other Funds]])</f>
        <v>0</v>
      </c>
      <c r="I108">
        <v>11</v>
      </c>
      <c r="J108">
        <v>0</v>
      </c>
      <c r="K108">
        <f>SUM(Table4[[#This Row],[2023_General Fund]:[2023_Other Funds]])</f>
        <v>11</v>
      </c>
      <c r="L108">
        <v>11</v>
      </c>
      <c r="M108">
        <v>0</v>
      </c>
      <c r="N108">
        <f t="shared" si="1"/>
        <v>11</v>
      </c>
    </row>
    <row r="109" spans="1:14" x14ac:dyDescent="0.25">
      <c r="A109" t="s">
        <v>11</v>
      </c>
      <c r="B109">
        <v>500</v>
      </c>
      <c r="C109" t="s">
        <v>17</v>
      </c>
      <c r="D109">
        <v>848</v>
      </c>
      <c r="E109" t="s">
        <v>20</v>
      </c>
      <c r="F109">
        <v>0</v>
      </c>
      <c r="G109">
        <v>0</v>
      </c>
      <c r="H109">
        <f>SUM(Table4[[#This Row],[2022_General Fund]:[2022_Other Funds]])</f>
        <v>0</v>
      </c>
      <c r="I109">
        <v>6</v>
      </c>
      <c r="J109">
        <v>0</v>
      </c>
      <c r="K109">
        <f>SUM(Table4[[#This Row],[2023_General Fund]:[2023_Other Funds]])</f>
        <v>6</v>
      </c>
      <c r="L109">
        <v>6</v>
      </c>
      <c r="M109">
        <v>0</v>
      </c>
      <c r="N109">
        <f t="shared" si="1"/>
        <v>6</v>
      </c>
    </row>
    <row r="110" spans="1:14" x14ac:dyDescent="0.25">
      <c r="A110" t="s">
        <v>11</v>
      </c>
      <c r="B110">
        <v>500</v>
      </c>
      <c r="C110" t="s">
        <v>17</v>
      </c>
      <c r="D110">
        <v>656</v>
      </c>
      <c r="E110" t="s">
        <v>18</v>
      </c>
      <c r="F110">
        <v>0</v>
      </c>
      <c r="G110">
        <v>0</v>
      </c>
      <c r="H110">
        <f>SUM(Table4[[#This Row],[2022_General Fund]:[2022_Other Funds]])</f>
        <v>0</v>
      </c>
      <c r="I110">
        <v>7</v>
      </c>
      <c r="J110">
        <v>0</v>
      </c>
      <c r="K110">
        <f>SUM(Table4[[#This Row],[2023_General Fund]:[2023_Other Funds]])</f>
        <v>7</v>
      </c>
      <c r="L110">
        <v>7</v>
      </c>
      <c r="M110">
        <v>0</v>
      </c>
      <c r="N110">
        <f t="shared" si="1"/>
        <v>7</v>
      </c>
    </row>
    <row r="111" spans="1:14" x14ac:dyDescent="0.25">
      <c r="A111" t="s">
        <v>11</v>
      </c>
      <c r="B111">
        <v>4381</v>
      </c>
      <c r="C111" t="s">
        <v>140</v>
      </c>
      <c r="D111">
        <v>356</v>
      </c>
      <c r="E111" t="s">
        <v>141</v>
      </c>
      <c r="F111">
        <v>10</v>
      </c>
      <c r="G111">
        <v>33</v>
      </c>
      <c r="H111">
        <f>SUM(Table4[[#This Row],[2022_General Fund]:[2022_Other Funds]])</f>
        <v>43</v>
      </c>
      <c r="I111">
        <v>10</v>
      </c>
      <c r="J111">
        <v>33</v>
      </c>
      <c r="K111">
        <f>SUM(Table4[[#This Row],[2023_General Fund]:[2023_Other Funds]])</f>
        <v>43</v>
      </c>
      <c r="L111">
        <v>12</v>
      </c>
      <c r="M111">
        <v>33</v>
      </c>
      <c r="N111">
        <f t="shared" si="1"/>
        <v>45</v>
      </c>
    </row>
    <row r="112" spans="1:14" x14ac:dyDescent="0.25">
      <c r="A112" t="s">
        <v>11</v>
      </c>
      <c r="B112">
        <v>4381</v>
      </c>
      <c r="C112" t="s">
        <v>140</v>
      </c>
      <c r="D112">
        <v>893</v>
      </c>
      <c r="E112" t="s">
        <v>142</v>
      </c>
      <c r="F112">
        <v>0</v>
      </c>
      <c r="G112">
        <v>1</v>
      </c>
      <c r="H112">
        <f>SUM(Table4[[#This Row],[2022_General Fund]:[2022_Other Funds]])</f>
        <v>1</v>
      </c>
      <c r="I112">
        <v>0</v>
      </c>
      <c r="J112">
        <v>1</v>
      </c>
      <c r="K112">
        <f>SUM(Table4[[#This Row],[2023_General Fund]:[2023_Other Funds]])</f>
        <v>1</v>
      </c>
      <c r="L112">
        <v>0</v>
      </c>
      <c r="M112">
        <v>1</v>
      </c>
      <c r="N112">
        <f t="shared" si="1"/>
        <v>1</v>
      </c>
    </row>
    <row r="113" spans="1:14" x14ac:dyDescent="0.25">
      <c r="A113" t="s">
        <v>11</v>
      </c>
      <c r="B113">
        <v>4381</v>
      </c>
      <c r="C113" t="s">
        <v>140</v>
      </c>
      <c r="D113">
        <v>894</v>
      </c>
      <c r="E113" t="s">
        <v>143</v>
      </c>
      <c r="F113">
        <v>6</v>
      </c>
      <c r="G113">
        <v>0</v>
      </c>
      <c r="H113">
        <f>SUM(Table4[[#This Row],[2022_General Fund]:[2022_Other Funds]])</f>
        <v>6</v>
      </c>
      <c r="I113">
        <v>6</v>
      </c>
      <c r="J113">
        <v>0</v>
      </c>
      <c r="K113">
        <f>SUM(Table4[[#This Row],[2023_General Fund]:[2023_Other Funds]])</f>
        <v>6</v>
      </c>
      <c r="L113">
        <v>6</v>
      </c>
      <c r="M113">
        <v>0</v>
      </c>
      <c r="N113">
        <f t="shared" si="1"/>
        <v>6</v>
      </c>
    </row>
    <row r="114" spans="1:14" x14ac:dyDescent="0.25">
      <c r="A114" t="s">
        <v>11</v>
      </c>
      <c r="B114">
        <v>4381</v>
      </c>
      <c r="C114" t="s">
        <v>140</v>
      </c>
      <c r="D114">
        <v>896</v>
      </c>
      <c r="E114" t="s">
        <v>144</v>
      </c>
      <c r="F114">
        <v>0</v>
      </c>
      <c r="G114">
        <v>8</v>
      </c>
      <c r="H114">
        <f>SUM(Table4[[#This Row],[2022_General Fund]:[2022_Other Funds]])</f>
        <v>8</v>
      </c>
      <c r="I114">
        <v>0</v>
      </c>
      <c r="J114">
        <v>8</v>
      </c>
      <c r="K114">
        <f>SUM(Table4[[#This Row],[2023_General Fund]:[2023_Other Funds]])</f>
        <v>8</v>
      </c>
      <c r="L114">
        <v>0</v>
      </c>
      <c r="M114">
        <v>8</v>
      </c>
      <c r="N114">
        <f t="shared" si="1"/>
        <v>8</v>
      </c>
    </row>
    <row r="115" spans="1:14" x14ac:dyDescent="0.25">
      <c r="A115" t="s">
        <v>11</v>
      </c>
      <c r="B115">
        <v>4303</v>
      </c>
      <c r="C115" t="s">
        <v>118</v>
      </c>
      <c r="D115">
        <v>804</v>
      </c>
      <c r="E115" t="s">
        <v>121</v>
      </c>
      <c r="F115">
        <v>65</v>
      </c>
      <c r="G115">
        <v>0</v>
      </c>
      <c r="H115">
        <f>SUM(Table4[[#This Row],[2022_General Fund]:[2022_Other Funds]])</f>
        <v>65</v>
      </c>
      <c r="I115">
        <v>64</v>
      </c>
      <c r="J115">
        <v>0</v>
      </c>
      <c r="K115">
        <f>SUM(Table4[[#This Row],[2023_General Fund]:[2023_Other Funds]])</f>
        <v>64</v>
      </c>
      <c r="L115">
        <v>64</v>
      </c>
      <c r="M115">
        <v>0</v>
      </c>
      <c r="N115">
        <f t="shared" si="1"/>
        <v>64</v>
      </c>
    </row>
    <row r="116" spans="1:14" x14ac:dyDescent="0.25">
      <c r="A116" t="s">
        <v>11</v>
      </c>
      <c r="B116">
        <v>4303</v>
      </c>
      <c r="C116" t="s">
        <v>118</v>
      </c>
      <c r="D116">
        <v>802</v>
      </c>
      <c r="E116" t="s">
        <v>119</v>
      </c>
      <c r="F116">
        <v>16</v>
      </c>
      <c r="G116">
        <v>0</v>
      </c>
      <c r="H116">
        <f>SUM(Table4[[#This Row],[2022_General Fund]:[2022_Other Funds]])</f>
        <v>16</v>
      </c>
      <c r="I116">
        <v>16</v>
      </c>
      <c r="J116">
        <v>0</v>
      </c>
      <c r="K116">
        <f>SUM(Table4[[#This Row],[2023_General Fund]:[2023_Other Funds]])</f>
        <v>16</v>
      </c>
      <c r="L116">
        <v>16</v>
      </c>
      <c r="M116">
        <v>0</v>
      </c>
      <c r="N116">
        <f t="shared" si="1"/>
        <v>16</v>
      </c>
    </row>
    <row r="117" spans="1:14" x14ac:dyDescent="0.25">
      <c r="A117" t="s">
        <v>11</v>
      </c>
      <c r="B117">
        <v>4303</v>
      </c>
      <c r="C117" t="s">
        <v>118</v>
      </c>
      <c r="D117">
        <v>803</v>
      </c>
      <c r="E117" t="s">
        <v>120</v>
      </c>
      <c r="F117">
        <v>34</v>
      </c>
      <c r="G117">
        <v>0</v>
      </c>
      <c r="H117">
        <f>SUM(Table4[[#This Row],[2022_General Fund]:[2022_Other Funds]])</f>
        <v>34</v>
      </c>
      <c r="I117">
        <v>28</v>
      </c>
      <c r="J117">
        <v>0</v>
      </c>
      <c r="K117">
        <f>SUM(Table4[[#This Row],[2023_General Fund]:[2023_Other Funds]])</f>
        <v>28</v>
      </c>
      <c r="L117">
        <v>28</v>
      </c>
      <c r="M117">
        <v>0</v>
      </c>
      <c r="N117">
        <f t="shared" si="1"/>
        <v>28</v>
      </c>
    </row>
    <row r="118" spans="1:14" x14ac:dyDescent="0.25">
      <c r="A118" t="s">
        <v>11</v>
      </c>
      <c r="B118">
        <v>4303</v>
      </c>
      <c r="C118" t="s">
        <v>118</v>
      </c>
      <c r="D118">
        <v>805</v>
      </c>
      <c r="E118" t="s">
        <v>122</v>
      </c>
      <c r="F118">
        <v>41</v>
      </c>
      <c r="G118">
        <v>3</v>
      </c>
      <c r="H118">
        <f>SUM(Table4[[#This Row],[2022_General Fund]:[2022_Other Funds]])</f>
        <v>44</v>
      </c>
      <c r="I118">
        <v>37</v>
      </c>
      <c r="J118">
        <v>5</v>
      </c>
      <c r="K118">
        <f>SUM(Table4[[#This Row],[2023_General Fund]:[2023_Other Funds]])</f>
        <v>42</v>
      </c>
      <c r="L118">
        <v>37</v>
      </c>
      <c r="M118">
        <v>5</v>
      </c>
      <c r="N118">
        <f t="shared" si="1"/>
        <v>42</v>
      </c>
    </row>
    <row r="119" spans="1:14" x14ac:dyDescent="0.25">
      <c r="A119" t="s">
        <v>11</v>
      </c>
      <c r="B119">
        <v>4346</v>
      </c>
      <c r="C119" t="s">
        <v>131</v>
      </c>
      <c r="D119">
        <v>619</v>
      </c>
      <c r="E119" t="s">
        <v>134</v>
      </c>
      <c r="F119">
        <v>0</v>
      </c>
      <c r="G119">
        <v>0</v>
      </c>
      <c r="H119">
        <f>SUM(Table4[[#This Row],[2022_General Fund]:[2022_Other Funds]])</f>
        <v>0</v>
      </c>
      <c r="I119">
        <v>1</v>
      </c>
      <c r="J119">
        <v>0</v>
      </c>
      <c r="K119">
        <f>SUM(Table4[[#This Row],[2023_General Fund]:[2023_Other Funds]])</f>
        <v>1</v>
      </c>
      <c r="L119">
        <v>1</v>
      </c>
      <c r="M119">
        <v>0</v>
      </c>
      <c r="N119">
        <f t="shared" si="1"/>
        <v>1</v>
      </c>
    </row>
    <row r="120" spans="1:14" x14ac:dyDescent="0.25">
      <c r="A120" t="s">
        <v>11</v>
      </c>
      <c r="B120">
        <v>4346</v>
      </c>
      <c r="C120" t="s">
        <v>131</v>
      </c>
      <c r="D120">
        <v>758</v>
      </c>
      <c r="E120" t="s">
        <v>135</v>
      </c>
      <c r="F120">
        <v>6</v>
      </c>
      <c r="G120">
        <v>0</v>
      </c>
      <c r="H120">
        <f>SUM(Table4[[#This Row],[2022_General Fund]:[2022_Other Funds]])</f>
        <v>6</v>
      </c>
      <c r="I120">
        <v>9</v>
      </c>
      <c r="J120">
        <v>0</v>
      </c>
      <c r="K120">
        <f>SUM(Table4[[#This Row],[2023_General Fund]:[2023_Other Funds]])</f>
        <v>9</v>
      </c>
      <c r="L120">
        <v>9</v>
      </c>
      <c r="M120">
        <v>0</v>
      </c>
      <c r="N120">
        <f t="shared" si="1"/>
        <v>9</v>
      </c>
    </row>
    <row r="121" spans="1:14" x14ac:dyDescent="0.25">
      <c r="A121" t="s">
        <v>11</v>
      </c>
      <c r="B121">
        <v>4346</v>
      </c>
      <c r="C121" t="s">
        <v>131</v>
      </c>
      <c r="D121">
        <v>617</v>
      </c>
      <c r="E121" t="s">
        <v>132</v>
      </c>
      <c r="F121">
        <v>3</v>
      </c>
      <c r="G121">
        <v>2</v>
      </c>
      <c r="H121">
        <f>SUM(Table4[[#This Row],[2022_General Fund]:[2022_Other Funds]])</f>
        <v>5</v>
      </c>
      <c r="I121">
        <v>3</v>
      </c>
      <c r="J121">
        <v>2</v>
      </c>
      <c r="K121">
        <f>SUM(Table4[[#This Row],[2023_General Fund]:[2023_Other Funds]])</f>
        <v>5</v>
      </c>
      <c r="L121">
        <v>3</v>
      </c>
      <c r="M121">
        <v>4</v>
      </c>
      <c r="N121">
        <f t="shared" si="1"/>
        <v>7</v>
      </c>
    </row>
    <row r="122" spans="1:14" x14ac:dyDescent="0.25">
      <c r="A122" t="s">
        <v>11</v>
      </c>
      <c r="B122">
        <v>4346</v>
      </c>
      <c r="C122" t="s">
        <v>131</v>
      </c>
      <c r="D122">
        <v>618</v>
      </c>
      <c r="E122" t="s">
        <v>133</v>
      </c>
      <c r="F122">
        <v>6</v>
      </c>
      <c r="G122">
        <v>0</v>
      </c>
      <c r="H122">
        <f>SUM(Table4[[#This Row],[2022_General Fund]:[2022_Other Funds]])</f>
        <v>6</v>
      </c>
      <c r="I122">
        <v>3</v>
      </c>
      <c r="J122">
        <v>0</v>
      </c>
      <c r="K122">
        <f>SUM(Table4[[#This Row],[2023_General Fund]:[2023_Other Funds]])</f>
        <v>3</v>
      </c>
      <c r="L122">
        <v>3</v>
      </c>
      <c r="M122">
        <v>0</v>
      </c>
      <c r="N122">
        <f t="shared" si="1"/>
        <v>3</v>
      </c>
    </row>
    <row r="123" spans="1:14" x14ac:dyDescent="0.25">
      <c r="A123" t="s">
        <v>11</v>
      </c>
      <c r="B123">
        <v>4308</v>
      </c>
      <c r="C123" t="s">
        <v>236</v>
      </c>
      <c r="D123">
        <v>836</v>
      </c>
      <c r="E123" t="s">
        <v>124</v>
      </c>
      <c r="F123">
        <v>18</v>
      </c>
      <c r="G123">
        <v>0</v>
      </c>
      <c r="H123">
        <f>SUM(Table4[[#This Row],[2022_General Fund]:[2022_Other Funds]])</f>
        <v>18</v>
      </c>
      <c r="I123">
        <v>0</v>
      </c>
      <c r="J123">
        <v>0</v>
      </c>
      <c r="K123">
        <f>SUM(Table4[[#This Row],[2023_General Fund]:[2023_Other Funds]])</f>
        <v>0</v>
      </c>
      <c r="L123">
        <v>0</v>
      </c>
      <c r="M123">
        <v>0</v>
      </c>
      <c r="N123">
        <f t="shared" si="1"/>
        <v>0</v>
      </c>
    </row>
    <row r="124" spans="1:14" x14ac:dyDescent="0.25">
      <c r="A124" t="s">
        <v>11</v>
      </c>
      <c r="B124">
        <v>4341</v>
      </c>
      <c r="C124" t="s">
        <v>129</v>
      </c>
      <c r="D124">
        <v>128</v>
      </c>
      <c r="E124" t="s">
        <v>130</v>
      </c>
      <c r="F124">
        <v>6</v>
      </c>
      <c r="G124">
        <v>0</v>
      </c>
      <c r="H124">
        <f>SUM(Table4[[#This Row],[2022_General Fund]:[2022_Other Funds]])</f>
        <v>6</v>
      </c>
      <c r="I124">
        <v>8</v>
      </c>
      <c r="J124">
        <v>0</v>
      </c>
      <c r="K124">
        <f>SUM(Table4[[#This Row],[2023_General Fund]:[2023_Other Funds]])</f>
        <v>8</v>
      </c>
      <c r="L124">
        <v>8</v>
      </c>
      <c r="M124">
        <v>0</v>
      </c>
      <c r="N124">
        <f t="shared" si="1"/>
        <v>8</v>
      </c>
    </row>
    <row r="125" spans="1:14" x14ac:dyDescent="0.25">
      <c r="A125" t="s">
        <v>11</v>
      </c>
      <c r="B125">
        <v>7900</v>
      </c>
      <c r="C125" t="s">
        <v>229</v>
      </c>
      <c r="D125">
        <v>185</v>
      </c>
      <c r="E125" t="s">
        <v>230</v>
      </c>
      <c r="F125">
        <v>4</v>
      </c>
      <c r="G125">
        <v>0</v>
      </c>
      <c r="H125">
        <f>SUM(Table4[[#This Row],[2022_General Fund]:[2022_Other Funds]])</f>
        <v>4</v>
      </c>
      <c r="I125">
        <v>4</v>
      </c>
      <c r="J125">
        <v>0</v>
      </c>
      <c r="K125">
        <f>SUM(Table4[[#This Row],[2023_General Fund]:[2023_Other Funds]])</f>
        <v>4</v>
      </c>
      <c r="L125">
        <v>4</v>
      </c>
      <c r="M125">
        <v>0</v>
      </c>
      <c r="N125">
        <f t="shared" si="1"/>
        <v>4</v>
      </c>
    </row>
    <row r="126" spans="1:14" x14ac:dyDescent="0.25">
      <c r="A126" t="s">
        <v>11</v>
      </c>
      <c r="B126">
        <v>500</v>
      </c>
      <c r="C126" t="s">
        <v>231</v>
      </c>
      <c r="D126">
        <v>846</v>
      </c>
      <c r="E126" t="s">
        <v>232</v>
      </c>
      <c r="F126">
        <v>9</v>
      </c>
      <c r="G126">
        <v>0</v>
      </c>
      <c r="H126">
        <f>SUM(Table4[[#This Row],[2022_General Fund]:[2022_Other Funds]])</f>
        <v>9</v>
      </c>
      <c r="I126">
        <v>0</v>
      </c>
      <c r="J126">
        <v>0</v>
      </c>
      <c r="K126">
        <f>SUM(Table4[[#This Row],[2023_General Fund]:[2023_Other Funds]])</f>
        <v>0</v>
      </c>
      <c r="L126">
        <v>0</v>
      </c>
      <c r="M126">
        <v>0</v>
      </c>
      <c r="N126">
        <f t="shared" si="1"/>
        <v>0</v>
      </c>
    </row>
    <row r="127" spans="1:14" x14ac:dyDescent="0.25">
      <c r="A127" t="s">
        <v>11</v>
      </c>
      <c r="B127">
        <v>500</v>
      </c>
      <c r="C127" t="s">
        <v>231</v>
      </c>
      <c r="D127">
        <v>848</v>
      </c>
      <c r="E127" t="s">
        <v>20</v>
      </c>
      <c r="F127">
        <v>6</v>
      </c>
      <c r="G127">
        <v>0</v>
      </c>
      <c r="H127">
        <f>SUM(Table4[[#This Row],[2022_General Fund]:[2022_Other Funds]])</f>
        <v>6</v>
      </c>
      <c r="I127">
        <v>0</v>
      </c>
      <c r="J127">
        <v>0</v>
      </c>
      <c r="K127">
        <f>SUM(Table4[[#This Row],[2023_General Fund]:[2023_Other Funds]])</f>
        <v>0</v>
      </c>
      <c r="L127">
        <v>0</v>
      </c>
      <c r="M127">
        <v>0</v>
      </c>
      <c r="N127">
        <f t="shared" si="1"/>
        <v>0</v>
      </c>
    </row>
    <row r="128" spans="1:14" x14ac:dyDescent="0.25">
      <c r="A128" t="s">
        <v>11</v>
      </c>
      <c r="B128">
        <v>500</v>
      </c>
      <c r="C128" t="s">
        <v>231</v>
      </c>
      <c r="D128">
        <v>656</v>
      </c>
      <c r="E128" t="s">
        <v>18</v>
      </c>
      <c r="F128">
        <v>7</v>
      </c>
      <c r="G128">
        <v>0</v>
      </c>
      <c r="H128">
        <f>SUM(Table4[[#This Row],[2022_General Fund]:[2022_Other Funds]])</f>
        <v>7</v>
      </c>
      <c r="I128">
        <v>0</v>
      </c>
      <c r="J128">
        <v>0</v>
      </c>
      <c r="K128">
        <f>SUM(Table4[[#This Row],[2023_General Fund]:[2023_Other Funds]])</f>
        <v>0</v>
      </c>
      <c r="L128">
        <v>0</v>
      </c>
      <c r="M128">
        <v>0</v>
      </c>
      <c r="N128">
        <f t="shared" si="1"/>
        <v>0</v>
      </c>
    </row>
    <row r="129" spans="1:14" x14ac:dyDescent="0.25">
      <c r="A129" t="s">
        <v>11</v>
      </c>
      <c r="B129">
        <v>4308</v>
      </c>
      <c r="C129" t="s">
        <v>123</v>
      </c>
      <c r="D129">
        <v>836</v>
      </c>
      <c r="E129" t="s">
        <v>124</v>
      </c>
      <c r="F129">
        <v>0</v>
      </c>
      <c r="G129">
        <v>0</v>
      </c>
      <c r="H129">
        <f>SUM(Table4[[#This Row],[2022_General Fund]:[2022_Other Funds]])</f>
        <v>0</v>
      </c>
      <c r="I129">
        <v>18</v>
      </c>
      <c r="J129">
        <v>0</v>
      </c>
      <c r="K129">
        <f>SUM(Table4[[#This Row],[2023_General Fund]:[2023_Other Funds]])</f>
        <v>18</v>
      </c>
      <c r="L129">
        <v>18</v>
      </c>
      <c r="M129">
        <v>0</v>
      </c>
      <c r="N129">
        <f t="shared" si="1"/>
        <v>18</v>
      </c>
    </row>
    <row r="130" spans="1:14" x14ac:dyDescent="0.25">
      <c r="A130" t="s">
        <v>11</v>
      </c>
      <c r="B130">
        <v>5700</v>
      </c>
      <c r="C130" t="s">
        <v>159</v>
      </c>
      <c r="D130">
        <v>768</v>
      </c>
      <c r="E130" t="s">
        <v>164</v>
      </c>
      <c r="F130">
        <v>8</v>
      </c>
      <c r="G130">
        <v>0</v>
      </c>
      <c r="H130">
        <f>SUM(Table4[[#This Row],[2022_General Fund]:[2022_Other Funds]])</f>
        <v>8</v>
      </c>
      <c r="I130">
        <v>7</v>
      </c>
      <c r="J130">
        <v>0</v>
      </c>
      <c r="K130">
        <f>SUM(Table4[[#This Row],[2023_General Fund]:[2023_Other Funds]])</f>
        <v>7</v>
      </c>
      <c r="L130">
        <v>9</v>
      </c>
      <c r="M130">
        <v>0</v>
      </c>
      <c r="N130">
        <f t="shared" si="1"/>
        <v>9</v>
      </c>
    </row>
    <row r="131" spans="1:14" x14ac:dyDescent="0.25">
      <c r="A131" t="s">
        <v>11</v>
      </c>
      <c r="B131">
        <v>5700</v>
      </c>
      <c r="C131" t="s">
        <v>159</v>
      </c>
      <c r="D131">
        <v>763</v>
      </c>
      <c r="E131" t="s">
        <v>162</v>
      </c>
      <c r="F131">
        <v>16</v>
      </c>
      <c r="G131">
        <v>0</v>
      </c>
      <c r="H131">
        <f>SUM(Table4[[#This Row],[2022_General Fund]:[2022_Other Funds]])</f>
        <v>16</v>
      </c>
      <c r="I131">
        <v>16</v>
      </c>
      <c r="J131">
        <v>0</v>
      </c>
      <c r="K131">
        <f>SUM(Table4[[#This Row],[2023_General Fund]:[2023_Other Funds]])</f>
        <v>16</v>
      </c>
      <c r="L131">
        <v>16</v>
      </c>
      <c r="M131">
        <v>0</v>
      </c>
      <c r="N131">
        <f t="shared" ref="N131:N192" si="2">SUM(L131:M131)</f>
        <v>16</v>
      </c>
    </row>
    <row r="132" spans="1:14" x14ac:dyDescent="0.25">
      <c r="A132" t="s">
        <v>11</v>
      </c>
      <c r="B132">
        <v>5700</v>
      </c>
      <c r="C132" t="s">
        <v>159</v>
      </c>
      <c r="D132">
        <v>761</v>
      </c>
      <c r="E132" t="s">
        <v>160</v>
      </c>
      <c r="F132">
        <v>8</v>
      </c>
      <c r="G132">
        <v>0</v>
      </c>
      <c r="H132">
        <f>SUM(Table4[[#This Row],[2022_General Fund]:[2022_Other Funds]])</f>
        <v>8</v>
      </c>
      <c r="I132">
        <v>8</v>
      </c>
      <c r="J132">
        <v>0</v>
      </c>
      <c r="K132">
        <f>SUM(Table4[[#This Row],[2023_General Fund]:[2023_Other Funds]])</f>
        <v>8</v>
      </c>
      <c r="L132">
        <v>8</v>
      </c>
      <c r="M132">
        <v>0</v>
      </c>
      <c r="N132">
        <f t="shared" si="2"/>
        <v>8</v>
      </c>
    </row>
    <row r="133" spans="1:14" x14ac:dyDescent="0.25">
      <c r="A133" t="s">
        <v>11</v>
      </c>
      <c r="B133">
        <v>5700</v>
      </c>
      <c r="C133" t="s">
        <v>159</v>
      </c>
      <c r="D133">
        <v>762</v>
      </c>
      <c r="E133" t="s">
        <v>161</v>
      </c>
      <c r="F133">
        <v>5</v>
      </c>
      <c r="G133">
        <v>0</v>
      </c>
      <c r="H133">
        <f>SUM(Table4[[#This Row],[2022_General Fund]:[2022_Other Funds]])</f>
        <v>5</v>
      </c>
      <c r="I133">
        <v>5</v>
      </c>
      <c r="J133">
        <v>0</v>
      </c>
      <c r="K133">
        <f>SUM(Table4[[#This Row],[2023_General Fund]:[2023_Other Funds]])</f>
        <v>5</v>
      </c>
      <c r="L133">
        <v>5</v>
      </c>
      <c r="M133">
        <v>0</v>
      </c>
      <c r="N133">
        <f t="shared" si="2"/>
        <v>5</v>
      </c>
    </row>
    <row r="134" spans="1:14" x14ac:dyDescent="0.25">
      <c r="A134" t="s">
        <v>11</v>
      </c>
      <c r="B134">
        <v>5700</v>
      </c>
      <c r="C134" t="s">
        <v>159</v>
      </c>
      <c r="D134">
        <v>765</v>
      </c>
      <c r="E134" t="s">
        <v>163</v>
      </c>
      <c r="F134">
        <v>11</v>
      </c>
      <c r="G134">
        <v>1</v>
      </c>
      <c r="H134">
        <f>SUM(Table4[[#This Row],[2022_General Fund]:[2022_Other Funds]])</f>
        <v>12</v>
      </c>
      <c r="I134">
        <v>12</v>
      </c>
      <c r="J134">
        <v>1</v>
      </c>
      <c r="K134">
        <f>SUM(Table4[[#This Row],[2023_General Fund]:[2023_Other Funds]])</f>
        <v>13</v>
      </c>
      <c r="L134">
        <v>12</v>
      </c>
      <c r="M134">
        <v>1</v>
      </c>
      <c r="N134">
        <f t="shared" si="2"/>
        <v>13</v>
      </c>
    </row>
    <row r="135" spans="1:14" x14ac:dyDescent="0.25">
      <c r="A135" t="s">
        <v>11</v>
      </c>
      <c r="B135">
        <v>5900</v>
      </c>
      <c r="C135" t="s">
        <v>165</v>
      </c>
      <c r="D135">
        <v>621</v>
      </c>
      <c r="E135" t="s">
        <v>166</v>
      </c>
      <c r="F135">
        <v>378</v>
      </c>
      <c r="G135">
        <v>3</v>
      </c>
      <c r="H135">
        <f>SUM(Table4[[#This Row],[2022_General Fund]:[2022_Other Funds]])</f>
        <v>381</v>
      </c>
      <c r="I135">
        <v>298</v>
      </c>
      <c r="J135">
        <v>2</v>
      </c>
      <c r="K135">
        <f>SUM(Table4[[#This Row],[2023_General Fund]:[2023_Other Funds]])</f>
        <v>300</v>
      </c>
      <c r="L135">
        <v>299</v>
      </c>
      <c r="M135">
        <v>2</v>
      </c>
      <c r="N135">
        <f t="shared" si="2"/>
        <v>301</v>
      </c>
    </row>
    <row r="136" spans="1:14" x14ac:dyDescent="0.25">
      <c r="A136" t="s">
        <v>11</v>
      </c>
      <c r="B136">
        <v>5900</v>
      </c>
      <c r="C136" t="s">
        <v>165</v>
      </c>
      <c r="D136">
        <v>807</v>
      </c>
      <c r="E136" t="s">
        <v>173</v>
      </c>
      <c r="F136">
        <v>46</v>
      </c>
      <c r="G136">
        <v>0</v>
      </c>
      <c r="H136">
        <f>SUM(Table4[[#This Row],[2022_General Fund]:[2022_Other Funds]])</f>
        <v>46</v>
      </c>
      <c r="I136">
        <v>142</v>
      </c>
      <c r="J136">
        <v>0</v>
      </c>
      <c r="K136">
        <f>SUM(Table4[[#This Row],[2023_General Fund]:[2023_Other Funds]])</f>
        <v>142</v>
      </c>
      <c r="L136">
        <v>142</v>
      </c>
      <c r="M136">
        <v>0</v>
      </c>
      <c r="N136">
        <f t="shared" si="2"/>
        <v>142</v>
      </c>
    </row>
    <row r="137" spans="1:14" x14ac:dyDescent="0.25">
      <c r="A137" t="s">
        <v>11</v>
      </c>
      <c r="B137">
        <v>5900</v>
      </c>
      <c r="C137" t="s">
        <v>165</v>
      </c>
      <c r="D137">
        <v>642</v>
      </c>
      <c r="E137" t="s">
        <v>172</v>
      </c>
      <c r="F137">
        <v>169</v>
      </c>
      <c r="G137">
        <v>4</v>
      </c>
      <c r="H137">
        <f>SUM(Table4[[#This Row],[2022_General Fund]:[2022_Other Funds]])</f>
        <v>173</v>
      </c>
      <c r="I137">
        <v>164</v>
      </c>
      <c r="J137">
        <v>4</v>
      </c>
      <c r="K137">
        <f>SUM(Table4[[#This Row],[2023_General Fund]:[2023_Other Funds]])</f>
        <v>168</v>
      </c>
      <c r="L137">
        <v>164</v>
      </c>
      <c r="M137">
        <v>4</v>
      </c>
      <c r="N137">
        <f t="shared" si="2"/>
        <v>168</v>
      </c>
    </row>
    <row r="138" spans="1:14" x14ac:dyDescent="0.25">
      <c r="A138" t="s">
        <v>11</v>
      </c>
      <c r="B138">
        <v>5900</v>
      </c>
      <c r="C138" t="s">
        <v>165</v>
      </c>
      <c r="D138">
        <v>623</v>
      </c>
      <c r="E138" t="s">
        <v>168</v>
      </c>
      <c r="F138">
        <v>313</v>
      </c>
      <c r="G138">
        <v>33</v>
      </c>
      <c r="H138">
        <f>SUM(Table4[[#This Row],[2022_General Fund]:[2022_Other Funds]])</f>
        <v>346</v>
      </c>
      <c r="I138">
        <v>344</v>
      </c>
      <c r="J138">
        <v>38</v>
      </c>
      <c r="K138">
        <f>SUM(Table4[[#This Row],[2023_General Fund]:[2023_Other Funds]])</f>
        <v>382</v>
      </c>
      <c r="L138">
        <v>345</v>
      </c>
      <c r="M138">
        <v>38</v>
      </c>
      <c r="N138">
        <f t="shared" si="2"/>
        <v>383</v>
      </c>
    </row>
    <row r="139" spans="1:14" x14ac:dyDescent="0.25">
      <c r="A139" t="s">
        <v>11</v>
      </c>
      <c r="B139">
        <v>5900</v>
      </c>
      <c r="C139" t="s">
        <v>165</v>
      </c>
      <c r="D139">
        <v>626</v>
      </c>
      <c r="E139" t="s">
        <v>169</v>
      </c>
      <c r="F139">
        <v>50</v>
      </c>
      <c r="G139">
        <v>5</v>
      </c>
      <c r="H139">
        <f>SUM(Table4[[#This Row],[2022_General Fund]:[2022_Other Funds]])</f>
        <v>55</v>
      </c>
      <c r="I139">
        <v>50</v>
      </c>
      <c r="J139">
        <v>5</v>
      </c>
      <c r="K139">
        <f>SUM(Table4[[#This Row],[2023_General Fund]:[2023_Other Funds]])</f>
        <v>55</v>
      </c>
      <c r="L139">
        <v>50</v>
      </c>
      <c r="M139">
        <v>5</v>
      </c>
      <c r="N139">
        <f t="shared" si="2"/>
        <v>55</v>
      </c>
    </row>
    <row r="140" spans="1:14" x14ac:dyDescent="0.25">
      <c r="A140" t="s">
        <v>11</v>
      </c>
      <c r="B140">
        <v>5900</v>
      </c>
      <c r="C140" t="s">
        <v>165</v>
      </c>
      <c r="D140">
        <v>853</v>
      </c>
      <c r="E140" t="s">
        <v>175</v>
      </c>
      <c r="F140">
        <v>141</v>
      </c>
      <c r="G140">
        <v>24</v>
      </c>
      <c r="H140">
        <f>SUM(Table4[[#This Row],[2022_General Fund]:[2022_Other Funds]])</f>
        <v>165</v>
      </c>
      <c r="I140">
        <v>130</v>
      </c>
      <c r="J140">
        <v>20</v>
      </c>
      <c r="K140">
        <f>SUM(Table4[[#This Row],[2023_General Fund]:[2023_Other Funds]])</f>
        <v>150</v>
      </c>
      <c r="L140">
        <v>130</v>
      </c>
      <c r="M140">
        <v>20</v>
      </c>
      <c r="N140">
        <f t="shared" si="2"/>
        <v>150</v>
      </c>
    </row>
    <row r="141" spans="1:14" x14ac:dyDescent="0.25">
      <c r="A141" t="s">
        <v>11</v>
      </c>
      <c r="B141">
        <v>5900</v>
      </c>
      <c r="C141" t="s">
        <v>165</v>
      </c>
      <c r="D141">
        <v>622</v>
      </c>
      <c r="E141" t="s">
        <v>167</v>
      </c>
      <c r="F141">
        <v>1516</v>
      </c>
      <c r="G141">
        <v>33</v>
      </c>
      <c r="H141">
        <f>SUM(Table4[[#This Row],[2022_General Fund]:[2022_Other Funds]])</f>
        <v>1549</v>
      </c>
      <c r="I141">
        <v>1558</v>
      </c>
      <c r="J141">
        <v>25</v>
      </c>
      <c r="K141">
        <f>SUM(Table4[[#This Row],[2023_General Fund]:[2023_Other Funds]])</f>
        <v>1583</v>
      </c>
      <c r="L141">
        <v>1557</v>
      </c>
      <c r="M141">
        <v>25</v>
      </c>
      <c r="N141">
        <f t="shared" si="2"/>
        <v>1582</v>
      </c>
    </row>
    <row r="142" spans="1:14" x14ac:dyDescent="0.25">
      <c r="A142" t="s">
        <v>11</v>
      </c>
      <c r="B142">
        <v>5900</v>
      </c>
      <c r="C142" t="s">
        <v>165</v>
      </c>
      <c r="D142">
        <v>628</v>
      </c>
      <c r="E142" t="s">
        <v>170</v>
      </c>
      <c r="F142">
        <v>71</v>
      </c>
      <c r="G142">
        <v>1</v>
      </c>
      <c r="H142">
        <f>SUM(Table4[[#This Row],[2022_General Fund]:[2022_Other Funds]])</f>
        <v>72</v>
      </c>
      <c r="I142">
        <v>89</v>
      </c>
      <c r="J142">
        <v>1</v>
      </c>
      <c r="K142">
        <f>SUM(Table4[[#This Row],[2023_General Fund]:[2023_Other Funds]])</f>
        <v>90</v>
      </c>
      <c r="L142">
        <v>89</v>
      </c>
      <c r="M142">
        <v>1</v>
      </c>
      <c r="N142">
        <f t="shared" si="2"/>
        <v>90</v>
      </c>
    </row>
    <row r="143" spans="1:14" x14ac:dyDescent="0.25">
      <c r="A143" t="s">
        <v>11</v>
      </c>
      <c r="B143">
        <v>5900</v>
      </c>
      <c r="C143" t="s">
        <v>165</v>
      </c>
      <c r="D143">
        <v>635</v>
      </c>
      <c r="E143" t="s">
        <v>171</v>
      </c>
      <c r="F143">
        <v>273</v>
      </c>
      <c r="G143">
        <v>3</v>
      </c>
      <c r="H143">
        <f>SUM(Table4[[#This Row],[2022_General Fund]:[2022_Other Funds]])</f>
        <v>276</v>
      </c>
      <c r="I143">
        <v>201</v>
      </c>
      <c r="J143">
        <v>2</v>
      </c>
      <c r="K143">
        <f>SUM(Table4[[#This Row],[2023_General Fund]:[2023_Other Funds]])</f>
        <v>203</v>
      </c>
      <c r="L143">
        <v>200</v>
      </c>
      <c r="M143">
        <v>2</v>
      </c>
      <c r="N143">
        <f t="shared" si="2"/>
        <v>202</v>
      </c>
    </row>
    <row r="144" spans="1:14" x14ac:dyDescent="0.25">
      <c r="A144" t="s">
        <v>11</v>
      </c>
      <c r="B144">
        <v>5900</v>
      </c>
      <c r="C144" t="s">
        <v>165</v>
      </c>
      <c r="D144">
        <v>816</v>
      </c>
      <c r="E144" t="s">
        <v>174</v>
      </c>
      <c r="F144">
        <v>134</v>
      </c>
      <c r="G144">
        <v>0</v>
      </c>
      <c r="H144">
        <f>SUM(Table4[[#This Row],[2022_General Fund]:[2022_Other Funds]])</f>
        <v>134</v>
      </c>
      <c r="I144">
        <v>138</v>
      </c>
      <c r="J144">
        <v>0</v>
      </c>
      <c r="K144">
        <f>SUM(Table4[[#This Row],[2023_General Fund]:[2023_Other Funds]])</f>
        <v>138</v>
      </c>
      <c r="L144">
        <v>137</v>
      </c>
      <c r="M144">
        <v>0</v>
      </c>
      <c r="N144">
        <f t="shared" si="2"/>
        <v>137</v>
      </c>
    </row>
    <row r="145" spans="1:14" x14ac:dyDescent="0.25">
      <c r="A145" t="s">
        <v>11</v>
      </c>
      <c r="B145">
        <v>6100</v>
      </c>
      <c r="C145" t="s">
        <v>176</v>
      </c>
      <c r="D145">
        <v>676</v>
      </c>
      <c r="E145" t="s">
        <v>188</v>
      </c>
      <c r="F145">
        <v>72</v>
      </c>
      <c r="G145">
        <v>25</v>
      </c>
      <c r="H145">
        <f>SUM(Table4[[#This Row],[2022_General Fund]:[2022_Other Funds]])</f>
        <v>97</v>
      </c>
      <c r="I145">
        <v>74</v>
      </c>
      <c r="J145">
        <v>25</v>
      </c>
      <c r="K145">
        <f>SUM(Table4[[#This Row],[2023_General Fund]:[2023_Other Funds]])</f>
        <v>99</v>
      </c>
      <c r="L145">
        <v>76</v>
      </c>
      <c r="M145">
        <v>25</v>
      </c>
      <c r="N145">
        <f t="shared" si="2"/>
        <v>101</v>
      </c>
    </row>
    <row r="146" spans="1:14" x14ac:dyDescent="0.25">
      <c r="A146" t="s">
        <v>11</v>
      </c>
      <c r="B146">
        <v>6100</v>
      </c>
      <c r="C146" t="s">
        <v>176</v>
      </c>
      <c r="D146">
        <v>660</v>
      </c>
      <c r="E146" t="s">
        <v>177</v>
      </c>
      <c r="F146">
        <v>11</v>
      </c>
      <c r="G146">
        <v>0</v>
      </c>
      <c r="H146">
        <f>SUM(Table4[[#This Row],[2022_General Fund]:[2022_Other Funds]])</f>
        <v>11</v>
      </c>
      <c r="I146">
        <v>11</v>
      </c>
      <c r="J146">
        <v>0</v>
      </c>
      <c r="K146">
        <f>SUM(Table4[[#This Row],[2023_General Fund]:[2023_Other Funds]])</f>
        <v>11</v>
      </c>
      <c r="L146">
        <v>11</v>
      </c>
      <c r="M146">
        <v>0</v>
      </c>
      <c r="N146">
        <f t="shared" si="2"/>
        <v>11</v>
      </c>
    </row>
    <row r="147" spans="1:14" x14ac:dyDescent="0.25">
      <c r="A147" t="s">
        <v>11</v>
      </c>
      <c r="B147">
        <v>6100</v>
      </c>
      <c r="C147" t="s">
        <v>176</v>
      </c>
      <c r="D147">
        <v>670</v>
      </c>
      <c r="E147" t="s">
        <v>182</v>
      </c>
      <c r="F147">
        <v>0</v>
      </c>
      <c r="G147">
        <v>27</v>
      </c>
      <c r="H147">
        <f>SUM(Table4[[#This Row],[2022_General Fund]:[2022_Other Funds]])</f>
        <v>27</v>
      </c>
      <c r="I147">
        <v>0</v>
      </c>
      <c r="J147">
        <v>27</v>
      </c>
      <c r="K147">
        <f>SUM(Table4[[#This Row],[2023_General Fund]:[2023_Other Funds]])</f>
        <v>27</v>
      </c>
      <c r="L147">
        <v>0</v>
      </c>
      <c r="M147">
        <v>27</v>
      </c>
      <c r="N147">
        <f t="shared" si="2"/>
        <v>27</v>
      </c>
    </row>
    <row r="148" spans="1:14" x14ac:dyDescent="0.25">
      <c r="A148" t="s">
        <v>11</v>
      </c>
      <c r="B148">
        <v>6100</v>
      </c>
      <c r="C148" t="s">
        <v>176</v>
      </c>
      <c r="D148">
        <v>675</v>
      </c>
      <c r="E148" t="s">
        <v>187</v>
      </c>
      <c r="F148">
        <v>0</v>
      </c>
      <c r="G148">
        <v>173</v>
      </c>
      <c r="H148">
        <f>SUM(Table4[[#This Row],[2022_General Fund]:[2022_Other Funds]])</f>
        <v>173</v>
      </c>
      <c r="I148">
        <v>0</v>
      </c>
      <c r="J148">
        <v>173</v>
      </c>
      <c r="K148">
        <f>SUM(Table4[[#This Row],[2023_General Fund]:[2023_Other Funds]])</f>
        <v>173</v>
      </c>
      <c r="L148">
        <v>0</v>
      </c>
      <c r="M148">
        <v>173</v>
      </c>
      <c r="N148">
        <f t="shared" si="2"/>
        <v>173</v>
      </c>
    </row>
    <row r="149" spans="1:14" x14ac:dyDescent="0.25">
      <c r="A149" t="s">
        <v>11</v>
      </c>
      <c r="B149">
        <v>6100</v>
      </c>
      <c r="C149" t="s">
        <v>176</v>
      </c>
      <c r="D149">
        <v>661</v>
      </c>
      <c r="E149" t="s">
        <v>178</v>
      </c>
      <c r="F149">
        <v>157</v>
      </c>
      <c r="G149">
        <v>39</v>
      </c>
      <c r="H149">
        <f>SUM(Table4[[#This Row],[2022_General Fund]:[2022_Other Funds]])</f>
        <v>196</v>
      </c>
      <c r="I149">
        <v>157</v>
      </c>
      <c r="J149">
        <v>39</v>
      </c>
      <c r="K149">
        <f>SUM(Table4[[#This Row],[2023_General Fund]:[2023_Other Funds]])</f>
        <v>196</v>
      </c>
      <c r="L149">
        <v>154</v>
      </c>
      <c r="M149">
        <v>39</v>
      </c>
      <c r="N149">
        <f t="shared" si="2"/>
        <v>193</v>
      </c>
    </row>
    <row r="150" spans="1:14" x14ac:dyDescent="0.25">
      <c r="A150" t="s">
        <v>11</v>
      </c>
      <c r="B150">
        <v>6100</v>
      </c>
      <c r="C150" t="s">
        <v>176</v>
      </c>
      <c r="D150">
        <v>674</v>
      </c>
      <c r="E150" t="s">
        <v>186</v>
      </c>
      <c r="F150">
        <v>0</v>
      </c>
      <c r="G150">
        <v>130</v>
      </c>
      <c r="H150">
        <f>SUM(Table4[[#This Row],[2022_General Fund]:[2022_Other Funds]])</f>
        <v>130</v>
      </c>
      <c r="I150">
        <v>0</v>
      </c>
      <c r="J150">
        <v>130</v>
      </c>
      <c r="K150">
        <f>SUM(Table4[[#This Row],[2023_General Fund]:[2023_Other Funds]])</f>
        <v>130</v>
      </c>
      <c r="L150">
        <v>0</v>
      </c>
      <c r="M150">
        <v>130</v>
      </c>
      <c r="N150">
        <f t="shared" si="2"/>
        <v>130</v>
      </c>
    </row>
    <row r="151" spans="1:14" x14ac:dyDescent="0.25">
      <c r="A151" t="s">
        <v>11</v>
      </c>
      <c r="B151">
        <v>6100</v>
      </c>
      <c r="C151" t="s">
        <v>176</v>
      </c>
      <c r="D151">
        <v>662</v>
      </c>
      <c r="E151" t="s">
        <v>179</v>
      </c>
      <c r="F151">
        <v>107</v>
      </c>
      <c r="G151">
        <v>0</v>
      </c>
      <c r="H151">
        <f>SUM(Table4[[#This Row],[2022_General Fund]:[2022_Other Funds]])</f>
        <v>107</v>
      </c>
      <c r="I151">
        <v>107</v>
      </c>
      <c r="J151">
        <v>0</v>
      </c>
      <c r="K151">
        <f>SUM(Table4[[#This Row],[2023_General Fund]:[2023_Other Funds]])</f>
        <v>107</v>
      </c>
      <c r="L151">
        <v>107</v>
      </c>
      <c r="M151">
        <v>0</v>
      </c>
      <c r="N151">
        <f t="shared" si="2"/>
        <v>107</v>
      </c>
    </row>
    <row r="152" spans="1:14" x14ac:dyDescent="0.25">
      <c r="A152" t="s">
        <v>11</v>
      </c>
      <c r="B152">
        <v>6100</v>
      </c>
      <c r="C152" t="s">
        <v>176</v>
      </c>
      <c r="D152">
        <v>663</v>
      </c>
      <c r="E152" t="s">
        <v>180</v>
      </c>
      <c r="F152">
        <v>332</v>
      </c>
      <c r="G152">
        <v>0</v>
      </c>
      <c r="H152">
        <f>SUM(Table4[[#This Row],[2022_General Fund]:[2022_Other Funds]])</f>
        <v>332</v>
      </c>
      <c r="I152">
        <v>332</v>
      </c>
      <c r="J152">
        <v>0</v>
      </c>
      <c r="K152">
        <f>SUM(Table4[[#This Row],[2023_General Fund]:[2023_Other Funds]])</f>
        <v>332</v>
      </c>
      <c r="L152">
        <v>332</v>
      </c>
      <c r="M152">
        <v>0</v>
      </c>
      <c r="N152">
        <f t="shared" si="2"/>
        <v>332</v>
      </c>
    </row>
    <row r="153" spans="1:14" x14ac:dyDescent="0.25">
      <c r="A153" t="s">
        <v>11</v>
      </c>
      <c r="B153">
        <v>6100</v>
      </c>
      <c r="C153" t="s">
        <v>176</v>
      </c>
      <c r="D153">
        <v>664</v>
      </c>
      <c r="E153" t="s">
        <v>181</v>
      </c>
      <c r="F153">
        <v>50</v>
      </c>
      <c r="G153">
        <v>0</v>
      </c>
      <c r="H153">
        <f>SUM(Table4[[#This Row],[2022_General Fund]:[2022_Other Funds]])</f>
        <v>50</v>
      </c>
      <c r="I153">
        <v>50</v>
      </c>
      <c r="J153">
        <v>0</v>
      </c>
      <c r="K153">
        <f>SUM(Table4[[#This Row],[2023_General Fund]:[2023_Other Funds]])</f>
        <v>50</v>
      </c>
      <c r="L153">
        <v>50</v>
      </c>
      <c r="M153">
        <v>0</v>
      </c>
      <c r="N153">
        <f t="shared" si="2"/>
        <v>50</v>
      </c>
    </row>
    <row r="154" spans="1:14" x14ac:dyDescent="0.25">
      <c r="A154" t="s">
        <v>11</v>
      </c>
      <c r="B154">
        <v>6100</v>
      </c>
      <c r="C154" t="s">
        <v>176</v>
      </c>
      <c r="D154">
        <v>673</v>
      </c>
      <c r="E154" t="s">
        <v>185</v>
      </c>
      <c r="F154">
        <v>0</v>
      </c>
      <c r="G154">
        <v>743</v>
      </c>
      <c r="H154">
        <f>SUM(Table4[[#This Row],[2022_General Fund]:[2022_Other Funds]])</f>
        <v>743</v>
      </c>
      <c r="I154">
        <v>0</v>
      </c>
      <c r="J154">
        <v>743</v>
      </c>
      <c r="K154">
        <f>SUM(Table4[[#This Row],[2023_General Fund]:[2023_Other Funds]])</f>
        <v>743</v>
      </c>
      <c r="L154">
        <v>0</v>
      </c>
      <c r="M154">
        <v>743</v>
      </c>
      <c r="N154">
        <f t="shared" si="2"/>
        <v>743</v>
      </c>
    </row>
    <row r="155" spans="1:14" x14ac:dyDescent="0.25">
      <c r="A155" t="s">
        <v>11</v>
      </c>
      <c r="B155">
        <v>6100</v>
      </c>
      <c r="C155" t="s">
        <v>176</v>
      </c>
      <c r="D155">
        <v>672</v>
      </c>
      <c r="E155" t="s">
        <v>184</v>
      </c>
      <c r="F155">
        <v>0</v>
      </c>
      <c r="G155">
        <v>224</v>
      </c>
      <c r="H155">
        <f>SUM(Table4[[#This Row],[2022_General Fund]:[2022_Other Funds]])</f>
        <v>224</v>
      </c>
      <c r="I155">
        <v>0</v>
      </c>
      <c r="J155">
        <v>224</v>
      </c>
      <c r="K155">
        <f>SUM(Table4[[#This Row],[2023_General Fund]:[2023_Other Funds]])</f>
        <v>224</v>
      </c>
      <c r="L155">
        <v>0</v>
      </c>
      <c r="M155">
        <v>225</v>
      </c>
      <c r="N155">
        <f t="shared" si="2"/>
        <v>225</v>
      </c>
    </row>
    <row r="156" spans="1:14" x14ac:dyDescent="0.25">
      <c r="A156" t="s">
        <v>11</v>
      </c>
      <c r="B156">
        <v>6100</v>
      </c>
      <c r="C156" t="s">
        <v>176</v>
      </c>
      <c r="D156">
        <v>671</v>
      </c>
      <c r="E156" t="s">
        <v>183</v>
      </c>
      <c r="F156">
        <v>0</v>
      </c>
      <c r="G156">
        <v>620</v>
      </c>
      <c r="H156">
        <f>SUM(Table4[[#This Row],[2022_General Fund]:[2022_Other Funds]])</f>
        <v>620</v>
      </c>
      <c r="I156">
        <v>0</v>
      </c>
      <c r="J156">
        <v>620</v>
      </c>
      <c r="K156">
        <f>SUM(Table4[[#This Row],[2023_General Fund]:[2023_Other Funds]])</f>
        <v>620</v>
      </c>
      <c r="L156">
        <v>0</v>
      </c>
      <c r="M156">
        <v>622</v>
      </c>
      <c r="N156">
        <f t="shared" si="2"/>
        <v>622</v>
      </c>
    </row>
    <row r="157" spans="1:14" x14ac:dyDescent="0.25">
      <c r="A157" t="s">
        <v>11</v>
      </c>
      <c r="B157">
        <v>6300</v>
      </c>
      <c r="C157" t="s">
        <v>189</v>
      </c>
      <c r="D157">
        <v>644</v>
      </c>
      <c r="E157" t="s">
        <v>190</v>
      </c>
      <c r="F157">
        <v>45</v>
      </c>
      <c r="G157">
        <v>17</v>
      </c>
      <c r="H157">
        <f>SUM(Table4[[#This Row],[2022_General Fund]:[2022_Other Funds]])</f>
        <v>62</v>
      </c>
      <c r="I157">
        <v>60</v>
      </c>
      <c r="J157">
        <v>16</v>
      </c>
      <c r="K157">
        <f>SUM(Table4[[#This Row],[2023_General Fund]:[2023_Other Funds]])</f>
        <v>76</v>
      </c>
      <c r="L157">
        <v>60</v>
      </c>
      <c r="M157">
        <v>16</v>
      </c>
      <c r="N157">
        <f t="shared" si="2"/>
        <v>76</v>
      </c>
    </row>
    <row r="158" spans="1:14" x14ac:dyDescent="0.25">
      <c r="A158" t="s">
        <v>11</v>
      </c>
      <c r="B158">
        <v>6300</v>
      </c>
      <c r="C158" t="s">
        <v>189</v>
      </c>
      <c r="D158">
        <v>645</v>
      </c>
      <c r="E158" t="s">
        <v>191</v>
      </c>
      <c r="F158">
        <v>9</v>
      </c>
      <c r="G158">
        <v>0</v>
      </c>
      <c r="H158">
        <f>SUM(Table4[[#This Row],[2022_General Fund]:[2022_Other Funds]])</f>
        <v>9</v>
      </c>
      <c r="I158">
        <v>6</v>
      </c>
      <c r="J158">
        <v>0</v>
      </c>
      <c r="K158">
        <f>SUM(Table4[[#This Row],[2023_General Fund]:[2023_Other Funds]])</f>
        <v>6</v>
      </c>
      <c r="L158">
        <v>6</v>
      </c>
      <c r="M158">
        <v>0</v>
      </c>
      <c r="N158">
        <f t="shared" si="2"/>
        <v>6</v>
      </c>
    </row>
    <row r="159" spans="1:14" x14ac:dyDescent="0.25">
      <c r="A159" t="s">
        <v>11</v>
      </c>
      <c r="B159">
        <v>6300</v>
      </c>
      <c r="C159" t="s">
        <v>189</v>
      </c>
      <c r="D159">
        <v>648</v>
      </c>
      <c r="E159" t="s">
        <v>194</v>
      </c>
      <c r="F159">
        <v>152</v>
      </c>
      <c r="G159">
        <v>0</v>
      </c>
      <c r="H159">
        <f>SUM(Table4[[#This Row],[2022_General Fund]:[2022_Other Funds]])</f>
        <v>152</v>
      </c>
      <c r="I159">
        <v>160</v>
      </c>
      <c r="J159">
        <v>3</v>
      </c>
      <c r="K159">
        <f>SUM(Table4[[#This Row],[2023_General Fund]:[2023_Other Funds]])</f>
        <v>163</v>
      </c>
      <c r="L159">
        <v>160</v>
      </c>
      <c r="M159">
        <v>3</v>
      </c>
      <c r="N159">
        <f t="shared" si="2"/>
        <v>163</v>
      </c>
    </row>
    <row r="160" spans="1:14" x14ac:dyDescent="0.25">
      <c r="A160" t="s">
        <v>11</v>
      </c>
      <c r="B160">
        <v>6300</v>
      </c>
      <c r="C160" t="s">
        <v>189</v>
      </c>
      <c r="D160">
        <v>650</v>
      </c>
      <c r="E160" t="s">
        <v>196</v>
      </c>
      <c r="F160">
        <v>13</v>
      </c>
      <c r="G160">
        <v>1</v>
      </c>
      <c r="H160">
        <f>SUM(Table4[[#This Row],[2022_General Fund]:[2022_Other Funds]])</f>
        <v>14</v>
      </c>
      <c r="I160">
        <v>12</v>
      </c>
      <c r="J160">
        <v>3</v>
      </c>
      <c r="K160">
        <f>SUM(Table4[[#This Row],[2023_General Fund]:[2023_Other Funds]])</f>
        <v>15</v>
      </c>
      <c r="L160">
        <v>12</v>
      </c>
      <c r="M160">
        <v>2</v>
      </c>
      <c r="N160">
        <f t="shared" si="2"/>
        <v>14</v>
      </c>
    </row>
    <row r="161" spans="1:14" x14ac:dyDescent="0.25">
      <c r="A161" t="s">
        <v>11</v>
      </c>
      <c r="B161">
        <v>6300</v>
      </c>
      <c r="C161" t="s">
        <v>189</v>
      </c>
      <c r="D161">
        <v>646</v>
      </c>
      <c r="E161" t="s">
        <v>192</v>
      </c>
      <c r="F161">
        <v>89</v>
      </c>
      <c r="G161">
        <v>2</v>
      </c>
      <c r="H161">
        <f>SUM(Table4[[#This Row],[2022_General Fund]:[2022_Other Funds]])</f>
        <v>91</v>
      </c>
      <c r="I161">
        <v>89</v>
      </c>
      <c r="J161">
        <v>11</v>
      </c>
      <c r="K161">
        <f>SUM(Table4[[#This Row],[2023_General Fund]:[2023_Other Funds]])</f>
        <v>100</v>
      </c>
      <c r="L161">
        <v>89</v>
      </c>
      <c r="M161">
        <v>11</v>
      </c>
      <c r="N161">
        <f t="shared" si="2"/>
        <v>100</v>
      </c>
    </row>
    <row r="162" spans="1:14" x14ac:dyDescent="0.25">
      <c r="A162" t="s">
        <v>11</v>
      </c>
      <c r="B162">
        <v>6300</v>
      </c>
      <c r="C162" t="s">
        <v>189</v>
      </c>
      <c r="D162">
        <v>653</v>
      </c>
      <c r="E162" t="s">
        <v>199</v>
      </c>
      <c r="F162">
        <v>3</v>
      </c>
      <c r="G162">
        <v>6</v>
      </c>
      <c r="H162">
        <f>SUM(Table4[[#This Row],[2022_General Fund]:[2022_Other Funds]])</f>
        <v>9</v>
      </c>
      <c r="I162">
        <v>6</v>
      </c>
      <c r="J162">
        <v>6</v>
      </c>
      <c r="K162">
        <f>SUM(Table4[[#This Row],[2023_General Fund]:[2023_Other Funds]])</f>
        <v>12</v>
      </c>
      <c r="L162">
        <v>6</v>
      </c>
      <c r="M162">
        <v>6</v>
      </c>
      <c r="N162">
        <f t="shared" si="2"/>
        <v>12</v>
      </c>
    </row>
    <row r="163" spans="1:14" x14ac:dyDescent="0.25">
      <c r="A163" t="s">
        <v>11</v>
      </c>
      <c r="B163">
        <v>6300</v>
      </c>
      <c r="C163" t="s">
        <v>189</v>
      </c>
      <c r="D163">
        <v>651</v>
      </c>
      <c r="E163" t="s">
        <v>197</v>
      </c>
      <c r="F163">
        <v>4</v>
      </c>
      <c r="G163">
        <v>0</v>
      </c>
      <c r="H163">
        <f>SUM(Table4[[#This Row],[2022_General Fund]:[2022_Other Funds]])</f>
        <v>4</v>
      </c>
      <c r="I163">
        <v>4</v>
      </c>
      <c r="J163">
        <v>0</v>
      </c>
      <c r="K163">
        <f>SUM(Table4[[#This Row],[2023_General Fund]:[2023_Other Funds]])</f>
        <v>4</v>
      </c>
      <c r="L163">
        <v>4</v>
      </c>
      <c r="M163">
        <v>0</v>
      </c>
      <c r="N163">
        <f t="shared" si="2"/>
        <v>4</v>
      </c>
    </row>
    <row r="164" spans="1:14" x14ac:dyDescent="0.25">
      <c r="A164" t="s">
        <v>11</v>
      </c>
      <c r="B164">
        <v>6300</v>
      </c>
      <c r="C164" t="s">
        <v>189</v>
      </c>
      <c r="D164">
        <v>649</v>
      </c>
      <c r="E164" t="s">
        <v>195</v>
      </c>
      <c r="F164">
        <v>0</v>
      </c>
      <c r="G164">
        <v>6</v>
      </c>
      <c r="H164">
        <f>SUM(Table4[[#This Row],[2022_General Fund]:[2022_Other Funds]])</f>
        <v>6</v>
      </c>
      <c r="I164">
        <v>0</v>
      </c>
      <c r="J164">
        <v>6</v>
      </c>
      <c r="K164">
        <f>SUM(Table4[[#This Row],[2023_General Fund]:[2023_Other Funds]])</f>
        <v>6</v>
      </c>
      <c r="L164">
        <v>0</v>
      </c>
      <c r="M164">
        <v>6</v>
      </c>
      <c r="N164">
        <f t="shared" si="2"/>
        <v>6</v>
      </c>
    </row>
    <row r="165" spans="1:14" x14ac:dyDescent="0.25">
      <c r="A165" t="s">
        <v>11</v>
      </c>
      <c r="B165">
        <v>6300</v>
      </c>
      <c r="C165" t="s">
        <v>189</v>
      </c>
      <c r="D165">
        <v>652</v>
      </c>
      <c r="E165" t="s">
        <v>198</v>
      </c>
      <c r="F165">
        <v>3</v>
      </c>
      <c r="G165">
        <v>0</v>
      </c>
      <c r="H165">
        <f>SUM(Table4[[#This Row],[2022_General Fund]:[2022_Other Funds]])</f>
        <v>3</v>
      </c>
      <c r="I165">
        <v>3</v>
      </c>
      <c r="J165">
        <v>0</v>
      </c>
      <c r="K165">
        <f>SUM(Table4[[#This Row],[2023_General Fund]:[2023_Other Funds]])</f>
        <v>3</v>
      </c>
      <c r="L165">
        <v>3</v>
      </c>
      <c r="M165">
        <v>0</v>
      </c>
      <c r="N165">
        <f t="shared" si="2"/>
        <v>3</v>
      </c>
    </row>
    <row r="166" spans="1:14" x14ac:dyDescent="0.25">
      <c r="A166" t="s">
        <v>11</v>
      </c>
      <c r="B166">
        <v>6300</v>
      </c>
      <c r="C166" t="s">
        <v>189</v>
      </c>
      <c r="D166">
        <v>654</v>
      </c>
      <c r="E166" t="s">
        <v>200</v>
      </c>
      <c r="F166">
        <v>25</v>
      </c>
      <c r="G166">
        <v>0</v>
      </c>
      <c r="H166">
        <f>SUM(Table4[[#This Row],[2022_General Fund]:[2022_Other Funds]])</f>
        <v>25</v>
      </c>
      <c r="I166">
        <v>30</v>
      </c>
      <c r="J166">
        <v>0</v>
      </c>
      <c r="K166">
        <f>SUM(Table4[[#This Row],[2023_General Fund]:[2023_Other Funds]])</f>
        <v>30</v>
      </c>
      <c r="L166">
        <v>30</v>
      </c>
      <c r="M166">
        <v>0</v>
      </c>
      <c r="N166">
        <f t="shared" si="2"/>
        <v>30</v>
      </c>
    </row>
    <row r="167" spans="1:14" x14ac:dyDescent="0.25">
      <c r="A167" t="s">
        <v>11</v>
      </c>
      <c r="B167">
        <v>6300</v>
      </c>
      <c r="C167" t="s">
        <v>189</v>
      </c>
      <c r="D167">
        <v>647</v>
      </c>
      <c r="E167" t="s">
        <v>193</v>
      </c>
      <c r="F167">
        <v>5</v>
      </c>
      <c r="G167">
        <v>0</v>
      </c>
      <c r="H167">
        <f>SUM(Table4[[#This Row],[2022_General Fund]:[2022_Other Funds]])</f>
        <v>5</v>
      </c>
      <c r="I167">
        <v>9</v>
      </c>
      <c r="J167">
        <v>0</v>
      </c>
      <c r="K167">
        <f>SUM(Table4[[#This Row],[2023_General Fund]:[2023_Other Funds]])</f>
        <v>9</v>
      </c>
      <c r="L167">
        <v>9</v>
      </c>
      <c r="M167">
        <v>0</v>
      </c>
      <c r="N167">
        <f t="shared" si="2"/>
        <v>9</v>
      </c>
    </row>
    <row r="168" spans="1:14" x14ac:dyDescent="0.25">
      <c r="A168" t="s">
        <v>11</v>
      </c>
      <c r="B168">
        <v>6500</v>
      </c>
      <c r="C168" t="s">
        <v>201</v>
      </c>
      <c r="D168">
        <v>889</v>
      </c>
      <c r="E168" t="s">
        <v>206</v>
      </c>
      <c r="F168">
        <v>14</v>
      </c>
      <c r="G168">
        <v>0</v>
      </c>
      <c r="H168">
        <f>SUM(Table4[[#This Row],[2022_General Fund]:[2022_Other Funds]])</f>
        <v>14</v>
      </c>
      <c r="I168">
        <v>14</v>
      </c>
      <c r="J168">
        <v>0</v>
      </c>
      <c r="K168">
        <f>SUM(Table4[[#This Row],[2023_General Fund]:[2023_Other Funds]])</f>
        <v>14</v>
      </c>
      <c r="L168">
        <v>14</v>
      </c>
      <c r="M168">
        <v>0</v>
      </c>
      <c r="N168">
        <f t="shared" si="2"/>
        <v>14</v>
      </c>
    </row>
    <row r="169" spans="1:14" x14ac:dyDescent="0.25">
      <c r="A169" t="s">
        <v>11</v>
      </c>
      <c r="B169">
        <v>6500</v>
      </c>
      <c r="C169" t="s">
        <v>201</v>
      </c>
      <c r="D169">
        <v>881</v>
      </c>
      <c r="E169" t="s">
        <v>202</v>
      </c>
      <c r="F169">
        <v>64</v>
      </c>
      <c r="G169">
        <v>0</v>
      </c>
      <c r="H169">
        <f>SUM(Table4[[#This Row],[2022_General Fund]:[2022_Other Funds]])</f>
        <v>64</v>
      </c>
      <c r="I169">
        <v>64</v>
      </c>
      <c r="J169">
        <v>0</v>
      </c>
      <c r="K169">
        <f>SUM(Table4[[#This Row],[2023_General Fund]:[2023_Other Funds]])</f>
        <v>64</v>
      </c>
      <c r="L169">
        <v>63</v>
      </c>
      <c r="M169">
        <v>0</v>
      </c>
      <c r="N169">
        <f t="shared" si="2"/>
        <v>63</v>
      </c>
    </row>
    <row r="170" spans="1:14" x14ac:dyDescent="0.25">
      <c r="A170" t="s">
        <v>11</v>
      </c>
      <c r="B170">
        <v>6500</v>
      </c>
      <c r="C170" t="s">
        <v>201</v>
      </c>
      <c r="D170">
        <v>882</v>
      </c>
      <c r="E170" t="s">
        <v>203</v>
      </c>
      <c r="F170">
        <v>84</v>
      </c>
      <c r="G170">
        <v>0</v>
      </c>
      <c r="H170">
        <f>SUM(Table4[[#This Row],[2022_General Fund]:[2022_Other Funds]])</f>
        <v>84</v>
      </c>
      <c r="I170">
        <v>84</v>
      </c>
      <c r="J170">
        <v>0</v>
      </c>
      <c r="K170">
        <f>SUM(Table4[[#This Row],[2023_General Fund]:[2023_Other Funds]])</f>
        <v>84</v>
      </c>
      <c r="L170">
        <v>84</v>
      </c>
      <c r="M170">
        <v>0</v>
      </c>
      <c r="N170">
        <f t="shared" si="2"/>
        <v>84</v>
      </c>
    </row>
    <row r="171" spans="1:14" x14ac:dyDescent="0.25">
      <c r="A171" t="s">
        <v>11</v>
      </c>
      <c r="B171">
        <v>6500</v>
      </c>
      <c r="C171" t="s">
        <v>201</v>
      </c>
      <c r="D171">
        <v>884</v>
      </c>
      <c r="E171" t="s">
        <v>205</v>
      </c>
      <c r="F171">
        <v>28</v>
      </c>
      <c r="G171">
        <v>0</v>
      </c>
      <c r="H171">
        <f>SUM(Table4[[#This Row],[2022_General Fund]:[2022_Other Funds]])</f>
        <v>28</v>
      </c>
      <c r="I171">
        <v>28</v>
      </c>
      <c r="J171">
        <v>0</v>
      </c>
      <c r="K171">
        <f>SUM(Table4[[#This Row],[2023_General Fund]:[2023_Other Funds]])</f>
        <v>28</v>
      </c>
      <c r="L171">
        <v>28</v>
      </c>
      <c r="M171">
        <v>0</v>
      </c>
      <c r="N171">
        <f t="shared" si="2"/>
        <v>28</v>
      </c>
    </row>
    <row r="172" spans="1:14" x14ac:dyDescent="0.25">
      <c r="A172" t="s">
        <v>11</v>
      </c>
      <c r="B172">
        <v>6500</v>
      </c>
      <c r="C172" t="s">
        <v>201</v>
      </c>
      <c r="D172">
        <v>883</v>
      </c>
      <c r="E172" t="s">
        <v>204</v>
      </c>
      <c r="F172">
        <v>22</v>
      </c>
      <c r="G172">
        <v>0</v>
      </c>
      <c r="H172">
        <f>SUM(Table4[[#This Row],[2022_General Fund]:[2022_Other Funds]])</f>
        <v>22</v>
      </c>
      <c r="I172">
        <v>22</v>
      </c>
      <c r="J172">
        <v>0</v>
      </c>
      <c r="K172">
        <f>SUM(Table4[[#This Row],[2023_General Fund]:[2023_Other Funds]])</f>
        <v>22</v>
      </c>
      <c r="L172">
        <v>22</v>
      </c>
      <c r="M172">
        <v>0</v>
      </c>
      <c r="N172">
        <f t="shared" si="2"/>
        <v>22</v>
      </c>
    </row>
    <row r="173" spans="1:14" x14ac:dyDescent="0.25">
      <c r="A173" t="s">
        <v>11</v>
      </c>
      <c r="B173">
        <v>6900</v>
      </c>
      <c r="C173" t="s">
        <v>207</v>
      </c>
      <c r="D173">
        <v>781</v>
      </c>
      <c r="E173" t="s">
        <v>209</v>
      </c>
      <c r="F173">
        <v>42</v>
      </c>
      <c r="G173">
        <v>0</v>
      </c>
      <c r="H173">
        <f>SUM(Table4[[#This Row],[2022_General Fund]:[2022_Other Funds]])</f>
        <v>42</v>
      </c>
      <c r="I173">
        <v>42</v>
      </c>
      <c r="J173">
        <v>0</v>
      </c>
      <c r="K173">
        <f>SUM(Table4[[#This Row],[2023_General Fund]:[2023_Other Funds]])</f>
        <v>42</v>
      </c>
      <c r="L173">
        <v>42</v>
      </c>
      <c r="M173">
        <v>0</v>
      </c>
      <c r="N173">
        <f t="shared" si="2"/>
        <v>42</v>
      </c>
    </row>
    <row r="174" spans="1:14" x14ac:dyDescent="0.25">
      <c r="A174" t="s">
        <v>11</v>
      </c>
      <c r="B174">
        <v>6900</v>
      </c>
      <c r="C174" t="s">
        <v>207</v>
      </c>
      <c r="D174">
        <v>115</v>
      </c>
      <c r="E174" t="s">
        <v>208</v>
      </c>
      <c r="F174">
        <v>264</v>
      </c>
      <c r="G174">
        <v>56</v>
      </c>
      <c r="H174">
        <f>SUM(Table4[[#This Row],[2022_General Fund]:[2022_Other Funds]])</f>
        <v>320</v>
      </c>
      <c r="I174">
        <v>259</v>
      </c>
      <c r="J174">
        <v>55</v>
      </c>
      <c r="K174">
        <f>SUM(Table4[[#This Row],[2023_General Fund]:[2023_Other Funds]])</f>
        <v>314</v>
      </c>
      <c r="L174">
        <v>254</v>
      </c>
      <c r="M174">
        <v>55</v>
      </c>
      <c r="N174">
        <f t="shared" si="2"/>
        <v>309</v>
      </c>
    </row>
    <row r="175" spans="1:14" x14ac:dyDescent="0.25">
      <c r="A175" t="s">
        <v>11</v>
      </c>
      <c r="B175">
        <v>6900</v>
      </c>
      <c r="C175" t="s">
        <v>207</v>
      </c>
      <c r="D175">
        <v>786</v>
      </c>
      <c r="E175" t="s">
        <v>210</v>
      </c>
      <c r="F175">
        <v>13</v>
      </c>
      <c r="G175">
        <v>25</v>
      </c>
      <c r="H175">
        <f>SUM(Table4[[#This Row],[2022_General Fund]:[2022_Other Funds]])</f>
        <v>38</v>
      </c>
      <c r="I175">
        <v>13</v>
      </c>
      <c r="J175">
        <v>25</v>
      </c>
      <c r="K175">
        <f>SUM(Table4[[#This Row],[2023_General Fund]:[2023_Other Funds]])</f>
        <v>38</v>
      </c>
      <c r="L175">
        <v>13</v>
      </c>
      <c r="M175">
        <v>25</v>
      </c>
      <c r="N175">
        <f t="shared" si="2"/>
        <v>38</v>
      </c>
    </row>
    <row r="176" spans="1:14" x14ac:dyDescent="0.25">
      <c r="A176" t="s">
        <v>11</v>
      </c>
      <c r="B176">
        <v>7000</v>
      </c>
      <c r="C176" t="s">
        <v>211</v>
      </c>
      <c r="D176">
        <v>681</v>
      </c>
      <c r="E176" t="s">
        <v>214</v>
      </c>
      <c r="F176">
        <v>79</v>
      </c>
      <c r="G176">
        <v>0</v>
      </c>
      <c r="H176">
        <f>SUM(Table4[[#This Row],[2022_General Fund]:[2022_Other Funds]])</f>
        <v>79</v>
      </c>
      <c r="I176">
        <v>79</v>
      </c>
      <c r="J176">
        <v>0</v>
      </c>
      <c r="K176">
        <f>SUM(Table4[[#This Row],[2023_General Fund]:[2023_Other Funds]])</f>
        <v>79</v>
      </c>
      <c r="L176">
        <v>78</v>
      </c>
      <c r="M176">
        <v>0</v>
      </c>
      <c r="N176">
        <f t="shared" si="2"/>
        <v>78</v>
      </c>
    </row>
    <row r="177" spans="1:14" x14ac:dyDescent="0.25">
      <c r="A177" t="s">
        <v>11</v>
      </c>
      <c r="B177">
        <v>7000</v>
      </c>
      <c r="C177" t="s">
        <v>211</v>
      </c>
      <c r="D177">
        <v>692</v>
      </c>
      <c r="E177" t="s">
        <v>222</v>
      </c>
      <c r="F177">
        <v>38</v>
      </c>
      <c r="G177">
        <v>0</v>
      </c>
      <c r="H177">
        <f>SUM(Table4[[#This Row],[2022_General Fund]:[2022_Other Funds]])</f>
        <v>38</v>
      </c>
      <c r="I177">
        <v>38</v>
      </c>
      <c r="J177">
        <v>0</v>
      </c>
      <c r="K177">
        <f>SUM(Table4[[#This Row],[2023_General Fund]:[2023_Other Funds]])</f>
        <v>38</v>
      </c>
      <c r="L177">
        <v>37</v>
      </c>
      <c r="M177">
        <v>0</v>
      </c>
      <c r="N177">
        <f t="shared" si="2"/>
        <v>37</v>
      </c>
    </row>
    <row r="178" spans="1:14" x14ac:dyDescent="0.25">
      <c r="A178" t="s">
        <v>11</v>
      </c>
      <c r="B178">
        <v>7000</v>
      </c>
      <c r="C178" t="s">
        <v>211</v>
      </c>
      <c r="D178">
        <v>548</v>
      </c>
      <c r="E178" t="s">
        <v>213</v>
      </c>
      <c r="F178">
        <v>0</v>
      </c>
      <c r="G178">
        <v>120</v>
      </c>
      <c r="H178">
        <f>SUM(Table4[[#This Row],[2022_General Fund]:[2022_Other Funds]])</f>
        <v>120</v>
      </c>
      <c r="I178">
        <v>0</v>
      </c>
      <c r="J178">
        <v>120</v>
      </c>
      <c r="K178">
        <f>SUM(Table4[[#This Row],[2023_General Fund]:[2023_Other Funds]])</f>
        <v>120</v>
      </c>
      <c r="L178">
        <v>0</v>
      </c>
      <c r="M178">
        <v>119</v>
      </c>
      <c r="N178">
        <f t="shared" si="2"/>
        <v>119</v>
      </c>
    </row>
    <row r="179" spans="1:14" x14ac:dyDescent="0.25">
      <c r="A179" t="s">
        <v>11</v>
      </c>
      <c r="B179">
        <v>7000</v>
      </c>
      <c r="C179" t="s">
        <v>211</v>
      </c>
      <c r="D179">
        <v>695</v>
      </c>
      <c r="E179" t="s">
        <v>225</v>
      </c>
      <c r="F179">
        <v>0</v>
      </c>
      <c r="G179">
        <v>2</v>
      </c>
      <c r="H179">
        <f>SUM(Table4[[#This Row],[2022_General Fund]:[2022_Other Funds]])</f>
        <v>2</v>
      </c>
      <c r="I179">
        <v>0</v>
      </c>
      <c r="J179">
        <v>2</v>
      </c>
      <c r="K179">
        <f>SUM(Table4[[#This Row],[2023_General Fund]:[2023_Other Funds]])</f>
        <v>2</v>
      </c>
      <c r="L179">
        <v>0</v>
      </c>
      <c r="M179">
        <v>2</v>
      </c>
      <c r="N179">
        <f t="shared" si="2"/>
        <v>2</v>
      </c>
    </row>
    <row r="180" spans="1:14" x14ac:dyDescent="0.25">
      <c r="A180" t="s">
        <v>11</v>
      </c>
      <c r="B180">
        <v>7000</v>
      </c>
      <c r="C180" t="s">
        <v>211</v>
      </c>
      <c r="D180">
        <v>687</v>
      </c>
      <c r="E180" t="s">
        <v>218</v>
      </c>
      <c r="F180">
        <v>9</v>
      </c>
      <c r="G180">
        <v>0</v>
      </c>
      <c r="H180">
        <f>SUM(Table4[[#This Row],[2022_General Fund]:[2022_Other Funds]])</f>
        <v>9</v>
      </c>
      <c r="I180">
        <v>9</v>
      </c>
      <c r="J180">
        <v>0</v>
      </c>
      <c r="K180">
        <f>SUM(Table4[[#This Row],[2023_General Fund]:[2023_Other Funds]])</f>
        <v>9</v>
      </c>
      <c r="L180">
        <v>8</v>
      </c>
      <c r="M180">
        <v>0</v>
      </c>
      <c r="N180">
        <f t="shared" si="2"/>
        <v>8</v>
      </c>
    </row>
    <row r="181" spans="1:14" x14ac:dyDescent="0.25">
      <c r="A181" t="s">
        <v>11</v>
      </c>
      <c r="B181">
        <v>7000</v>
      </c>
      <c r="C181" t="s">
        <v>211</v>
      </c>
      <c r="D181">
        <v>693</v>
      </c>
      <c r="E181" t="s">
        <v>223</v>
      </c>
      <c r="F181">
        <v>0</v>
      </c>
      <c r="G181">
        <v>143</v>
      </c>
      <c r="H181">
        <f>SUM(Table4[[#This Row],[2022_General Fund]:[2022_Other Funds]])</f>
        <v>143</v>
      </c>
      <c r="I181">
        <v>0</v>
      </c>
      <c r="J181">
        <v>143</v>
      </c>
      <c r="K181">
        <f>SUM(Table4[[#This Row],[2023_General Fund]:[2023_Other Funds]])</f>
        <v>143</v>
      </c>
      <c r="L181">
        <v>0</v>
      </c>
      <c r="M181">
        <v>142</v>
      </c>
      <c r="N181">
        <f t="shared" si="2"/>
        <v>142</v>
      </c>
    </row>
    <row r="182" spans="1:14" x14ac:dyDescent="0.25">
      <c r="A182" t="s">
        <v>11</v>
      </c>
      <c r="B182">
        <v>7000</v>
      </c>
      <c r="C182" t="s">
        <v>211</v>
      </c>
      <c r="D182">
        <v>691</v>
      </c>
      <c r="E182" t="s">
        <v>221</v>
      </c>
      <c r="F182">
        <v>15</v>
      </c>
      <c r="G182">
        <v>0</v>
      </c>
      <c r="H182">
        <f>SUM(Table4[[#This Row],[2022_General Fund]:[2022_Other Funds]])</f>
        <v>15</v>
      </c>
      <c r="I182">
        <v>15</v>
      </c>
      <c r="J182">
        <v>0</v>
      </c>
      <c r="K182">
        <f>SUM(Table4[[#This Row],[2023_General Fund]:[2023_Other Funds]])</f>
        <v>15</v>
      </c>
      <c r="L182">
        <v>14</v>
      </c>
      <c r="M182">
        <v>0</v>
      </c>
      <c r="N182">
        <f t="shared" si="2"/>
        <v>14</v>
      </c>
    </row>
    <row r="183" spans="1:14" x14ac:dyDescent="0.25">
      <c r="A183" t="s">
        <v>11</v>
      </c>
      <c r="B183">
        <v>7000</v>
      </c>
      <c r="C183" t="s">
        <v>211</v>
      </c>
      <c r="D183">
        <v>727</v>
      </c>
      <c r="E183" t="s">
        <v>228</v>
      </c>
      <c r="F183">
        <v>26</v>
      </c>
      <c r="G183">
        <v>0</v>
      </c>
      <c r="H183">
        <f>SUM(Table4[[#This Row],[2022_General Fund]:[2022_Other Funds]])</f>
        <v>26</v>
      </c>
      <c r="I183">
        <v>26</v>
      </c>
      <c r="J183">
        <v>0</v>
      </c>
      <c r="K183">
        <f>SUM(Table4[[#This Row],[2023_General Fund]:[2023_Other Funds]])</f>
        <v>26</v>
      </c>
      <c r="L183">
        <v>26</v>
      </c>
      <c r="M183">
        <v>0</v>
      </c>
      <c r="N183">
        <f t="shared" si="2"/>
        <v>26</v>
      </c>
    </row>
    <row r="184" spans="1:14" x14ac:dyDescent="0.25">
      <c r="A184" t="s">
        <v>11</v>
      </c>
      <c r="B184">
        <v>7000</v>
      </c>
      <c r="C184" t="s">
        <v>211</v>
      </c>
      <c r="D184">
        <v>685</v>
      </c>
      <c r="E184" t="s">
        <v>217</v>
      </c>
      <c r="F184">
        <v>14</v>
      </c>
      <c r="G184">
        <v>0</v>
      </c>
      <c r="H184">
        <f>SUM(Table4[[#This Row],[2022_General Fund]:[2022_Other Funds]])</f>
        <v>14</v>
      </c>
      <c r="I184">
        <v>14</v>
      </c>
      <c r="J184">
        <v>0</v>
      </c>
      <c r="K184">
        <f>SUM(Table4[[#This Row],[2023_General Fund]:[2023_Other Funds]])</f>
        <v>14</v>
      </c>
      <c r="L184">
        <v>14</v>
      </c>
      <c r="M184">
        <v>0</v>
      </c>
      <c r="N184">
        <f t="shared" si="2"/>
        <v>14</v>
      </c>
    </row>
    <row r="185" spans="1:14" x14ac:dyDescent="0.25">
      <c r="A185" t="s">
        <v>11</v>
      </c>
      <c r="B185">
        <v>7000</v>
      </c>
      <c r="C185" t="s">
        <v>211</v>
      </c>
      <c r="D185">
        <v>696</v>
      </c>
      <c r="E185" t="s">
        <v>226</v>
      </c>
      <c r="F185">
        <v>7</v>
      </c>
      <c r="G185">
        <v>0</v>
      </c>
      <c r="H185">
        <f>SUM(Table4[[#This Row],[2022_General Fund]:[2022_Other Funds]])</f>
        <v>7</v>
      </c>
      <c r="I185">
        <v>7</v>
      </c>
      <c r="J185">
        <v>0</v>
      </c>
      <c r="K185">
        <f>SUM(Table4[[#This Row],[2023_General Fund]:[2023_Other Funds]])</f>
        <v>7</v>
      </c>
      <c r="L185">
        <v>7</v>
      </c>
      <c r="M185">
        <v>0</v>
      </c>
      <c r="N185">
        <f t="shared" si="2"/>
        <v>7</v>
      </c>
    </row>
    <row r="186" spans="1:14" x14ac:dyDescent="0.25">
      <c r="A186" t="s">
        <v>11</v>
      </c>
      <c r="B186">
        <v>7000</v>
      </c>
      <c r="C186" t="s">
        <v>211</v>
      </c>
      <c r="D186">
        <v>500</v>
      </c>
      <c r="E186" t="s">
        <v>212</v>
      </c>
      <c r="F186">
        <v>34</v>
      </c>
      <c r="G186">
        <v>0</v>
      </c>
      <c r="H186">
        <f>SUM(Table4[[#This Row],[2022_General Fund]:[2022_Other Funds]])</f>
        <v>34</v>
      </c>
      <c r="I186">
        <v>34</v>
      </c>
      <c r="J186">
        <v>0</v>
      </c>
      <c r="K186">
        <f>SUM(Table4[[#This Row],[2023_General Fund]:[2023_Other Funds]])</f>
        <v>34</v>
      </c>
      <c r="L186">
        <v>33</v>
      </c>
      <c r="M186">
        <v>0</v>
      </c>
      <c r="N186">
        <f t="shared" si="2"/>
        <v>33</v>
      </c>
    </row>
    <row r="187" spans="1:14" x14ac:dyDescent="0.25">
      <c r="A187" t="s">
        <v>11</v>
      </c>
      <c r="B187">
        <v>7000</v>
      </c>
      <c r="C187" t="s">
        <v>211</v>
      </c>
      <c r="D187">
        <v>683</v>
      </c>
      <c r="E187" t="s">
        <v>215</v>
      </c>
      <c r="F187">
        <v>379</v>
      </c>
      <c r="G187">
        <v>0</v>
      </c>
      <c r="H187">
        <f>SUM(Table4[[#This Row],[2022_General Fund]:[2022_Other Funds]])</f>
        <v>379</v>
      </c>
      <c r="I187">
        <v>379</v>
      </c>
      <c r="J187">
        <v>0</v>
      </c>
      <c r="K187">
        <f>SUM(Table4[[#This Row],[2023_General Fund]:[2023_Other Funds]])</f>
        <v>379</v>
      </c>
      <c r="L187">
        <v>368</v>
      </c>
      <c r="M187">
        <v>0</v>
      </c>
      <c r="N187">
        <f t="shared" si="2"/>
        <v>368</v>
      </c>
    </row>
    <row r="188" spans="1:14" x14ac:dyDescent="0.25">
      <c r="A188" t="s">
        <v>11</v>
      </c>
      <c r="B188">
        <v>7000</v>
      </c>
      <c r="C188" t="s">
        <v>211</v>
      </c>
      <c r="D188">
        <v>694</v>
      </c>
      <c r="E188" t="s">
        <v>224</v>
      </c>
      <c r="F188">
        <v>9</v>
      </c>
      <c r="G188">
        <v>0</v>
      </c>
      <c r="H188">
        <f>SUM(Table4[[#This Row],[2022_General Fund]:[2022_Other Funds]])</f>
        <v>9</v>
      </c>
      <c r="I188">
        <v>9</v>
      </c>
      <c r="J188">
        <v>0</v>
      </c>
      <c r="K188">
        <f>SUM(Table4[[#This Row],[2023_General Fund]:[2023_Other Funds]])</f>
        <v>9</v>
      </c>
      <c r="L188">
        <v>9</v>
      </c>
      <c r="M188">
        <v>0</v>
      </c>
      <c r="N188">
        <f t="shared" si="2"/>
        <v>9</v>
      </c>
    </row>
    <row r="189" spans="1:14" x14ac:dyDescent="0.25">
      <c r="A189" t="s">
        <v>11</v>
      </c>
      <c r="B189">
        <v>7000</v>
      </c>
      <c r="C189" t="s">
        <v>211</v>
      </c>
      <c r="D189">
        <v>690</v>
      </c>
      <c r="E189" t="s">
        <v>220</v>
      </c>
      <c r="F189">
        <v>3</v>
      </c>
      <c r="G189">
        <v>1</v>
      </c>
      <c r="H189">
        <f>SUM(Table4[[#This Row],[2022_General Fund]:[2022_Other Funds]])</f>
        <v>4</v>
      </c>
      <c r="I189">
        <v>3</v>
      </c>
      <c r="J189">
        <v>1</v>
      </c>
      <c r="K189">
        <f>SUM(Table4[[#This Row],[2023_General Fund]:[2023_Other Funds]])</f>
        <v>4</v>
      </c>
      <c r="L189">
        <v>3</v>
      </c>
      <c r="M189">
        <v>1</v>
      </c>
      <c r="N189">
        <f t="shared" si="2"/>
        <v>4</v>
      </c>
    </row>
    <row r="190" spans="1:14" x14ac:dyDescent="0.25">
      <c r="A190" t="s">
        <v>11</v>
      </c>
      <c r="B190">
        <v>7000</v>
      </c>
      <c r="C190" t="s">
        <v>211</v>
      </c>
      <c r="D190">
        <v>684</v>
      </c>
      <c r="E190" t="s">
        <v>216</v>
      </c>
      <c r="F190">
        <v>102</v>
      </c>
      <c r="G190">
        <v>0</v>
      </c>
      <c r="H190">
        <f>SUM(Table4[[#This Row],[2022_General Fund]:[2022_Other Funds]])</f>
        <v>102</v>
      </c>
      <c r="I190">
        <v>102</v>
      </c>
      <c r="J190">
        <v>0</v>
      </c>
      <c r="K190">
        <f>SUM(Table4[[#This Row],[2023_General Fund]:[2023_Other Funds]])</f>
        <v>102</v>
      </c>
      <c r="L190">
        <v>101</v>
      </c>
      <c r="M190">
        <v>0</v>
      </c>
      <c r="N190">
        <f t="shared" si="2"/>
        <v>101</v>
      </c>
    </row>
    <row r="191" spans="1:14" x14ac:dyDescent="0.25">
      <c r="A191" t="s">
        <v>11</v>
      </c>
      <c r="B191">
        <v>7000</v>
      </c>
      <c r="C191" t="s">
        <v>211</v>
      </c>
      <c r="D191">
        <v>697</v>
      </c>
      <c r="E191" t="s">
        <v>227</v>
      </c>
      <c r="F191">
        <v>81</v>
      </c>
      <c r="G191">
        <v>3</v>
      </c>
      <c r="H191">
        <f>SUM(Table4[[#This Row],[2022_General Fund]:[2022_Other Funds]])</f>
        <v>84</v>
      </c>
      <c r="I191">
        <v>81</v>
      </c>
      <c r="J191">
        <v>23</v>
      </c>
      <c r="K191">
        <f>SUM(Table4[[#This Row],[2023_General Fund]:[2023_Other Funds]])</f>
        <v>104</v>
      </c>
      <c r="L191">
        <v>81</v>
      </c>
      <c r="M191">
        <v>23</v>
      </c>
      <c r="N191">
        <f t="shared" si="2"/>
        <v>104</v>
      </c>
    </row>
    <row r="192" spans="1:14" x14ac:dyDescent="0.25">
      <c r="A192" t="s">
        <v>11</v>
      </c>
      <c r="B192">
        <v>7000</v>
      </c>
      <c r="C192" t="s">
        <v>211</v>
      </c>
      <c r="D192">
        <v>689</v>
      </c>
      <c r="E192" t="s">
        <v>219</v>
      </c>
      <c r="F192">
        <v>62</v>
      </c>
      <c r="G192">
        <v>0</v>
      </c>
      <c r="H192">
        <f>SUM(Table4[[#This Row],[2022_General Fund]:[2022_Other Funds]])</f>
        <v>62</v>
      </c>
      <c r="I192">
        <v>62</v>
      </c>
      <c r="J192">
        <v>0</v>
      </c>
      <c r="K192">
        <f>SUM(Table4[[#This Row],[2023_General Fund]:[2023_Other Funds]])</f>
        <v>62</v>
      </c>
      <c r="L192">
        <v>61</v>
      </c>
      <c r="M192">
        <v>0</v>
      </c>
      <c r="N192">
        <f t="shared" si="2"/>
        <v>61</v>
      </c>
    </row>
  </sheetData>
  <autoFilter ref="L1:N192" xr:uid="{00000000-0001-0000-0000-000000000000}"/>
  <pageMargins left="0.7" right="0.7" top="0.75" bottom="0.75" header="0.3" footer="0.3"/>
  <pageSetup paperSize="9" fitToWidth="0" fitToHeight="0" orientation="landscape" horizontalDpi="300" verticalDpi="300"/>
  <headerFooter scaleWithDoc="0" alignWithMargins="0">
    <oddHeader>&amp;Linputs/FY22-FY23-FY24&amp;C&amp;A&amp;R2022-10-28</oddHeader>
    <oddFooter>&amp;LNA&amp;C&amp;P&amp;RNA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FY22-FY24 Expenditures</vt:lpstr>
      <vt:lpstr>FY22-FY24 Positions</vt:lpstr>
      <vt:lpstr>'FY22-FY24 Expenditures'!Print_Titles</vt:lpstr>
      <vt:lpstr>'FY22-FY24 Positions'!Print_Titles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Sara.Brumfield2</dc:creator>
  <cp:lastModifiedBy>Brumfield, Sara (DOF)</cp:lastModifiedBy>
  <dcterms:created xsi:type="dcterms:W3CDTF">2022-10-27T15:11:34Z</dcterms:created>
  <dcterms:modified xsi:type="dcterms:W3CDTF">2022-10-28T12:52:01Z</dcterms:modified>
</cp:coreProperties>
</file>