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F982D2B7-9522-487F-9209-1813764D4B39}" xr6:coauthVersionLast="47" xr6:coauthVersionMax="47" xr10:uidLastSave="{00000000-0000-0000-0000-000000000000}"/>
  <bookViews>
    <workbookView xWindow="-120" yWindow="-120" windowWidth="29040" windowHeight="15720" tabRatio="559" xr2:uid="{00000000-000D-0000-FFFF-FFFF00000000}"/>
  </bookViews>
  <sheets>
    <sheet name="COVER" sheetId="8" r:id="rId1"/>
    <sheet name="Instructions" sheetId="22" r:id="rId2"/>
    <sheet name="Tarifa 2026" sheetId="20" r:id="rId3"/>
    <sheet name="PVP 2026" sheetId="21" r:id="rId4"/>
  </sheets>
  <definedNames>
    <definedName name="_xlnm._FilterDatabase" localSheetId="3" hidden="1">'PVP 2026'!$M$15:$T$452</definedName>
    <definedName name="_xlnm._FilterDatabase" localSheetId="2" hidden="1">'Tarifa 2026'!$M$376:$Q$381</definedName>
    <definedName name="_xlnm.Print_Area" localSheetId="3">'PVP 2026'!$A$1:$J$452</definedName>
    <definedName name="_xlnm.Print_Area" localSheetId="2">'Tarifa 2026'!$A$1:$J$588</definedName>
    <definedName name="_xlnm.Print_Titles" localSheetId="3">'PVP 2026'!$1:$4</definedName>
    <definedName name="_xlnm.Print_Titles" localSheetId="2">'Tarifa 2026'!$1:$5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8" i="21" l="1"/>
  <c r="L252" i="21"/>
  <c r="J22" i="21"/>
  <c r="K22" i="21" s="1"/>
  <c r="J18" i="21"/>
  <c r="K18" i="21" s="1"/>
  <c r="K23" i="20"/>
  <c r="K19" i="20"/>
  <c r="J232" i="21"/>
  <c r="K232" i="21" s="1"/>
  <c r="J229" i="21"/>
  <c r="K229" i="21" s="1"/>
  <c r="K233" i="20"/>
  <c r="K230" i="20"/>
  <c r="J497" i="21"/>
  <c r="K497" i="21" s="1"/>
  <c r="K498" i="20"/>
  <c r="J278" i="21"/>
  <c r="K279" i="20"/>
  <c r="J252" i="21"/>
  <c r="K252" i="21" s="1"/>
  <c r="K253" i="20"/>
  <c r="J223" i="21"/>
  <c r="K223" i="21" s="1"/>
  <c r="K224" i="20"/>
  <c r="J500" i="21"/>
  <c r="K500" i="21" s="1"/>
  <c r="K501" i="20"/>
  <c r="J512" i="21"/>
  <c r="K512" i="21" s="1"/>
  <c r="K513" i="20"/>
  <c r="J464" i="21"/>
  <c r="K464" i="21" s="1"/>
  <c r="K465" i="20"/>
  <c r="J292" i="21"/>
  <c r="K292" i="21" s="1"/>
  <c r="K278" i="21" l="1"/>
  <c r="L293" i="20"/>
  <c r="K293" i="20"/>
  <c r="J350" i="21"/>
  <c r="K350" i="21" s="1"/>
  <c r="K351" i="20"/>
  <c r="J216" i="21"/>
  <c r="K216" i="21" s="1"/>
  <c r="K217" i="20"/>
  <c r="J592" i="21"/>
  <c r="K592" i="21" s="1"/>
  <c r="K592" i="20"/>
  <c r="K140" i="20"/>
  <c r="J349" i="21" l="1"/>
  <c r="K349" i="21" s="1"/>
  <c r="J348" i="21"/>
  <c r="K348" i="21" s="1"/>
  <c r="L349" i="21"/>
  <c r="L349" i="20"/>
  <c r="L351" i="20" s="1"/>
  <c r="K349" i="20"/>
  <c r="L588" i="21"/>
  <c r="J590" i="21"/>
  <c r="K590" i="21" s="1"/>
  <c r="J591" i="21"/>
  <c r="K591" i="21" s="1"/>
  <c r="L585" i="21"/>
  <c r="L586" i="21"/>
  <c r="L587" i="21"/>
  <c r="L589" i="21"/>
  <c r="L584" i="21"/>
  <c r="L581" i="21"/>
  <c r="L580" i="21"/>
  <c r="L576" i="21"/>
  <c r="L562" i="21"/>
  <c r="L561" i="21"/>
  <c r="L560" i="21"/>
  <c r="J540" i="21"/>
  <c r="K540" i="21" s="1"/>
  <c r="J541" i="21"/>
  <c r="K541" i="21" s="1"/>
  <c r="J542" i="21"/>
  <c r="K542" i="21" s="1"/>
  <c r="J543" i="21"/>
  <c r="K543" i="21" s="1"/>
  <c r="L544" i="21"/>
  <c r="L545" i="21" s="1"/>
  <c r="L546" i="21"/>
  <c r="L547" i="21"/>
  <c r="L548" i="21" s="1"/>
  <c r="L549" i="21"/>
  <c r="L550" i="21"/>
  <c r="L551" i="21" s="1"/>
  <c r="L552" i="21" s="1"/>
  <c r="L553" i="21"/>
  <c r="L554" i="21" s="1"/>
  <c r="L555" i="21"/>
  <c r="L556" i="21" s="1"/>
  <c r="L557" i="21"/>
  <c r="L558" i="21" s="1"/>
  <c r="L530" i="21"/>
  <c r="L531" i="21" s="1"/>
  <c r="L537" i="21"/>
  <c r="L532" i="21"/>
  <c r="L533" i="21" s="1"/>
  <c r="J539" i="21"/>
  <c r="K539" i="21" s="1"/>
  <c r="L535" i="21"/>
  <c r="L518" i="21"/>
  <c r="L519" i="21" s="1"/>
  <c r="L511" i="21"/>
  <c r="L463" i="21"/>
  <c r="L464" i="21" s="1"/>
  <c r="L456" i="21"/>
  <c r="L419" i="21"/>
  <c r="L420" i="21" s="1"/>
  <c r="J421" i="21"/>
  <c r="K421" i="21" s="1"/>
  <c r="J422" i="21"/>
  <c r="K422" i="21" s="1"/>
  <c r="J423" i="21"/>
  <c r="K423" i="21" s="1"/>
  <c r="J424" i="21"/>
  <c r="K424" i="21" s="1"/>
  <c r="J425" i="21"/>
  <c r="K425" i="21" s="1"/>
  <c r="J426" i="21"/>
  <c r="K426" i="21" s="1"/>
  <c r="J427" i="21"/>
  <c r="K427" i="21" s="1"/>
  <c r="J428" i="21"/>
  <c r="K428" i="21" s="1"/>
  <c r="J429" i="21"/>
  <c r="K429" i="21" s="1"/>
  <c r="J430" i="21"/>
  <c r="K430" i="21" s="1"/>
  <c r="L388" i="21"/>
  <c r="J389" i="21"/>
  <c r="K389" i="21" s="1"/>
  <c r="J390" i="21"/>
  <c r="K390" i="21" s="1"/>
  <c r="J391" i="21"/>
  <c r="K391" i="21" s="1"/>
  <c r="J392" i="21"/>
  <c r="K392" i="21" s="1"/>
  <c r="J393" i="21"/>
  <c r="K393" i="21" s="1"/>
  <c r="J394" i="21"/>
  <c r="K394" i="21" s="1"/>
  <c r="J395" i="21"/>
  <c r="K395" i="21" s="1"/>
  <c r="J396" i="21"/>
  <c r="K396" i="21" s="1"/>
  <c r="J397" i="21"/>
  <c r="K397" i="21" s="1"/>
  <c r="J398" i="21"/>
  <c r="K398" i="21" s="1"/>
  <c r="J399" i="21"/>
  <c r="K399" i="21" s="1"/>
  <c r="J400" i="21"/>
  <c r="K400" i="21" s="1"/>
  <c r="J401" i="21"/>
  <c r="K401" i="21" s="1"/>
  <c r="J402" i="21"/>
  <c r="K402" i="21" s="1"/>
  <c r="J403" i="21"/>
  <c r="K403" i="21" s="1"/>
  <c r="J404" i="21"/>
  <c r="K404" i="21" s="1"/>
  <c r="J405" i="21"/>
  <c r="K405" i="21" s="1"/>
  <c r="L386" i="21"/>
  <c r="L387" i="21" s="1"/>
  <c r="L376" i="21"/>
  <c r="L362" i="21"/>
  <c r="J364" i="21"/>
  <c r="K364" i="21" s="1"/>
  <c r="L354" i="21"/>
  <c r="L284" i="21"/>
  <c r="L285" i="21" s="1"/>
  <c r="L282" i="21"/>
  <c r="L283" i="21" s="1"/>
  <c r="L247" i="21"/>
  <c r="L244" i="21"/>
  <c r="L213" i="21"/>
  <c r="L214" i="21" s="1"/>
  <c r="L215" i="21" s="1"/>
  <c r="L221" i="21"/>
  <c r="L222" i="21"/>
  <c r="L223" i="21" s="1"/>
  <c r="L224" i="21"/>
  <c r="L225" i="21" s="1"/>
  <c r="L226" i="21" s="1"/>
  <c r="L227" i="21"/>
  <c r="L228" i="21" s="1"/>
  <c r="L235" i="21"/>
  <c r="L236" i="21" s="1"/>
  <c r="L237" i="21" s="1"/>
  <c r="L238" i="21" s="1"/>
  <c r="L239" i="21"/>
  <c r="L240" i="21" s="1"/>
  <c r="L241" i="21"/>
  <c r="L242" i="21" s="1"/>
  <c r="J217" i="21"/>
  <c r="K217" i="21" s="1"/>
  <c r="J169" i="21"/>
  <c r="K169" i="21" s="1"/>
  <c r="J170" i="21"/>
  <c r="K170" i="21" s="1"/>
  <c r="J171" i="21"/>
  <c r="K171" i="21" s="1"/>
  <c r="J172" i="21"/>
  <c r="K172" i="21" s="1"/>
  <c r="L173" i="21"/>
  <c r="L174" i="21" s="1"/>
  <c r="J175" i="21"/>
  <c r="K175" i="21" s="1"/>
  <c r="J176" i="21"/>
  <c r="K176" i="21" s="1"/>
  <c r="J177" i="21"/>
  <c r="K177" i="21" s="1"/>
  <c r="J178" i="21"/>
  <c r="K178" i="21" s="1"/>
  <c r="J179" i="21"/>
  <c r="K179" i="21" s="1"/>
  <c r="J180" i="21"/>
  <c r="K180" i="21" s="1"/>
  <c r="J181" i="21"/>
  <c r="K181" i="21" s="1"/>
  <c r="J182" i="21"/>
  <c r="K182" i="21" s="1"/>
  <c r="J183" i="21"/>
  <c r="K183" i="21" s="1"/>
  <c r="J184" i="21"/>
  <c r="K184" i="21" s="1"/>
  <c r="J185" i="21"/>
  <c r="K185" i="21" s="1"/>
  <c r="J186" i="21"/>
  <c r="K186" i="21" s="1"/>
  <c r="J187" i="21"/>
  <c r="K187" i="21" s="1"/>
  <c r="J188" i="21"/>
  <c r="K188" i="21" s="1"/>
  <c r="J189" i="21"/>
  <c r="K189" i="21" s="1"/>
  <c r="J190" i="21"/>
  <c r="K190" i="21" s="1"/>
  <c r="J191" i="21"/>
  <c r="K191" i="21" s="1"/>
  <c r="J192" i="21"/>
  <c r="K192" i="21" s="1"/>
  <c r="J193" i="21"/>
  <c r="K193" i="21" s="1"/>
  <c r="J194" i="21"/>
  <c r="K194" i="21" s="1"/>
  <c r="J195" i="21"/>
  <c r="K195" i="21" s="1"/>
  <c r="J196" i="21"/>
  <c r="K196" i="21" s="1"/>
  <c r="J197" i="21"/>
  <c r="K197" i="21" s="1"/>
  <c r="J198" i="21"/>
  <c r="K198" i="21" s="1"/>
  <c r="J199" i="21"/>
  <c r="K199" i="21" s="1"/>
  <c r="J200" i="21"/>
  <c r="K200" i="21" s="1"/>
  <c r="J201" i="21"/>
  <c r="K201" i="21" s="1"/>
  <c r="J202" i="21"/>
  <c r="K202" i="21" s="1"/>
  <c r="J203" i="21"/>
  <c r="K203" i="21" s="1"/>
  <c r="J204" i="21"/>
  <c r="K204" i="21" s="1"/>
  <c r="J205" i="21"/>
  <c r="K205" i="21" s="1"/>
  <c r="J206" i="21"/>
  <c r="K206" i="21" s="1"/>
  <c r="J207" i="21"/>
  <c r="K207" i="21" s="1"/>
  <c r="J208" i="21"/>
  <c r="K208" i="21" s="1"/>
  <c r="J209" i="21"/>
  <c r="K209" i="21" s="1"/>
  <c r="J210" i="21"/>
  <c r="K210" i="21" s="1"/>
  <c r="J211" i="21"/>
  <c r="K211" i="21" s="1"/>
  <c r="J212" i="21"/>
  <c r="K212" i="21" s="1"/>
  <c r="L99" i="21"/>
  <c r="L100" i="21" s="1"/>
  <c r="L101" i="21" s="1"/>
  <c r="L102" i="21" s="1"/>
  <c r="L103" i="21"/>
  <c r="L104" i="21" s="1"/>
  <c r="L105" i="21" s="1"/>
  <c r="L106" i="21" s="1"/>
  <c r="L107" i="21"/>
  <c r="L108" i="21" s="1"/>
  <c r="L109" i="21" s="1"/>
  <c r="L110" i="21" s="1"/>
  <c r="J111" i="21"/>
  <c r="K111" i="21" s="1"/>
  <c r="J112" i="21"/>
  <c r="K112" i="21" s="1"/>
  <c r="J113" i="21"/>
  <c r="K113" i="21" s="1"/>
  <c r="J114" i="21"/>
  <c r="K114" i="21" s="1"/>
  <c r="J115" i="21"/>
  <c r="K115" i="21" s="1"/>
  <c r="J116" i="21"/>
  <c r="K116" i="21" s="1"/>
  <c r="J117" i="21"/>
  <c r="K117" i="21" s="1"/>
  <c r="J118" i="21"/>
  <c r="K118" i="21" s="1"/>
  <c r="J119" i="21"/>
  <c r="K119" i="21" s="1"/>
  <c r="J120" i="21"/>
  <c r="K120" i="21" s="1"/>
  <c r="J121" i="21"/>
  <c r="K121" i="21" s="1"/>
  <c r="J122" i="21"/>
  <c r="K122" i="21" s="1"/>
  <c r="J123" i="21"/>
  <c r="K123" i="21" s="1"/>
  <c r="J124" i="21"/>
  <c r="K124" i="21" s="1"/>
  <c r="J125" i="21"/>
  <c r="K125" i="21" s="1"/>
  <c r="J126" i="21"/>
  <c r="K126" i="21" s="1"/>
  <c r="J127" i="21"/>
  <c r="K127" i="21" s="1"/>
  <c r="J128" i="21"/>
  <c r="K128" i="21" s="1"/>
  <c r="J129" i="21"/>
  <c r="K129" i="21" s="1"/>
  <c r="J130" i="21"/>
  <c r="K130" i="21" s="1"/>
  <c r="J131" i="21"/>
  <c r="K131" i="21" s="1"/>
  <c r="J132" i="21"/>
  <c r="K132" i="21" s="1"/>
  <c r="J133" i="21"/>
  <c r="K133" i="21" s="1"/>
  <c r="J134" i="21"/>
  <c r="K134" i="21" s="1"/>
  <c r="J135" i="21"/>
  <c r="K135" i="21" s="1"/>
  <c r="J136" i="21"/>
  <c r="K136" i="21" s="1"/>
  <c r="J137" i="21"/>
  <c r="K137" i="21" s="1"/>
  <c r="J138" i="21"/>
  <c r="K138" i="21" s="1"/>
  <c r="J139" i="21"/>
  <c r="K139" i="21" s="1"/>
  <c r="J140" i="21"/>
  <c r="K140" i="21" s="1"/>
  <c r="J141" i="21"/>
  <c r="K141" i="21" s="1"/>
  <c r="J142" i="21"/>
  <c r="K142" i="21" s="1"/>
  <c r="J143" i="21"/>
  <c r="K143" i="21" s="1"/>
  <c r="J144" i="21"/>
  <c r="K144" i="21" s="1"/>
  <c r="J145" i="21"/>
  <c r="K145" i="21" s="1"/>
  <c r="J146" i="21"/>
  <c r="K146" i="21" s="1"/>
  <c r="J147" i="21"/>
  <c r="K147" i="21" s="1"/>
  <c r="J148" i="21"/>
  <c r="K148" i="21" s="1"/>
  <c r="L149" i="21"/>
  <c r="L150" i="21" s="1"/>
  <c r="L151" i="21" s="1"/>
  <c r="L152" i="21" s="1"/>
  <c r="L153" i="21" s="1"/>
  <c r="L154" i="21" s="1"/>
  <c r="L155" i="21"/>
  <c r="L156" i="21" s="1"/>
  <c r="L157" i="21"/>
  <c r="L158" i="21" s="1"/>
  <c r="L159" i="21" s="1"/>
  <c r="L160" i="21" s="1"/>
  <c r="L161" i="21"/>
  <c r="L162" i="21" s="1"/>
  <c r="L163" i="21" s="1"/>
  <c r="L164" i="21" s="1"/>
  <c r="L165" i="21" s="1"/>
  <c r="L166" i="21"/>
  <c r="L167" i="21" s="1"/>
  <c r="L90" i="21"/>
  <c r="J91" i="21"/>
  <c r="K91" i="21" s="1"/>
  <c r="J92" i="21"/>
  <c r="K92" i="21" s="1"/>
  <c r="J93" i="21"/>
  <c r="K93" i="21" s="1"/>
  <c r="J94" i="21"/>
  <c r="K94" i="21" s="1"/>
  <c r="L85" i="21"/>
  <c r="J86" i="21"/>
  <c r="K86" i="21" s="1"/>
  <c r="J87" i="21"/>
  <c r="K87" i="21" s="1"/>
  <c r="J88" i="21"/>
  <c r="K88" i="21" s="1"/>
  <c r="L84" i="21"/>
  <c r="J8" i="21"/>
  <c r="K8" i="21" s="1"/>
  <c r="J11" i="21"/>
  <c r="J14" i="21"/>
  <c r="K14" i="21" s="1"/>
  <c r="J17" i="21"/>
  <c r="K17" i="21" s="1"/>
  <c r="J9" i="21"/>
  <c r="K9" i="21" s="1"/>
  <c r="J12" i="21"/>
  <c r="J15" i="21"/>
  <c r="K15" i="21" s="1"/>
  <c r="J7" i="21"/>
  <c r="K7" i="21" s="1"/>
  <c r="J10" i="21"/>
  <c r="K10" i="21" s="1"/>
  <c r="J13" i="21"/>
  <c r="K13" i="21" s="1"/>
  <c r="J16" i="21"/>
  <c r="K16" i="21" s="1"/>
  <c r="J19" i="21"/>
  <c r="K19" i="21" s="1"/>
  <c r="J20" i="21"/>
  <c r="K20" i="21" s="1"/>
  <c r="J21" i="21"/>
  <c r="K21" i="21" s="1"/>
  <c r="J23" i="21"/>
  <c r="K23" i="21" s="1"/>
  <c r="J24" i="21"/>
  <c r="K24" i="21" s="1"/>
  <c r="J25" i="21"/>
  <c r="K25" i="21" s="1"/>
  <c r="J26" i="21"/>
  <c r="K26" i="21" s="1"/>
  <c r="J27" i="21"/>
  <c r="K27" i="21" s="1"/>
  <c r="J28" i="21"/>
  <c r="K28" i="21" s="1"/>
  <c r="J29" i="21"/>
  <c r="K29" i="21" s="1"/>
  <c r="J30" i="21"/>
  <c r="K30" i="21" s="1"/>
  <c r="J31" i="21"/>
  <c r="K31" i="21" s="1"/>
  <c r="J32" i="21"/>
  <c r="K32" i="21" s="1"/>
  <c r="J33" i="21"/>
  <c r="K33" i="21" s="1"/>
  <c r="J34" i="21"/>
  <c r="K34" i="21" s="1"/>
  <c r="J35" i="21"/>
  <c r="K35" i="21" s="1"/>
  <c r="J36" i="21"/>
  <c r="K36" i="21" s="1"/>
  <c r="J37" i="21"/>
  <c r="K37" i="21" s="1"/>
  <c r="J38" i="21"/>
  <c r="K38" i="21" s="1"/>
  <c r="J39" i="21"/>
  <c r="K39" i="21" s="1"/>
  <c r="J40" i="21"/>
  <c r="K40" i="21" s="1"/>
  <c r="J41" i="21"/>
  <c r="K41" i="21" s="1"/>
  <c r="J42" i="21"/>
  <c r="K42" i="21" s="1"/>
  <c r="J43" i="21"/>
  <c r="K43" i="21" s="1"/>
  <c r="J44" i="21"/>
  <c r="K44" i="21" s="1"/>
  <c r="J45" i="21"/>
  <c r="K45" i="21" s="1"/>
  <c r="J46" i="21"/>
  <c r="K46" i="21" s="1"/>
  <c r="J47" i="21"/>
  <c r="K47" i="21" s="1"/>
  <c r="J48" i="21"/>
  <c r="K48" i="21" s="1"/>
  <c r="J49" i="21"/>
  <c r="K49" i="21" s="1"/>
  <c r="J50" i="21"/>
  <c r="K50" i="21" s="1"/>
  <c r="J51" i="21"/>
  <c r="K51" i="21" s="1"/>
  <c r="J52" i="21"/>
  <c r="K52" i="21" s="1"/>
  <c r="J53" i="21"/>
  <c r="K53" i="21" s="1"/>
  <c r="J54" i="21"/>
  <c r="K54" i="21" s="1"/>
  <c r="J55" i="21"/>
  <c r="K55" i="21" s="1"/>
  <c r="J56" i="21"/>
  <c r="K56" i="21" s="1"/>
  <c r="J57" i="21"/>
  <c r="K57" i="21" s="1"/>
  <c r="J58" i="21"/>
  <c r="K58" i="21" s="1"/>
  <c r="J59" i="21"/>
  <c r="K59" i="21" s="1"/>
  <c r="J60" i="21"/>
  <c r="K60" i="21" s="1"/>
  <c r="J61" i="21"/>
  <c r="K61" i="21" s="1"/>
  <c r="J62" i="21"/>
  <c r="K62" i="21" s="1"/>
  <c r="J63" i="21"/>
  <c r="K63" i="21" s="1"/>
  <c r="J64" i="21"/>
  <c r="K64" i="21" s="1"/>
  <c r="J65" i="21"/>
  <c r="K65" i="21" s="1"/>
  <c r="J66" i="21"/>
  <c r="K66" i="21" s="1"/>
  <c r="J67" i="21"/>
  <c r="K67" i="21" s="1"/>
  <c r="J68" i="21"/>
  <c r="K68" i="21" s="1"/>
  <c r="J69" i="21"/>
  <c r="K69" i="21" s="1"/>
  <c r="J70" i="21"/>
  <c r="K70" i="21" s="1"/>
  <c r="J71" i="21"/>
  <c r="K71" i="21" s="1"/>
  <c r="J72" i="21"/>
  <c r="K72" i="21" s="1"/>
  <c r="J73" i="21"/>
  <c r="K73" i="21" s="1"/>
  <c r="J74" i="21"/>
  <c r="K74" i="21" s="1"/>
  <c r="J75" i="21"/>
  <c r="K75" i="21" s="1"/>
  <c r="J76" i="21"/>
  <c r="K76" i="21" s="1"/>
  <c r="J77" i="21"/>
  <c r="K77" i="21" s="1"/>
  <c r="J78" i="21"/>
  <c r="K78" i="21" s="1"/>
  <c r="J79" i="21"/>
  <c r="K79" i="21" s="1"/>
  <c r="J80" i="21"/>
  <c r="K80" i="21" s="1"/>
  <c r="J81" i="21"/>
  <c r="K81" i="21" s="1"/>
  <c r="J82" i="21"/>
  <c r="K82" i="21" s="1"/>
  <c r="L83" i="21"/>
  <c r="L89" i="21"/>
  <c r="J95" i="21"/>
  <c r="K95" i="21" s="1"/>
  <c r="J96" i="21"/>
  <c r="K96" i="21" s="1"/>
  <c r="J97" i="21"/>
  <c r="K97" i="21" s="1"/>
  <c r="J98" i="21"/>
  <c r="K98" i="21" s="1"/>
  <c r="L577" i="21"/>
  <c r="L575" i="21"/>
  <c r="L573" i="21"/>
  <c r="L571" i="21"/>
  <c r="L569" i="21"/>
  <c r="L567" i="21"/>
  <c r="L565" i="21"/>
  <c r="L563" i="21"/>
  <c r="L564" i="21"/>
  <c r="L566" i="21"/>
  <c r="L568" i="21"/>
  <c r="L570" i="21"/>
  <c r="L572" i="21"/>
  <c r="L574" i="21"/>
  <c r="L457" i="21"/>
  <c r="J406" i="21"/>
  <c r="K406" i="21" s="1"/>
  <c r="J407" i="21"/>
  <c r="K407" i="21" s="1"/>
  <c r="J408" i="21"/>
  <c r="K408" i="21" s="1"/>
  <c r="J409" i="21"/>
  <c r="K409" i="21" s="1"/>
  <c r="J410" i="21"/>
  <c r="K410" i="21" s="1"/>
  <c r="J411" i="21"/>
  <c r="K411" i="21" s="1"/>
  <c r="J412" i="21"/>
  <c r="K412" i="21" s="1"/>
  <c r="J413" i="21"/>
  <c r="K413" i="21" s="1"/>
  <c r="J414" i="21"/>
  <c r="K414" i="21" s="1"/>
  <c r="J415" i="21"/>
  <c r="K415" i="21" s="1"/>
  <c r="L416" i="21"/>
  <c r="J417" i="21"/>
  <c r="K417" i="21" s="1"/>
  <c r="J418" i="21"/>
  <c r="K418" i="21" s="1"/>
  <c r="J431" i="21"/>
  <c r="K431" i="21" s="1"/>
  <c r="J432" i="21"/>
  <c r="K432" i="21" s="1"/>
  <c r="L433" i="21"/>
  <c r="L434" i="21" s="1"/>
  <c r="J435" i="21"/>
  <c r="K435" i="21" s="1"/>
  <c r="J436" i="21"/>
  <c r="K436" i="21" s="1"/>
  <c r="J437" i="21"/>
  <c r="K437" i="21" s="1"/>
  <c r="J438" i="21"/>
  <c r="K438" i="21" s="1"/>
  <c r="J439" i="21"/>
  <c r="K439" i="21" s="1"/>
  <c r="J440" i="21"/>
  <c r="K440" i="21" s="1"/>
  <c r="L441" i="21"/>
  <c r="L442" i="21"/>
  <c r="L443" i="21" s="1"/>
  <c r="L444" i="21"/>
  <c r="L445" i="21"/>
  <c r="L446" i="21" s="1"/>
  <c r="L447" i="21" s="1"/>
  <c r="L448" i="21"/>
  <c r="L449" i="21"/>
  <c r="L450" i="21" s="1"/>
  <c r="L451" i="21" s="1"/>
  <c r="L452" i="21"/>
  <c r="L453" i="21"/>
  <c r="L454" i="21" s="1"/>
  <c r="L214" i="20"/>
  <c r="L215" i="20" s="1"/>
  <c r="L216" i="20" s="1"/>
  <c r="K428" i="20"/>
  <c r="L417" i="20"/>
  <c r="L414" i="20" s="1"/>
  <c r="K427" i="20"/>
  <c r="K429" i="20"/>
  <c r="J387" i="21"/>
  <c r="K387" i="21" s="1"/>
  <c r="J388" i="21"/>
  <c r="K388" i="21" s="1"/>
  <c r="J416" i="21"/>
  <c r="K416" i="21" s="1"/>
  <c r="J419" i="21"/>
  <c r="K419" i="21" s="1"/>
  <c r="J420" i="21"/>
  <c r="K420" i="21" s="1"/>
  <c r="J433" i="21"/>
  <c r="K433" i="21" s="1"/>
  <c r="J434" i="21"/>
  <c r="K434" i="21" s="1"/>
  <c r="J441" i="21"/>
  <c r="K441" i="21" s="1"/>
  <c r="J442" i="21"/>
  <c r="K442" i="21" s="1"/>
  <c r="J443" i="21"/>
  <c r="K443" i="21" s="1"/>
  <c r="J444" i="21"/>
  <c r="K444" i="21" s="1"/>
  <c r="J445" i="21"/>
  <c r="K445" i="21" s="1"/>
  <c r="J446" i="21"/>
  <c r="K446" i="21" s="1"/>
  <c r="J447" i="21"/>
  <c r="K447" i="21" s="1"/>
  <c r="J448" i="21"/>
  <c r="K448" i="21" s="1"/>
  <c r="J449" i="21"/>
  <c r="K449" i="21" s="1"/>
  <c r="J450" i="21"/>
  <c r="K450" i="21" s="1"/>
  <c r="J451" i="21"/>
  <c r="K451" i="21" s="1"/>
  <c r="J452" i="21"/>
  <c r="K452" i="21" s="1"/>
  <c r="J453" i="21"/>
  <c r="K453" i="21" s="1"/>
  <c r="J454" i="21"/>
  <c r="K454" i="21" s="1"/>
  <c r="L584" i="20"/>
  <c r="L585" i="20"/>
  <c r="L586" i="20"/>
  <c r="L587" i="20"/>
  <c r="L588" i="20"/>
  <c r="L589" i="20"/>
  <c r="L590" i="20" s="1"/>
  <c r="L591" i="20" s="1"/>
  <c r="L592" i="20" s="1"/>
  <c r="K586" i="20"/>
  <c r="K587" i="20"/>
  <c r="K588" i="20"/>
  <c r="K589" i="20"/>
  <c r="J560" i="21"/>
  <c r="K560" i="21" s="1"/>
  <c r="J561" i="21"/>
  <c r="K561" i="21" s="1"/>
  <c r="L561" i="20"/>
  <c r="L562" i="20" s="1"/>
  <c r="L563" i="20"/>
  <c r="L564" i="20" s="1"/>
  <c r="K561" i="20"/>
  <c r="K562" i="20"/>
  <c r="L254" i="21"/>
  <c r="L256" i="21"/>
  <c r="J253" i="21"/>
  <c r="K253" i="21" s="1"/>
  <c r="L253" i="21"/>
  <c r="J254" i="21"/>
  <c r="K254" i="21" s="1"/>
  <c r="J255" i="21"/>
  <c r="K255" i="21" s="1"/>
  <c r="L255" i="21"/>
  <c r="J256" i="21"/>
  <c r="K256" i="21" s="1"/>
  <c r="K254" i="20"/>
  <c r="L254" i="20"/>
  <c r="L255" i="20" s="1"/>
  <c r="K255" i="20"/>
  <c r="K256" i="20"/>
  <c r="L256" i="20"/>
  <c r="L257" i="20" s="1"/>
  <c r="K257" i="20"/>
  <c r="J173" i="21"/>
  <c r="K173" i="21" s="1"/>
  <c r="J174" i="21"/>
  <c r="K174" i="21" s="1"/>
  <c r="K174" i="20"/>
  <c r="L174" i="20"/>
  <c r="L175" i="20" s="1"/>
  <c r="K175" i="20"/>
  <c r="J107" i="21"/>
  <c r="K107" i="21" s="1"/>
  <c r="J83" i="21"/>
  <c r="K83" i="21" s="1"/>
  <c r="J84" i="21"/>
  <c r="K84" i="21" s="1"/>
  <c r="J85" i="21"/>
  <c r="K85" i="21" s="1"/>
  <c r="L85" i="20"/>
  <c r="K84" i="20"/>
  <c r="L84" i="20"/>
  <c r="K85" i="20"/>
  <c r="K86" i="20"/>
  <c r="L86" i="20"/>
  <c r="J536" i="21"/>
  <c r="K536" i="21" s="1"/>
  <c r="J537" i="21"/>
  <c r="K537" i="21" s="1"/>
  <c r="J538" i="21"/>
  <c r="K538" i="21" s="1"/>
  <c r="J544" i="21"/>
  <c r="K544" i="21" s="1"/>
  <c r="J545" i="21"/>
  <c r="K545" i="21" s="1"/>
  <c r="J546" i="21"/>
  <c r="K546" i="21" s="1"/>
  <c r="J547" i="21"/>
  <c r="K547" i="21" s="1"/>
  <c r="J548" i="21"/>
  <c r="K548" i="21" s="1"/>
  <c r="J549" i="21"/>
  <c r="K549" i="21" s="1"/>
  <c r="J550" i="21"/>
  <c r="K550" i="21" s="1"/>
  <c r="J551" i="21"/>
  <c r="K551" i="21" s="1"/>
  <c r="J552" i="21"/>
  <c r="K552" i="21" s="1"/>
  <c r="J553" i="21"/>
  <c r="K553" i="21" s="1"/>
  <c r="J554" i="21"/>
  <c r="K554" i="21" s="1"/>
  <c r="J555" i="21"/>
  <c r="K555" i="21" s="1"/>
  <c r="J556" i="21"/>
  <c r="K556" i="21" s="1"/>
  <c r="J557" i="21"/>
  <c r="K557" i="21" s="1"/>
  <c r="J558" i="21"/>
  <c r="K558" i="21" s="1"/>
  <c r="J535" i="21"/>
  <c r="K535" i="21" s="1"/>
  <c r="L553" i="20"/>
  <c r="L552" i="20"/>
  <c r="K551" i="20"/>
  <c r="L551" i="20"/>
  <c r="K552" i="20"/>
  <c r="K553" i="20"/>
  <c r="J513" i="21"/>
  <c r="K513" i="21" s="1"/>
  <c r="J514" i="21"/>
  <c r="K514" i="21" s="1"/>
  <c r="L514" i="21"/>
  <c r="L515" i="21" s="1"/>
  <c r="J515" i="21"/>
  <c r="K515" i="21" s="1"/>
  <c r="J516" i="21"/>
  <c r="K516" i="21" s="1"/>
  <c r="L516" i="21"/>
  <c r="L517" i="21" s="1"/>
  <c r="J517" i="21"/>
  <c r="K517" i="21" s="1"/>
  <c r="J518" i="21"/>
  <c r="K518" i="21" s="1"/>
  <c r="J519" i="21"/>
  <c r="K519" i="21" s="1"/>
  <c r="J520" i="21"/>
  <c r="K520" i="21" s="1"/>
  <c r="L520" i="21"/>
  <c r="L521" i="21" s="1"/>
  <c r="J521" i="21"/>
  <c r="K521" i="21" s="1"/>
  <c r="J522" i="21"/>
  <c r="K522" i="21" s="1"/>
  <c r="L522" i="21"/>
  <c r="L523" i="21" s="1"/>
  <c r="J523" i="21"/>
  <c r="K523" i="21" s="1"/>
  <c r="J524" i="21"/>
  <c r="K524" i="21" s="1"/>
  <c r="L524" i="21"/>
  <c r="L525" i="21" s="1"/>
  <c r="J525" i="21"/>
  <c r="K525" i="21" s="1"/>
  <c r="J526" i="21"/>
  <c r="K526" i="21" s="1"/>
  <c r="L526" i="21"/>
  <c r="L527" i="21" s="1"/>
  <c r="J527" i="21"/>
  <c r="K527" i="21" s="1"/>
  <c r="J528" i="21"/>
  <c r="K528" i="21" s="1"/>
  <c r="L528" i="21"/>
  <c r="L529" i="21" s="1"/>
  <c r="J529" i="21"/>
  <c r="K529" i="21" s="1"/>
  <c r="J530" i="21"/>
  <c r="K530" i="21" s="1"/>
  <c r="J531" i="21"/>
  <c r="K531" i="21" s="1"/>
  <c r="J532" i="21"/>
  <c r="K532" i="21" s="1"/>
  <c r="J533" i="21"/>
  <c r="K533" i="21" s="1"/>
  <c r="J511" i="21"/>
  <c r="K511" i="21" s="1"/>
  <c r="K526" i="20"/>
  <c r="K523" i="20"/>
  <c r="L523" i="20"/>
  <c r="L524" i="20" s="1"/>
  <c r="K524" i="20"/>
  <c r="K525" i="20"/>
  <c r="L525" i="20"/>
  <c r="L526" i="20" s="1"/>
  <c r="K517" i="20"/>
  <c r="L517" i="20"/>
  <c r="L518" i="20" s="1"/>
  <c r="K518" i="20"/>
  <c r="J457" i="21"/>
  <c r="K457" i="21" s="1"/>
  <c r="J458" i="21"/>
  <c r="K458" i="21" s="1"/>
  <c r="L458" i="21"/>
  <c r="J459" i="21"/>
  <c r="K459" i="21" s="1"/>
  <c r="L459" i="21"/>
  <c r="J460" i="21"/>
  <c r="K460" i="21" s="1"/>
  <c r="L460" i="21"/>
  <c r="J461" i="21"/>
  <c r="K461" i="21" s="1"/>
  <c r="L461" i="21"/>
  <c r="L462" i="21" s="1"/>
  <c r="J462" i="21"/>
  <c r="K462" i="21" s="1"/>
  <c r="J463" i="21"/>
  <c r="K463" i="21" s="1"/>
  <c r="J465" i="21"/>
  <c r="K465" i="21" s="1"/>
  <c r="L465" i="21"/>
  <c r="L466" i="21" s="1"/>
  <c r="J466" i="21"/>
  <c r="K466" i="21" s="1"/>
  <c r="J467" i="21"/>
  <c r="K467" i="21" s="1"/>
  <c r="L467" i="21"/>
  <c r="L468" i="21" s="1"/>
  <c r="J468" i="21"/>
  <c r="K468" i="21" s="1"/>
  <c r="J469" i="21"/>
  <c r="K469" i="21" s="1"/>
  <c r="L469" i="21"/>
  <c r="L470" i="21" s="1"/>
  <c r="J470" i="21"/>
  <c r="K470" i="21" s="1"/>
  <c r="J471" i="21"/>
  <c r="K471" i="21" s="1"/>
  <c r="L471" i="21"/>
  <c r="L472" i="21" s="1"/>
  <c r="J472" i="21"/>
  <c r="K472" i="21" s="1"/>
  <c r="J473" i="21"/>
  <c r="K473" i="21" s="1"/>
  <c r="L473" i="21"/>
  <c r="J474" i="21"/>
  <c r="K474" i="21" s="1"/>
  <c r="L474" i="21"/>
  <c r="L475" i="21" s="1"/>
  <c r="J475" i="21"/>
  <c r="K475" i="21" s="1"/>
  <c r="J476" i="21"/>
  <c r="K476" i="21" s="1"/>
  <c r="L476" i="21"/>
  <c r="J477" i="21"/>
  <c r="K477" i="21" s="1"/>
  <c r="L477" i="21"/>
  <c r="L478" i="21" s="1"/>
  <c r="J478" i="21"/>
  <c r="K478" i="21" s="1"/>
  <c r="J479" i="21"/>
  <c r="K479" i="21" s="1"/>
  <c r="L479" i="21"/>
  <c r="J480" i="21"/>
  <c r="K480" i="21" s="1"/>
  <c r="L480" i="21"/>
  <c r="J481" i="21"/>
  <c r="K481" i="21" s="1"/>
  <c r="L481" i="21"/>
  <c r="L482" i="21" s="1"/>
  <c r="J482" i="21"/>
  <c r="K482" i="21" s="1"/>
  <c r="J483" i="21"/>
  <c r="K483" i="21" s="1"/>
  <c r="L483" i="21"/>
  <c r="L484" i="21" s="1"/>
  <c r="J484" i="21"/>
  <c r="K484" i="21" s="1"/>
  <c r="J485" i="21"/>
  <c r="K485" i="21" s="1"/>
  <c r="L485" i="21"/>
  <c r="J486" i="21"/>
  <c r="K486" i="21" s="1"/>
  <c r="L486" i="21"/>
  <c r="J487" i="21"/>
  <c r="K487" i="21" s="1"/>
  <c r="L487" i="21"/>
  <c r="J488" i="21"/>
  <c r="K488" i="21" s="1"/>
  <c r="L488" i="21"/>
  <c r="L489" i="21" s="1"/>
  <c r="J489" i="21"/>
  <c r="K489" i="21" s="1"/>
  <c r="J490" i="21"/>
  <c r="K490" i="21" s="1"/>
  <c r="L490" i="21"/>
  <c r="L491" i="21" s="1"/>
  <c r="J491" i="21"/>
  <c r="K491" i="21" s="1"/>
  <c r="J492" i="21"/>
  <c r="K492" i="21" s="1"/>
  <c r="L492" i="21"/>
  <c r="J493" i="21"/>
  <c r="K493" i="21" s="1"/>
  <c r="L493" i="21"/>
  <c r="J494" i="21"/>
  <c r="K494" i="21" s="1"/>
  <c r="L494" i="21"/>
  <c r="J495" i="21"/>
  <c r="K495" i="21" s="1"/>
  <c r="L495" i="21"/>
  <c r="L496" i="21" s="1"/>
  <c r="J496" i="21"/>
  <c r="K496" i="21" s="1"/>
  <c r="J498" i="21"/>
  <c r="K498" i="21" s="1"/>
  <c r="J499" i="21"/>
  <c r="K499" i="21" s="1"/>
  <c r="L499" i="21"/>
  <c r="L500" i="21" s="1"/>
  <c r="J501" i="21"/>
  <c r="K501" i="21" s="1"/>
  <c r="L501" i="21"/>
  <c r="J502" i="21"/>
  <c r="K502" i="21" s="1"/>
  <c r="L502" i="21"/>
  <c r="L503" i="21" s="1"/>
  <c r="J503" i="21"/>
  <c r="K503" i="21" s="1"/>
  <c r="J504" i="21"/>
  <c r="K504" i="21" s="1"/>
  <c r="L504" i="21"/>
  <c r="L505" i="21" s="1"/>
  <c r="J505" i="21"/>
  <c r="K505" i="21" s="1"/>
  <c r="J506" i="21"/>
  <c r="K506" i="21" s="1"/>
  <c r="L506" i="21"/>
  <c r="L507" i="21" s="1"/>
  <c r="J507" i="21"/>
  <c r="K507" i="21" s="1"/>
  <c r="J508" i="21"/>
  <c r="K508" i="21" s="1"/>
  <c r="L508" i="21"/>
  <c r="J509" i="21"/>
  <c r="K509" i="21" s="1"/>
  <c r="L509" i="21"/>
  <c r="J456" i="21"/>
  <c r="K456" i="21" s="1"/>
  <c r="K457" i="20"/>
  <c r="L457" i="20"/>
  <c r="K458" i="20"/>
  <c r="L458" i="20"/>
  <c r="J386" i="21"/>
  <c r="K386" i="21" s="1"/>
  <c r="L421" i="20"/>
  <c r="K420" i="20"/>
  <c r="L420" i="20"/>
  <c r="K421" i="20"/>
  <c r="J584" i="21"/>
  <c r="K584" i="21" s="1"/>
  <c r="J585" i="21"/>
  <c r="K585" i="21" s="1"/>
  <c r="K584" i="20"/>
  <c r="K585" i="20"/>
  <c r="J361" i="21"/>
  <c r="K361" i="21" s="1"/>
  <c r="L361" i="21"/>
  <c r="J362" i="21"/>
  <c r="K362" i="21" s="1"/>
  <c r="K362" i="20"/>
  <c r="L362" i="20"/>
  <c r="K363" i="20"/>
  <c r="L363" i="20"/>
  <c r="J283" i="21"/>
  <c r="K283" i="21" s="1"/>
  <c r="J284" i="21"/>
  <c r="K284" i="21" s="1"/>
  <c r="J285" i="21"/>
  <c r="K285" i="21" s="1"/>
  <c r="J286" i="21"/>
  <c r="K286" i="21" s="1"/>
  <c r="L286" i="21"/>
  <c r="L287" i="21" s="1"/>
  <c r="L288" i="21" s="1"/>
  <c r="L289" i="21" s="1"/>
  <c r="J287" i="21"/>
  <c r="K287" i="21" s="1"/>
  <c r="J288" i="21"/>
  <c r="K288" i="21" s="1"/>
  <c r="J289" i="21"/>
  <c r="K289" i="21" s="1"/>
  <c r="J290" i="21"/>
  <c r="K290" i="21" s="1"/>
  <c r="L290" i="21"/>
  <c r="J291" i="21"/>
  <c r="K291" i="21" s="1"/>
  <c r="L291" i="21"/>
  <c r="L292" i="21" s="1"/>
  <c r="J293" i="21"/>
  <c r="K293" i="21" s="1"/>
  <c r="L293" i="21"/>
  <c r="L294" i="21" s="1"/>
  <c r="J294" i="21"/>
  <c r="K294" i="21" s="1"/>
  <c r="J295" i="21"/>
  <c r="K295" i="21" s="1"/>
  <c r="L295" i="21"/>
  <c r="L296" i="21" s="1"/>
  <c r="J296" i="21"/>
  <c r="K296" i="21" s="1"/>
  <c r="J297" i="21"/>
  <c r="K297" i="21" s="1"/>
  <c r="L297" i="21"/>
  <c r="L298" i="21" s="1"/>
  <c r="L299" i="21" s="1"/>
  <c r="L300" i="21" s="1"/>
  <c r="J298" i="21"/>
  <c r="K298" i="21" s="1"/>
  <c r="J299" i="21"/>
  <c r="K299" i="21" s="1"/>
  <c r="J300" i="21"/>
  <c r="K300" i="21" s="1"/>
  <c r="J301" i="21"/>
  <c r="K301" i="21" s="1"/>
  <c r="L301" i="21"/>
  <c r="J302" i="21"/>
  <c r="K302" i="21" s="1"/>
  <c r="L302" i="21"/>
  <c r="L303" i="21" s="1"/>
  <c r="L304" i="21" s="1"/>
  <c r="J303" i="21"/>
  <c r="K303" i="21" s="1"/>
  <c r="J304" i="21"/>
  <c r="K304" i="21" s="1"/>
  <c r="J305" i="21"/>
  <c r="K305" i="21" s="1"/>
  <c r="L305" i="21"/>
  <c r="L306" i="21" s="1"/>
  <c r="J306" i="21"/>
  <c r="K306" i="21" s="1"/>
  <c r="J307" i="21"/>
  <c r="K307" i="21" s="1"/>
  <c r="L307" i="21"/>
  <c r="L308" i="21" s="1"/>
  <c r="L309" i="21" s="1"/>
  <c r="J308" i="21"/>
  <c r="K308" i="21" s="1"/>
  <c r="J309" i="21"/>
  <c r="K309" i="21" s="1"/>
  <c r="J310" i="21"/>
  <c r="K310" i="21" s="1"/>
  <c r="L310" i="21"/>
  <c r="L311" i="21" s="1"/>
  <c r="J311" i="21"/>
  <c r="K311" i="21" s="1"/>
  <c r="J312" i="21"/>
  <c r="K312" i="21" s="1"/>
  <c r="L312" i="21"/>
  <c r="L313" i="21" s="1"/>
  <c r="J313" i="21"/>
  <c r="K313" i="21" s="1"/>
  <c r="J314" i="21"/>
  <c r="K314" i="21" s="1"/>
  <c r="L314" i="21"/>
  <c r="L315" i="21" s="1"/>
  <c r="L316" i="21" s="1"/>
  <c r="L317" i="21" s="1"/>
  <c r="J315" i="21"/>
  <c r="K315" i="21" s="1"/>
  <c r="J316" i="21"/>
  <c r="K316" i="21" s="1"/>
  <c r="J317" i="21"/>
  <c r="K317" i="21" s="1"/>
  <c r="J318" i="21"/>
  <c r="K318" i="21" s="1"/>
  <c r="L318" i="21"/>
  <c r="L319" i="21" s="1"/>
  <c r="J319" i="21"/>
  <c r="K319" i="21" s="1"/>
  <c r="J320" i="21"/>
  <c r="K320" i="21" s="1"/>
  <c r="L320" i="21"/>
  <c r="L321" i="21" s="1"/>
  <c r="J321" i="21"/>
  <c r="K321" i="21" s="1"/>
  <c r="J322" i="21"/>
  <c r="K322" i="21" s="1"/>
  <c r="L322" i="21"/>
  <c r="L323" i="21" s="1"/>
  <c r="L324" i="21" s="1"/>
  <c r="L325" i="21" s="1"/>
  <c r="J323" i="21"/>
  <c r="K323" i="21" s="1"/>
  <c r="J324" i="21"/>
  <c r="K324" i="21" s="1"/>
  <c r="J325" i="21"/>
  <c r="K325" i="21" s="1"/>
  <c r="J326" i="21"/>
  <c r="K326" i="21" s="1"/>
  <c r="L326" i="21"/>
  <c r="J327" i="21"/>
  <c r="K327" i="21" s="1"/>
  <c r="L327" i="21"/>
  <c r="L328" i="21" s="1"/>
  <c r="L329" i="21" s="1"/>
  <c r="J328" i="21"/>
  <c r="K328" i="21" s="1"/>
  <c r="J329" i="21"/>
  <c r="K329" i="21" s="1"/>
  <c r="J330" i="21"/>
  <c r="K330" i="21" s="1"/>
  <c r="L330" i="21"/>
  <c r="J331" i="21"/>
  <c r="K331" i="21" s="1"/>
  <c r="L331" i="21"/>
  <c r="L332" i="21" s="1"/>
  <c r="J332" i="21"/>
  <c r="K332" i="21" s="1"/>
  <c r="J333" i="21"/>
  <c r="K333" i="21" s="1"/>
  <c r="L333" i="21"/>
  <c r="L334" i="21" s="1"/>
  <c r="J334" i="21"/>
  <c r="K334" i="21" s="1"/>
  <c r="J335" i="21"/>
  <c r="K335" i="21" s="1"/>
  <c r="L335" i="21"/>
  <c r="J336" i="21"/>
  <c r="K336" i="21" s="1"/>
  <c r="L336" i="21"/>
  <c r="J337" i="21"/>
  <c r="K337" i="21" s="1"/>
  <c r="L337" i="21"/>
  <c r="L338" i="21" s="1"/>
  <c r="L339" i="21" s="1"/>
  <c r="J338" i="21"/>
  <c r="K338" i="21" s="1"/>
  <c r="J339" i="21"/>
  <c r="K339" i="21" s="1"/>
  <c r="J340" i="21"/>
  <c r="K340" i="21" s="1"/>
  <c r="L340" i="21"/>
  <c r="L341" i="21" s="1"/>
  <c r="J341" i="21"/>
  <c r="K341" i="21" s="1"/>
  <c r="J342" i="21"/>
  <c r="K342" i="21" s="1"/>
  <c r="L342" i="21"/>
  <c r="L343" i="21" s="1"/>
  <c r="J343" i="21"/>
  <c r="K343" i="21" s="1"/>
  <c r="J344" i="21"/>
  <c r="K344" i="21" s="1"/>
  <c r="L344" i="21"/>
  <c r="L345" i="21" s="1"/>
  <c r="L346" i="21" s="1"/>
  <c r="J345" i="21"/>
  <c r="K345" i="21" s="1"/>
  <c r="J346" i="21"/>
  <c r="K346" i="21" s="1"/>
  <c r="J347" i="21"/>
  <c r="K347" i="21" s="1"/>
  <c r="L347" i="21"/>
  <c r="L348" i="21" s="1"/>
  <c r="L350" i="21" s="1"/>
  <c r="J351" i="21"/>
  <c r="K351" i="21" s="1"/>
  <c r="L351" i="21"/>
  <c r="J352" i="21"/>
  <c r="K352" i="21" s="1"/>
  <c r="L352" i="21"/>
  <c r="K345" i="20"/>
  <c r="L345" i="20"/>
  <c r="L346" i="20" s="1"/>
  <c r="L347" i="20" s="1"/>
  <c r="K346" i="20"/>
  <c r="K347" i="20"/>
  <c r="K296" i="20"/>
  <c r="L296" i="20"/>
  <c r="L297" i="20" s="1"/>
  <c r="K297" i="20"/>
  <c r="K287" i="20"/>
  <c r="L287" i="20"/>
  <c r="L288" i="20" s="1"/>
  <c r="L289" i="20" s="1"/>
  <c r="L290" i="20" s="1"/>
  <c r="L291" i="20"/>
  <c r="K288" i="20"/>
  <c r="K289" i="20"/>
  <c r="K290" i="20"/>
  <c r="K291" i="20"/>
  <c r="L279" i="21"/>
  <c r="L280" i="21"/>
  <c r="L276" i="21"/>
  <c r="L275" i="21"/>
  <c r="L273" i="21"/>
  <c r="L272" i="21"/>
  <c r="L270" i="21"/>
  <c r="L268" i="21"/>
  <c r="L266" i="21"/>
  <c r="L264" i="21"/>
  <c r="L263" i="21"/>
  <c r="L260" i="21"/>
  <c r="L259" i="21"/>
  <c r="L258" i="21"/>
  <c r="L250" i="21"/>
  <c r="L248" i="21"/>
  <c r="L246" i="21"/>
  <c r="L245" i="21"/>
  <c r="L249" i="21"/>
  <c r="L251" i="21"/>
  <c r="L257" i="21"/>
  <c r="L261" i="21"/>
  <c r="L262" i="21"/>
  <c r="L265" i="21"/>
  <c r="L267" i="21"/>
  <c r="L269" i="21"/>
  <c r="L271" i="21"/>
  <c r="L274" i="21"/>
  <c r="L277" i="21"/>
  <c r="J245" i="21"/>
  <c r="K245" i="21" s="1"/>
  <c r="J246" i="21"/>
  <c r="K246" i="21" s="1"/>
  <c r="J247" i="21"/>
  <c r="K247" i="21" s="1"/>
  <c r="J248" i="21"/>
  <c r="K248" i="21" s="1"/>
  <c r="J249" i="21"/>
  <c r="K249" i="21" s="1"/>
  <c r="J250" i="21"/>
  <c r="K250" i="21" s="1"/>
  <c r="J251" i="21"/>
  <c r="K251" i="21" s="1"/>
  <c r="J257" i="21"/>
  <c r="K257" i="21" s="1"/>
  <c r="J258" i="21"/>
  <c r="K258" i="21" s="1"/>
  <c r="J259" i="21"/>
  <c r="K259" i="21" s="1"/>
  <c r="J260" i="21"/>
  <c r="K260" i="21" s="1"/>
  <c r="J261" i="21"/>
  <c r="K261" i="21" s="1"/>
  <c r="J262" i="21"/>
  <c r="K262" i="21" s="1"/>
  <c r="J263" i="21"/>
  <c r="K263" i="21" s="1"/>
  <c r="J264" i="21"/>
  <c r="K264" i="21" s="1"/>
  <c r="J265" i="21"/>
  <c r="K265" i="21" s="1"/>
  <c r="J266" i="21"/>
  <c r="K266" i="21" s="1"/>
  <c r="J267" i="21"/>
  <c r="K267" i="21" s="1"/>
  <c r="J268" i="21"/>
  <c r="K268" i="21" s="1"/>
  <c r="J269" i="21"/>
  <c r="K269" i="21" s="1"/>
  <c r="J270" i="21"/>
  <c r="K270" i="21" s="1"/>
  <c r="J271" i="21"/>
  <c r="K271" i="21" s="1"/>
  <c r="J272" i="21"/>
  <c r="K272" i="21" s="1"/>
  <c r="J273" i="21"/>
  <c r="K273" i="21" s="1"/>
  <c r="J274" i="21"/>
  <c r="K274" i="21" s="1"/>
  <c r="J275" i="21"/>
  <c r="K275" i="21" s="1"/>
  <c r="J276" i="21"/>
  <c r="K276" i="21" s="1"/>
  <c r="J277" i="21"/>
  <c r="K277" i="21" s="1"/>
  <c r="J279" i="21"/>
  <c r="K279" i="21" s="1"/>
  <c r="J280" i="21"/>
  <c r="K280" i="21" s="1"/>
  <c r="K268" i="20"/>
  <c r="L268" i="20"/>
  <c r="L269" i="20" s="1"/>
  <c r="K269" i="20"/>
  <c r="J213" i="21"/>
  <c r="K213" i="21" s="1"/>
  <c r="J214" i="21"/>
  <c r="K214" i="21" s="1"/>
  <c r="J215" i="21"/>
  <c r="K215" i="21" s="1"/>
  <c r="J218" i="21"/>
  <c r="K218" i="21" s="1"/>
  <c r="J219" i="21"/>
  <c r="K219" i="21" s="1"/>
  <c r="J220" i="21"/>
  <c r="K220" i="21" s="1"/>
  <c r="J221" i="21"/>
  <c r="K221" i="21" s="1"/>
  <c r="J222" i="21"/>
  <c r="K222" i="21" s="1"/>
  <c r="J224" i="21"/>
  <c r="K224" i="21" s="1"/>
  <c r="J225" i="21"/>
  <c r="K225" i="21" s="1"/>
  <c r="J226" i="21"/>
  <c r="K226" i="21" s="1"/>
  <c r="J227" i="21"/>
  <c r="K227" i="21" s="1"/>
  <c r="J228" i="21"/>
  <c r="K228" i="21" s="1"/>
  <c r="J230" i="21"/>
  <c r="K230" i="21" s="1"/>
  <c r="J231" i="21"/>
  <c r="K231" i="21" s="1"/>
  <c r="J233" i="21"/>
  <c r="K233" i="21" s="1"/>
  <c r="J234" i="21"/>
  <c r="K234" i="21" s="1"/>
  <c r="J235" i="21"/>
  <c r="K235" i="21" s="1"/>
  <c r="J236" i="21"/>
  <c r="K236" i="21" s="1"/>
  <c r="J237" i="21"/>
  <c r="K237" i="21" s="1"/>
  <c r="J238" i="21"/>
  <c r="K238" i="21" s="1"/>
  <c r="J239" i="21"/>
  <c r="K239" i="21" s="1"/>
  <c r="J240" i="21"/>
  <c r="K240" i="21" s="1"/>
  <c r="J241" i="21"/>
  <c r="K241" i="21" s="1"/>
  <c r="J242" i="21"/>
  <c r="K242" i="21" s="1"/>
  <c r="K214" i="20"/>
  <c r="K215" i="20"/>
  <c r="K216" i="20"/>
  <c r="K218" i="20"/>
  <c r="K219" i="20"/>
  <c r="K220" i="20"/>
  <c r="K221" i="20"/>
  <c r="L102" i="20"/>
  <c r="L101" i="20"/>
  <c r="L100" i="20"/>
  <c r="L103" i="20" s="1"/>
  <c r="K240" i="20"/>
  <c r="L240" i="20"/>
  <c r="L241" i="20" s="1"/>
  <c r="L242" i="20"/>
  <c r="L243" i="20" s="1"/>
  <c r="K241" i="20"/>
  <c r="K242" i="20"/>
  <c r="K243" i="20"/>
  <c r="L90" i="20"/>
  <c r="L92" i="20" s="1"/>
  <c r="J89" i="21"/>
  <c r="K89" i="21" s="1"/>
  <c r="J90" i="21"/>
  <c r="K90" i="21" s="1"/>
  <c r="J99" i="21"/>
  <c r="K99" i="21" s="1"/>
  <c r="J100" i="21"/>
  <c r="K100" i="21" s="1"/>
  <c r="J101" i="21"/>
  <c r="K101" i="21" s="1"/>
  <c r="J102" i="21"/>
  <c r="K102" i="21" s="1"/>
  <c r="J103" i="21"/>
  <c r="K103" i="21" s="1"/>
  <c r="J104" i="21"/>
  <c r="K104" i="21" s="1"/>
  <c r="J105" i="21"/>
  <c r="K105" i="21" s="1"/>
  <c r="J106" i="21"/>
  <c r="K106" i="21" s="1"/>
  <c r="J108" i="21"/>
  <c r="K108" i="21" s="1"/>
  <c r="J109" i="21"/>
  <c r="K109" i="21" s="1"/>
  <c r="J110" i="21"/>
  <c r="K110" i="21" s="1"/>
  <c r="J149" i="21"/>
  <c r="K149" i="21" s="1"/>
  <c r="J150" i="21"/>
  <c r="K150" i="21" s="1"/>
  <c r="J151" i="21"/>
  <c r="K151" i="21" s="1"/>
  <c r="J152" i="21"/>
  <c r="K152" i="21" s="1"/>
  <c r="J153" i="21"/>
  <c r="K153" i="21" s="1"/>
  <c r="J154" i="21"/>
  <c r="K154" i="21" s="1"/>
  <c r="J155" i="21"/>
  <c r="K155" i="21" s="1"/>
  <c r="J156" i="21"/>
  <c r="K156" i="21" s="1"/>
  <c r="J157" i="21"/>
  <c r="K157" i="21" s="1"/>
  <c r="J158" i="21"/>
  <c r="K158" i="21" s="1"/>
  <c r="J159" i="21"/>
  <c r="K159" i="21" s="1"/>
  <c r="J160" i="21"/>
  <c r="K160" i="21" s="1"/>
  <c r="J161" i="21"/>
  <c r="K161" i="21" s="1"/>
  <c r="J162" i="21"/>
  <c r="K162" i="21" s="1"/>
  <c r="J163" i="21"/>
  <c r="K163" i="21" s="1"/>
  <c r="J164" i="21"/>
  <c r="K164" i="21" s="1"/>
  <c r="J165" i="21"/>
  <c r="K165" i="21" s="1"/>
  <c r="J166" i="21"/>
  <c r="K166" i="21" s="1"/>
  <c r="J167" i="21"/>
  <c r="K167" i="21" s="1"/>
  <c r="K101" i="20"/>
  <c r="K102" i="20"/>
  <c r="K103" i="20"/>
  <c r="K139" i="20"/>
  <c r="K100" i="20"/>
  <c r="L407" i="20"/>
  <c r="L408" i="20" s="1"/>
  <c r="L403" i="20" s="1"/>
  <c r="L404" i="20" s="1"/>
  <c r="L405" i="20" s="1"/>
  <c r="L406" i="20" s="1"/>
  <c r="L394" i="20" s="1"/>
  <c r="L395" i="20" s="1"/>
  <c r="L396" i="20" s="1"/>
  <c r="L397" i="20" s="1"/>
  <c r="L398" i="20" s="1"/>
  <c r="L399" i="20" s="1"/>
  <c r="L400" i="20" s="1"/>
  <c r="L401" i="20" s="1"/>
  <c r="L402" i="20" s="1"/>
  <c r="L409" i="20" s="1"/>
  <c r="L410" i="20" s="1"/>
  <c r="L411" i="20" s="1"/>
  <c r="L412" i="20" s="1"/>
  <c r="L413" i="20" s="1"/>
  <c r="L430" i="20" s="1"/>
  <c r="K342" i="20"/>
  <c r="L283" i="20"/>
  <c r="L284" i="20" s="1"/>
  <c r="K283" i="20"/>
  <c r="K281" i="20"/>
  <c r="L582" i="21"/>
  <c r="J581" i="21"/>
  <c r="K581" i="21" s="1"/>
  <c r="J582" i="21"/>
  <c r="K582" i="21" s="1"/>
  <c r="J586" i="21"/>
  <c r="K586" i="21" s="1"/>
  <c r="J587" i="21"/>
  <c r="K587" i="21" s="1"/>
  <c r="J588" i="21"/>
  <c r="K588" i="21" s="1"/>
  <c r="J589" i="21"/>
  <c r="K589" i="21" s="1"/>
  <c r="J580" i="21"/>
  <c r="K580" i="21" s="1"/>
  <c r="J562" i="21"/>
  <c r="K562" i="21" s="1"/>
  <c r="J563" i="21"/>
  <c r="K563" i="21" s="1"/>
  <c r="J564" i="21"/>
  <c r="K564" i="21" s="1"/>
  <c r="J565" i="21"/>
  <c r="K565" i="21" s="1"/>
  <c r="J566" i="21"/>
  <c r="K566" i="21" s="1"/>
  <c r="J567" i="21"/>
  <c r="K567" i="21" s="1"/>
  <c r="J568" i="21"/>
  <c r="K568" i="21" s="1"/>
  <c r="J569" i="21"/>
  <c r="K569" i="21" s="1"/>
  <c r="J570" i="21"/>
  <c r="K570" i="21" s="1"/>
  <c r="J571" i="21"/>
  <c r="K571" i="21" s="1"/>
  <c r="J572" i="21"/>
  <c r="K572" i="21" s="1"/>
  <c r="J573" i="21"/>
  <c r="K573" i="21" s="1"/>
  <c r="J574" i="21"/>
  <c r="K574" i="21" s="1"/>
  <c r="J575" i="21"/>
  <c r="K575" i="21" s="1"/>
  <c r="J576" i="21"/>
  <c r="K576" i="21" s="1"/>
  <c r="J577" i="21"/>
  <c r="K577" i="21" s="1"/>
  <c r="J377" i="21"/>
  <c r="K377" i="21" s="1"/>
  <c r="L377" i="21"/>
  <c r="J378" i="21"/>
  <c r="K378" i="21" s="1"/>
  <c r="L378" i="21"/>
  <c r="J379" i="21"/>
  <c r="K379" i="21" s="1"/>
  <c r="L379" i="21"/>
  <c r="J380" i="21"/>
  <c r="K380" i="21" s="1"/>
  <c r="L380" i="21"/>
  <c r="J381" i="21"/>
  <c r="K381" i="21" s="1"/>
  <c r="L381" i="21"/>
  <c r="J382" i="21"/>
  <c r="K382" i="21" s="1"/>
  <c r="L382" i="21"/>
  <c r="J383" i="21"/>
  <c r="K383" i="21" s="1"/>
  <c r="L383" i="21"/>
  <c r="J376" i="21"/>
  <c r="K376" i="21" s="1"/>
  <c r="L373" i="21"/>
  <c r="J365" i="21"/>
  <c r="L365" i="21" s="1"/>
  <c r="J366" i="21"/>
  <c r="K366" i="21" s="1"/>
  <c r="J367" i="21"/>
  <c r="K367" i="21" s="1"/>
  <c r="J368" i="21"/>
  <c r="K368" i="21" s="1"/>
  <c r="J369" i="21"/>
  <c r="K369" i="21" s="1"/>
  <c r="J370" i="21"/>
  <c r="K370" i="21" s="1"/>
  <c r="J371" i="21"/>
  <c r="K371" i="21" s="1"/>
  <c r="J372" i="21"/>
  <c r="K372" i="21" s="1"/>
  <c r="L372" i="21"/>
  <c r="J373" i="21"/>
  <c r="K373" i="21" s="1"/>
  <c r="J374" i="21"/>
  <c r="K374" i="21" s="1"/>
  <c r="L374" i="21"/>
  <c r="J355" i="21"/>
  <c r="K355" i="21" s="1"/>
  <c r="L355" i="21"/>
  <c r="J356" i="21"/>
  <c r="K356" i="21" s="1"/>
  <c r="L356" i="21"/>
  <c r="J357" i="21"/>
  <c r="K357" i="21" s="1"/>
  <c r="L357" i="21"/>
  <c r="J358" i="21"/>
  <c r="K358" i="21" s="1"/>
  <c r="L358" i="21"/>
  <c r="J359" i="21"/>
  <c r="K359" i="21" s="1"/>
  <c r="L359" i="21"/>
  <c r="J360" i="21"/>
  <c r="K360" i="21" s="1"/>
  <c r="L360" i="21"/>
  <c r="J354" i="21"/>
  <c r="K354" i="21" s="1"/>
  <c r="J244" i="21"/>
  <c r="K244" i="21" s="1"/>
  <c r="J282" i="21"/>
  <c r="K282" i="21" s="1"/>
  <c r="L222" i="20"/>
  <c r="L223" i="20"/>
  <c r="L224" i="20" s="1"/>
  <c r="L225" i="20"/>
  <c r="L226" i="20" s="1"/>
  <c r="L227" i="20" s="1"/>
  <c r="L228" i="20"/>
  <c r="L229" i="20" s="1"/>
  <c r="L236" i="20"/>
  <c r="L237" i="20" s="1"/>
  <c r="L238" i="20" s="1"/>
  <c r="L239" i="20" s="1"/>
  <c r="L245" i="20"/>
  <c r="L246" i="20" s="1"/>
  <c r="L247" i="20" s="1"/>
  <c r="L248" i="20"/>
  <c r="L249" i="20" s="1"/>
  <c r="L250" i="20"/>
  <c r="L251" i="20" s="1"/>
  <c r="L252" i="20"/>
  <c r="L253" i="20" s="1"/>
  <c r="L258" i="20"/>
  <c r="L259" i="20" s="1"/>
  <c r="L260" i="20" s="1"/>
  <c r="L261" i="20" s="1"/>
  <c r="L262" i="20"/>
  <c r="L263" i="20"/>
  <c r="L264" i="20" s="1"/>
  <c r="L265" i="20" s="1"/>
  <c r="L266" i="20"/>
  <c r="L267" i="20" s="1"/>
  <c r="L270" i="20"/>
  <c r="L271" i="20" s="1"/>
  <c r="L272" i="20"/>
  <c r="L273" i="20" s="1"/>
  <c r="L274" i="20" s="1"/>
  <c r="L275" i="20"/>
  <c r="L276" i="20" s="1"/>
  <c r="L277" i="20" s="1"/>
  <c r="L278" i="20"/>
  <c r="L279" i="20" s="1"/>
  <c r="L280" i="20"/>
  <c r="L281" i="20" s="1"/>
  <c r="L106" i="20"/>
  <c r="L105" i="20"/>
  <c r="L117" i="20" s="1"/>
  <c r="L116" i="20" s="1"/>
  <c r="L114" i="20" s="1"/>
  <c r="L377" i="20"/>
  <c r="K377" i="20"/>
  <c r="L384" i="20"/>
  <c r="K384" i="20"/>
  <c r="L383" i="20"/>
  <c r="K383" i="20"/>
  <c r="L382" i="20"/>
  <c r="K382" i="20"/>
  <c r="L156" i="20"/>
  <c r="L157" i="20" s="1"/>
  <c r="L158" i="20"/>
  <c r="L159" i="20" s="1"/>
  <c r="L160" i="20" s="1"/>
  <c r="L161" i="20" s="1"/>
  <c r="L162" i="20"/>
  <c r="L163" i="20" s="1"/>
  <c r="L164" i="20" s="1"/>
  <c r="L165" i="20" s="1"/>
  <c r="L166" i="20" s="1"/>
  <c r="L167" i="20"/>
  <c r="L168" i="20" s="1"/>
  <c r="L108" i="20"/>
  <c r="L109" i="20" s="1"/>
  <c r="L110" i="20" s="1"/>
  <c r="L111" i="20" s="1"/>
  <c r="L123" i="20" s="1"/>
  <c r="L124" i="20" s="1"/>
  <c r="L119" i="20" s="1"/>
  <c r="L122" i="20" s="1"/>
  <c r="L98" i="20" s="1"/>
  <c r="L128" i="20" s="1"/>
  <c r="L132" i="20" s="1"/>
  <c r="L134" i="20" s="1"/>
  <c r="L137" i="20" s="1"/>
  <c r="L141" i="20" s="1"/>
  <c r="L144" i="20" s="1"/>
  <c r="L147" i="20" s="1"/>
  <c r="L150" i="20"/>
  <c r="L151" i="20" s="1"/>
  <c r="L152" i="20" s="1"/>
  <c r="L153" i="20" s="1"/>
  <c r="L154" i="20" s="1"/>
  <c r="L155" i="20" s="1"/>
  <c r="L9" i="20"/>
  <c r="L12" i="20" s="1"/>
  <c r="L15" i="20" s="1"/>
  <c r="L18" i="20" s="1"/>
  <c r="L22" i="20" s="1"/>
  <c r="L26" i="20" s="1"/>
  <c r="L29" i="20" s="1"/>
  <c r="L32" i="20" s="1"/>
  <c r="L35" i="20" s="1"/>
  <c r="L38" i="20" s="1"/>
  <c r="L41" i="20" s="1"/>
  <c r="L44" i="20" s="1"/>
  <c r="L47" i="20" s="1"/>
  <c r="L50" i="20" s="1"/>
  <c r="L53" i="20" s="1"/>
  <c r="L56" i="20" s="1"/>
  <c r="L59" i="20" s="1"/>
  <c r="L62" i="20" s="1"/>
  <c r="L65" i="20" s="1"/>
  <c r="L68" i="20" s="1"/>
  <c r="L71" i="20" s="1"/>
  <c r="L74" i="20" s="1"/>
  <c r="L77" i="20" s="1"/>
  <c r="L80" i="20" s="1"/>
  <c r="L83" i="20" s="1"/>
  <c r="L89" i="20" s="1"/>
  <c r="L10" i="20"/>
  <c r="L13" i="20" s="1"/>
  <c r="L16" i="20" s="1"/>
  <c r="L91" i="20"/>
  <c r="L104" i="20"/>
  <c r="L107" i="20" s="1"/>
  <c r="L8" i="20"/>
  <c r="L11" i="20" s="1"/>
  <c r="L14" i="20" s="1"/>
  <c r="L17" i="20" s="1"/>
  <c r="L21" i="20" s="1"/>
  <c r="L25" i="20" s="1"/>
  <c r="L28" i="20" s="1"/>
  <c r="L31" i="20" s="1"/>
  <c r="L34" i="20" s="1"/>
  <c r="L37" i="20" s="1"/>
  <c r="L40" i="20" s="1"/>
  <c r="L43" i="20" s="1"/>
  <c r="L46" i="20" s="1"/>
  <c r="L49" i="20" s="1"/>
  <c r="L52" i="20" s="1"/>
  <c r="L55" i="20" s="1"/>
  <c r="L58" i="20" s="1"/>
  <c r="L61" i="20" s="1"/>
  <c r="L64" i="20" s="1"/>
  <c r="L67" i="20" s="1"/>
  <c r="L70" i="20" s="1"/>
  <c r="L73" i="20" s="1"/>
  <c r="L76" i="20" s="1"/>
  <c r="L79" i="20" s="1"/>
  <c r="L82" i="20" s="1"/>
  <c r="L88" i="20" s="1"/>
  <c r="K557" i="20"/>
  <c r="L556" i="20"/>
  <c r="L557" i="20" s="1"/>
  <c r="K556" i="20"/>
  <c r="K555" i="20"/>
  <c r="L554" i="20"/>
  <c r="L555" i="20" s="1"/>
  <c r="K554" i="20"/>
  <c r="K546" i="20"/>
  <c r="K545" i="20"/>
  <c r="K547" i="20"/>
  <c r="K542" i="20"/>
  <c r="K543" i="20"/>
  <c r="K544" i="20"/>
  <c r="K443" i="20"/>
  <c r="L443" i="20"/>
  <c r="L444" i="20" s="1"/>
  <c r="L445" i="20"/>
  <c r="K444" i="20"/>
  <c r="K445" i="20"/>
  <c r="K391" i="20"/>
  <c r="K393" i="20"/>
  <c r="K390" i="20"/>
  <c r="K392" i="20"/>
  <c r="K522" i="20"/>
  <c r="L521" i="20"/>
  <c r="L522" i="20" s="1"/>
  <c r="K521" i="20"/>
  <c r="K520" i="20"/>
  <c r="L519" i="20"/>
  <c r="L520" i="20" s="1"/>
  <c r="K519" i="20"/>
  <c r="L366" i="20"/>
  <c r="L371" i="20" s="1"/>
  <c r="L372" i="20" s="1"/>
  <c r="L369" i="20" s="1"/>
  <c r="L370" i="20" s="1"/>
  <c r="K338" i="20"/>
  <c r="L338" i="20"/>
  <c r="L339" i="20" s="1"/>
  <c r="L340" i="20" s="1"/>
  <c r="K339" i="20"/>
  <c r="K340" i="20"/>
  <c r="K341" i="20"/>
  <c r="L341" i="20"/>
  <c r="L342" i="20" s="1"/>
  <c r="K319" i="20"/>
  <c r="K320" i="20"/>
  <c r="L320" i="20"/>
  <c r="K104" i="20"/>
  <c r="K105" i="20"/>
  <c r="K106" i="20"/>
  <c r="K107" i="20"/>
  <c r="K25" i="20"/>
  <c r="K24" i="20"/>
  <c r="K22" i="20"/>
  <c r="K21" i="20"/>
  <c r="K20" i="20"/>
  <c r="K18" i="20"/>
  <c r="K17" i="20"/>
  <c r="K16" i="20"/>
  <c r="K31" i="20"/>
  <c r="K30" i="20"/>
  <c r="K29" i="20"/>
  <c r="K28" i="20"/>
  <c r="K27" i="20"/>
  <c r="K26" i="20"/>
  <c r="K15" i="20"/>
  <c r="K14" i="20"/>
  <c r="K13" i="20"/>
  <c r="K12" i="20"/>
  <c r="K11" i="20"/>
  <c r="K10" i="20"/>
  <c r="K9" i="20"/>
  <c r="K8" i="20"/>
  <c r="K499" i="20"/>
  <c r="K245" i="20"/>
  <c r="K530" i="20"/>
  <c r="L529" i="20"/>
  <c r="K529" i="20"/>
  <c r="L509" i="20"/>
  <c r="K509" i="20"/>
  <c r="L510" i="20"/>
  <c r="K510" i="20"/>
  <c r="K506" i="20"/>
  <c r="L487" i="20"/>
  <c r="K487" i="20"/>
  <c r="L486" i="20"/>
  <c r="K486" i="20"/>
  <c r="L460" i="20"/>
  <c r="K460" i="20"/>
  <c r="L459" i="20"/>
  <c r="K459" i="20"/>
  <c r="K436" i="20"/>
  <c r="L389" i="20"/>
  <c r="K389" i="20"/>
  <c r="K388" i="20"/>
  <c r="L387" i="20"/>
  <c r="L388" i="20" s="1"/>
  <c r="K387" i="20"/>
  <c r="L379" i="20"/>
  <c r="K379" i="20"/>
  <c r="L378" i="20"/>
  <c r="K378" i="20"/>
  <c r="L361" i="20"/>
  <c r="L365" i="20" s="1"/>
  <c r="K361" i="20"/>
  <c r="L359" i="20"/>
  <c r="K359" i="20"/>
  <c r="L360" i="20"/>
  <c r="K360" i="20"/>
  <c r="L358" i="20"/>
  <c r="K358" i="20"/>
  <c r="L357" i="20"/>
  <c r="K357" i="20"/>
  <c r="L356" i="20"/>
  <c r="K356" i="20"/>
  <c r="L355" i="20"/>
  <c r="K355" i="20"/>
  <c r="K335" i="20"/>
  <c r="K334" i="20"/>
  <c r="K313" i="20"/>
  <c r="K155" i="20"/>
  <c r="K152" i="20"/>
  <c r="L567" i="20"/>
  <c r="L568" i="20" s="1"/>
  <c r="L565" i="20"/>
  <c r="L566" i="20" s="1"/>
  <c r="L575" i="20"/>
  <c r="L576" i="20" s="1"/>
  <c r="L577" i="20"/>
  <c r="L578" i="20" s="1"/>
  <c r="L569" i="20"/>
  <c r="L570" i="20" s="1"/>
  <c r="L573" i="20"/>
  <c r="L574" i="20" s="1"/>
  <c r="L571" i="20"/>
  <c r="L572" i="20" s="1"/>
  <c r="L536" i="20"/>
  <c r="L537" i="20" s="1"/>
  <c r="L538" i="20"/>
  <c r="L539" i="20" s="1"/>
  <c r="L540" i="20" s="1"/>
  <c r="L541" i="20" s="1"/>
  <c r="L542" i="20" s="1"/>
  <c r="L543" i="20" s="1"/>
  <c r="L544" i="20" s="1"/>
  <c r="L548" i="20"/>
  <c r="L549" i="20" s="1"/>
  <c r="L550" i="20"/>
  <c r="L558" i="20"/>
  <c r="L559" i="20" s="1"/>
  <c r="L332" i="20"/>
  <c r="L333" i="20" s="1"/>
  <c r="L527" i="20"/>
  <c r="L528" i="20" s="1"/>
  <c r="L512" i="20"/>
  <c r="L514" i="20" s="1"/>
  <c r="L515" i="20"/>
  <c r="L516" i="20" s="1"/>
  <c r="L462" i="20"/>
  <c r="L463" i="20" s="1"/>
  <c r="L464" i="20"/>
  <c r="L465" i="20" s="1"/>
  <c r="L466" i="20"/>
  <c r="L467" i="20" s="1"/>
  <c r="L468" i="20"/>
  <c r="L469" i="20" s="1"/>
  <c r="L470" i="20"/>
  <c r="L471" i="20" s="1"/>
  <c r="L477" i="20"/>
  <c r="L472" i="20"/>
  <c r="L473" i="20" s="1"/>
  <c r="L474" i="20"/>
  <c r="L475" i="20"/>
  <c r="L476" i="20" s="1"/>
  <c r="L478" i="20"/>
  <c r="L479" i="20" s="1"/>
  <c r="L480" i="20"/>
  <c r="L481" i="20"/>
  <c r="L484" i="20"/>
  <c r="L485" i="20" s="1"/>
  <c r="L482" i="20"/>
  <c r="L483" i="20" s="1"/>
  <c r="L488" i="20"/>
  <c r="L489" i="20"/>
  <c r="L490" i="20" s="1"/>
  <c r="L491" i="20"/>
  <c r="L492" i="20" s="1"/>
  <c r="L493" i="20"/>
  <c r="L494" i="20"/>
  <c r="L495" i="20"/>
  <c r="L502" i="20"/>
  <c r="L503" i="20"/>
  <c r="L504" i="20" s="1"/>
  <c r="L496" i="20"/>
  <c r="L497" i="20" s="1"/>
  <c r="L500" i="20"/>
  <c r="L507" i="20"/>
  <c r="L508" i="20" s="1"/>
  <c r="L505" i="20"/>
  <c r="L506" i="20" s="1"/>
  <c r="L461" i="20"/>
  <c r="L434" i="20"/>
  <c r="L435" i="20" s="1"/>
  <c r="L436" i="20" s="1"/>
  <c r="L440" i="20" s="1"/>
  <c r="L437" i="20" s="1"/>
  <c r="L438" i="20" s="1"/>
  <c r="L439" i="20" s="1"/>
  <c r="L442" i="20"/>
  <c r="L441" i="20" s="1"/>
  <c r="L446" i="20"/>
  <c r="L447" i="20" s="1"/>
  <c r="L448" i="20" s="1"/>
  <c r="L449" i="20"/>
  <c r="L454" i="20"/>
  <c r="L455" i="20" s="1"/>
  <c r="L453" i="20"/>
  <c r="L450" i="20"/>
  <c r="L451" i="20" s="1"/>
  <c r="L452" i="20" s="1"/>
  <c r="L380" i="20"/>
  <c r="L381" i="20"/>
  <c r="L292" i="20"/>
  <c r="L294" i="20"/>
  <c r="L295" i="20" s="1"/>
  <c r="L298" i="20"/>
  <c r="L299" i="20" s="1"/>
  <c r="L300" i="20" s="1"/>
  <c r="L301" i="20" s="1"/>
  <c r="L302" i="20"/>
  <c r="L303" i="20"/>
  <c r="L304" i="20" s="1"/>
  <c r="L305" i="20" s="1"/>
  <c r="L306" i="20"/>
  <c r="L307" i="20" s="1"/>
  <c r="L308" i="20"/>
  <c r="L309" i="20" s="1"/>
  <c r="L310" i="20" s="1"/>
  <c r="L311" i="20"/>
  <c r="L312" i="20" s="1"/>
  <c r="L315" i="20"/>
  <c r="L316" i="20" s="1"/>
  <c r="L317" i="20" s="1"/>
  <c r="L314" i="20"/>
  <c r="L321" i="20"/>
  <c r="L322" i="20" s="1"/>
  <c r="L323" i="20"/>
  <c r="L324" i="20" s="1"/>
  <c r="L325" i="20" s="1"/>
  <c r="L326" i="20" s="1"/>
  <c r="L327" i="20"/>
  <c r="L328" i="20"/>
  <c r="L329" i="20" s="1"/>
  <c r="L330" i="20" s="1"/>
  <c r="L331" i="20"/>
  <c r="L334" i="20"/>
  <c r="L335" i="20" s="1"/>
  <c r="L336" i="20"/>
  <c r="L337" i="20"/>
  <c r="L343" i="20"/>
  <c r="L344" i="20" s="1"/>
  <c r="L348" i="20"/>
  <c r="L350" i="20"/>
  <c r="L353" i="20"/>
  <c r="L352" i="20"/>
  <c r="L285" i="20"/>
  <c r="L286" i="20" s="1"/>
  <c r="L375" i="20"/>
  <c r="L170" i="20"/>
  <c r="L171" i="20" s="1"/>
  <c r="L172" i="20" s="1"/>
  <c r="L173" i="20" s="1"/>
  <c r="L367" i="20"/>
  <c r="L368" i="20" s="1"/>
  <c r="L373" i="20"/>
  <c r="L374" i="20" s="1"/>
  <c r="K63" i="20"/>
  <c r="K64" i="20"/>
  <c r="K65" i="20"/>
  <c r="K89" i="20"/>
  <c r="K87" i="20"/>
  <c r="K88" i="20"/>
  <c r="K91" i="20"/>
  <c r="K90" i="20"/>
  <c r="K92" i="20"/>
  <c r="K93" i="20"/>
  <c r="K94" i="20"/>
  <c r="K95" i="20"/>
  <c r="K108" i="20"/>
  <c r="K109" i="20"/>
  <c r="K110" i="20"/>
  <c r="K111" i="20"/>
  <c r="K115" i="20"/>
  <c r="K116" i="20"/>
  <c r="K117" i="20"/>
  <c r="K118" i="20"/>
  <c r="K112" i="20"/>
  <c r="K113" i="20"/>
  <c r="K114" i="20"/>
  <c r="K119" i="20"/>
  <c r="K120" i="20"/>
  <c r="K121" i="20"/>
  <c r="K122" i="20"/>
  <c r="K123" i="20"/>
  <c r="K124" i="20"/>
  <c r="K125" i="20"/>
  <c r="K126" i="20"/>
  <c r="K96" i="20"/>
  <c r="K97" i="20"/>
  <c r="K98" i="20"/>
  <c r="K99" i="20"/>
  <c r="K127" i="20"/>
  <c r="K128" i="20"/>
  <c r="K129" i="20"/>
  <c r="K130" i="20"/>
  <c r="K131" i="20"/>
  <c r="K132" i="20"/>
  <c r="K133" i="20"/>
  <c r="K134" i="20"/>
  <c r="K135" i="20"/>
  <c r="K136" i="20"/>
  <c r="K137" i="20"/>
  <c r="K138" i="20"/>
  <c r="K141" i="20"/>
  <c r="K142" i="20"/>
  <c r="K143" i="20"/>
  <c r="K144" i="20"/>
  <c r="K145" i="20"/>
  <c r="K146" i="20"/>
  <c r="K147" i="20"/>
  <c r="K148" i="20"/>
  <c r="K149" i="20"/>
  <c r="K150" i="20"/>
  <c r="K151" i="20"/>
  <c r="K153" i="20"/>
  <c r="K154" i="20"/>
  <c r="K156" i="20"/>
  <c r="K157" i="20"/>
  <c r="K158" i="20"/>
  <c r="K159" i="20"/>
  <c r="K160" i="20"/>
  <c r="K161" i="20"/>
  <c r="K162" i="20"/>
  <c r="K163" i="20"/>
  <c r="K164" i="20"/>
  <c r="K165" i="20"/>
  <c r="K166" i="20"/>
  <c r="K373" i="20"/>
  <c r="K374" i="20"/>
  <c r="K167" i="20"/>
  <c r="K168" i="20"/>
  <c r="K580" i="20"/>
  <c r="L581" i="20"/>
  <c r="L582" i="20" s="1"/>
  <c r="K367" i="20"/>
  <c r="K368" i="20"/>
  <c r="K365" i="20"/>
  <c r="K366" i="20"/>
  <c r="K371" i="20"/>
  <c r="K372" i="20"/>
  <c r="K369" i="20"/>
  <c r="K370" i="20"/>
  <c r="L580" i="20"/>
  <c r="K440" i="20"/>
  <c r="K437" i="20"/>
  <c r="K438" i="20"/>
  <c r="K439" i="20"/>
  <c r="K442" i="20"/>
  <c r="K441" i="20"/>
  <c r="K446" i="20"/>
  <c r="K447" i="20"/>
  <c r="K448" i="20"/>
  <c r="K449" i="20"/>
  <c r="K454" i="20"/>
  <c r="K455" i="20"/>
  <c r="K453" i="20"/>
  <c r="K450" i="20"/>
  <c r="K451" i="20"/>
  <c r="K452" i="20"/>
  <c r="K461" i="20"/>
  <c r="K462" i="20"/>
  <c r="K463" i="20"/>
  <c r="K464" i="20"/>
  <c r="K466" i="20"/>
  <c r="K467" i="20"/>
  <c r="K468" i="20"/>
  <c r="K469" i="20"/>
  <c r="K470" i="20"/>
  <c r="K471" i="20"/>
  <c r="K477" i="20"/>
  <c r="K472" i="20"/>
  <c r="K473" i="20"/>
  <c r="K474" i="20"/>
  <c r="K475" i="20"/>
  <c r="K476" i="20"/>
  <c r="K478" i="20"/>
  <c r="K479" i="20"/>
  <c r="K480" i="20"/>
  <c r="K481" i="20"/>
  <c r="K484" i="20"/>
  <c r="K485" i="20"/>
  <c r="K482" i="20"/>
  <c r="K483" i="20"/>
  <c r="K488" i="20"/>
  <c r="K489" i="20"/>
  <c r="K490" i="20"/>
  <c r="K491" i="20"/>
  <c r="K492" i="20"/>
  <c r="K493" i="20"/>
  <c r="K494" i="20"/>
  <c r="K495" i="20"/>
  <c r="K502" i="20"/>
  <c r="K503" i="20"/>
  <c r="K504" i="20"/>
  <c r="K496" i="20"/>
  <c r="K497" i="20"/>
  <c r="K500" i="20"/>
  <c r="K507" i="20"/>
  <c r="K508" i="20"/>
  <c r="K505" i="20"/>
  <c r="K590" i="20"/>
  <c r="K591" i="20"/>
  <c r="K578" i="20"/>
  <c r="K435" i="20"/>
  <c r="K397" i="20"/>
  <c r="K318" i="20"/>
  <c r="K312" i="20"/>
  <c r="K302" i="20"/>
  <c r="K176" i="20"/>
  <c r="K177" i="20"/>
  <c r="K178" i="20"/>
  <c r="K179" i="20"/>
  <c r="K180" i="20"/>
  <c r="K181" i="20"/>
  <c r="K182" i="20"/>
  <c r="K183" i="20"/>
  <c r="K184" i="20"/>
  <c r="K185" i="20"/>
  <c r="K186" i="20"/>
  <c r="K187" i="20"/>
  <c r="K196" i="20"/>
  <c r="K197" i="20"/>
  <c r="K198" i="20"/>
  <c r="K199" i="20"/>
  <c r="K200" i="20"/>
  <c r="K201" i="20"/>
  <c r="K202" i="20"/>
  <c r="K203" i="20"/>
  <c r="K204" i="20"/>
  <c r="K205" i="20"/>
  <c r="K206" i="20"/>
  <c r="K207" i="20"/>
  <c r="K208" i="20"/>
  <c r="K209" i="20"/>
  <c r="K210" i="20"/>
  <c r="K211" i="20"/>
  <c r="K212" i="20"/>
  <c r="K213" i="20"/>
  <c r="K222" i="20"/>
  <c r="K223" i="20"/>
  <c r="K42" i="20"/>
  <c r="K43" i="20"/>
  <c r="K44" i="20"/>
  <c r="K45" i="20"/>
  <c r="K32" i="20"/>
  <c r="K33" i="20"/>
  <c r="K34" i="20"/>
  <c r="K35" i="20"/>
  <c r="K36" i="20"/>
  <c r="K37" i="20"/>
  <c r="K38" i="20"/>
  <c r="K39" i="20"/>
  <c r="K40" i="20"/>
  <c r="K41" i="20"/>
  <c r="K46" i="20"/>
  <c r="K47" i="20"/>
  <c r="K48" i="20"/>
  <c r="K49" i="20"/>
  <c r="K50" i="20"/>
  <c r="K51" i="20"/>
  <c r="K52" i="20"/>
  <c r="K53" i="20"/>
  <c r="K54" i="20"/>
  <c r="K55" i="20"/>
  <c r="K56" i="20"/>
  <c r="K57" i="20"/>
  <c r="K58" i="20"/>
  <c r="K59" i="20"/>
  <c r="K60" i="20"/>
  <c r="K61" i="20"/>
  <c r="K62" i="20"/>
  <c r="K188" i="20"/>
  <c r="K189" i="20"/>
  <c r="K190" i="20"/>
  <c r="K191" i="20"/>
  <c r="K192" i="20"/>
  <c r="K193" i="20"/>
  <c r="K194" i="20"/>
  <c r="K195" i="20"/>
  <c r="K248" i="20"/>
  <c r="K249" i="20"/>
  <c r="K266" i="20"/>
  <c r="K267" i="20"/>
  <c r="K74" i="20"/>
  <c r="K75" i="20"/>
  <c r="K76" i="20"/>
  <c r="K77" i="20"/>
  <c r="K78" i="20"/>
  <c r="K79" i="20"/>
  <c r="K80" i="20"/>
  <c r="K81" i="20"/>
  <c r="K82" i="20"/>
  <c r="K83" i="20"/>
  <c r="K66" i="20"/>
  <c r="K67" i="20"/>
  <c r="K68" i="20"/>
  <c r="K69" i="20"/>
  <c r="K70" i="20"/>
  <c r="K71" i="20"/>
  <c r="K72" i="20"/>
  <c r="K73" i="20"/>
  <c r="K533" i="20"/>
  <c r="K534" i="20"/>
  <c r="K531" i="20"/>
  <c r="K532" i="20"/>
  <c r="L533" i="20"/>
  <c r="L534" i="20" s="1"/>
  <c r="L531" i="20"/>
  <c r="L532" i="20" s="1"/>
  <c r="K325" i="20"/>
  <c r="K326" i="20"/>
  <c r="K400" i="20"/>
  <c r="K381" i="20"/>
  <c r="K380" i="20"/>
  <c r="K333" i="20"/>
  <c r="K332" i="20"/>
  <c r="K559" i="20"/>
  <c r="K558" i="20"/>
  <c r="K549" i="20"/>
  <c r="K548" i="20"/>
  <c r="K550" i="20"/>
  <c r="K541" i="20"/>
  <c r="K540" i="20"/>
  <c r="K539" i="20"/>
  <c r="K538" i="20"/>
  <c r="K537" i="20"/>
  <c r="K536" i="20"/>
  <c r="K516" i="20"/>
  <c r="K515" i="20"/>
  <c r="K514" i="20"/>
  <c r="K512" i="20"/>
  <c r="K528" i="20"/>
  <c r="K527" i="20"/>
  <c r="K572" i="20"/>
  <c r="K571" i="20"/>
  <c r="K574" i="20"/>
  <c r="K573" i="20"/>
  <c r="K570" i="20"/>
  <c r="K569" i="20"/>
  <c r="K577" i="20"/>
  <c r="K576" i="20"/>
  <c r="K575" i="20"/>
  <c r="K566" i="20"/>
  <c r="K565" i="20"/>
  <c r="K568" i="20"/>
  <c r="K567" i="20"/>
  <c r="K564" i="20"/>
  <c r="K563" i="20"/>
  <c r="K434" i="20"/>
  <c r="K426" i="20"/>
  <c r="K425" i="20"/>
  <c r="K424" i="20"/>
  <c r="K423" i="20"/>
  <c r="K422" i="20"/>
  <c r="K413" i="20"/>
  <c r="K412" i="20"/>
  <c r="K411" i="20"/>
  <c r="K433" i="20"/>
  <c r="K432" i="20"/>
  <c r="K431" i="20"/>
  <c r="K419" i="20"/>
  <c r="K418" i="20"/>
  <c r="K416" i="20"/>
  <c r="K415" i="20"/>
  <c r="K414" i="20"/>
  <c r="K417" i="20"/>
  <c r="K410" i="20"/>
  <c r="K409" i="20"/>
  <c r="K430" i="20"/>
  <c r="K402" i="20"/>
  <c r="K401" i="20"/>
  <c r="K399" i="20"/>
  <c r="K398" i="20"/>
  <c r="K396" i="20"/>
  <c r="K395" i="20"/>
  <c r="K394" i="20"/>
  <c r="K406" i="20"/>
  <c r="K405" i="20"/>
  <c r="K404" i="20"/>
  <c r="K403" i="20"/>
  <c r="K408" i="20"/>
  <c r="K407" i="20"/>
  <c r="K353" i="20"/>
  <c r="K352" i="20"/>
  <c r="K350" i="20"/>
  <c r="K348" i="20"/>
  <c r="K344" i="20"/>
  <c r="K343" i="20"/>
  <c r="K337" i="20"/>
  <c r="K336" i="20"/>
  <c r="K331" i="20"/>
  <c r="K330" i="20"/>
  <c r="K329" i="20"/>
  <c r="K328" i="20"/>
  <c r="K327" i="20"/>
  <c r="K324" i="20"/>
  <c r="K323" i="20"/>
  <c r="K322" i="20"/>
  <c r="K321" i="20"/>
  <c r="K311" i="20"/>
  <c r="K310" i="20"/>
  <c r="K309" i="20"/>
  <c r="K308" i="20"/>
  <c r="K317" i="20"/>
  <c r="K316" i="20"/>
  <c r="K315" i="20"/>
  <c r="K307" i="20"/>
  <c r="K306" i="20"/>
  <c r="K305" i="20"/>
  <c r="K304" i="20"/>
  <c r="K303" i="20"/>
  <c r="K314" i="20"/>
  <c r="K286" i="20"/>
  <c r="K285" i="20"/>
  <c r="K284" i="20"/>
  <c r="K301" i="20"/>
  <c r="K300" i="20"/>
  <c r="K299" i="20"/>
  <c r="K298" i="20"/>
  <c r="K295" i="20"/>
  <c r="K294" i="20"/>
  <c r="K292" i="20"/>
  <c r="K274" i="20"/>
  <c r="K273" i="20"/>
  <c r="K272" i="20"/>
  <c r="K277" i="20"/>
  <c r="K276" i="20"/>
  <c r="K275" i="20"/>
  <c r="K278" i="20"/>
  <c r="K280" i="20"/>
  <c r="K271" i="20"/>
  <c r="K270" i="20"/>
  <c r="K265" i="20"/>
  <c r="K264" i="20"/>
  <c r="K263" i="20"/>
  <c r="K262" i="20"/>
  <c r="K261" i="20"/>
  <c r="K260" i="20"/>
  <c r="K259" i="20"/>
  <c r="K258" i="20"/>
  <c r="K252" i="20"/>
  <c r="K247" i="20"/>
  <c r="K246" i="20"/>
  <c r="K251" i="20"/>
  <c r="K250" i="20"/>
  <c r="K235" i="20"/>
  <c r="K234" i="20"/>
  <c r="K232" i="20"/>
  <c r="K231" i="20"/>
  <c r="K229" i="20"/>
  <c r="K228" i="20"/>
  <c r="K239" i="20"/>
  <c r="K238" i="20"/>
  <c r="K237" i="20"/>
  <c r="K236" i="20"/>
  <c r="K375" i="20"/>
  <c r="K227" i="20"/>
  <c r="K226" i="20"/>
  <c r="K225" i="20"/>
  <c r="K582" i="20"/>
  <c r="K581" i="20"/>
  <c r="K173" i="20"/>
  <c r="K172" i="20"/>
  <c r="K171" i="20"/>
  <c r="K170" i="20"/>
  <c r="L545" i="20"/>
  <c r="L546" i="20" s="1"/>
  <c r="L547" i="20"/>
  <c r="L20" i="20" l="1"/>
  <c r="L24" i="20" s="1"/>
  <c r="L27" i="20" s="1"/>
  <c r="L30" i="20" s="1"/>
  <c r="L33" i="20" s="1"/>
  <c r="L36" i="20" s="1"/>
  <c r="L39" i="20" s="1"/>
  <c r="L42" i="20" s="1"/>
  <c r="L45" i="20" s="1"/>
  <c r="L48" i="20" s="1"/>
  <c r="L51" i="20" s="1"/>
  <c r="L54" i="20" s="1"/>
  <c r="L57" i="20" s="1"/>
  <c r="L60" i="20" s="1"/>
  <c r="L63" i="20" s="1"/>
  <c r="L66" i="20" s="1"/>
  <c r="L69" i="20" s="1"/>
  <c r="L72" i="20" s="1"/>
  <c r="L75" i="20" s="1"/>
  <c r="L78" i="20" s="1"/>
  <c r="L81" i="20" s="1"/>
  <c r="L87" i="20" s="1"/>
  <c r="L19" i="20"/>
  <c r="L23" i="20" s="1"/>
  <c r="L231" i="20"/>
  <c r="L232" i="20" s="1"/>
  <c r="L230" i="20"/>
  <c r="L498" i="21"/>
  <c r="L497" i="21"/>
  <c r="L499" i="20"/>
  <c r="L501" i="20" s="1"/>
  <c r="L498" i="20"/>
  <c r="L230" i="21"/>
  <c r="L231" i="21" s="1"/>
  <c r="L229" i="21"/>
  <c r="L8" i="21"/>
  <c r="L11" i="21" s="1"/>
  <c r="L14" i="21" s="1"/>
  <c r="L17" i="21" s="1"/>
  <c r="L21" i="21" s="1"/>
  <c r="L25" i="21" s="1"/>
  <c r="L28" i="21" s="1"/>
  <c r="L31" i="21" s="1"/>
  <c r="L34" i="21" s="1"/>
  <c r="L37" i="21" s="1"/>
  <c r="L40" i="21" s="1"/>
  <c r="L43" i="21" s="1"/>
  <c r="L46" i="21" s="1"/>
  <c r="L49" i="21" s="1"/>
  <c r="L52" i="21" s="1"/>
  <c r="L55" i="21" s="1"/>
  <c r="L58" i="21" s="1"/>
  <c r="L61" i="21" s="1"/>
  <c r="L64" i="21" s="1"/>
  <c r="L67" i="21" s="1"/>
  <c r="L70" i="21" s="1"/>
  <c r="L73" i="21" s="1"/>
  <c r="L76" i="21" s="1"/>
  <c r="L79" i="21" s="1"/>
  <c r="L82" i="21" s="1"/>
  <c r="L530" i="20"/>
  <c r="L513" i="20"/>
  <c r="L513" i="21"/>
  <c r="L512" i="21"/>
  <c r="L364" i="21"/>
  <c r="L366" i="21" s="1"/>
  <c r="L368" i="21" s="1"/>
  <c r="L370" i="21" s="1"/>
  <c r="L218" i="20"/>
  <c r="L219" i="20" s="1"/>
  <c r="L220" i="20" s="1"/>
  <c r="L221" i="20" s="1"/>
  <c r="L217" i="20"/>
  <c r="L217" i="21"/>
  <c r="L218" i="21" s="1"/>
  <c r="L219" i="21" s="1"/>
  <c r="L220" i="21" s="1"/>
  <c r="L216" i="21"/>
  <c r="L431" i="20"/>
  <c r="L415" i="20"/>
  <c r="L432" i="20" s="1"/>
  <c r="K365" i="21"/>
  <c r="L91" i="21"/>
  <c r="L92" i="21" s="1"/>
  <c r="L95" i="21" s="1"/>
  <c r="L98" i="21" s="1"/>
  <c r="L539" i="21"/>
  <c r="L367" i="21"/>
  <c r="L369" i="21" s="1"/>
  <c r="L371" i="21" s="1"/>
  <c r="L536" i="21"/>
  <c r="L175" i="21"/>
  <c r="L176" i="21" s="1"/>
  <c r="L177" i="21" s="1"/>
  <c r="L178" i="21" s="1"/>
  <c r="L179" i="21" s="1"/>
  <c r="L180" i="21" s="1"/>
  <c r="L181" i="21" s="1"/>
  <c r="L182" i="21" s="1"/>
  <c r="L183" i="21" s="1"/>
  <c r="L184" i="21" s="1"/>
  <c r="L185" i="21" s="1"/>
  <c r="L186" i="21" s="1"/>
  <c r="L187" i="21" s="1"/>
  <c r="L188" i="21" s="1"/>
  <c r="L189" i="21" s="1"/>
  <c r="L190" i="21" s="1"/>
  <c r="L191" i="21" s="1"/>
  <c r="L192" i="21" s="1"/>
  <c r="L193" i="21" s="1"/>
  <c r="L194" i="21" s="1"/>
  <c r="L195" i="21" s="1"/>
  <c r="L196" i="21" s="1"/>
  <c r="L197" i="21" s="1"/>
  <c r="L198" i="21" s="1"/>
  <c r="L199" i="21" s="1"/>
  <c r="L200" i="21" s="1"/>
  <c r="L201" i="21" s="1"/>
  <c r="L202" i="21" s="1"/>
  <c r="L203" i="21" s="1"/>
  <c r="L204" i="21" s="1"/>
  <c r="L205" i="21" s="1"/>
  <c r="L206" i="21" s="1"/>
  <c r="L207" i="21" s="1"/>
  <c r="L208" i="21" s="1"/>
  <c r="L209" i="21" s="1"/>
  <c r="L210" i="21" s="1"/>
  <c r="L211" i="21" s="1"/>
  <c r="L212" i="21" s="1"/>
  <c r="L435" i="21"/>
  <c r="L436" i="21" s="1"/>
  <c r="L437" i="21" s="1"/>
  <c r="L438" i="21" s="1"/>
  <c r="L439" i="21" s="1"/>
  <c r="L440" i="21" s="1"/>
  <c r="L169" i="21"/>
  <c r="L170" i="21" s="1"/>
  <c r="L171" i="21" s="1"/>
  <c r="L172" i="21" s="1"/>
  <c r="L538" i="21"/>
  <c r="L93" i="20"/>
  <c r="L94" i="20" s="1"/>
  <c r="L95" i="20"/>
  <c r="L86" i="21"/>
  <c r="L87" i="21" s="1"/>
  <c r="L88" i="21" s="1"/>
  <c r="L111" i="21"/>
  <c r="L112" i="21" s="1"/>
  <c r="L113" i="21" s="1"/>
  <c r="L114" i="21" s="1"/>
  <c r="L115" i="21" s="1"/>
  <c r="L116" i="21" s="1"/>
  <c r="L117" i="21" s="1"/>
  <c r="L118" i="21" s="1"/>
  <c r="L119" i="21" s="1"/>
  <c r="L120" i="21" s="1"/>
  <c r="L121" i="21" s="1"/>
  <c r="L122" i="21" s="1"/>
  <c r="L123" i="21" s="1"/>
  <c r="L124" i="21" s="1"/>
  <c r="L125" i="21" s="1"/>
  <c r="L126" i="21" s="1"/>
  <c r="L127" i="21" s="1"/>
  <c r="L128" i="21" s="1"/>
  <c r="L129" i="21" s="1"/>
  <c r="L130" i="21" s="1"/>
  <c r="L131" i="21" s="1"/>
  <c r="L132" i="21" s="1"/>
  <c r="L133" i="21" s="1"/>
  <c r="L134" i="21" s="1"/>
  <c r="L135" i="21" s="1"/>
  <c r="L136" i="21" s="1"/>
  <c r="L137" i="21" s="1"/>
  <c r="L138" i="21" s="1"/>
  <c r="L139" i="21" s="1"/>
  <c r="L140" i="21" s="1"/>
  <c r="L141" i="21" s="1"/>
  <c r="L142" i="21" s="1"/>
  <c r="L143" i="21" s="1"/>
  <c r="L144" i="21" s="1"/>
  <c r="L145" i="21" s="1"/>
  <c r="L146" i="21" s="1"/>
  <c r="L147" i="21" s="1"/>
  <c r="L148" i="21" s="1"/>
  <c r="L417" i="21"/>
  <c r="L418" i="21" s="1"/>
  <c r="L125" i="20"/>
  <c r="L120" i="20" s="1"/>
  <c r="L96" i="20" s="1"/>
  <c r="L99" i="20" s="1"/>
  <c r="L130" i="20" s="1"/>
  <c r="L129" i="20" s="1"/>
  <c r="L135" i="20" s="1"/>
  <c r="L138" i="20" s="1"/>
  <c r="L142" i="20" s="1"/>
  <c r="L145" i="20" s="1"/>
  <c r="L148" i="20" s="1"/>
  <c r="L9" i="21"/>
  <c r="L12" i="21" s="1"/>
  <c r="L15" i="21" s="1"/>
  <c r="L540" i="21"/>
  <c r="L541" i="21" s="1"/>
  <c r="L542" i="21" s="1"/>
  <c r="L543" i="21" s="1"/>
  <c r="L421" i="21"/>
  <c r="L422" i="21" s="1"/>
  <c r="L423" i="21" s="1"/>
  <c r="L424" i="21" s="1"/>
  <c r="L425" i="21" s="1"/>
  <c r="L426" i="21" s="1"/>
  <c r="L427" i="21" s="1"/>
  <c r="L428" i="21" s="1"/>
  <c r="L429" i="21" s="1"/>
  <c r="L430" i="21" s="1"/>
  <c r="L431" i="21" s="1"/>
  <c r="L432" i="21" s="1"/>
  <c r="L389" i="21"/>
  <c r="L390" i="21" s="1"/>
  <c r="L391" i="21" s="1"/>
  <c r="L392" i="21" s="1"/>
  <c r="L393" i="21" s="1"/>
  <c r="L394" i="21" s="1"/>
  <c r="L395" i="21" s="1"/>
  <c r="L396" i="21" s="1"/>
  <c r="L397" i="21" s="1"/>
  <c r="L398" i="21" s="1"/>
  <c r="L399" i="21" s="1"/>
  <c r="L400" i="21" s="1"/>
  <c r="L401" i="21" s="1"/>
  <c r="L402" i="21" s="1"/>
  <c r="L403" i="21" s="1"/>
  <c r="L404" i="21" s="1"/>
  <c r="L405" i="21" s="1"/>
  <c r="L406" i="21" s="1"/>
  <c r="L407" i="21" s="1"/>
  <c r="L408" i="21" s="1"/>
  <c r="L409" i="21" s="1"/>
  <c r="L410" i="21" s="1"/>
  <c r="L411" i="21" s="1"/>
  <c r="L412" i="21" s="1"/>
  <c r="L413" i="21" s="1"/>
  <c r="L414" i="21" s="1"/>
  <c r="L415" i="21" s="1"/>
  <c r="K11" i="21"/>
  <c r="L590" i="21"/>
  <c r="L591" i="21" s="1"/>
  <c r="L592" i="21" s="1"/>
  <c r="L318" i="20"/>
  <c r="L313" i="20"/>
  <c r="L319" i="20" s="1"/>
  <c r="K12" i="21"/>
  <c r="L118" i="20"/>
  <c r="L112" i="20" s="1"/>
  <c r="L115" i="20"/>
  <c r="L113" i="20" s="1"/>
  <c r="L188" i="20"/>
  <c r="L189" i="20" s="1"/>
  <c r="L190" i="20" s="1"/>
  <c r="L191" i="20" s="1"/>
  <c r="L192" i="20" s="1"/>
  <c r="L193" i="20" s="1"/>
  <c r="L194" i="20" s="1"/>
  <c r="L195" i="20" s="1"/>
  <c r="L176" i="20" s="1"/>
  <c r="L177" i="20" s="1"/>
  <c r="L178" i="20" s="1"/>
  <c r="L179" i="20" s="1"/>
  <c r="L180" i="20" s="1"/>
  <c r="L181" i="20" s="1"/>
  <c r="L182" i="20" s="1"/>
  <c r="L183" i="20" s="1"/>
  <c r="L184" i="20" s="1"/>
  <c r="L185" i="20" s="1"/>
  <c r="L186" i="20" s="1"/>
  <c r="L187" i="20" s="1"/>
  <c r="L196" i="20" s="1"/>
  <c r="L197" i="20" s="1"/>
  <c r="L198" i="20" s="1"/>
  <c r="L199" i="20" s="1"/>
  <c r="L200" i="20" s="1"/>
  <c r="L201" i="20" s="1"/>
  <c r="L202" i="20" s="1"/>
  <c r="L203" i="20" s="1"/>
  <c r="L204" i="20" s="1"/>
  <c r="L205" i="20" s="1"/>
  <c r="L206" i="20" s="1"/>
  <c r="L207" i="20" s="1"/>
  <c r="L208" i="20" s="1"/>
  <c r="L209" i="20" s="1"/>
  <c r="L210" i="20" s="1"/>
  <c r="L211" i="20" s="1"/>
  <c r="L212" i="20" s="1"/>
  <c r="L213" i="20" s="1"/>
  <c r="L7" i="21"/>
  <c r="L10" i="21" s="1"/>
  <c r="L13" i="21" s="1"/>
  <c r="L16" i="21" s="1"/>
  <c r="L20" i="21" s="1"/>
  <c r="L24" i="21" s="1"/>
  <c r="L27" i="21" s="1"/>
  <c r="L30" i="21" s="1"/>
  <c r="L33" i="21" s="1"/>
  <c r="L36" i="21" s="1"/>
  <c r="L39" i="21" s="1"/>
  <c r="L42" i="21" s="1"/>
  <c r="L45" i="21" s="1"/>
  <c r="L48" i="21" s="1"/>
  <c r="L51" i="21" s="1"/>
  <c r="L54" i="21" s="1"/>
  <c r="L57" i="21" s="1"/>
  <c r="L60" i="21" s="1"/>
  <c r="L63" i="21" s="1"/>
  <c r="L66" i="21" s="1"/>
  <c r="L69" i="21" s="1"/>
  <c r="L72" i="21" s="1"/>
  <c r="L75" i="21" s="1"/>
  <c r="L78" i="21" s="1"/>
  <c r="L81" i="21" s="1"/>
  <c r="L19" i="21" l="1"/>
  <c r="L23" i="21" s="1"/>
  <c r="L26" i="21" s="1"/>
  <c r="L29" i="21" s="1"/>
  <c r="L32" i="21" s="1"/>
  <c r="L35" i="21" s="1"/>
  <c r="L38" i="21" s="1"/>
  <c r="L41" i="21" s="1"/>
  <c r="L44" i="21" s="1"/>
  <c r="L47" i="21" s="1"/>
  <c r="L50" i="21" s="1"/>
  <c r="L53" i="21" s="1"/>
  <c r="L56" i="21" s="1"/>
  <c r="L59" i="21" s="1"/>
  <c r="L62" i="21" s="1"/>
  <c r="L65" i="21" s="1"/>
  <c r="L68" i="21" s="1"/>
  <c r="L71" i="21" s="1"/>
  <c r="L74" i="21" s="1"/>
  <c r="L77" i="21" s="1"/>
  <c r="L80" i="21" s="1"/>
  <c r="L18" i="21"/>
  <c r="L22" i="21" s="1"/>
  <c r="L234" i="20"/>
  <c r="L235" i="20" s="1"/>
  <c r="L233" i="20"/>
  <c r="L233" i="21"/>
  <c r="L234" i="21" s="1"/>
  <c r="L232" i="21"/>
  <c r="L416" i="20"/>
  <c r="L433" i="20" s="1"/>
  <c r="L126" i="20"/>
  <c r="L121" i="20" s="1"/>
  <c r="L97" i="20" s="1"/>
  <c r="L127" i="20" s="1"/>
  <c r="L131" i="20" s="1"/>
  <c r="L133" i="20" s="1"/>
  <c r="L136" i="20" s="1"/>
  <c r="L139" i="20" s="1"/>
  <c r="L93" i="21"/>
  <c r="L94" i="21" s="1"/>
  <c r="L97" i="21" s="1"/>
  <c r="L140" i="20" l="1"/>
  <c r="L143" i="20" s="1"/>
  <c r="L146" i="20" s="1"/>
  <c r="L149" i="20" s="1"/>
  <c r="L422" i="20"/>
  <c r="L423" i="20" s="1"/>
  <c r="L424" i="20" s="1"/>
  <c r="L390" i="20"/>
  <c r="L391" i="20" s="1"/>
  <c r="L392" i="20" s="1"/>
  <c r="L393" i="20" s="1"/>
  <c r="L418" i="20" s="1"/>
  <c r="L419" i="20" s="1"/>
  <c r="L425" i="20" s="1"/>
  <c r="L426" i="20" s="1"/>
  <c r="L427" i="20" s="1"/>
  <c r="L429" i="20" s="1"/>
  <c r="L96" i="21"/>
  <c r="L428" i="20" l="1"/>
</calcChain>
</file>

<file path=xl/sharedStrings.xml><?xml version="1.0" encoding="utf-8"?>
<sst xmlns="http://schemas.openxmlformats.org/spreadsheetml/2006/main" count="5199" uniqueCount="585">
  <si>
    <t>One size</t>
  </si>
  <si>
    <t>Link</t>
    <phoneticPr fontId="4" type="noConversion"/>
  </si>
  <si>
    <t>Ref.</t>
    <phoneticPr fontId="4" type="noConversion"/>
  </si>
  <si>
    <t>Nombre</t>
    <phoneticPr fontId="4" type="noConversion"/>
  </si>
  <si>
    <t>Talla</t>
    <phoneticPr fontId="4" type="noConversion"/>
  </si>
  <si>
    <t>Color</t>
    <phoneticPr fontId="4" type="noConversion"/>
  </si>
  <si>
    <t>Name</t>
    <phoneticPr fontId="4" type="noConversion"/>
  </si>
  <si>
    <t>Size</t>
    <phoneticPr fontId="4" type="noConversion"/>
  </si>
  <si>
    <t>Colour</t>
    <phoneticPr fontId="4" type="noConversion"/>
  </si>
  <si>
    <t>Nom</t>
    <phoneticPr fontId="4" type="noConversion"/>
  </si>
  <si>
    <t>Taille</t>
    <phoneticPr fontId="4" type="noConversion"/>
  </si>
  <si>
    <t>Couleur</t>
    <phoneticPr fontId="4" type="noConversion"/>
  </si>
  <si>
    <t>Kids</t>
  </si>
  <si>
    <t>0425</t>
  </si>
  <si>
    <t>0484</t>
  </si>
  <si>
    <t>0317</t>
  </si>
  <si>
    <t>0321</t>
  </si>
  <si>
    <t>0322</t>
  </si>
  <si>
    <t>Patty</t>
  </si>
  <si>
    <t>Nelly</t>
  </si>
  <si>
    <t>Caja</t>
    <phoneticPr fontId="4" type="noConversion"/>
  </si>
  <si>
    <t>Box</t>
  </si>
  <si>
    <t>Box</t>
    <phoneticPr fontId="4" type="noConversion"/>
  </si>
  <si>
    <t>Carton</t>
    <phoneticPr fontId="4" type="noConversion"/>
  </si>
  <si>
    <t>Pack</t>
    <phoneticPr fontId="4" type="noConversion"/>
  </si>
  <si>
    <t>Blister</t>
    <phoneticPr fontId="4" type="noConversion"/>
  </si>
  <si>
    <t>Unid.</t>
    <phoneticPr fontId="4" type="noConversion"/>
  </si>
  <si>
    <t>Unit</t>
    <phoneticPr fontId="4" type="noConversion"/>
  </si>
  <si>
    <t>Unité</t>
    <phoneticPr fontId="4" type="noConversion"/>
  </si>
  <si>
    <t>Género</t>
    <phoneticPr fontId="4" type="noConversion"/>
  </si>
  <si>
    <t>Gender</t>
    <phoneticPr fontId="4" type="noConversion"/>
  </si>
  <si>
    <t>Genre</t>
    <phoneticPr fontId="4" type="noConversion"/>
  </si>
  <si>
    <t>Urban</t>
  </si>
  <si>
    <t>Montblanc</t>
  </si>
  <si>
    <t>Panel</t>
  </si>
  <si>
    <t>Basica</t>
  </si>
  <si>
    <t>Samoyedo</t>
  </si>
  <si>
    <t>Carla</t>
  </si>
  <si>
    <t>0423</t>
  </si>
  <si>
    <t>0491</t>
  </si>
  <si>
    <t xml:space="preserve">Pág.  </t>
  </si>
  <si>
    <t>Texas</t>
  </si>
  <si>
    <t>Austral</t>
  </si>
  <si>
    <t>Himalaya</t>
  </si>
  <si>
    <t>0421</t>
  </si>
  <si>
    <t>Brenda</t>
  </si>
  <si>
    <t>Extreme</t>
  </si>
  <si>
    <t>Atomic 150</t>
  </si>
  <si>
    <t>Dogo Premium</t>
  </si>
  <si>
    <t>Victoria</t>
  </si>
  <si>
    <t>S-XL</t>
  </si>
  <si>
    <t>Nevada</t>
  </si>
  <si>
    <t xml:space="preserve">Page </t>
  </si>
  <si>
    <t>Page</t>
  </si>
  <si>
    <t>0350</t>
  </si>
  <si>
    <t>0404</t>
  </si>
  <si>
    <t>0356</t>
  </si>
  <si>
    <t>Andy</t>
  </si>
  <si>
    <t>Leire</t>
  </si>
  <si>
    <t>0405</t>
  </si>
  <si>
    <t>Niño - Kid - Enfant</t>
  </si>
  <si>
    <t>0415</t>
  </si>
  <si>
    <t>Hombre - Man - Homme</t>
  </si>
  <si>
    <t>Color - Colour - Couleur</t>
  </si>
  <si>
    <t>Mujer - Woman - Femme</t>
  </si>
  <si>
    <t>Nanuk</t>
  </si>
  <si>
    <t>Beagle</t>
  </si>
  <si>
    <t>0416</t>
  </si>
  <si>
    <t>Sepang</t>
  </si>
  <si>
    <t>Aqua</t>
  </si>
  <si>
    <t>0453</t>
  </si>
  <si>
    <t>Player</t>
  </si>
  <si>
    <t>Urban Woman</t>
  </si>
  <si>
    <t>Montecarlo Woman</t>
  </si>
  <si>
    <t>Montecarlo L/S</t>
  </si>
  <si>
    <t>Adelpho</t>
  </si>
  <si>
    <t>Spiro</t>
  </si>
  <si>
    <t>M-XL</t>
  </si>
  <si>
    <t>Orly</t>
  </si>
  <si>
    <t>Luciane</t>
  </si>
  <si>
    <t>Pointer child</t>
  </si>
  <si>
    <t>Blanco - White - Blanc</t>
  </si>
  <si>
    <t>Estrella Woman L/S</t>
  </si>
  <si>
    <t>Rudolph</t>
  </si>
  <si>
    <t>0349</t>
  </si>
  <si>
    <t>Shura</t>
  </si>
  <si>
    <t>New Astun</t>
  </si>
  <si>
    <t>1173</t>
  </si>
  <si>
    <t>Extreme Woman</t>
  </si>
  <si>
    <t>Angelo</t>
  </si>
  <si>
    <t>Belice</t>
  </si>
  <si>
    <t xml:space="preserve">Sublima </t>
  </si>
  <si>
    <t>Akita</t>
  </si>
  <si>
    <t>Guadalupe</t>
  </si>
  <si>
    <t>Star</t>
  </si>
  <si>
    <t>Nation</t>
  </si>
  <si>
    <t>Annapurna</t>
  </si>
  <si>
    <t>Fuji</t>
  </si>
  <si>
    <t>Shanghai Woman</t>
  </si>
  <si>
    <t>6648</t>
  </si>
  <si>
    <t>6595</t>
  </si>
  <si>
    <t xml:space="preserve">Shanghai </t>
  </si>
  <si>
    <t>Indianapolis</t>
  </si>
  <si>
    <t>0457</t>
  </si>
  <si>
    <t>United</t>
  </si>
  <si>
    <t>0452</t>
  </si>
  <si>
    <t>Racing</t>
  </si>
  <si>
    <t>0458</t>
  </si>
  <si>
    <t>Better</t>
  </si>
  <si>
    <t>0449</t>
  </si>
  <si>
    <t>Star woman</t>
  </si>
  <si>
    <t>Braco</t>
    <phoneticPr fontId="3" type="noConversion"/>
  </si>
  <si>
    <t>Teckel</t>
    <phoneticPr fontId="3" type="noConversion"/>
  </si>
  <si>
    <t>Bali</t>
    <phoneticPr fontId="3" type="noConversion"/>
  </si>
  <si>
    <t>Montreal</t>
    <phoneticPr fontId="3" type="noConversion"/>
  </si>
  <si>
    <t>Estrella L/S</t>
    <phoneticPr fontId="3" type="noConversion"/>
  </si>
  <si>
    <t>Carpe</t>
    <phoneticPr fontId="3" type="noConversion"/>
  </si>
  <si>
    <t>Clasica</t>
    <phoneticPr fontId="3" type="noConversion"/>
  </si>
  <si>
    <t>S-XL</t>
    <phoneticPr fontId="3" type="noConversion"/>
  </si>
  <si>
    <t>Escocia</t>
    <phoneticPr fontId="3" type="noConversion"/>
  </si>
  <si>
    <t>Montecarlo</t>
    <phoneticPr fontId="3" type="noConversion"/>
  </si>
  <si>
    <t>Calcio</t>
    <phoneticPr fontId="3" type="noConversion"/>
  </si>
  <si>
    <t>See photo</t>
  </si>
  <si>
    <t>Monzha</t>
  </si>
  <si>
    <t>6650</t>
  </si>
  <si>
    <t>Ud/Pack</t>
  </si>
  <si>
    <t>Ud/Caja</t>
  </si>
  <si>
    <t>Unité/carton</t>
  </si>
  <si>
    <t>Units/box</t>
  </si>
  <si>
    <t>Units/pack</t>
  </si>
  <si>
    <t>Unité/blister</t>
  </si>
  <si>
    <t>Fox</t>
  </si>
  <si>
    <t>S-2XL</t>
  </si>
  <si>
    <t>Carolina</t>
  </si>
  <si>
    <t>Aneto</t>
  </si>
  <si>
    <t>S-3XL</t>
  </si>
  <si>
    <t>Veleta</t>
  </si>
  <si>
    <t>Nebraska</t>
  </si>
  <si>
    <t>Nebraska Woman</t>
  </si>
  <si>
    <t>Quebec</t>
  </si>
  <si>
    <t>Yukon</t>
  </si>
  <si>
    <t>Norway</t>
  </si>
  <si>
    <t>Norway Woman</t>
  </si>
  <si>
    <t>Oslo</t>
  </si>
  <si>
    <t>Oslo Woman</t>
  </si>
  <si>
    <t>Island</t>
  </si>
  <si>
    <t>6652</t>
  </si>
  <si>
    <t>Detroit</t>
  </si>
  <si>
    <t>6653</t>
  </si>
  <si>
    <t>Zolder</t>
  </si>
  <si>
    <t>6654</t>
  </si>
  <si>
    <t>Austin</t>
  </si>
  <si>
    <t>6658</t>
  </si>
  <si>
    <t>Avus</t>
  </si>
  <si>
    <t>6656</t>
  </si>
  <si>
    <t>Aida</t>
  </si>
  <si>
    <t>Montmelo</t>
  </si>
  <si>
    <t xml:space="preserve">Sport </t>
  </si>
  <si>
    <t xml:space="preserve">Soccer </t>
  </si>
  <si>
    <t>0461</t>
  </si>
  <si>
    <t>Cerler</t>
  </si>
  <si>
    <t>0406</t>
  </si>
  <si>
    <t>Bristol</t>
  </si>
  <si>
    <t>0460</t>
  </si>
  <si>
    <t>Argos</t>
  </si>
  <si>
    <t>Adelpho Woman</t>
  </si>
  <si>
    <t>6655</t>
  </si>
  <si>
    <t>Lanus</t>
  </si>
  <si>
    <t>0459</t>
  </si>
  <si>
    <t>Adelaida</t>
  </si>
  <si>
    <t>0365</t>
  </si>
  <si>
    <t>Prime</t>
  </si>
  <si>
    <t>6651</t>
  </si>
  <si>
    <t>Everton</t>
  </si>
  <si>
    <t>7118</t>
  </si>
  <si>
    <t>Pointer</t>
  </si>
  <si>
    <t>3XL</t>
  </si>
  <si>
    <t>4XL</t>
  </si>
  <si>
    <t>XS-2XL</t>
  </si>
  <si>
    <t>M-2XL</t>
  </si>
  <si>
    <t>Antartida</t>
  </si>
  <si>
    <t>Antartida Woman</t>
  </si>
  <si>
    <t>Andre</t>
  </si>
  <si>
    <t xml:space="preserve"> </t>
  </si>
  <si>
    <t>POLOS · POLO SHIRTS · POLOS</t>
  </si>
  <si>
    <t xml:space="preserve">   ROPA TÉCNICA · TECHNICAL GARMENTS · VÊTEMENT TECHNIQUE</t>
  </si>
  <si>
    <t xml:space="preserve">  BAÑADORES · SWIM SUITS · MAILLOTS DE BAINS </t>
  </si>
  <si>
    <t>Blanco/Color - White/Colour - Blanc/Couleur</t>
  </si>
  <si>
    <t>Fox Woman</t>
  </si>
  <si>
    <t>5XL</t>
  </si>
  <si>
    <t>Capri</t>
  </si>
  <si>
    <t>Cork</t>
  </si>
  <si>
    <t>7124</t>
  </si>
  <si>
    <t>Marabu</t>
  </si>
  <si>
    <t>6662</t>
  </si>
  <si>
    <t>Sakhir</t>
  </si>
  <si>
    <t>Shiba</t>
  </si>
  <si>
    <t>Jamaica</t>
  </si>
  <si>
    <t>Dominica</t>
  </si>
  <si>
    <t>0407</t>
  </si>
  <si>
    <t>0408</t>
  </si>
  <si>
    <t>Bahrain Woman</t>
  </si>
  <si>
    <t>Bahrain</t>
  </si>
  <si>
    <t>Finland</t>
  </si>
  <si>
    <t>6695</t>
  </si>
  <si>
    <t>Icaria woman</t>
  </si>
  <si>
    <t>0410</t>
  </si>
  <si>
    <t>Monzha Woman</t>
  </si>
  <si>
    <t>Siberia</t>
  </si>
  <si>
    <t>Finland woman</t>
  </si>
  <si>
    <t>Bugatti</t>
  </si>
  <si>
    <t>6399</t>
  </si>
  <si>
    <t>Husky</t>
  </si>
  <si>
    <t>Zolder Woman</t>
  </si>
  <si>
    <t>6663</t>
  </si>
  <si>
    <t>Husky Woman</t>
  </si>
  <si>
    <t>Hawai</t>
  </si>
  <si>
    <t>6688</t>
  </si>
  <si>
    <t>Dortmund</t>
  </si>
  <si>
    <t>Mercury</t>
  </si>
  <si>
    <t>Terra</t>
  </si>
  <si>
    <t>Planet</t>
  </si>
  <si>
    <t>Juve</t>
  </si>
  <si>
    <t>0525</t>
  </si>
  <si>
    <t>Porto</t>
  </si>
  <si>
    <t>Bayern</t>
  </si>
  <si>
    <t>0413</t>
  </si>
  <si>
    <t>0551</t>
  </si>
  <si>
    <t>0552</t>
  </si>
  <si>
    <t>Arsenal</t>
  </si>
  <si>
    <t>6684</t>
  </si>
  <si>
    <t>Jannu</t>
  </si>
  <si>
    <t>6401</t>
  </si>
  <si>
    <t>Monaco</t>
  </si>
  <si>
    <t>Epiro</t>
  </si>
  <si>
    <t>1115</t>
  </si>
  <si>
    <t>Neapolis</t>
  </si>
  <si>
    <t>0521</t>
  </si>
  <si>
    <t>Color -Colour - Couleur</t>
  </si>
  <si>
    <t>Marino - Navy blue - Marine</t>
  </si>
  <si>
    <t>Negro - Black -Noir</t>
  </si>
  <si>
    <t>3XL-4XL</t>
  </si>
  <si>
    <t>Vigore-heather- chiné</t>
  </si>
  <si>
    <t>Adulto - Adult - Adulte</t>
  </si>
  <si>
    <t>Unisex - Unisex - Unisex</t>
  </si>
  <si>
    <t>3XS-2XL</t>
  </si>
  <si>
    <t>Marathon</t>
  </si>
  <si>
    <t>Nukka</t>
  </si>
  <si>
    <t>Cies</t>
  </si>
  <si>
    <t>Teleno</t>
  </si>
  <si>
    <t>Badet</t>
  </si>
  <si>
    <t>Minsk</t>
  </si>
  <si>
    <t>5050</t>
  </si>
  <si>
    <t>Glasgow</t>
  </si>
  <si>
    <t>6649</t>
  </si>
  <si>
    <t>Austin woman</t>
  </si>
  <si>
    <t>5097</t>
  </si>
  <si>
    <t>Norway Sport</t>
  </si>
  <si>
    <t>0418</t>
  </si>
  <si>
    <t>Lazio</t>
  </si>
  <si>
    <t>0553</t>
  </si>
  <si>
    <t>Celtic</t>
  </si>
  <si>
    <t>0419</t>
  </si>
  <si>
    <t>Betis</t>
  </si>
  <si>
    <t>0398</t>
  </si>
  <si>
    <t>Agia</t>
  </si>
  <si>
    <t>Cirene</t>
  </si>
  <si>
    <t>0399</t>
  </si>
  <si>
    <t xml:space="preserve"> CHÁNDALS · TRACK SUITS · SURVÊTEMENTS </t>
  </si>
  <si>
    <t>6410</t>
  </si>
  <si>
    <t>Creta</t>
  </si>
  <si>
    <t>Balos</t>
  </si>
  <si>
    <t>Eris</t>
  </si>
  <si>
    <t>Uranus</t>
  </si>
  <si>
    <t>7138</t>
  </si>
  <si>
    <t>Dodo</t>
  </si>
  <si>
    <t>PACKAGING</t>
  </si>
  <si>
    <t>TARIFA CONFIDENCIAL
CONFIDENTIAL PRICE 
TARIF CONFIDENTIAL</t>
  </si>
  <si>
    <t>Stafford</t>
  </si>
  <si>
    <t>Golden</t>
  </si>
  <si>
    <t>Golden Woman</t>
  </si>
  <si>
    <t>Batian</t>
  </si>
  <si>
    <t>Vinson</t>
  </si>
  <si>
    <t>0428</t>
  </si>
  <si>
    <t>Imola Woman</t>
  </si>
  <si>
    <t>0427</t>
  </si>
  <si>
    <t>Imola</t>
  </si>
  <si>
    <t>0426</t>
  </si>
  <si>
    <t>Sochi</t>
  </si>
  <si>
    <t>Pegaso Premium</t>
  </si>
  <si>
    <t>Pegaso woman Premium</t>
  </si>
  <si>
    <t>Centauro Premium</t>
  </si>
  <si>
    <t>Biles</t>
  </si>
  <si>
    <t>36-46</t>
  </si>
  <si>
    <t>Megos</t>
  </si>
  <si>
    <t>36-47</t>
  </si>
  <si>
    <r>
      <t xml:space="preserve">NOTA GENERAL:
</t>
    </r>
    <r>
      <rPr>
        <sz val="8"/>
        <rFont val="Calibri"/>
        <family val="2"/>
      </rPr>
      <t>Los precios indicados en esta tarifa son para el año indicado y entran en vigor a partir de la fecha de edición del documento que se indica. Dichos precios son válidos salvo error tipográfico o de imprenta. No obstante lo anterior, LA EMPRESA., se reserva el derecho a cambiar y/o modificar cualquiera de los precios, sin previo aviso, bastando una comunicación por correo electrónico, por nuestra página web o aviso verbal por parte del equipo comercial previa a la formalización de ningún pedido, para que dicha modificación sea vinculante. En los precios antes indicados no se incluye el I.V.A., que será cargado al preceptivo tipo vigente en cada momento.
No se podrán hacer públicos precios de venta al cliente final inferiores al precio de tarifa confidencial incrementado en un 30% y en el porcentaje que corresponda a los impuestos que proceda aplicar. Si la Empresa detecta que algún colaborador, revendedor o distribuidor no cumple el mínimo anterior y hace público un precio inferior al indicado, se reserva el derecho a interrumpir la entrega de pedidos o incluso cesar las relaciones comerciales.</t>
    </r>
    <r>
      <rPr>
        <u/>
        <sz val="8"/>
        <rFont val="Calibri"/>
        <family val="2"/>
      </rPr>
      <t xml:space="preserve">
GENERAL REMARK:
</t>
    </r>
    <r>
      <rPr>
        <sz val="8"/>
        <rFont val="Calibri"/>
        <family val="2"/>
      </rPr>
      <t>The prices shown in this price list are for indicated period and are valid from the date of publication of this document. These prices are valid except for printing or typographical mistakes. However of the above,  THE COMPANY, reserves the right to change and/or modify any of the prices, without notice,  only an e-mail, the change in our web site or verbal notice from commercial team previous placing of the order, to which the amendment is binding . The prices listed above do not include VAT which will be charged at prevailing rate mandatory at all times.
No sale prices may be made public to the final customer below the price of the confidential rate increased by 30% and in the percentage corresponding to the applicable taxes. If the Company detects that a collaborator, reseller or distributor does not meet the previous minimum and makes a lower price than the one indicated, it reserves the right to interrupt the delivery of orders or even cease commercial relations.</t>
    </r>
    <r>
      <rPr>
        <u/>
        <sz val="8"/>
        <rFont val="Calibri"/>
        <family val="2"/>
      </rPr>
      <t xml:space="preserve">
NOTE GENERALE:
</t>
    </r>
    <r>
      <rPr>
        <sz val="8"/>
        <rFont val="Calibri"/>
        <family val="2"/>
      </rPr>
      <t>Les prix indiqués sur ce tarif sont pour l’année considérée,  et entrent en vigueur à partir de la date d’édition du document indiqué. Ces prix sont valables, sauf erreur de typographique ou d'imprimerie. LA ENTREPRISE, se réserve le droit de changer et/ou modifier les prix, à tout moment et sans préavis, par tout moyen à sa convenance. Seuls les prix confirmés par notre équipe commerciale, ou par tout autre moyen de communication de la part de nos Services, seront valables. Les prix sont toujours exprimés hors taxes.
Aucun prix de vente ne pourra être rendu public au client final en dessous du prix du tarif confidentiel majoré de 30% et du pourcentage correspondant aux taxes applicables. Si la Société détecte qu'un collaborateur, un revendeur ou un distributeur ne respecte pas le minimum requis et rend public un prix inférieur à celui indiqué, elle se réserve le droit d'interrompre la livraison des commandes ou même de cesser les relations commerciales.</t>
    </r>
  </si>
  <si>
    <t>Iria</t>
  </si>
  <si>
    <t>Manaslu</t>
  </si>
  <si>
    <t>Ulan</t>
  </si>
  <si>
    <t>Makalu</t>
  </si>
  <si>
    <t>Surgut</t>
  </si>
  <si>
    <t>Sitka</t>
  </si>
  <si>
    <t>Sitka woman</t>
  </si>
  <si>
    <t>0420</t>
  </si>
  <si>
    <t>Daytona</t>
  </si>
  <si>
    <t>6665</t>
  </si>
  <si>
    <t>Sebring</t>
  </si>
  <si>
    <t>5080</t>
  </si>
  <si>
    <t>Nepal</t>
  </si>
  <si>
    <t xml:space="preserve">ACCESORIOS · ACCESSORIES · ACCESSOIRES </t>
  </si>
  <si>
    <t>7115</t>
  </si>
  <si>
    <t>Falco</t>
  </si>
  <si>
    <t>7120</t>
  </si>
  <si>
    <t>Columba</t>
  </si>
  <si>
    <t>7121</t>
  </si>
  <si>
    <t>Canary</t>
  </si>
  <si>
    <t>Marc</t>
  </si>
  <si>
    <t>Woods</t>
  </si>
  <si>
    <t>Honey L/S</t>
  </si>
  <si>
    <t>Baby L/S</t>
  </si>
  <si>
    <t>Baby</t>
  </si>
  <si>
    <t>Honey</t>
  </si>
  <si>
    <t xml:space="preserve">COLECTIVOS DEPORTIVOS, EQUIPACIONES · TEAM COLLECTION  </t>
  </si>
  <si>
    <t>35-46</t>
  </si>
  <si>
    <t>Color - Colour - Couleur- Negro Vigore</t>
  </si>
  <si>
    <t>See Photo</t>
  </si>
  <si>
    <t>Breda</t>
  </si>
  <si>
    <t>Breda Woman</t>
  </si>
  <si>
    <t>Prince</t>
  </si>
  <si>
    <t>Prince Woman</t>
  </si>
  <si>
    <t>0402</t>
  </si>
  <si>
    <t>Tamil</t>
  </si>
  <si>
    <t>0409</t>
  </si>
  <si>
    <t>Tamil Woman</t>
  </si>
  <si>
    <t>CASUAL</t>
  </si>
  <si>
    <t xml:space="preserve">CAMISETAS ·  T-SHIRTS  · TEE SHIRT </t>
  </si>
  <si>
    <t>Color Fluor- Fluor Colour - Couleur Fluor</t>
  </si>
  <si>
    <t>6536</t>
  </si>
  <si>
    <t>Nara</t>
  </si>
  <si>
    <t>5008</t>
  </si>
  <si>
    <t>Carpe Child</t>
  </si>
  <si>
    <t>KIDS</t>
  </si>
  <si>
    <t>FOOTWEAR</t>
  </si>
  <si>
    <t>SPORT</t>
  </si>
  <si>
    <t>31-34</t>
  </si>
  <si>
    <t>ACCESORIES</t>
  </si>
  <si>
    <t>0381</t>
  </si>
  <si>
    <t>Kalox</t>
  </si>
  <si>
    <t>40/42</t>
  </si>
  <si>
    <t>43/46</t>
  </si>
  <si>
    <t>TARIFA PVP · PVP PRICE LIST · TARIF PVP</t>
  </si>
  <si>
    <t xml:space="preserve">  PANTALONES DEPORTIVOS · SPORTS SHORTS · PANTALONS SPORTIFS </t>
  </si>
  <si>
    <r>
      <t xml:space="preserve">NOTA GENERAL:
</t>
    </r>
    <r>
      <rPr>
        <sz val="8"/>
        <rFont val="Calibri"/>
        <family val="2"/>
      </rPr>
      <t>Los precios indicados en esta tarifa son para el año indicado y entran en vigor a partir de la fecha de edición del documento que se indica. Dichos precios son válidos salvo error tipográfico o de imprenta. No obstante lo anterior, LA EMPRESA., se reserva el derecho a cambiar y/o modificar cualquiera de los precios, sin previo aviso, bastando una comunicación por correo electrónico, por nuestra página web o aviso verbal por parte del equipo comercial previa a la formalización de ningún pedido, para que dicha modificación sea vinculante. En los precios antes indicados no se incluye el I.V.A., que será cargado al preceptivo tipo vigente en cada momento.</t>
    </r>
    <r>
      <rPr>
        <u/>
        <sz val="8"/>
        <rFont val="Calibri"/>
        <family val="2"/>
      </rPr>
      <t xml:space="preserve">
GENERAL REMARK:
</t>
    </r>
    <r>
      <rPr>
        <sz val="8"/>
        <rFont val="Calibri"/>
        <family val="2"/>
      </rPr>
      <t xml:space="preserve">The prices shown in this price list are for indicated period and are valid from the date of publication of this document. These prices are valid except for printing or typographical mistakes. However of the above,  THE COMPANY, reserves the right to change and/or modify any of the prices, without notice,  only an e-mail, the change in our web site or verbal notice from commercial team previous placing of the order, to which the amendment is binding . The prices listed above do not include VAT which will be charged at prevailing rate mandatory at all times.
</t>
    </r>
    <r>
      <rPr>
        <u/>
        <sz val="8"/>
        <rFont val="Calibri"/>
        <family val="2"/>
      </rPr>
      <t xml:space="preserve">
NOTE GENERALE:
</t>
    </r>
    <r>
      <rPr>
        <sz val="8"/>
        <rFont val="Calibri"/>
        <family val="2"/>
      </rPr>
      <t xml:space="preserve">Les prix indiqués sur ce tarif sont pour l’année considérée,  et entrent en vigueur à partir de la date d’édition du document indiqué. Ces prix sont valables, sauf erreur de typographique ou d'imprimerie. LA ENTREPRISE, se réserve le droit de changer et/ou modifier les prix, à tout moment et sans préavis, par tout moyen à sa convenance. Seuls les prix confirmés par notre équipe commerciale, ou par tout autre moyen de communication de la part de nos Services, seront valables. Les prix sont toujours exprimés hors taxes.
</t>
    </r>
  </si>
  <si>
    <t>TARIFA CONFIDENCIAL · CONFIDENTIAL PRICE LIST · TARIF CONFIDENTIEL</t>
  </si>
  <si>
    <t>1.</t>
  </si>
  <si>
    <t>2.</t>
  </si>
  <si>
    <t>3.</t>
  </si>
  <si>
    <r>
      <t xml:space="preserve">La tarifa de venta al público (PVP) puede ser editada. Para ello, sólo debe modificar el porcentaje de incremento de comercialización de la casilla bajo estas líneas:                                                                                                                                                                                                           </t>
    </r>
    <r>
      <rPr>
        <i/>
        <sz val="11"/>
        <color indexed="8"/>
        <rFont val="Calibri"/>
        <family val="2"/>
      </rPr>
      <t>The recommended retail price (RRP) can be edited. To do this, simply modify the percentage increase of merchandising  in the box under these lines:
Le tarif de vente public (PVP) est éditable. Il suffit de modifier le pourcentage de la hausse des prix de commercialisation situé dans la case en dessous de ces lignes:</t>
    </r>
  </si>
  <si>
    <r>
      <t xml:space="preserve">PORCENTAJE DE INCREMENTO DE COMERCIALIZACIÓN                             INCREASE PERCENTAGE OF MERCHANDISING 
</t>
    </r>
    <r>
      <rPr>
        <b/>
        <i/>
        <sz val="11"/>
        <color indexed="8"/>
        <rFont val="Calibri"/>
        <family val="2"/>
      </rPr>
      <t>POURCENTAJE DE HAUSSE DES PRIX DE COMMERCIALISATION</t>
    </r>
  </si>
  <si>
    <t>4.</t>
  </si>
  <si>
    <r>
      <t xml:space="preserve">Los precios de tarifa de venta al público (PVP) no incluyen impuestos, se muestran en Euros y están redondeados al alza con dos decimales.
</t>
    </r>
    <r>
      <rPr>
        <i/>
        <sz val="11"/>
        <color indexed="8"/>
        <rFont val="Calibri"/>
        <family val="2"/>
      </rPr>
      <t>Prices of recommended retail price (RRP) do not include taxes, they are shown in Euros and are rounded to two decimals.
Les prix du tarif de vente public (PVP) n’incluent pas les impôts, se montrent en Euros et sont arrondis a deux décimaux.</t>
    </r>
  </si>
  <si>
    <t>Link</t>
    <phoneticPr fontId="0" type="noConversion"/>
  </si>
  <si>
    <t>Ref.</t>
    <phoneticPr fontId="0" type="noConversion"/>
  </si>
  <si>
    <t>Nombre</t>
    <phoneticPr fontId="0" type="noConversion"/>
  </si>
  <si>
    <t>Artículo</t>
  </si>
  <si>
    <r>
      <t xml:space="preserve">PRECIOS SEGÚN CANTIDAD </t>
    </r>
    <r>
      <rPr>
        <sz val="10"/>
        <color indexed="9"/>
        <rFont val="Arial"/>
        <family val="2"/>
      </rPr>
      <t>· PRICES PER QUANTITY · PRIX SELON QUANTITÉ</t>
    </r>
  </si>
  <si>
    <t>Name</t>
    <phoneticPr fontId="0" type="noConversion"/>
  </si>
  <si>
    <t>Article</t>
  </si>
  <si>
    <t>&lt; 500</t>
  </si>
  <si>
    <t xml:space="preserve">≥ 500 </t>
  </si>
  <si>
    <t>≥ 2000</t>
  </si>
  <si>
    <t>≥ 5000</t>
  </si>
  <si>
    <t>Nom</t>
    <phoneticPr fontId="0" type="noConversion"/>
  </si>
  <si>
    <t>Gorra</t>
  </si>
  <si>
    <t>Gorra KIDS</t>
  </si>
  <si>
    <t>7008</t>
  </si>
  <si>
    <t>7019</t>
  </si>
  <si>
    <t>7041</t>
  </si>
  <si>
    <t>7000</t>
  </si>
  <si>
    <t>7012</t>
  </si>
  <si>
    <t>7020</t>
  </si>
  <si>
    <t>9009</t>
  </si>
  <si>
    <t>Gorro</t>
  </si>
  <si>
    <t>2009</t>
  </si>
  <si>
    <t>9004</t>
  </si>
  <si>
    <t>Braga</t>
  </si>
  <si>
    <t>Mochila</t>
  </si>
  <si>
    <t xml:space="preserve">Crossfitter </t>
  </si>
  <si>
    <t>9001</t>
  </si>
  <si>
    <t>Cinta Running</t>
  </si>
  <si>
    <t>Cinturón</t>
  </si>
  <si>
    <t>7100</t>
  </si>
  <si>
    <t>Toalla 60*145</t>
  </si>
  <si>
    <t>Toalla 38*68</t>
  </si>
  <si>
    <t>7119</t>
  </si>
  <si>
    <t>Toalla</t>
  </si>
  <si>
    <t>0304</t>
  </si>
  <si>
    <t>Slam</t>
  </si>
  <si>
    <t>0305</t>
  </si>
  <si>
    <t>Slam Woman</t>
  </si>
  <si>
    <t>0306</t>
  </si>
  <si>
    <t>Murray</t>
  </si>
  <si>
    <t>0307</t>
  </si>
  <si>
    <t>Serena</t>
  </si>
  <si>
    <t>6700</t>
  </si>
  <si>
    <t>6701</t>
  </si>
  <si>
    <t>Gales</t>
  </si>
  <si>
    <t>Norton</t>
  </si>
  <si>
    <t>5075</t>
  </si>
  <si>
    <t>Tallin</t>
  </si>
  <si>
    <t>kids</t>
  </si>
  <si>
    <t>38-60</t>
  </si>
  <si>
    <t>Brock</t>
  </si>
  <si>
    <t>8415</t>
  </si>
  <si>
    <t>8416</t>
  </si>
  <si>
    <t>Brock Woman</t>
  </si>
  <si>
    <t>36-52</t>
  </si>
  <si>
    <t>9145</t>
  </si>
  <si>
    <t>9146</t>
  </si>
  <si>
    <t>Beverly</t>
  </si>
  <si>
    <t>Beverly Woman</t>
  </si>
  <si>
    <t>PANTALONES - TROUSERS -  PANTALONS</t>
  </si>
  <si>
    <t>9107</t>
  </si>
  <si>
    <t>Hilton</t>
  </si>
  <si>
    <t>Ritz</t>
  </si>
  <si>
    <t>36-48</t>
  </si>
  <si>
    <t>38-52</t>
  </si>
  <si>
    <t>1170</t>
  </si>
  <si>
    <t>Larisa</t>
  </si>
  <si>
    <t>Ringo</t>
  </si>
  <si>
    <t>8324</t>
  </si>
  <si>
    <t>Baylor</t>
  </si>
  <si>
    <t>Coria</t>
  </si>
  <si>
    <t>Bonati</t>
  </si>
  <si>
    <t>9110</t>
  </si>
  <si>
    <t>9109</t>
  </si>
  <si>
    <t>Patrol</t>
  </si>
  <si>
    <t>36-60</t>
  </si>
  <si>
    <t>6402</t>
  </si>
  <si>
    <t>Evans</t>
  </si>
  <si>
    <t>Roma</t>
  </si>
  <si>
    <t>0417</t>
  </si>
  <si>
    <t>Bolsa Algodón</t>
  </si>
  <si>
    <t>Hill</t>
  </si>
  <si>
    <t>Mochila Algodón</t>
  </si>
  <si>
    <t>Mirlo</t>
  </si>
  <si>
    <t>La pestaña de color gris, corresponde a los precios de tarifa confidencial del catálogo ROLY 2024.                                                                               The grey tab corresponds to prices in Confidential Price list for  ROLY  2024 catalogue.
L’onglet gris correspond aux prix du tarif confidentiel du catalogue ROLY 2024.</t>
  </si>
  <si>
    <t>La pestaña de color verde alberga la tarifa de venta al público (PVP) recomendada para el catálogo ROLY 2024.                                                  The green tab has the recommended retail price (RRP) for ROLY 2023 catalogue.
L’onglet vert contient le tarif de vente public (PVP) recommandé pour le catalogue ROLY 2024.</t>
  </si>
  <si>
    <t>NEW</t>
  </si>
  <si>
    <t>6560</t>
  </si>
  <si>
    <t>Bull</t>
  </si>
  <si>
    <t>6440</t>
  </si>
  <si>
    <t>California</t>
  </si>
  <si>
    <t>ROPA DE ABRIGO · WINTER GARMENTS · VÊTEMENT D´HIVER // POLARES · FLEECES · POLAIRES</t>
  </si>
  <si>
    <t>5073</t>
  </si>
  <si>
    <t>America Woman</t>
  </si>
  <si>
    <t xml:space="preserve">America </t>
  </si>
  <si>
    <t>0430</t>
  </si>
  <si>
    <t>Estoril</t>
  </si>
  <si>
    <t>0432</t>
  </si>
  <si>
    <t>Estoril L/S</t>
  </si>
  <si>
    <t>0340</t>
  </si>
  <si>
    <t>Leros</t>
  </si>
  <si>
    <t>0341</t>
  </si>
  <si>
    <t>Rodas</t>
  </si>
  <si>
    <t>Estoril Woman</t>
  </si>
  <si>
    <t>0400</t>
  </si>
  <si>
    <t>Tormo</t>
  </si>
  <si>
    <t>0401</t>
  </si>
  <si>
    <t>Tormo Woman</t>
  </si>
  <si>
    <t>1031</t>
  </si>
  <si>
    <t>Estambul</t>
  </si>
  <si>
    <t>Estambul Woman</t>
  </si>
  <si>
    <t>1033</t>
  </si>
  <si>
    <t>7026</t>
  </si>
  <si>
    <t>1254</t>
  </si>
  <si>
    <t>Dronte</t>
  </si>
  <si>
    <t>1521</t>
  </si>
  <si>
    <t>7183</t>
  </si>
  <si>
    <t>Otawa</t>
  </si>
  <si>
    <t>Malony</t>
  </si>
  <si>
    <t>Bolsa</t>
  </si>
  <si>
    <t>8323</t>
  </si>
  <si>
    <t>Space</t>
  </si>
  <si>
    <t>30-47</t>
  </si>
  <si>
    <t>8304</t>
  </si>
  <si>
    <t>Phelps</t>
  </si>
  <si>
    <t>8306</t>
  </si>
  <si>
    <t>Dan</t>
  </si>
  <si>
    <t>7116</t>
  </si>
  <si>
    <t>Grajo</t>
  </si>
  <si>
    <t>XS-3XL</t>
  </si>
  <si>
    <t>5072</t>
  </si>
  <si>
    <t>SUDADERAS · HOODIES · SWEATSHIRTS</t>
  </si>
  <si>
    <t>WINTER SPORT</t>
  </si>
  <si>
    <t>0431</t>
  </si>
  <si>
    <t>8419</t>
  </si>
  <si>
    <t>6561</t>
  </si>
  <si>
    <t>Chow</t>
  </si>
  <si>
    <t>6709</t>
  </si>
  <si>
    <t>Dribe</t>
  </si>
  <si>
    <t>Wos</t>
  </si>
  <si>
    <t>6441</t>
  </si>
  <si>
    <t>6706</t>
  </si>
  <si>
    <t>Lujan</t>
  </si>
  <si>
    <t>Lujan Woman</t>
  </si>
  <si>
    <t>6707</t>
  </si>
  <si>
    <t>6702</t>
  </si>
  <si>
    <t>Otto</t>
  </si>
  <si>
    <t>New Artic</t>
  </si>
  <si>
    <t>6414</t>
  </si>
  <si>
    <t>6415</t>
  </si>
  <si>
    <t>New Artic Woman</t>
  </si>
  <si>
    <t>New Bellagio</t>
  </si>
  <si>
    <t>6416</t>
  </si>
  <si>
    <t>6704</t>
  </si>
  <si>
    <t>Dome</t>
  </si>
  <si>
    <t>6613</t>
  </si>
  <si>
    <t>Flexar</t>
  </si>
  <si>
    <t>9125</t>
  </si>
  <si>
    <t>Benoit</t>
  </si>
  <si>
    <t>One Size</t>
  </si>
  <si>
    <t>Ventor</t>
  </si>
  <si>
    <t>0312</t>
  </si>
  <si>
    <t>0434</t>
  </si>
  <si>
    <t>Stratos</t>
  </si>
  <si>
    <t>0433</t>
  </si>
  <si>
    <t>Thema</t>
  </si>
  <si>
    <t>0437</t>
  </si>
  <si>
    <t>Valier</t>
  </si>
  <si>
    <t>0435</t>
  </si>
  <si>
    <t>Gladius</t>
  </si>
  <si>
    <t>Urus</t>
  </si>
  <si>
    <t>0436</t>
  </si>
  <si>
    <t>5707</t>
  </si>
  <si>
    <t>Emin</t>
  </si>
  <si>
    <t>2200</t>
  </si>
  <si>
    <t>2201</t>
  </si>
  <si>
    <t>2202</t>
  </si>
  <si>
    <t>Cobain</t>
  </si>
  <si>
    <t>Corgi</t>
  </si>
  <si>
    <t>Fiyi</t>
  </si>
  <si>
    <t>2203</t>
  </si>
  <si>
    <t>2204</t>
  </si>
  <si>
    <t>Jaya</t>
  </si>
  <si>
    <t>Kenia</t>
  </si>
  <si>
    <t>0325</t>
  </si>
  <si>
    <t>Titan</t>
  </si>
  <si>
    <t>1732</t>
  </si>
  <si>
    <t>Element</t>
  </si>
  <si>
    <t xml:space="preserve">Karin </t>
  </si>
  <si>
    <t>Ayora</t>
  </si>
  <si>
    <t>1813</t>
  </si>
  <si>
    <t>1812</t>
  </si>
  <si>
    <t>Derek</t>
  </si>
  <si>
    <t>6999</t>
  </si>
  <si>
    <t>Bobin</t>
  </si>
  <si>
    <t>Lagos</t>
  </si>
  <si>
    <t>1815</t>
  </si>
  <si>
    <t>1814</t>
  </si>
  <si>
    <t>1868</t>
  </si>
  <si>
    <t>Tomin</t>
  </si>
  <si>
    <t>1837</t>
  </si>
  <si>
    <t>Levix</t>
  </si>
  <si>
    <t>1784</t>
  </si>
  <si>
    <t>Solap</t>
  </si>
  <si>
    <t>7181</t>
  </si>
  <si>
    <t>Misuri</t>
  </si>
  <si>
    <t>1690</t>
  </si>
  <si>
    <t>Kato</t>
  </si>
  <si>
    <t>7602</t>
  </si>
  <si>
    <t>Mountain</t>
  </si>
  <si>
    <t>Mika</t>
  </si>
  <si>
    <t>1689</t>
  </si>
  <si>
    <t>1649</t>
  </si>
  <si>
    <t>Heron</t>
  </si>
  <si>
    <t>Zenith</t>
  </si>
  <si>
    <t>7551</t>
  </si>
  <si>
    <t>Consultar</t>
  </si>
  <si>
    <t>l</t>
  </si>
  <si>
    <t>0324</t>
  </si>
  <si>
    <t>Forza</t>
  </si>
  <si>
    <t>9106</t>
  </si>
  <si>
    <t>36/39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</si>
</sst>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 #,##0.00\ _€_-;\-* #,##0.00\ _€_-;_-* &quot;-&quot;??\ _€_-;_-@_-"/>
    <numFmt numFmtId="165" formatCode="#,##0_ ;\-#,##0\ "/>
    <numFmt numFmtId="166" formatCode="_-* #,##0.000\ &quot;€&quot;_-;\-* #,##0.000\ &quot;€&quot;_-;_-* &quot;-&quot;??\ &quot;€&quot;_-;_-@_-"/>
    <numFmt numFmtId="167" formatCode="_-* #,##0.000\ &quot;€&quot;_-;\-* #,##0.000\ &quot;€&quot;_-;_-* &quot;-&quot;???\ &quot;€&quot;_-;_-@_-"/>
    <numFmt numFmtId="168" formatCode="_-* #,##0.000\ [$€-C0A]_-;\-* #,##0.000\ [$€-C0A]_-;_-* &quot;-&quot;??\ [$€-C0A]_-;_-@_-"/>
    <numFmt numFmtId="169" formatCode="_-* #,##0.000\ _€_-;\-* #,##0.000\ _€_-;_-* &quot;-&quot;??\ _€_-;_-@_-"/>
    <numFmt numFmtId="170" formatCode="_-[$£-809]* #,##0.000_-;\-[$£-809]* #,##0.000_-;_-[$£-809]* &quot;-&quot;??_-;_-@_-"/>
  </numFmts>
  <fonts count="68">
    <font>
      <sz val="11"/>
      <color theme="1"/>
      <name val="Calibri"/>
      <family val="2"/>
      <scheme val="minor"/>
    </font>
    <font>
      <sz val="11"/>
      <color indexed="8"/>
      <name val="Calibri"/>
      <family val="2"/>
    </font>
    <font>
      <b/>
      <sz val="10"/>
      <color indexed="9"/>
      <name val="Arial"/>
      <family val="2"/>
    </font>
    <font>
      <sz val="11"/>
      <color indexed="8"/>
      <name val="Calibri"/>
      <family val="2"/>
    </font>
    <font>
      <sz val="8"/>
      <name val="Calibri"/>
      <family val="2"/>
    </font>
    <font>
      <sz val="10"/>
      <name val="Arial"/>
      <family val="2"/>
    </font>
    <font>
      <u/>
      <sz val="11"/>
      <color indexed="12"/>
      <name val="Calibri"/>
      <family val="2"/>
    </font>
    <font>
      <b/>
      <sz val="10"/>
      <color indexed="8"/>
      <name val="Arial"/>
      <family val="2"/>
    </font>
    <font>
      <sz val="8"/>
      <color indexed="8"/>
      <name val="Arial Italic"/>
    </font>
    <font>
      <sz val="10"/>
      <name val="Arial Bold"/>
    </font>
    <font>
      <b/>
      <sz val="11"/>
      <color indexed="56"/>
      <name val="Calibri"/>
      <family val="2"/>
    </font>
    <font>
      <b/>
      <sz val="15"/>
      <color indexed="56"/>
      <name val="Calibri"/>
      <family val="2"/>
    </font>
    <font>
      <sz val="11"/>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b/>
      <sz val="13"/>
      <color indexed="56"/>
      <name val="Calibri"/>
      <family val="2"/>
    </font>
    <font>
      <sz val="10"/>
      <color indexed="9"/>
      <name val="Arial Italic"/>
    </font>
    <font>
      <sz val="10"/>
      <color indexed="8"/>
      <name val="Arial Italic"/>
    </font>
    <font>
      <u/>
      <sz val="9"/>
      <color indexed="12"/>
      <name val="Calibri"/>
      <family val="2"/>
    </font>
    <font>
      <b/>
      <sz val="9"/>
      <color indexed="9"/>
      <name val="Calibri"/>
      <family val="2"/>
    </font>
    <font>
      <b/>
      <sz val="9"/>
      <color indexed="9"/>
      <name val="Arial"/>
      <family val="2"/>
    </font>
    <font>
      <sz val="9"/>
      <color indexed="9"/>
      <name val="Arial Italic"/>
    </font>
    <font>
      <sz val="10"/>
      <color indexed="9"/>
      <name val="Arial"/>
      <family val="2"/>
    </font>
    <font>
      <b/>
      <sz val="28"/>
      <color indexed="9"/>
      <name val="Calibri"/>
      <family val="2"/>
    </font>
    <font>
      <b/>
      <sz val="10"/>
      <color indexed="9"/>
      <name val="Calibri"/>
      <family val="2"/>
    </font>
    <font>
      <u/>
      <sz val="8"/>
      <name val="Calibri"/>
      <family val="2"/>
    </font>
    <font>
      <b/>
      <sz val="10"/>
      <name val="Arial Bold"/>
    </font>
    <font>
      <b/>
      <sz val="10"/>
      <name val="Arial"/>
      <family val="2"/>
    </font>
    <font>
      <b/>
      <sz val="11"/>
      <color indexed="8"/>
      <name val="Calibri"/>
      <family val="2"/>
    </font>
    <font>
      <i/>
      <sz val="11"/>
      <color indexed="8"/>
      <name val="Calibri"/>
      <family val="2"/>
    </font>
    <font>
      <b/>
      <i/>
      <sz val="11"/>
      <color indexed="8"/>
      <name val="Calibri"/>
      <family val="2"/>
    </font>
    <font>
      <b/>
      <sz val="11"/>
      <color indexed="9"/>
      <name val="Arial"/>
      <family val="2"/>
    </font>
    <font>
      <sz val="11"/>
      <color theme="1"/>
      <name val="Calibri"/>
      <family val="2"/>
      <scheme val="minor"/>
    </font>
    <font>
      <sz val="10"/>
      <color theme="1"/>
      <name val="Calibri"/>
      <family val="2"/>
      <scheme val="minor"/>
    </font>
    <font>
      <sz val="11"/>
      <name val="Calibri"/>
      <family val="2"/>
      <scheme val="minor"/>
    </font>
    <font>
      <sz val="9"/>
      <color theme="1"/>
      <name val="Calibri"/>
      <family val="2"/>
      <scheme val="minor"/>
    </font>
    <font>
      <sz val="10"/>
      <color theme="1"/>
      <name val="Arial"/>
      <family val="2"/>
    </font>
    <font>
      <b/>
      <sz val="10"/>
      <color theme="0"/>
      <name val="Arial"/>
      <family val="2"/>
    </font>
    <font>
      <sz val="10"/>
      <color theme="0"/>
      <name val="Arial Italic"/>
    </font>
    <font>
      <b/>
      <sz val="12"/>
      <color theme="1"/>
      <name val="Arial"/>
      <family val="2"/>
    </font>
    <font>
      <b/>
      <sz val="8"/>
      <color rgb="FFFFFFFF"/>
      <name val="Calibri"/>
      <family val="2"/>
    </font>
    <font>
      <sz val="10"/>
      <color theme="1"/>
      <name val="Verdana"/>
      <family val="2"/>
    </font>
    <font>
      <sz val="10"/>
      <color rgb="FF000000"/>
      <name val="Verdana"/>
      <family val="2"/>
    </font>
    <font>
      <b/>
      <sz val="26"/>
      <color theme="0"/>
      <name val="Calibri"/>
      <family val="2"/>
    </font>
    <font>
      <b/>
      <sz val="8"/>
      <color theme="0"/>
      <name val="Calibri"/>
      <family val="2"/>
    </font>
    <font>
      <b/>
      <sz val="12"/>
      <color theme="0"/>
      <name val="Arial"/>
      <family val="2"/>
    </font>
    <font>
      <sz val="11"/>
      <color rgb="FFFF0000"/>
      <name val="Calibri"/>
      <family val="2"/>
      <scheme val="minor"/>
    </font>
    <font>
      <u/>
      <sz val="11"/>
      <name val="Calibri"/>
      <family val="2"/>
    </font>
    <font>
      <sz val="11"/>
      <name val="Arial"/>
      <family val="2"/>
    </font>
    <font>
      <b/>
      <sz val="11"/>
      <color indexed="12"/>
      <name val="Calibri"/>
      <family val="2"/>
    </font>
    <font>
      <sz val="11"/>
      <name val="Arial Bold"/>
    </font>
    <font>
      <u/>
      <sz val="11"/>
      <color indexed="12"/>
      <name val="Arial Bold"/>
    </font>
    <font>
      <b/>
      <sz val="11"/>
      <name val="Arial Bold"/>
    </font>
    <font>
      <b/>
      <sz val="11"/>
      <color indexed="12"/>
      <name val="Arial Bold"/>
    </font>
    <font>
      <sz val="11"/>
      <name val=" arial bold"/>
    </font>
    <font>
      <u/>
      <sz val="11"/>
      <color indexed="12"/>
      <name val=" arial bold"/>
    </font>
    <font>
      <b/>
      <sz val="11"/>
      <name val=" arial bold"/>
    </font>
    <font>
      <u/>
      <sz val="11"/>
      <name val=" arial bold"/>
    </font>
    <font>
      <b/>
      <sz val="11"/>
      <color indexed="12"/>
      <name val=" arial bold"/>
    </font>
    <font>
      <b/>
      <sz val="11"/>
      <color indexed="12"/>
      <name val="AIAL BOLD"/>
    </font>
    <font>
      <sz val="11"/>
      <color theme="1"/>
      <name val="Arial BOLD"/>
    </font>
    <font>
      <u/>
      <sz val="11"/>
      <name val="Arial Bold"/>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8"/>
        <bgColor indexed="64"/>
      </patternFill>
    </fill>
    <fill>
      <patternFill patternType="solid">
        <fgColor indexed="55"/>
        <bgColor indexed="64"/>
      </patternFill>
    </fill>
    <fill>
      <patternFill patternType="solid">
        <fgColor theme="0"/>
        <bgColor indexed="64"/>
      </patternFill>
    </fill>
    <fill>
      <patternFill patternType="solid">
        <fgColor rgb="FFFFFFFF"/>
        <bgColor indexed="64"/>
      </patternFill>
    </fill>
    <fill>
      <patternFill patternType="solid">
        <fgColor rgb="FFBCFBAB"/>
        <bgColor indexed="64"/>
      </patternFill>
    </fill>
    <fill>
      <patternFill patternType="solid">
        <fgColor rgb="FFE9A5E4"/>
        <bgColor indexed="64"/>
      </patternFill>
    </fill>
    <fill>
      <patternFill patternType="solid">
        <fgColor rgb="FFFBFAC1"/>
        <bgColor indexed="64"/>
      </patternFill>
    </fill>
    <fill>
      <patternFill patternType="solid">
        <fgColor rgb="FFDF9485"/>
        <bgColor indexed="64"/>
      </patternFill>
    </fill>
    <fill>
      <patternFill patternType="solid">
        <fgColor rgb="FFC4C4C4"/>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rgb="FFD13FC7"/>
        <bgColor indexed="64"/>
      </patternFill>
    </fill>
    <fill>
      <patternFill patternType="solid">
        <fgColor rgb="FFD85ECF"/>
        <bgColor indexed="64"/>
      </patternFill>
    </fill>
    <fill>
      <patternFill patternType="solid">
        <fgColor rgb="FF6DBB74"/>
        <bgColor indexed="64"/>
      </patternFill>
    </fill>
    <fill>
      <patternFill patternType="solid">
        <fgColor rgb="FF00B050"/>
        <bgColor indexed="64"/>
      </patternFill>
    </fill>
    <fill>
      <patternFill patternType="solid">
        <fgColor rgb="FF31BE0A"/>
        <bgColor indexed="64"/>
      </patternFill>
    </fill>
    <fill>
      <patternFill patternType="solid">
        <fgColor rgb="FFEFEA14"/>
        <bgColor indexed="64"/>
      </patternFill>
    </fill>
    <fill>
      <patternFill patternType="solid">
        <fgColor rgb="FFD5715D"/>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66FF33"/>
        <bgColor indexed="64"/>
      </patternFill>
    </fill>
  </fills>
  <borders count="16">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1" fillId="0" borderId="1" applyNumberFormat="0" applyFill="0" applyAlignment="0" applyProtection="0"/>
    <xf numFmtId="0" fontId="21"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6" fillId="0" borderId="5" applyNumberFormat="0" applyFill="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1" borderId="0" applyNumberFormat="0" applyBorder="0" applyAlignment="0" applyProtection="0"/>
    <xf numFmtId="0" fontId="14" fillId="4" borderId="0" applyNumberFormat="0" applyBorder="0" applyAlignment="0" applyProtection="0"/>
    <xf numFmtId="0" fontId="6" fillId="0" borderId="0" applyNumberFormat="0" applyFill="0" applyBorder="0" applyAlignment="0" applyProtection="0">
      <alignment vertical="top"/>
      <protection locked="0"/>
    </xf>
    <xf numFmtId="0" fontId="17" fillId="3" borderId="0" applyNumberFormat="0" applyBorder="0" applyAlignment="0" applyProtection="0"/>
    <xf numFmtId="164" fontId="3" fillId="0" borderId="0" applyFont="0" applyFill="0" applyBorder="0" applyAlignment="0" applyProtection="0"/>
    <xf numFmtId="164" fontId="1"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8" fillId="2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23" borderId="6" applyNumberFormat="0" applyFont="0" applyAlignment="0" applyProtection="0"/>
    <xf numFmtId="9" fontId="1" fillId="0" borderId="0" applyFont="0" applyFill="0" applyBorder="0" applyAlignment="0" applyProtection="0"/>
    <xf numFmtId="0" fontId="19" fillId="16" borderId="7" applyNumberFormat="0" applyAlignment="0" applyProtection="0"/>
    <xf numFmtId="0" fontId="20" fillId="0" borderId="0" applyNumberFormat="0" applyFill="0" applyBorder="0" applyAlignment="0" applyProtection="0"/>
    <xf numFmtId="0" fontId="15" fillId="17" borderId="4" applyNumberFormat="0" applyAlignment="0" applyProtection="0"/>
  </cellStyleXfs>
  <cellXfs count="469">
    <xf numFmtId="0" fontId="0" fillId="0" borderId="0" xfId="0"/>
    <xf numFmtId="0" fontId="12" fillId="0" borderId="0" xfId="0" applyFont="1" applyAlignment="1">
      <alignment horizontal="center"/>
    </xf>
    <xf numFmtId="0" fontId="12" fillId="0" borderId="0" xfId="0" applyFont="1" applyAlignment="1">
      <alignment horizontal="left"/>
    </xf>
    <xf numFmtId="0" fontId="0" fillId="24" borderId="0" xfId="0" applyFill="1"/>
    <xf numFmtId="0" fontId="0" fillId="0" borderId="0" xfId="0" applyAlignment="1">
      <alignment horizontal="center" vertical="center"/>
    </xf>
    <xf numFmtId="44" fontId="38" fillId="0" borderId="0" xfId="35" applyFont="1" applyAlignment="1" applyProtection="1">
      <alignment horizontal="center" vertical="center"/>
    </xf>
    <xf numFmtId="0" fontId="0" fillId="27" borderId="0" xfId="0" applyFill="1"/>
    <xf numFmtId="165" fontId="5" fillId="27" borderId="0" xfId="35" applyNumberFormat="1" applyFont="1" applyFill="1" applyBorder="1" applyAlignment="1" applyProtection="1">
      <alignment horizontal="center" vertical="center"/>
      <protection locked="0"/>
    </xf>
    <xf numFmtId="0" fontId="39" fillId="0" borderId="0" xfId="0" applyFont="1" applyAlignment="1">
      <alignment horizontal="center"/>
    </xf>
    <xf numFmtId="0" fontId="5" fillId="27" borderId="0" xfId="0" applyFont="1" applyFill="1" applyAlignment="1" applyProtection="1">
      <alignment horizontal="center" vertical="center"/>
      <protection locked="0"/>
    </xf>
    <xf numFmtId="0" fontId="22" fillId="25" borderId="0" xfId="0" applyFont="1" applyFill="1" applyAlignment="1">
      <alignment vertical="center" shrinkToFit="1"/>
    </xf>
    <xf numFmtId="0" fontId="22" fillId="25" borderId="0" xfId="0" applyFont="1" applyFill="1" applyAlignment="1">
      <alignment vertical="center" wrapText="1"/>
    </xf>
    <xf numFmtId="0" fontId="8" fillId="0" borderId="0" xfId="0" applyFont="1" applyAlignment="1">
      <alignment vertical="center" wrapText="1"/>
    </xf>
    <xf numFmtId="44" fontId="22" fillId="25" borderId="0" xfId="35" applyFont="1" applyFill="1" applyBorder="1" applyAlignment="1" applyProtection="1">
      <alignment vertical="center" shrinkToFit="1"/>
    </xf>
    <xf numFmtId="0" fontId="23" fillId="24" borderId="0" xfId="0" applyFont="1" applyFill="1" applyAlignment="1">
      <alignment vertical="center" shrinkToFit="1"/>
    </xf>
    <xf numFmtId="0" fontId="23" fillId="0" borderId="0" xfId="0" applyFont="1" applyAlignment="1">
      <alignment vertical="center" wrapText="1"/>
    </xf>
    <xf numFmtId="166" fontId="5" fillId="27" borderId="0" xfId="35" applyNumberFormat="1" applyFont="1" applyFill="1" applyBorder="1" applyAlignment="1" applyProtection="1">
      <alignment horizontal="center" vertical="center"/>
      <protection locked="0"/>
    </xf>
    <xf numFmtId="166" fontId="38" fillId="0" borderId="0" xfId="35" applyNumberFormat="1" applyFont="1" applyAlignment="1" applyProtection="1">
      <alignment horizontal="center" vertical="center"/>
    </xf>
    <xf numFmtId="166" fontId="9" fillId="27" borderId="9" xfId="35" applyNumberFormat="1" applyFont="1" applyFill="1" applyBorder="1" applyAlignment="1" applyProtection="1">
      <alignment horizontal="center" vertical="center"/>
      <protection locked="0"/>
    </xf>
    <xf numFmtId="166" fontId="40" fillId="0" borderId="0" xfId="35" applyNumberFormat="1" applyFont="1" applyAlignment="1" applyProtection="1">
      <alignment horizontal="center" vertical="center"/>
    </xf>
    <xf numFmtId="44" fontId="22" fillId="25" borderId="0" xfId="35" applyFont="1" applyFill="1" applyBorder="1" applyAlignment="1" applyProtection="1">
      <alignment horizontal="center" vertical="center" shrinkToFit="1"/>
    </xf>
    <xf numFmtId="0" fontId="22" fillId="25" borderId="0" xfId="0" applyFont="1" applyFill="1" applyAlignment="1">
      <alignment horizontal="center" vertical="center"/>
    </xf>
    <xf numFmtId="0" fontId="9" fillId="27" borderId="0" xfId="0" applyFont="1" applyFill="1" applyAlignment="1" applyProtection="1">
      <alignment horizontal="center" vertical="center"/>
      <protection locked="0"/>
    </xf>
    <xf numFmtId="0" fontId="7" fillId="24" borderId="0" xfId="0" applyFont="1" applyFill="1" applyAlignment="1">
      <alignment vertical="center" shrinkToFit="1"/>
    </xf>
    <xf numFmtId="0" fontId="2" fillId="25" borderId="0" xfId="0" applyFont="1" applyFill="1" applyAlignment="1">
      <alignment vertical="center" shrinkToFit="1"/>
    </xf>
    <xf numFmtId="44" fontId="2" fillId="25" borderId="0" xfId="35" applyFont="1" applyFill="1" applyBorder="1" applyAlignment="1" applyProtection="1">
      <alignment horizontal="center" vertical="center" shrinkToFit="1"/>
    </xf>
    <xf numFmtId="0" fontId="26" fillId="25" borderId="0" xfId="0" applyFont="1" applyFill="1" applyAlignment="1">
      <alignment vertical="center" shrinkToFit="1"/>
    </xf>
    <xf numFmtId="0" fontId="27" fillId="25" borderId="0" xfId="0" applyFont="1" applyFill="1" applyAlignment="1">
      <alignment vertical="center" shrinkToFit="1"/>
    </xf>
    <xf numFmtId="0" fontId="27" fillId="25" borderId="0" xfId="0" applyFont="1" applyFill="1" applyAlignment="1">
      <alignment vertical="center" wrapText="1"/>
    </xf>
    <xf numFmtId="0" fontId="24" fillId="27" borderId="0" xfId="31" applyFont="1" applyFill="1" applyBorder="1" applyAlignment="1" applyProtection="1">
      <alignment horizontal="center" vertical="center"/>
      <protection locked="0"/>
    </xf>
    <xf numFmtId="0" fontId="41" fillId="0" borderId="0" xfId="0" applyFont="1" applyAlignment="1">
      <alignment horizontal="center"/>
    </xf>
    <xf numFmtId="0" fontId="41" fillId="0" borderId="0" xfId="0" applyFont="1"/>
    <xf numFmtId="0" fontId="42" fillId="0" borderId="0" xfId="0" applyFont="1"/>
    <xf numFmtId="166" fontId="43" fillId="25" borderId="0" xfId="35" applyNumberFormat="1" applyFont="1" applyFill="1" applyBorder="1" applyAlignment="1" applyProtection="1">
      <alignment horizontal="center" vertical="center" shrinkToFit="1"/>
    </xf>
    <xf numFmtId="166" fontId="44" fillId="25" borderId="0" xfId="35" applyNumberFormat="1" applyFont="1" applyFill="1" applyBorder="1" applyAlignment="1" applyProtection="1">
      <alignment horizontal="center" vertical="center" shrinkToFit="1"/>
    </xf>
    <xf numFmtId="166" fontId="44" fillId="25" borderId="0" xfId="0" applyNumberFormat="1" applyFont="1" applyFill="1" applyAlignment="1">
      <alignment horizontal="center" vertical="center" wrapText="1"/>
    </xf>
    <xf numFmtId="166" fontId="0" fillId="0" borderId="0" xfId="0" applyNumberFormat="1" applyAlignment="1">
      <alignment horizontal="center" vertical="center"/>
    </xf>
    <xf numFmtId="166" fontId="40" fillId="0" borderId="0" xfId="0" applyNumberFormat="1" applyFont="1" applyAlignment="1">
      <alignment horizontal="center" vertical="center"/>
    </xf>
    <xf numFmtId="0" fontId="28" fillId="25" borderId="0" xfId="0" applyFont="1" applyFill="1" applyAlignment="1">
      <alignment horizontal="center" vertical="center" shrinkToFit="1"/>
    </xf>
    <xf numFmtId="0" fontId="28" fillId="25" borderId="0" xfId="0" applyFont="1" applyFill="1" applyAlignment="1">
      <alignment horizontal="center" vertical="center" wrapText="1"/>
    </xf>
    <xf numFmtId="0" fontId="42" fillId="0" borderId="0" xfId="0" applyFont="1" applyAlignment="1">
      <alignment horizontal="center" vertical="center"/>
    </xf>
    <xf numFmtId="0" fontId="42" fillId="0" borderId="0" xfId="0" applyFont="1" applyAlignment="1">
      <alignment horizontal="center"/>
    </xf>
    <xf numFmtId="0" fontId="45" fillId="0" borderId="0" xfId="0" applyFont="1" applyAlignment="1">
      <alignment horizontal="center" vertical="center"/>
    </xf>
    <xf numFmtId="0" fontId="29" fillId="25" borderId="0" xfId="0" applyFont="1" applyFill="1" applyAlignment="1">
      <alignment horizontal="center" vertical="top" wrapText="1"/>
    </xf>
    <xf numFmtId="0" fontId="25" fillId="25" borderId="0" xfId="0" applyFont="1" applyFill="1" applyAlignment="1">
      <alignment horizontal="center" vertical="top" wrapText="1"/>
    </xf>
    <xf numFmtId="0" fontId="30" fillId="25" borderId="0" xfId="0" applyFont="1" applyFill="1" applyAlignment="1">
      <alignment vertical="center" wrapText="1"/>
    </xf>
    <xf numFmtId="0" fontId="30" fillId="25" borderId="0" xfId="0" applyFont="1" applyFill="1" applyAlignment="1">
      <alignment horizontal="center" vertical="center" wrapText="1"/>
    </xf>
    <xf numFmtId="0" fontId="30" fillId="25" borderId="10" xfId="0" applyFont="1" applyFill="1" applyBorder="1" applyAlignment="1">
      <alignment horizontal="center" vertical="center" wrapText="1"/>
    </xf>
    <xf numFmtId="0" fontId="30" fillId="25" borderId="11" xfId="0" applyFont="1" applyFill="1" applyBorder="1" applyAlignment="1">
      <alignment horizontal="center" vertical="center" wrapText="1"/>
    </xf>
    <xf numFmtId="0" fontId="46" fillId="25" borderId="0" xfId="0" applyFont="1" applyFill="1" applyAlignment="1">
      <alignment vertical="center" wrapText="1"/>
    </xf>
    <xf numFmtId="0" fontId="47" fillId="0" borderId="0" xfId="0" applyFont="1" applyAlignment="1">
      <alignment vertical="center"/>
    </xf>
    <xf numFmtId="0" fontId="48" fillId="0" borderId="0" xfId="0" applyFont="1" applyAlignment="1">
      <alignment vertical="center"/>
    </xf>
    <xf numFmtId="0" fontId="6" fillId="0" borderId="0" xfId="31" applyAlignment="1" applyProtection="1">
      <alignment vertical="center"/>
    </xf>
    <xf numFmtId="0" fontId="0" fillId="28" borderId="0" xfId="0" applyFill="1"/>
    <xf numFmtId="0" fontId="40" fillId="28" borderId="0" xfId="0" applyFont="1" applyFill="1"/>
    <xf numFmtId="164" fontId="38" fillId="0" borderId="0" xfId="33" applyFont="1" applyFill="1" applyAlignment="1"/>
    <xf numFmtId="166" fontId="9" fillId="29" borderId="9" xfId="35" applyNumberFormat="1" applyFont="1" applyFill="1" applyBorder="1" applyAlignment="1" applyProtection="1">
      <alignment horizontal="center" vertical="center"/>
      <protection locked="0"/>
    </xf>
    <xf numFmtId="0" fontId="5" fillId="30" borderId="12" xfId="0" applyFont="1" applyFill="1" applyBorder="1" applyAlignment="1" applyProtection="1">
      <alignment horizontal="center" vertical="center"/>
      <protection locked="0"/>
    </xf>
    <xf numFmtId="0" fontId="5" fillId="30" borderId="9" xfId="0" applyFont="1" applyFill="1" applyBorder="1" applyAlignment="1" applyProtection="1">
      <alignment horizontal="center" vertical="center"/>
      <protection locked="0"/>
    </xf>
    <xf numFmtId="165" fontId="5" fillId="30" borderId="9" xfId="35" applyNumberFormat="1" applyFont="1" applyFill="1" applyBorder="1" applyAlignment="1" applyProtection="1">
      <alignment horizontal="center" vertical="center"/>
      <protection locked="0"/>
    </xf>
    <xf numFmtId="166" fontId="9" fillId="30" borderId="9" xfId="35" applyNumberFormat="1" applyFont="1" applyFill="1" applyBorder="1" applyAlignment="1" applyProtection="1">
      <alignment horizontal="center" vertical="center"/>
      <protection locked="0"/>
    </xf>
    <xf numFmtId="49" fontId="9" fillId="30" borderId="9" xfId="0" applyNumberFormat="1" applyFont="1" applyFill="1" applyBorder="1" applyAlignment="1" applyProtection="1">
      <alignment horizontal="center" vertical="center"/>
      <protection locked="0"/>
    </xf>
    <xf numFmtId="49" fontId="5" fillId="30" borderId="9" xfId="0" applyNumberFormat="1" applyFont="1" applyFill="1" applyBorder="1" applyAlignment="1" applyProtection="1">
      <alignment horizontal="center" vertical="center"/>
      <protection locked="0"/>
    </xf>
    <xf numFmtId="49" fontId="6" fillId="30" borderId="9" xfId="31" applyNumberFormat="1" applyFill="1" applyBorder="1" applyAlignment="1" applyProtection="1">
      <alignment horizontal="center" vertical="center"/>
      <protection locked="0"/>
    </xf>
    <xf numFmtId="169" fontId="48" fillId="0" borderId="0" xfId="33" applyNumberFormat="1" applyFont="1" applyAlignment="1"/>
    <xf numFmtId="0" fontId="8" fillId="27" borderId="0" xfId="0" applyFont="1" applyFill="1" applyAlignment="1">
      <alignment vertical="center" wrapText="1"/>
    </xf>
    <xf numFmtId="0" fontId="5" fillId="27" borderId="12" xfId="0" applyFont="1" applyFill="1" applyBorder="1" applyAlignment="1" applyProtection="1">
      <alignment horizontal="center" vertical="center"/>
      <protection locked="0"/>
    </xf>
    <xf numFmtId="0" fontId="5" fillId="27" borderId="9" xfId="0" applyFont="1" applyFill="1" applyBorder="1" applyAlignment="1" applyProtection="1">
      <alignment horizontal="center" vertical="center"/>
      <protection locked="0"/>
    </xf>
    <xf numFmtId="165" fontId="5" fillId="27" borderId="9" xfId="35" applyNumberFormat="1" applyFont="1" applyFill="1" applyBorder="1" applyAlignment="1" applyProtection="1">
      <alignment horizontal="center" vertical="center"/>
      <protection locked="0"/>
    </xf>
    <xf numFmtId="49" fontId="9" fillId="29" borderId="9" xfId="0" applyNumberFormat="1" applyFont="1" applyFill="1" applyBorder="1" applyAlignment="1" applyProtection="1">
      <alignment horizontal="center" vertical="center"/>
      <protection locked="0"/>
    </xf>
    <xf numFmtId="0" fontId="5" fillId="29" borderId="9" xfId="0" applyFont="1" applyFill="1" applyBorder="1" applyAlignment="1" applyProtection="1">
      <alignment horizontal="center" vertical="center"/>
      <protection locked="0"/>
    </xf>
    <xf numFmtId="165" fontId="5" fillId="29" borderId="9" xfId="35" applyNumberFormat="1" applyFont="1" applyFill="1" applyBorder="1" applyAlignment="1" applyProtection="1">
      <alignment horizontal="center" vertical="center"/>
      <protection locked="0"/>
    </xf>
    <xf numFmtId="49" fontId="9" fillId="27" borderId="9" xfId="0" applyNumberFormat="1" applyFont="1" applyFill="1" applyBorder="1" applyAlignment="1" applyProtection="1">
      <alignment horizontal="center" vertical="center"/>
      <protection locked="0"/>
    </xf>
    <xf numFmtId="0" fontId="5" fillId="29" borderId="12" xfId="0" applyFont="1" applyFill="1" applyBorder="1" applyAlignment="1" applyProtection="1">
      <alignment horizontal="center" vertical="center"/>
      <protection locked="0"/>
    </xf>
    <xf numFmtId="0" fontId="6" fillId="0" borderId="9" xfId="31" applyFill="1" applyBorder="1" applyAlignment="1" applyProtection="1">
      <alignment horizontal="center" vertical="center" wrapText="1"/>
      <protection locked="0"/>
    </xf>
    <xf numFmtId="49" fontId="9" fillId="0" borderId="9" xfId="0" applyNumberFormat="1"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166" fontId="9" fillId="0" borderId="9" xfId="35" applyNumberFormat="1" applyFont="1" applyFill="1" applyBorder="1" applyAlignment="1" applyProtection="1">
      <alignment horizontal="center" vertical="center"/>
      <protection locked="0"/>
    </xf>
    <xf numFmtId="165" fontId="5" fillId="0" borderId="9" xfId="35" applyNumberFormat="1" applyFont="1" applyFill="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49" fontId="5" fillId="0" borderId="9" xfId="0" applyNumberFormat="1" applyFont="1" applyBorder="1" applyAlignment="1" applyProtection="1">
      <alignment horizontal="center" vertical="center"/>
      <protection locked="0"/>
    </xf>
    <xf numFmtId="0" fontId="6" fillId="0" borderId="9" xfId="31" applyFill="1" applyBorder="1" applyAlignment="1" applyProtection="1">
      <alignment horizontal="center" vertical="center"/>
      <protection locked="0"/>
    </xf>
    <xf numFmtId="49" fontId="6" fillId="0" borderId="9" xfId="31" applyNumberFormat="1" applyFill="1" applyBorder="1" applyAlignment="1" applyProtection="1">
      <alignment horizontal="center" vertical="center"/>
      <protection locked="0"/>
    </xf>
    <xf numFmtId="44" fontId="2" fillId="25" borderId="0" xfId="36" applyFont="1" applyFill="1" applyBorder="1" applyAlignment="1" applyProtection="1">
      <alignment horizontal="center" vertical="center" shrinkToFit="1"/>
    </xf>
    <xf numFmtId="166" fontId="43" fillId="25" borderId="0" xfId="36" applyNumberFormat="1" applyFont="1" applyFill="1" applyBorder="1" applyAlignment="1" applyProtection="1">
      <alignment horizontal="center" vertical="center" shrinkToFit="1"/>
    </xf>
    <xf numFmtId="44" fontId="22" fillId="25" borderId="0" xfId="36" applyFont="1" applyFill="1" applyBorder="1" applyAlignment="1" applyProtection="1">
      <alignment vertical="center" shrinkToFit="1"/>
    </xf>
    <xf numFmtId="44" fontId="22" fillId="25" borderId="0" xfId="36" applyFont="1" applyFill="1" applyBorder="1" applyAlignment="1" applyProtection="1">
      <alignment horizontal="center" vertical="center" shrinkToFit="1"/>
    </xf>
    <xf numFmtId="166" fontId="44" fillId="25" borderId="0" xfId="36" applyNumberFormat="1" applyFont="1" applyFill="1" applyBorder="1" applyAlignment="1" applyProtection="1">
      <alignment horizontal="center" vertical="center" shrinkToFit="1"/>
    </xf>
    <xf numFmtId="169" fontId="48" fillId="0" borderId="0" xfId="34" applyNumberFormat="1" applyFont="1" applyAlignment="1"/>
    <xf numFmtId="164" fontId="38" fillId="0" borderId="0" xfId="34" applyFont="1" applyFill="1" applyAlignment="1"/>
    <xf numFmtId="165" fontId="5" fillId="27" borderId="0" xfId="36" applyNumberFormat="1" applyFont="1" applyFill="1" applyBorder="1" applyAlignment="1" applyProtection="1">
      <alignment horizontal="center" vertical="center"/>
      <protection locked="0"/>
    </xf>
    <xf numFmtId="166" fontId="5" fillId="27" borderId="0" xfId="36" applyNumberFormat="1" applyFont="1" applyFill="1" applyBorder="1" applyAlignment="1" applyProtection="1">
      <alignment horizontal="center" vertical="center"/>
      <protection locked="0"/>
    </xf>
    <xf numFmtId="166" fontId="33" fillId="0" borderId="9" xfId="36" applyNumberFormat="1" applyFont="1" applyFill="1" applyBorder="1" applyAlignment="1" applyProtection="1">
      <alignment horizontal="center" vertical="center"/>
      <protection locked="0"/>
    </xf>
    <xf numFmtId="166" fontId="9" fillId="0" borderId="9" xfId="36" applyNumberFormat="1" applyFont="1" applyFill="1" applyBorder="1" applyAlignment="1" applyProtection="1">
      <alignment horizontal="center" vertical="center"/>
      <protection locked="0"/>
    </xf>
    <xf numFmtId="166" fontId="33" fillId="29" borderId="9" xfId="36" applyNumberFormat="1" applyFont="1" applyFill="1" applyBorder="1" applyAlignment="1" applyProtection="1">
      <alignment horizontal="center" vertical="center"/>
      <protection locked="0"/>
    </xf>
    <xf numFmtId="166" fontId="9" fillId="29" borderId="9" xfId="36" applyNumberFormat="1" applyFont="1" applyFill="1" applyBorder="1" applyAlignment="1" applyProtection="1">
      <alignment horizontal="center" vertical="center"/>
      <protection locked="0"/>
    </xf>
    <xf numFmtId="166" fontId="33" fillId="30" borderId="9" xfId="36" applyNumberFormat="1" applyFont="1" applyFill="1" applyBorder="1" applyAlignment="1" applyProtection="1">
      <alignment horizontal="center" vertical="center"/>
      <protection locked="0"/>
    </xf>
    <xf numFmtId="44" fontId="38" fillId="0" borderId="0" xfId="36" applyFont="1" applyAlignment="1" applyProtection="1">
      <alignment horizontal="center" vertical="center"/>
    </xf>
    <xf numFmtId="166" fontId="38" fillId="0" borderId="0" xfId="36" applyNumberFormat="1" applyFont="1" applyAlignment="1" applyProtection="1">
      <alignment horizontal="center" vertical="center"/>
    </xf>
    <xf numFmtId="166" fontId="40" fillId="0" borderId="0" xfId="36" applyNumberFormat="1" applyFont="1" applyAlignment="1" applyProtection="1">
      <alignment horizontal="center" vertical="center"/>
    </xf>
    <xf numFmtId="0" fontId="0" fillId="26" borderId="0" xfId="0" applyFill="1"/>
    <xf numFmtId="0" fontId="0" fillId="24" borderId="0" xfId="0" applyFill="1" applyAlignment="1">
      <alignment vertical="top"/>
    </xf>
    <xf numFmtId="169" fontId="48" fillId="0" borderId="0" xfId="34" applyNumberFormat="1" applyFont="1" applyFill="1" applyAlignment="1"/>
    <xf numFmtId="0" fontId="49" fillId="25" borderId="0" xfId="0" applyFont="1" applyFill="1" applyAlignment="1">
      <alignment horizontal="center" vertical="top" wrapText="1"/>
    </xf>
    <xf numFmtId="164" fontId="48" fillId="0" borderId="0" xfId="34" applyFont="1" applyAlignment="1"/>
    <xf numFmtId="0" fontId="28" fillId="25" borderId="0" xfId="0" applyFont="1" applyFill="1" applyAlignment="1">
      <alignment vertical="center" shrinkToFit="1"/>
    </xf>
    <xf numFmtId="0" fontId="28" fillId="25" borderId="0" xfId="0" applyFont="1" applyFill="1" applyAlignment="1">
      <alignment vertical="center" wrapText="1"/>
    </xf>
    <xf numFmtId="49" fontId="37" fillId="25" borderId="0" xfId="0" applyNumberFormat="1" applyFont="1" applyFill="1" applyAlignment="1">
      <alignment horizontal="center" vertical="center" shrinkToFit="1"/>
    </xf>
    <xf numFmtId="0" fontId="5" fillId="0" borderId="0" xfId="0" applyFont="1" applyAlignment="1" applyProtection="1">
      <alignment horizontal="center" vertical="center"/>
      <protection locked="0"/>
    </xf>
    <xf numFmtId="165" fontId="5" fillId="0" borderId="0" xfId="35" applyNumberFormat="1" applyFont="1" applyFill="1" applyBorder="1" applyAlignment="1" applyProtection="1">
      <alignment horizontal="center" vertical="center"/>
      <protection locked="0"/>
    </xf>
    <xf numFmtId="0" fontId="5" fillId="33" borderId="9" xfId="0" applyFont="1" applyFill="1" applyBorder="1" applyAlignment="1" applyProtection="1">
      <alignment horizontal="center" vertical="center"/>
      <protection locked="0"/>
    </xf>
    <xf numFmtId="0" fontId="50" fillId="0" borderId="0" xfId="0" applyFont="1" applyAlignment="1">
      <alignment horizontal="center" vertical="top" wrapText="1"/>
    </xf>
    <xf numFmtId="49" fontId="43" fillId="0" borderId="0" xfId="0" applyNumberFormat="1" applyFont="1" applyAlignment="1">
      <alignment vertical="center" shrinkToFit="1"/>
    </xf>
    <xf numFmtId="167" fontId="0" fillId="0" borderId="0" xfId="0" applyNumberFormat="1"/>
    <xf numFmtId="0" fontId="0" fillId="34" borderId="0" xfId="0" applyFill="1"/>
    <xf numFmtId="49" fontId="9" fillId="33" borderId="9" xfId="0" applyNumberFormat="1" applyFont="1" applyFill="1" applyBorder="1" applyAlignment="1" applyProtection="1">
      <alignment horizontal="center" vertical="center"/>
      <protection locked="0"/>
    </xf>
    <xf numFmtId="49" fontId="6" fillId="33" borderId="9" xfId="31" applyNumberFormat="1" applyFill="1" applyBorder="1" applyAlignment="1" applyProtection="1">
      <alignment horizontal="center" vertical="center"/>
      <protection locked="0"/>
    </xf>
    <xf numFmtId="0" fontId="5" fillId="33" borderId="0" xfId="0" applyFont="1" applyFill="1" applyAlignment="1" applyProtection="1">
      <alignment horizontal="center" vertical="center"/>
      <protection locked="0"/>
    </xf>
    <xf numFmtId="0" fontId="9" fillId="0" borderId="12" xfId="0" applyFont="1" applyBorder="1" applyAlignment="1" applyProtection="1">
      <alignment horizontal="center" vertical="center"/>
      <protection locked="0"/>
    </xf>
    <xf numFmtId="49" fontId="9" fillId="0" borderId="8" xfId="0" applyNumberFormat="1" applyFont="1" applyBorder="1" applyAlignment="1" applyProtection="1">
      <alignment vertical="center"/>
      <protection locked="0"/>
    </xf>
    <xf numFmtId="0" fontId="5" fillId="35" borderId="0" xfId="0" applyFont="1" applyFill="1" applyAlignment="1" applyProtection="1">
      <alignment horizontal="center" vertical="center"/>
      <protection locked="0"/>
    </xf>
    <xf numFmtId="49" fontId="6" fillId="35" borderId="9" xfId="31" applyNumberFormat="1" applyFill="1" applyBorder="1" applyAlignment="1" applyProtection="1">
      <alignment horizontal="center" vertical="center"/>
      <protection locked="0"/>
    </xf>
    <xf numFmtId="49" fontId="9" fillId="35" borderId="9" xfId="0" applyNumberFormat="1" applyFont="1" applyFill="1" applyBorder="1" applyAlignment="1" applyProtection="1">
      <alignment horizontal="center" vertical="center"/>
      <protection locked="0"/>
    </xf>
    <xf numFmtId="0" fontId="5" fillId="35" borderId="9" xfId="0" applyFont="1" applyFill="1" applyBorder="1" applyAlignment="1" applyProtection="1">
      <alignment horizontal="center" vertical="center"/>
      <protection locked="0"/>
    </xf>
    <xf numFmtId="0" fontId="5" fillId="35" borderId="9" xfId="0" applyFont="1" applyFill="1" applyBorder="1" applyAlignment="1" applyProtection="1">
      <alignment horizontal="center" vertical="center" wrapText="1"/>
      <protection locked="0"/>
    </xf>
    <xf numFmtId="49" fontId="9" fillId="0" borderId="12" xfId="0" applyNumberFormat="1" applyFont="1" applyBorder="1" applyAlignment="1" applyProtection="1">
      <alignment horizontal="center" vertical="center"/>
      <protection locked="0"/>
    </xf>
    <xf numFmtId="170" fontId="0" fillId="0" borderId="0" xfId="0" applyNumberFormat="1"/>
    <xf numFmtId="9" fontId="0" fillId="0" borderId="0" xfId="0" applyNumberFormat="1"/>
    <xf numFmtId="9" fontId="0" fillId="28" borderId="0" xfId="0" applyNumberFormat="1" applyFill="1"/>
    <xf numFmtId="49" fontId="6" fillId="29" borderId="9" xfId="31" applyNumberFormat="1" applyFill="1" applyBorder="1" applyAlignment="1" applyProtection="1">
      <alignment horizontal="center" vertical="center"/>
      <protection locked="0"/>
    </xf>
    <xf numFmtId="0" fontId="6" fillId="29" borderId="9" xfId="31" applyFill="1" applyBorder="1" applyAlignment="1" applyProtection="1">
      <alignment horizontal="center" vertical="center"/>
      <protection locked="0"/>
    </xf>
    <xf numFmtId="0" fontId="6" fillId="27" borderId="9" xfId="31" applyFill="1" applyBorder="1" applyAlignment="1" applyProtection="1">
      <alignment horizontal="center" vertical="center"/>
      <protection locked="0"/>
    </xf>
    <xf numFmtId="170" fontId="52" fillId="0" borderId="0" xfId="0" applyNumberFormat="1" applyFont="1"/>
    <xf numFmtId="0" fontId="52" fillId="27" borderId="0" xfId="0" applyFont="1" applyFill="1"/>
    <xf numFmtId="0" fontId="52" fillId="0" borderId="0" xfId="0" applyFont="1"/>
    <xf numFmtId="0" fontId="6" fillId="29" borderId="9" xfId="31" applyFill="1" applyBorder="1" applyAlignment="1" applyProtection="1">
      <alignment horizontal="center" vertical="center" wrapText="1"/>
      <protection locked="0"/>
    </xf>
    <xf numFmtId="49" fontId="6" fillId="0" borderId="9" xfId="31" applyNumberFormat="1" applyBorder="1" applyAlignment="1" applyProtection="1">
      <alignment horizontal="center" vertical="center"/>
      <protection locked="0"/>
    </xf>
    <xf numFmtId="14" fontId="5" fillId="29" borderId="9" xfId="0" applyNumberFormat="1" applyFont="1" applyFill="1" applyBorder="1" applyAlignment="1" applyProtection="1">
      <alignment horizontal="center" vertical="center"/>
      <protection locked="0"/>
    </xf>
    <xf numFmtId="49" fontId="53" fillId="33" borderId="9" xfId="31" applyNumberFormat="1" applyFont="1" applyFill="1" applyBorder="1" applyAlignment="1" applyProtection="1">
      <alignment horizontal="center" vertical="center"/>
      <protection locked="0"/>
    </xf>
    <xf numFmtId="0" fontId="54" fillId="0" borderId="9" xfId="0" applyFont="1" applyBorder="1" applyAlignment="1" applyProtection="1">
      <alignment horizontal="center" vertical="center"/>
      <protection locked="0"/>
    </xf>
    <xf numFmtId="0" fontId="6" fillId="43" borderId="9" xfId="31" applyFill="1" applyBorder="1" applyAlignment="1" applyProtection="1">
      <alignment horizontal="center" vertical="center"/>
      <protection locked="0"/>
    </xf>
    <xf numFmtId="166" fontId="56" fillId="0" borderId="9" xfId="35" applyNumberFormat="1" applyFont="1" applyFill="1" applyBorder="1" applyAlignment="1" applyProtection="1">
      <alignment horizontal="center" vertical="center"/>
      <protection locked="0"/>
    </xf>
    <xf numFmtId="0" fontId="56" fillId="43" borderId="12" xfId="0" applyFont="1" applyFill="1" applyBorder="1" applyAlignment="1" applyProtection="1">
      <alignment horizontal="center" vertical="center"/>
      <protection locked="0"/>
    </xf>
    <xf numFmtId="49" fontId="56" fillId="43" borderId="9" xfId="0" applyNumberFormat="1" applyFont="1" applyFill="1" applyBorder="1" applyAlignment="1" applyProtection="1">
      <alignment horizontal="center" vertical="center"/>
      <protection locked="0"/>
    </xf>
    <xf numFmtId="0" fontId="56" fillId="43" borderId="9" xfId="0" applyFont="1" applyFill="1" applyBorder="1" applyAlignment="1" applyProtection="1">
      <alignment horizontal="center" vertical="center"/>
      <protection locked="0"/>
    </xf>
    <xf numFmtId="166" fontId="56" fillId="43" borderId="9" xfId="35" applyNumberFormat="1" applyFont="1" applyFill="1" applyBorder="1" applyAlignment="1" applyProtection="1">
      <alignment horizontal="center" vertical="center"/>
      <protection locked="0"/>
    </xf>
    <xf numFmtId="0" fontId="56" fillId="0" borderId="12" xfId="0" applyFont="1" applyBorder="1" applyAlignment="1" applyProtection="1">
      <alignment horizontal="center" vertical="center"/>
      <protection locked="0"/>
    </xf>
    <xf numFmtId="0" fontId="57" fillId="0" borderId="9" xfId="31" applyFont="1" applyFill="1" applyBorder="1" applyAlignment="1" applyProtection="1">
      <alignment horizontal="center" vertical="center"/>
      <protection locked="0"/>
    </xf>
    <xf numFmtId="49" fontId="56" fillId="0" borderId="9" xfId="0" applyNumberFormat="1" applyFont="1" applyBorder="1" applyAlignment="1" applyProtection="1">
      <alignment horizontal="center" vertical="center"/>
      <protection locked="0"/>
    </xf>
    <xf numFmtId="0" fontId="56" fillId="0" borderId="9" xfId="0" applyFont="1" applyBorder="1" applyAlignment="1" applyProtection="1">
      <alignment horizontal="center" vertical="center"/>
      <protection locked="0"/>
    </xf>
    <xf numFmtId="0" fontId="56" fillId="27" borderId="9" xfId="0" applyFont="1" applyFill="1" applyBorder="1" applyAlignment="1" applyProtection="1">
      <alignment horizontal="center" vertical="center"/>
      <protection locked="0"/>
    </xf>
    <xf numFmtId="166" fontId="58" fillId="43" borderId="9" xfId="36" applyNumberFormat="1" applyFont="1" applyFill="1" applyBorder="1" applyAlignment="1" applyProtection="1">
      <alignment horizontal="center" vertical="center"/>
      <protection locked="0"/>
    </xf>
    <xf numFmtId="0" fontId="56" fillId="43" borderId="8" xfId="0" applyFont="1" applyFill="1" applyBorder="1" applyAlignment="1" applyProtection="1">
      <alignment horizontal="center" vertical="center"/>
      <protection locked="0"/>
    </xf>
    <xf numFmtId="166" fontId="58" fillId="0" borderId="9" xfId="36" applyNumberFormat="1" applyFont="1" applyFill="1" applyBorder="1" applyAlignment="1" applyProtection="1">
      <alignment horizontal="center" vertical="center"/>
      <protection locked="0"/>
    </xf>
    <xf numFmtId="166" fontId="56" fillId="0" borderId="9" xfId="36" applyNumberFormat="1" applyFont="1" applyFill="1" applyBorder="1" applyAlignment="1" applyProtection="1">
      <alignment horizontal="center" vertical="center"/>
      <protection locked="0"/>
    </xf>
    <xf numFmtId="166" fontId="56" fillId="43" borderId="9" xfId="36" applyNumberFormat="1" applyFont="1" applyFill="1" applyBorder="1" applyAlignment="1" applyProtection="1">
      <alignment horizontal="center" vertical="center"/>
      <protection locked="0"/>
    </xf>
    <xf numFmtId="3" fontId="56" fillId="43" borderId="9" xfId="0" applyNumberFormat="1" applyFont="1" applyFill="1" applyBorder="1" applyAlignment="1" applyProtection="1">
      <alignment horizontal="center" vertical="center"/>
      <protection locked="0"/>
    </xf>
    <xf numFmtId="0" fontId="54" fillId="28" borderId="9" xfId="0" applyFont="1" applyFill="1" applyBorder="1" applyAlignment="1" applyProtection="1">
      <alignment horizontal="center" vertical="center"/>
      <protection locked="0"/>
    </xf>
    <xf numFmtId="0" fontId="54" fillId="43" borderId="9" xfId="0" applyFont="1" applyFill="1" applyBorder="1" applyAlignment="1" applyProtection="1">
      <alignment horizontal="center" vertical="center"/>
      <protection locked="0"/>
    </xf>
    <xf numFmtId="165" fontId="54" fillId="43" borderId="9" xfId="35" applyNumberFormat="1" applyFont="1" applyFill="1" applyBorder="1" applyAlignment="1" applyProtection="1">
      <alignment horizontal="center" vertical="center"/>
      <protection locked="0"/>
    </xf>
    <xf numFmtId="0" fontId="54" fillId="0" borderId="12" xfId="0" applyFont="1" applyBorder="1" applyAlignment="1" applyProtection="1">
      <alignment horizontal="center" vertical="center"/>
      <protection locked="0"/>
    </xf>
    <xf numFmtId="165" fontId="54" fillId="0" borderId="9" xfId="35" applyNumberFormat="1" applyFont="1" applyFill="1" applyBorder="1" applyAlignment="1" applyProtection="1">
      <alignment horizontal="center" vertical="center"/>
      <protection locked="0"/>
    </xf>
    <xf numFmtId="49" fontId="54" fillId="0" borderId="9" xfId="0" applyNumberFormat="1" applyFont="1" applyBorder="1" applyAlignment="1" applyProtection="1">
      <alignment horizontal="center" vertical="center"/>
      <protection locked="0"/>
    </xf>
    <xf numFmtId="0" fontId="54" fillId="27" borderId="9" xfId="0" applyFont="1" applyFill="1" applyBorder="1" applyAlignment="1" applyProtection="1">
      <alignment horizontal="center" vertical="center"/>
      <protection locked="0"/>
    </xf>
    <xf numFmtId="0" fontId="54" fillId="43" borderId="8" xfId="0" applyFont="1" applyFill="1" applyBorder="1" applyAlignment="1" applyProtection="1">
      <alignment horizontal="center" vertical="center"/>
      <protection locked="0"/>
    </xf>
    <xf numFmtId="3" fontId="54" fillId="43" borderId="9" xfId="0" applyNumberFormat="1" applyFont="1" applyFill="1" applyBorder="1" applyAlignment="1" applyProtection="1">
      <alignment horizontal="center" vertical="center"/>
      <protection locked="0"/>
    </xf>
    <xf numFmtId="0" fontId="54" fillId="0" borderId="8" xfId="0" applyFont="1" applyBorder="1" applyAlignment="1" applyProtection="1">
      <alignment horizontal="center" vertical="center"/>
      <protection locked="0"/>
    </xf>
    <xf numFmtId="3" fontId="56" fillId="0" borderId="9" xfId="0" applyNumberFormat="1" applyFont="1" applyBorder="1" applyAlignment="1" applyProtection="1">
      <alignment horizontal="center" vertical="center"/>
      <protection locked="0"/>
    </xf>
    <xf numFmtId="0" fontId="57" fillId="0" borderId="9" xfId="31" applyFont="1" applyFill="1" applyBorder="1" applyAlignment="1" applyProtection="1">
      <alignment horizontal="center" vertical="center" wrapText="1"/>
      <protection locked="0"/>
    </xf>
    <xf numFmtId="0" fontId="57" fillId="43" borderId="9" xfId="31" applyFont="1" applyFill="1" applyBorder="1" applyAlignment="1" applyProtection="1">
      <alignment horizontal="center" vertical="center" wrapText="1"/>
      <protection locked="0"/>
    </xf>
    <xf numFmtId="166" fontId="58" fillId="43" borderId="0" xfId="36" applyNumberFormat="1" applyFont="1" applyFill="1" applyBorder="1" applyAlignment="1" applyProtection="1">
      <alignment horizontal="center" vertical="center"/>
      <protection locked="0"/>
    </xf>
    <xf numFmtId="166" fontId="58" fillId="0" borderId="0" xfId="36" applyNumberFormat="1" applyFont="1" applyFill="1" applyBorder="1" applyAlignment="1" applyProtection="1">
      <alignment horizontal="center" vertical="center"/>
      <protection locked="0"/>
    </xf>
    <xf numFmtId="166" fontId="56" fillId="27" borderId="9" xfId="35" applyNumberFormat="1" applyFont="1" applyFill="1" applyBorder="1" applyAlignment="1" applyProtection="1">
      <alignment horizontal="center" vertical="center"/>
      <protection locked="0"/>
    </xf>
    <xf numFmtId="0" fontId="59" fillId="43" borderId="9" xfId="31" applyFont="1" applyFill="1" applyBorder="1" applyAlignment="1" applyProtection="1">
      <alignment horizontal="center" vertical="center" wrapText="1"/>
      <protection locked="0"/>
    </xf>
    <xf numFmtId="49" fontId="56" fillId="27" borderId="9" xfId="0" applyNumberFormat="1" applyFont="1" applyFill="1" applyBorder="1" applyAlignment="1" applyProtection="1">
      <alignment horizontal="center" vertical="center"/>
      <protection locked="0"/>
    </xf>
    <xf numFmtId="0" fontId="56" fillId="27" borderId="12" xfId="0" applyFont="1" applyFill="1" applyBorder="1" applyAlignment="1" applyProtection="1">
      <alignment horizontal="center" vertical="center"/>
      <protection locked="0"/>
    </xf>
    <xf numFmtId="0" fontId="60" fillId="28" borderId="9" xfId="0" applyFont="1" applyFill="1" applyBorder="1" applyAlignment="1" applyProtection="1">
      <alignment horizontal="center" vertical="center"/>
      <protection locked="0"/>
    </xf>
    <xf numFmtId="166" fontId="62" fillId="0" borderId="9" xfId="35" applyNumberFormat="1" applyFont="1" applyFill="1" applyBorder="1" applyAlignment="1" applyProtection="1">
      <alignment horizontal="center" vertical="center"/>
      <protection locked="0"/>
    </xf>
    <xf numFmtId="166" fontId="60" fillId="0" borderId="9" xfId="35" applyNumberFormat="1" applyFont="1" applyFill="1" applyBorder="1" applyAlignment="1" applyProtection="1">
      <alignment horizontal="center" vertical="center"/>
      <protection locked="0"/>
    </xf>
    <xf numFmtId="0" fontId="60" fillId="43" borderId="12" xfId="0" applyFont="1" applyFill="1" applyBorder="1" applyAlignment="1" applyProtection="1">
      <alignment horizontal="center" vertical="center"/>
      <protection locked="0"/>
    </xf>
    <xf numFmtId="49" fontId="60" fillId="43" borderId="9" xfId="0" applyNumberFormat="1" applyFont="1" applyFill="1" applyBorder="1" applyAlignment="1" applyProtection="1">
      <alignment horizontal="center" vertical="center"/>
      <protection locked="0"/>
    </xf>
    <xf numFmtId="0" fontId="60" fillId="43" borderId="9" xfId="0" applyFont="1" applyFill="1" applyBorder="1" applyAlignment="1" applyProtection="1">
      <alignment horizontal="center" vertical="center"/>
      <protection locked="0"/>
    </xf>
    <xf numFmtId="165" fontId="60" fillId="43" borderId="9" xfId="35" applyNumberFormat="1" applyFont="1" applyFill="1" applyBorder="1" applyAlignment="1" applyProtection="1">
      <alignment horizontal="center" vertical="center"/>
      <protection locked="0"/>
    </xf>
    <xf numFmtId="166" fontId="62" fillId="43" borderId="9" xfId="35" applyNumberFormat="1" applyFont="1" applyFill="1" applyBorder="1" applyAlignment="1" applyProtection="1">
      <alignment horizontal="center" vertical="center"/>
      <protection locked="0"/>
    </xf>
    <xf numFmtId="166" fontId="60" fillId="43" borderId="9" xfId="35" applyNumberFormat="1" applyFont="1" applyFill="1" applyBorder="1" applyAlignment="1" applyProtection="1">
      <alignment horizontal="center" vertical="center"/>
      <protection locked="0"/>
    </xf>
    <xf numFmtId="0" fontId="60" fillId="0" borderId="12" xfId="0" applyFont="1" applyBorder="1" applyAlignment="1" applyProtection="1">
      <alignment horizontal="center" vertical="center"/>
      <protection locked="0"/>
    </xf>
    <xf numFmtId="0" fontId="61" fillId="0" borderId="9" xfId="31" applyFont="1" applyFill="1" applyBorder="1" applyAlignment="1" applyProtection="1">
      <alignment horizontal="center" vertical="center"/>
      <protection locked="0"/>
    </xf>
    <xf numFmtId="49" fontId="60" fillId="0" borderId="9" xfId="0" applyNumberFormat="1" applyFont="1" applyBorder="1" applyAlignment="1" applyProtection="1">
      <alignment horizontal="center" vertical="center"/>
      <protection locked="0"/>
    </xf>
    <xf numFmtId="0" fontId="60" fillId="0" borderId="9" xfId="0" applyFont="1" applyBorder="1" applyAlignment="1" applyProtection="1">
      <alignment horizontal="center" vertical="center"/>
      <protection locked="0"/>
    </xf>
    <xf numFmtId="165" fontId="60" fillId="0" borderId="9" xfId="35" applyNumberFormat="1" applyFont="1" applyFill="1" applyBorder="1" applyAlignment="1" applyProtection="1">
      <alignment horizontal="center" vertical="center"/>
      <protection locked="0"/>
    </xf>
    <xf numFmtId="0" fontId="61" fillId="43" borderId="9" xfId="31" applyFont="1" applyFill="1" applyBorder="1" applyAlignment="1" applyProtection="1">
      <alignment horizontal="center" vertical="center"/>
      <protection locked="0"/>
    </xf>
    <xf numFmtId="0" fontId="60" fillId="27" borderId="9" xfId="0" applyFont="1" applyFill="1" applyBorder="1" applyAlignment="1" applyProtection="1">
      <alignment horizontal="center" vertical="center"/>
      <protection locked="0"/>
    </xf>
    <xf numFmtId="166" fontId="62" fillId="43" borderId="9" xfId="36" applyNumberFormat="1" applyFont="1" applyFill="1" applyBorder="1" applyAlignment="1" applyProtection="1">
      <alignment horizontal="center" vertical="center"/>
      <protection locked="0"/>
    </xf>
    <xf numFmtId="0" fontId="60" fillId="43" borderId="8" xfId="0" applyFont="1" applyFill="1" applyBorder="1" applyAlignment="1" applyProtection="1">
      <alignment horizontal="center" vertical="center"/>
      <protection locked="0"/>
    </xf>
    <xf numFmtId="166" fontId="62" fillId="0" borderId="9" xfId="36" applyNumberFormat="1" applyFont="1" applyFill="1" applyBorder="1" applyAlignment="1" applyProtection="1">
      <alignment horizontal="center" vertical="center"/>
      <protection locked="0"/>
    </xf>
    <xf numFmtId="166" fontId="60" fillId="0" borderId="9" xfId="36" applyNumberFormat="1" applyFont="1" applyFill="1" applyBorder="1" applyAlignment="1" applyProtection="1">
      <alignment horizontal="center" vertical="center"/>
      <protection locked="0"/>
    </xf>
    <xf numFmtId="166" fontId="60" fillId="43" borderId="9" xfId="36" applyNumberFormat="1" applyFont="1" applyFill="1" applyBorder="1" applyAlignment="1" applyProtection="1">
      <alignment horizontal="center" vertical="center"/>
      <protection locked="0"/>
    </xf>
    <xf numFmtId="3" fontId="60" fillId="43" borderId="9" xfId="0" applyNumberFormat="1" applyFont="1" applyFill="1" applyBorder="1" applyAlignment="1" applyProtection="1">
      <alignment horizontal="center" vertical="center"/>
      <protection locked="0"/>
    </xf>
    <xf numFmtId="0" fontId="60" fillId="0" borderId="8" xfId="0" applyFont="1" applyBorder="1" applyAlignment="1" applyProtection="1">
      <alignment horizontal="center" vertical="center"/>
      <protection locked="0"/>
    </xf>
    <xf numFmtId="166" fontId="62" fillId="0" borderId="12" xfId="35" applyNumberFormat="1" applyFont="1" applyFill="1" applyBorder="1" applyAlignment="1" applyProtection="1">
      <alignment horizontal="center" vertical="center"/>
      <protection locked="0"/>
    </xf>
    <xf numFmtId="49" fontId="57" fillId="27" borderId="9" xfId="31" applyNumberFormat="1" applyFont="1" applyFill="1" applyBorder="1" applyAlignment="1" applyProtection="1">
      <alignment horizontal="center" vertical="center"/>
      <protection locked="0"/>
    </xf>
    <xf numFmtId="49" fontId="57" fillId="45" borderId="9" xfId="31" applyNumberFormat="1" applyFont="1" applyFill="1" applyBorder="1" applyAlignment="1" applyProtection="1">
      <alignment horizontal="center" vertical="center"/>
      <protection locked="0"/>
    </xf>
    <xf numFmtId="0" fontId="57" fillId="45" borderId="9" xfId="31" applyFont="1" applyFill="1" applyBorder="1" applyAlignment="1" applyProtection="1">
      <alignment horizontal="center" vertical="center" wrapText="1"/>
      <protection locked="0"/>
    </xf>
    <xf numFmtId="3" fontId="56" fillId="27" borderId="9" xfId="0" applyNumberFormat="1" applyFont="1" applyFill="1" applyBorder="1" applyAlignment="1" applyProtection="1">
      <alignment horizontal="center" vertical="center"/>
      <protection locked="0"/>
    </xf>
    <xf numFmtId="0" fontId="56" fillId="45" borderId="12" xfId="0" applyFont="1" applyFill="1" applyBorder="1" applyAlignment="1" applyProtection="1">
      <alignment horizontal="center" vertical="center"/>
      <protection locked="0"/>
    </xf>
    <xf numFmtId="49" fontId="56" fillId="45" borderId="9" xfId="0" applyNumberFormat="1" applyFont="1" applyFill="1" applyBorder="1" applyAlignment="1" applyProtection="1">
      <alignment horizontal="center" vertical="center"/>
      <protection locked="0"/>
    </xf>
    <xf numFmtId="0" fontId="56" fillId="45" borderId="9" xfId="0" applyFont="1" applyFill="1" applyBorder="1" applyAlignment="1" applyProtection="1">
      <alignment horizontal="center" vertical="center"/>
      <protection locked="0"/>
    </xf>
    <xf numFmtId="3" fontId="56" fillId="45" borderId="9" xfId="0" applyNumberFormat="1" applyFont="1" applyFill="1" applyBorder="1" applyAlignment="1" applyProtection="1">
      <alignment horizontal="center" vertical="center"/>
      <protection locked="0"/>
    </xf>
    <xf numFmtId="166" fontId="58" fillId="45" borderId="9" xfId="36" applyNumberFormat="1" applyFont="1" applyFill="1" applyBorder="1" applyAlignment="1" applyProtection="1">
      <alignment horizontal="center" vertical="center"/>
      <protection locked="0"/>
    </xf>
    <xf numFmtId="166" fontId="56" fillId="45" borderId="9" xfId="35" applyNumberFormat="1" applyFont="1" applyFill="1" applyBorder="1" applyAlignment="1" applyProtection="1">
      <alignment horizontal="center" vertical="center"/>
      <protection locked="0"/>
    </xf>
    <xf numFmtId="166" fontId="56" fillId="45" borderId="9" xfId="36" applyNumberFormat="1" applyFont="1" applyFill="1" applyBorder="1" applyAlignment="1" applyProtection="1">
      <alignment horizontal="center" vertical="center"/>
      <protection locked="0"/>
    </xf>
    <xf numFmtId="165" fontId="56" fillId="0" borderId="9" xfId="36" applyNumberFormat="1" applyFont="1" applyFill="1" applyBorder="1" applyAlignment="1" applyProtection="1">
      <alignment horizontal="center" vertical="center"/>
      <protection locked="0"/>
    </xf>
    <xf numFmtId="165" fontId="56" fillId="0" borderId="9" xfId="35" applyNumberFormat="1" applyFont="1" applyFill="1" applyBorder="1" applyAlignment="1" applyProtection="1">
      <alignment horizontal="center" vertical="center"/>
      <protection locked="0"/>
    </xf>
    <xf numFmtId="49" fontId="57" fillId="0" borderId="9" xfId="31" applyNumberFormat="1" applyFont="1" applyFill="1" applyBorder="1" applyAlignment="1" applyProtection="1">
      <alignment horizontal="center" vertical="center"/>
      <protection locked="0"/>
    </xf>
    <xf numFmtId="0" fontId="54" fillId="31" borderId="9" xfId="0" applyFont="1" applyFill="1" applyBorder="1" applyAlignment="1" applyProtection="1">
      <alignment horizontal="center" vertical="center"/>
      <protection locked="0"/>
    </xf>
    <xf numFmtId="166" fontId="58" fillId="31" borderId="9" xfId="36" applyNumberFormat="1" applyFont="1" applyFill="1" applyBorder="1" applyAlignment="1" applyProtection="1">
      <alignment horizontal="center" vertical="center"/>
      <protection locked="0"/>
    </xf>
    <xf numFmtId="166" fontId="56" fillId="31" borderId="9" xfId="35" applyNumberFormat="1" applyFont="1" applyFill="1" applyBorder="1" applyAlignment="1" applyProtection="1">
      <alignment horizontal="center" vertical="center"/>
      <protection locked="0"/>
    </xf>
    <xf numFmtId="49" fontId="6" fillId="27" borderId="12" xfId="31" applyNumberFormat="1" applyFill="1" applyBorder="1" applyAlignment="1" applyProtection="1">
      <alignment horizontal="center" vertical="center"/>
      <protection locked="0"/>
    </xf>
    <xf numFmtId="166" fontId="56" fillId="31" borderId="9" xfId="36" applyNumberFormat="1" applyFont="1" applyFill="1" applyBorder="1" applyAlignment="1" applyProtection="1">
      <alignment horizontal="center" vertical="center"/>
      <protection locked="0"/>
    </xf>
    <xf numFmtId="49" fontId="56" fillId="32" borderId="9" xfId="0" applyNumberFormat="1" applyFont="1" applyFill="1" applyBorder="1" applyAlignment="1" applyProtection="1">
      <alignment horizontal="center" vertical="center"/>
      <protection locked="0"/>
    </xf>
    <xf numFmtId="166" fontId="58" fillId="32" borderId="9" xfId="36" applyNumberFormat="1" applyFont="1" applyFill="1" applyBorder="1" applyAlignment="1" applyProtection="1">
      <alignment horizontal="center" vertical="center"/>
      <protection locked="0"/>
    </xf>
    <xf numFmtId="166" fontId="56" fillId="32" borderId="9" xfId="36" applyNumberFormat="1" applyFont="1" applyFill="1" applyBorder="1" applyAlignment="1" applyProtection="1">
      <alignment horizontal="center" vertical="center"/>
      <protection locked="0"/>
    </xf>
    <xf numFmtId="0" fontId="56" fillId="32" borderId="12" xfId="0" applyFont="1" applyFill="1" applyBorder="1" applyAlignment="1" applyProtection="1">
      <alignment horizontal="center" vertical="center"/>
      <protection locked="0"/>
    </xf>
    <xf numFmtId="49" fontId="57" fillId="32" borderId="9" xfId="31" applyNumberFormat="1" applyFont="1" applyFill="1" applyBorder="1" applyAlignment="1" applyProtection="1">
      <alignment horizontal="center" vertical="center"/>
      <protection locked="0"/>
    </xf>
    <xf numFmtId="0" fontId="56" fillId="32" borderId="9" xfId="0" applyFont="1" applyFill="1" applyBorder="1" applyAlignment="1" applyProtection="1">
      <alignment horizontal="center" vertical="center"/>
      <protection locked="0"/>
    </xf>
    <xf numFmtId="165" fontId="56" fillId="32" borderId="9" xfId="35" applyNumberFormat="1" applyFont="1" applyFill="1" applyBorder="1" applyAlignment="1" applyProtection="1">
      <alignment horizontal="center" vertical="center"/>
      <protection locked="0"/>
    </xf>
    <xf numFmtId="166" fontId="56" fillId="32" borderId="9" xfId="35" applyNumberFormat="1" applyFont="1" applyFill="1" applyBorder="1" applyAlignment="1" applyProtection="1">
      <alignment horizontal="center" vertical="center"/>
      <protection locked="0"/>
    </xf>
    <xf numFmtId="0" fontId="56" fillId="29" borderId="12" xfId="0" applyFont="1" applyFill="1" applyBorder="1" applyAlignment="1" applyProtection="1">
      <alignment horizontal="center" vertical="center"/>
      <protection locked="0"/>
    </xf>
    <xf numFmtId="49" fontId="56" fillId="29" borderId="9" xfId="0" applyNumberFormat="1" applyFont="1" applyFill="1" applyBorder="1" applyAlignment="1" applyProtection="1">
      <alignment horizontal="center" vertical="center"/>
      <protection locked="0"/>
    </xf>
    <xf numFmtId="0" fontId="54" fillId="29" borderId="9" xfId="0" applyFont="1" applyFill="1" applyBorder="1" applyAlignment="1" applyProtection="1">
      <alignment horizontal="center" vertical="center"/>
      <protection locked="0"/>
    </xf>
    <xf numFmtId="165" fontId="54" fillId="29" borderId="9" xfId="35" applyNumberFormat="1" applyFont="1" applyFill="1" applyBorder="1" applyAlignment="1" applyProtection="1">
      <alignment horizontal="center" vertical="center"/>
      <protection locked="0"/>
    </xf>
    <xf numFmtId="166" fontId="58" fillId="29" borderId="9" xfId="36" applyNumberFormat="1" applyFont="1" applyFill="1" applyBorder="1" applyAlignment="1" applyProtection="1">
      <alignment horizontal="center" vertical="center"/>
      <protection locked="0"/>
    </xf>
    <xf numFmtId="166" fontId="56" fillId="29" borderId="9" xfId="35" applyNumberFormat="1" applyFont="1" applyFill="1" applyBorder="1" applyAlignment="1" applyProtection="1">
      <alignment horizontal="center" vertical="center"/>
      <protection locked="0"/>
    </xf>
    <xf numFmtId="0" fontId="54" fillId="29" borderId="12" xfId="0" applyFont="1" applyFill="1" applyBorder="1" applyAlignment="1" applyProtection="1">
      <alignment horizontal="center" vertical="center"/>
      <protection locked="0"/>
    </xf>
    <xf numFmtId="166" fontId="56" fillId="29" borderId="9" xfId="36" applyNumberFormat="1" applyFont="1" applyFill="1" applyBorder="1" applyAlignment="1" applyProtection="1">
      <alignment horizontal="center" vertical="center"/>
      <protection locked="0"/>
    </xf>
    <xf numFmtId="49" fontId="59" fillId="29" borderId="9" xfId="31" applyNumberFormat="1" applyFont="1" applyFill="1" applyBorder="1" applyAlignment="1" applyProtection="1">
      <alignment horizontal="center" vertical="center"/>
      <protection locked="0"/>
    </xf>
    <xf numFmtId="49" fontId="59" fillId="0" borderId="9" xfId="31" applyNumberFormat="1" applyFont="1" applyBorder="1" applyAlignment="1" applyProtection="1">
      <alignment horizontal="center" vertical="center"/>
      <protection locked="0"/>
    </xf>
    <xf numFmtId="0" fontId="57" fillId="29" borderId="9" xfId="31" applyFont="1" applyFill="1" applyBorder="1" applyAlignment="1" applyProtection="1">
      <alignment horizontal="center" vertical="center" wrapText="1"/>
      <protection locked="0"/>
    </xf>
    <xf numFmtId="0" fontId="56" fillId="29" borderId="9" xfId="0" applyFont="1" applyFill="1" applyBorder="1" applyAlignment="1" applyProtection="1">
      <alignment horizontal="center" vertical="center"/>
      <protection locked="0"/>
    </xf>
    <xf numFmtId="165" fontId="56" fillId="29" borderId="9" xfId="35" applyNumberFormat="1" applyFont="1" applyFill="1" applyBorder="1" applyAlignment="1" applyProtection="1">
      <alignment horizontal="center" vertical="center"/>
      <protection locked="0"/>
    </xf>
    <xf numFmtId="166" fontId="58" fillId="29" borderId="0" xfId="36" applyNumberFormat="1" applyFont="1" applyFill="1" applyBorder="1" applyAlignment="1" applyProtection="1">
      <alignment horizontal="center" vertical="center"/>
      <protection locked="0"/>
    </xf>
    <xf numFmtId="0" fontId="57" fillId="29" borderId="9" xfId="31" applyFont="1" applyFill="1" applyBorder="1" applyAlignment="1" applyProtection="1">
      <alignment horizontal="center" vertical="center"/>
      <protection locked="0"/>
    </xf>
    <xf numFmtId="0" fontId="66" fillId="29" borderId="12" xfId="0" applyFont="1" applyFill="1" applyBorder="1" applyAlignment="1">
      <alignment horizontal="center" vertical="center"/>
    </xf>
    <xf numFmtId="49" fontId="66" fillId="29" borderId="9" xfId="0" applyNumberFormat="1" applyFont="1" applyFill="1" applyBorder="1" applyAlignment="1">
      <alignment horizontal="center" vertical="center"/>
    </xf>
    <xf numFmtId="0" fontId="56" fillId="0" borderId="8" xfId="0" applyFont="1" applyBorder="1" applyAlignment="1" applyProtection="1">
      <alignment horizontal="center" vertical="center"/>
      <protection locked="0"/>
    </xf>
    <xf numFmtId="0" fontId="5" fillId="43" borderId="9" xfId="0" applyFont="1" applyFill="1" applyBorder="1" applyAlignment="1" applyProtection="1">
      <alignment horizontal="center" vertical="center"/>
      <protection locked="0"/>
    </xf>
    <xf numFmtId="14" fontId="56" fillId="29" borderId="9" xfId="0" applyNumberFormat="1" applyFont="1" applyFill="1" applyBorder="1" applyAlignment="1" applyProtection="1">
      <alignment horizontal="center" vertical="center"/>
      <protection locked="0"/>
    </xf>
    <xf numFmtId="49" fontId="56" fillId="30" borderId="9" xfId="0" applyNumberFormat="1" applyFont="1" applyFill="1" applyBorder="1" applyAlignment="1" applyProtection="1">
      <alignment horizontal="center" vertical="center"/>
      <protection locked="0"/>
    </xf>
    <xf numFmtId="0" fontId="56" fillId="30" borderId="9" xfId="0" applyFont="1" applyFill="1" applyBorder="1" applyAlignment="1" applyProtection="1">
      <alignment horizontal="center" vertical="center"/>
      <protection locked="0"/>
    </xf>
    <xf numFmtId="166" fontId="58" fillId="30" borderId="9" xfId="36" applyNumberFormat="1" applyFont="1" applyFill="1" applyBorder="1" applyAlignment="1" applyProtection="1">
      <alignment horizontal="center" vertical="center"/>
      <protection locked="0"/>
    </xf>
    <xf numFmtId="166" fontId="56" fillId="30" borderId="9" xfId="36" applyNumberFormat="1" applyFont="1" applyFill="1" applyBorder="1" applyAlignment="1" applyProtection="1">
      <alignment horizontal="center" vertical="center"/>
      <protection locked="0"/>
    </xf>
    <xf numFmtId="0" fontId="5" fillId="0" borderId="9" xfId="0" applyFont="1" applyBorder="1" applyAlignment="1" applyProtection="1">
      <alignment horizontal="center" vertical="center" wrapText="1"/>
      <protection locked="0"/>
    </xf>
    <xf numFmtId="0" fontId="56" fillId="0" borderId="0" xfId="0" applyFont="1" applyAlignment="1" applyProtection="1">
      <alignment horizontal="center" vertical="center"/>
      <protection locked="0"/>
    </xf>
    <xf numFmtId="49" fontId="57" fillId="29" borderId="9" xfId="31" applyNumberFormat="1" applyFont="1" applyFill="1" applyBorder="1" applyAlignment="1" applyProtection="1">
      <alignment horizontal="center" vertical="center"/>
      <protection locked="0"/>
    </xf>
    <xf numFmtId="165" fontId="56" fillId="27" borderId="9" xfId="35" applyNumberFormat="1" applyFont="1" applyFill="1" applyBorder="1" applyAlignment="1" applyProtection="1">
      <alignment horizontal="center" vertical="center"/>
      <protection locked="0"/>
    </xf>
    <xf numFmtId="165" fontId="56" fillId="30" borderId="9" xfId="35" applyNumberFormat="1" applyFont="1" applyFill="1" applyBorder="1" applyAlignment="1" applyProtection="1">
      <alignment horizontal="center" vertical="center"/>
      <protection locked="0"/>
    </xf>
    <xf numFmtId="0" fontId="56" fillId="30" borderId="12" xfId="0" applyFont="1" applyFill="1" applyBorder="1" applyAlignment="1" applyProtection="1">
      <alignment horizontal="center" vertical="center"/>
      <protection locked="0"/>
    </xf>
    <xf numFmtId="49" fontId="57" fillId="30" borderId="9" xfId="31" applyNumberFormat="1" applyFont="1" applyFill="1" applyBorder="1" applyAlignment="1" applyProtection="1">
      <alignment horizontal="center" vertical="center"/>
      <protection locked="0"/>
    </xf>
    <xf numFmtId="166" fontId="33" fillId="30" borderId="0" xfId="36" applyNumberFormat="1" applyFont="1" applyFill="1" applyBorder="1" applyAlignment="1" applyProtection="1">
      <alignment horizontal="center" vertical="center"/>
      <protection locked="0"/>
    </xf>
    <xf numFmtId="49" fontId="56" fillId="0" borderId="8" xfId="0" applyNumberFormat="1" applyFont="1" applyBorder="1" applyAlignment="1" applyProtection="1">
      <alignment vertical="center"/>
      <protection locked="0"/>
    </xf>
    <xf numFmtId="49" fontId="56" fillId="0" borderId="12" xfId="0" applyNumberFormat="1" applyFont="1" applyBorder="1" applyAlignment="1" applyProtection="1">
      <alignment horizontal="center" vertical="center"/>
      <protection locked="0"/>
    </xf>
    <xf numFmtId="49" fontId="56" fillId="29" borderId="12" xfId="0" applyNumberFormat="1" applyFont="1" applyFill="1" applyBorder="1" applyAlignment="1" applyProtection="1">
      <alignment horizontal="center" vertical="center"/>
      <protection locked="0"/>
    </xf>
    <xf numFmtId="49" fontId="57" fillId="0" borderId="9" xfId="31" applyNumberFormat="1" applyFont="1" applyBorder="1" applyAlignment="1" applyProtection="1">
      <alignment horizontal="center" vertical="center"/>
      <protection locked="0"/>
    </xf>
    <xf numFmtId="0" fontId="57" fillId="27" borderId="9" xfId="31" applyFont="1" applyFill="1" applyBorder="1" applyAlignment="1" applyProtection="1">
      <alignment horizontal="center" vertical="center"/>
      <protection locked="0"/>
    </xf>
    <xf numFmtId="165" fontId="56" fillId="0" borderId="0" xfId="35" applyNumberFormat="1" applyFont="1" applyFill="1" applyBorder="1" applyAlignment="1" applyProtection="1">
      <alignment horizontal="center" vertical="center"/>
      <protection locked="0"/>
    </xf>
    <xf numFmtId="0" fontId="56" fillId="29" borderId="0" xfId="0" applyFont="1" applyFill="1" applyAlignment="1" applyProtection="1">
      <alignment horizontal="center" vertical="center"/>
      <protection locked="0"/>
    </xf>
    <xf numFmtId="165" fontId="56" fillId="29" borderId="0" xfId="35" applyNumberFormat="1" applyFont="1" applyFill="1" applyBorder="1" applyAlignment="1" applyProtection="1">
      <alignment horizontal="center" vertical="center"/>
      <protection locked="0"/>
    </xf>
    <xf numFmtId="0" fontId="59" fillId="45" borderId="9" xfId="31" applyFont="1" applyFill="1" applyBorder="1" applyAlignment="1" applyProtection="1">
      <alignment horizontal="center" vertical="center" wrapText="1"/>
      <protection locked="0"/>
    </xf>
    <xf numFmtId="0" fontId="54" fillId="27" borderId="12" xfId="0" applyFont="1" applyFill="1" applyBorder="1" applyAlignment="1" applyProtection="1">
      <alignment horizontal="center" vertical="center"/>
      <protection locked="0"/>
    </xf>
    <xf numFmtId="49" fontId="67" fillId="33" borderId="9" xfId="31" applyNumberFormat="1" applyFont="1" applyFill="1" applyBorder="1" applyAlignment="1" applyProtection="1">
      <alignment horizontal="center" vertical="center"/>
      <protection locked="0"/>
    </xf>
    <xf numFmtId="49" fontId="57" fillId="35" borderId="9" xfId="31" applyNumberFormat="1" applyFont="1" applyFill="1" applyBorder="1" applyAlignment="1" applyProtection="1">
      <alignment horizontal="center" vertical="center"/>
      <protection locked="0"/>
    </xf>
    <xf numFmtId="49" fontId="57" fillId="33" borderId="9" xfId="31" applyNumberFormat="1" applyFont="1" applyFill="1" applyBorder="1" applyAlignment="1" applyProtection="1">
      <alignment horizontal="center" vertical="center"/>
      <protection locked="0"/>
    </xf>
    <xf numFmtId="0" fontId="56" fillId="33" borderId="0" xfId="0" applyFont="1" applyFill="1" applyAlignment="1" applyProtection="1">
      <alignment horizontal="center" vertical="center"/>
      <protection locked="0"/>
    </xf>
    <xf numFmtId="49" fontId="56" fillId="33" borderId="9" xfId="0" applyNumberFormat="1" applyFont="1" applyFill="1" applyBorder="1" applyAlignment="1" applyProtection="1">
      <alignment horizontal="center" vertical="center"/>
      <protection locked="0"/>
    </xf>
    <xf numFmtId="0" fontId="56" fillId="33" borderId="9" xfId="0" applyFont="1" applyFill="1" applyBorder="1" applyAlignment="1" applyProtection="1">
      <alignment horizontal="center" vertical="center"/>
      <protection locked="0"/>
    </xf>
    <xf numFmtId="0" fontId="56" fillId="27" borderId="0" xfId="0" applyFont="1" applyFill="1" applyAlignment="1" applyProtection="1">
      <alignment horizontal="center" vertical="center"/>
      <protection locked="0"/>
    </xf>
    <xf numFmtId="0" fontId="56" fillId="35" borderId="0" xfId="0" applyFont="1" applyFill="1" applyAlignment="1" applyProtection="1">
      <alignment horizontal="center" vertical="center"/>
      <protection locked="0"/>
    </xf>
    <xf numFmtId="49" fontId="56" fillId="35" borderId="9" xfId="0" applyNumberFormat="1" applyFont="1" applyFill="1" applyBorder="1" applyAlignment="1" applyProtection="1">
      <alignment horizontal="center" vertical="center"/>
      <protection locked="0"/>
    </xf>
    <xf numFmtId="0" fontId="56" fillId="35" borderId="9" xfId="0" applyFont="1" applyFill="1" applyBorder="1" applyAlignment="1" applyProtection="1">
      <alignment horizontal="center" vertical="center"/>
      <protection locked="0"/>
    </xf>
    <xf numFmtId="0" fontId="56" fillId="35" borderId="9" xfId="0" applyFont="1" applyFill="1" applyBorder="1" applyAlignment="1" applyProtection="1">
      <alignment horizontal="center" vertical="center" wrapText="1"/>
      <protection locked="0"/>
    </xf>
    <xf numFmtId="0" fontId="56" fillId="0" borderId="9" xfId="0" applyFont="1" applyBorder="1" applyAlignment="1" applyProtection="1">
      <alignment horizontal="center" vertical="center" wrapText="1"/>
      <protection locked="0"/>
    </xf>
    <xf numFmtId="0" fontId="60" fillId="28" borderId="12" xfId="0" applyFont="1" applyFill="1" applyBorder="1" applyAlignment="1" applyProtection="1">
      <alignment horizontal="center" vertical="center"/>
      <protection locked="0"/>
    </xf>
    <xf numFmtId="0" fontId="6" fillId="27" borderId="9" xfId="31" applyFill="1" applyBorder="1" applyAlignment="1" applyProtection="1">
      <alignment horizontal="center" vertical="center" wrapText="1"/>
      <protection locked="0"/>
    </xf>
    <xf numFmtId="165" fontId="9" fillId="0" borderId="9" xfId="36" applyNumberFormat="1" applyFont="1" applyFill="1" applyBorder="1" applyAlignment="1" applyProtection="1">
      <alignment horizontal="center" vertical="center"/>
      <protection locked="0"/>
    </xf>
    <xf numFmtId="0" fontId="64" fillId="0" borderId="9" xfId="31" applyFont="1" applyFill="1" applyBorder="1" applyAlignment="1" applyProtection="1">
      <alignment horizontal="center" vertical="center"/>
      <protection locked="0"/>
    </xf>
    <xf numFmtId="49" fontId="60" fillId="28" borderId="9" xfId="0" applyNumberFormat="1" applyFont="1" applyFill="1" applyBorder="1" applyAlignment="1" applyProtection="1">
      <alignment horizontal="center" vertical="center"/>
      <protection locked="0"/>
    </xf>
    <xf numFmtId="0" fontId="55" fillId="0" borderId="9" xfId="31" applyFont="1" applyFill="1" applyBorder="1" applyAlignment="1" applyProtection="1">
      <alignment horizontal="center" vertical="center"/>
      <protection locked="0"/>
    </xf>
    <xf numFmtId="49" fontId="56" fillId="28" borderId="9" xfId="0" applyNumberFormat="1" applyFont="1" applyFill="1" applyBorder="1" applyAlignment="1" applyProtection="1">
      <alignment horizontal="center" vertical="center"/>
      <protection locked="0"/>
    </xf>
    <xf numFmtId="49" fontId="56" fillId="0" borderId="0" xfId="0" applyNumberFormat="1" applyFont="1" applyAlignment="1" applyProtection="1">
      <alignment horizontal="center" vertical="center"/>
      <protection locked="0"/>
    </xf>
    <xf numFmtId="0" fontId="0" fillId="24" borderId="0" xfId="0" applyFill="1" applyAlignment="1">
      <alignment horizontal="left" vertical="top" wrapText="1"/>
    </xf>
    <xf numFmtId="0" fontId="34" fillId="26" borderId="0" xfId="0" applyFont="1" applyFill="1" applyAlignment="1">
      <alignment horizontal="center" vertical="center" wrapText="1"/>
    </xf>
    <xf numFmtId="9" fontId="34" fillId="26" borderId="0" xfId="46" applyFont="1" applyFill="1" applyAlignment="1">
      <alignment horizontal="center" vertical="distributed"/>
    </xf>
    <xf numFmtId="0" fontId="0" fillId="24" borderId="0" xfId="0" applyFill="1" applyAlignment="1">
      <alignment horizontal="center" vertical="center" wrapText="1"/>
    </xf>
    <xf numFmtId="0" fontId="60" fillId="43" borderId="12" xfId="0" applyFont="1" applyFill="1" applyBorder="1" applyAlignment="1" applyProtection="1">
      <alignment horizontal="center" vertical="center"/>
      <protection locked="0"/>
    </xf>
    <xf numFmtId="3" fontId="56" fillId="0" borderId="9" xfId="0" applyNumberFormat="1" applyFont="1" applyBorder="1" applyAlignment="1" applyProtection="1">
      <alignment horizontal="center" vertical="center"/>
      <protection locked="0"/>
    </xf>
    <xf numFmtId="0" fontId="56" fillId="43" borderId="9" xfId="0" applyFont="1" applyFill="1" applyBorder="1" applyAlignment="1" applyProtection="1">
      <alignment horizontal="center" vertical="center"/>
      <protection locked="0"/>
    </xf>
    <xf numFmtId="0" fontId="56" fillId="43" borderId="12" xfId="0" applyFont="1" applyFill="1" applyBorder="1" applyAlignment="1" applyProtection="1">
      <alignment horizontal="center" vertical="center"/>
      <protection locked="0"/>
    </xf>
    <xf numFmtId="165" fontId="56" fillId="43" borderId="9" xfId="35" applyNumberFormat="1" applyFont="1" applyFill="1" applyBorder="1" applyAlignment="1" applyProtection="1">
      <alignment horizontal="center" vertical="center"/>
      <protection locked="0"/>
    </xf>
    <xf numFmtId="0" fontId="61" fillId="0" borderId="9" xfId="31" applyFont="1" applyFill="1" applyBorder="1" applyAlignment="1" applyProtection="1">
      <alignment horizontal="center" vertical="center"/>
      <protection locked="0"/>
    </xf>
    <xf numFmtId="0" fontId="60" fillId="43" borderId="9" xfId="0" applyFont="1" applyFill="1" applyBorder="1" applyAlignment="1" applyProtection="1">
      <alignment horizontal="center" vertical="center"/>
      <protection locked="0"/>
    </xf>
    <xf numFmtId="0" fontId="61" fillId="43" borderId="9" xfId="31" applyFont="1" applyFill="1" applyBorder="1" applyAlignment="1" applyProtection="1">
      <alignment horizontal="center" vertical="center"/>
      <protection locked="0"/>
    </xf>
    <xf numFmtId="49" fontId="60" fillId="43" borderId="9" xfId="0" applyNumberFormat="1" applyFont="1" applyFill="1" applyBorder="1" applyAlignment="1" applyProtection="1">
      <alignment horizontal="center" vertical="center"/>
      <protection locked="0"/>
    </xf>
    <xf numFmtId="0" fontId="57" fillId="43" borderId="9" xfId="31" applyFont="1" applyFill="1" applyBorder="1" applyAlignment="1" applyProtection="1">
      <alignment horizontal="center" vertical="center" wrapText="1"/>
      <protection locked="0"/>
    </xf>
    <xf numFmtId="0" fontId="57" fillId="0" borderId="9" xfId="31" applyFont="1" applyFill="1" applyBorder="1" applyAlignment="1" applyProtection="1">
      <alignment horizontal="center" vertical="center" wrapText="1"/>
      <protection locked="0"/>
    </xf>
    <xf numFmtId="49" fontId="57" fillId="0" borderId="9" xfId="31" applyNumberFormat="1" applyFont="1" applyFill="1" applyBorder="1" applyAlignment="1" applyProtection="1">
      <alignment horizontal="center" vertical="center"/>
      <protection locked="0"/>
    </xf>
    <xf numFmtId="0" fontId="56" fillId="0" borderId="9" xfId="0" applyFont="1" applyBorder="1" applyAlignment="1" applyProtection="1">
      <alignment horizontal="center" vertical="center"/>
      <protection locked="0"/>
    </xf>
    <xf numFmtId="3" fontId="56" fillId="43" borderId="9" xfId="0" applyNumberFormat="1" applyFont="1" applyFill="1" applyBorder="1" applyAlignment="1" applyProtection="1">
      <alignment horizontal="center" vertical="center"/>
      <protection locked="0"/>
    </xf>
    <xf numFmtId="49" fontId="56" fillId="0" borderId="9" xfId="0" applyNumberFormat="1" applyFont="1" applyBorder="1" applyAlignment="1" applyProtection="1">
      <alignment horizontal="center" vertical="center"/>
      <protection locked="0"/>
    </xf>
    <xf numFmtId="49" fontId="56" fillId="43" borderId="9" xfId="0" applyNumberFormat="1" applyFont="1" applyFill="1" applyBorder="1" applyAlignment="1" applyProtection="1">
      <alignment horizontal="center" vertical="center"/>
      <protection locked="0"/>
    </xf>
    <xf numFmtId="0" fontId="56" fillId="0" borderId="12" xfId="0" applyFont="1" applyBorder="1" applyAlignment="1" applyProtection="1">
      <alignment horizontal="center" vertical="center"/>
      <protection locked="0"/>
    </xf>
    <xf numFmtId="0" fontId="60" fillId="0" borderId="12" xfId="0" applyFont="1" applyBorder="1" applyAlignment="1" applyProtection="1">
      <alignment horizontal="center" vertical="center"/>
      <protection locked="0"/>
    </xf>
    <xf numFmtId="49" fontId="9" fillId="29" borderId="9" xfId="0" applyNumberFormat="1" applyFont="1" applyFill="1" applyBorder="1" applyAlignment="1" applyProtection="1">
      <alignment horizontal="center" vertical="center"/>
      <protection locked="0"/>
    </xf>
    <xf numFmtId="0" fontId="5" fillId="29" borderId="9" xfId="0" applyFont="1" applyFill="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54" fillId="0" borderId="9" xfId="0" applyFont="1" applyBorder="1" applyAlignment="1" applyProtection="1">
      <alignment horizontal="center" vertical="center"/>
      <protection locked="0"/>
    </xf>
    <xf numFmtId="0" fontId="6" fillId="0" borderId="9" xfId="31" applyFill="1" applyBorder="1" applyAlignment="1" applyProtection="1">
      <alignment horizontal="center" vertical="center" wrapText="1"/>
      <protection locked="0"/>
    </xf>
    <xf numFmtId="0" fontId="5" fillId="27" borderId="9" xfId="0" applyFont="1" applyFill="1" applyBorder="1" applyAlignment="1" applyProtection="1">
      <alignment horizontal="center" vertical="center"/>
      <protection locked="0"/>
    </xf>
    <xf numFmtId="0" fontId="6" fillId="27" borderId="9" xfId="31" applyFill="1" applyBorder="1" applyAlignment="1" applyProtection="1">
      <alignment horizontal="center" vertical="center"/>
      <protection locked="0"/>
    </xf>
    <xf numFmtId="0" fontId="6" fillId="0" borderId="9" xfId="31" applyFill="1" applyBorder="1" applyAlignment="1" applyProtection="1">
      <alignment horizontal="center" vertical="center"/>
      <protection locked="0"/>
    </xf>
    <xf numFmtId="165" fontId="5" fillId="29" borderId="9" xfId="35" applyNumberFormat="1" applyFont="1" applyFill="1" applyBorder="1" applyAlignment="1" applyProtection="1">
      <alignment horizontal="center" vertical="center"/>
      <protection locked="0"/>
    </xf>
    <xf numFmtId="165" fontId="56" fillId="0" borderId="9" xfId="35" applyNumberFormat="1" applyFont="1" applyFill="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165" fontId="60" fillId="43" borderId="9" xfId="35" applyNumberFormat="1" applyFont="1" applyFill="1" applyBorder="1" applyAlignment="1" applyProtection="1">
      <alignment horizontal="center" vertical="center"/>
      <protection locked="0"/>
    </xf>
    <xf numFmtId="0" fontId="60" fillId="0" borderId="9" xfId="0" applyFont="1" applyBorder="1" applyAlignment="1" applyProtection="1">
      <alignment horizontal="center" vertical="center"/>
      <protection locked="0"/>
    </xf>
    <xf numFmtId="165" fontId="60" fillId="0" borderId="9" xfId="35" applyNumberFormat="1" applyFont="1" applyFill="1" applyBorder="1" applyAlignment="1" applyProtection="1">
      <alignment horizontal="center" vertical="center"/>
      <protection locked="0"/>
    </xf>
    <xf numFmtId="0" fontId="60" fillId="28" borderId="9" xfId="0" applyFont="1" applyFill="1" applyBorder="1" applyAlignment="1" applyProtection="1">
      <alignment horizontal="center" vertical="center"/>
      <protection locked="0"/>
    </xf>
    <xf numFmtId="0" fontId="61" fillId="0" borderId="9" xfId="31" applyFont="1" applyBorder="1" applyAlignment="1" applyProtection="1">
      <alignment horizontal="center" vertical="center"/>
    </xf>
    <xf numFmtId="49" fontId="60" fillId="0" borderId="9" xfId="0" applyNumberFormat="1" applyFont="1" applyBorder="1" applyAlignment="1" applyProtection="1">
      <alignment horizontal="center" vertical="center"/>
      <protection locked="0"/>
    </xf>
    <xf numFmtId="165" fontId="60" fillId="28" borderId="9" xfId="35" applyNumberFormat="1" applyFont="1" applyFill="1" applyBorder="1" applyAlignment="1" applyProtection="1">
      <alignment horizontal="center" vertical="center"/>
      <protection locked="0"/>
    </xf>
    <xf numFmtId="0" fontId="54" fillId="43" borderId="12" xfId="0" applyFont="1" applyFill="1" applyBorder="1" applyAlignment="1" applyProtection="1">
      <alignment horizontal="center" vertical="center"/>
      <protection locked="0"/>
    </xf>
    <xf numFmtId="0" fontId="64" fillId="43" borderId="9" xfId="31" applyFont="1" applyFill="1" applyBorder="1" applyAlignment="1" applyProtection="1">
      <alignment horizontal="center" vertical="center"/>
      <protection locked="0"/>
    </xf>
    <xf numFmtId="0" fontId="59" fillId="43" borderId="9" xfId="31" applyFont="1" applyFill="1" applyBorder="1" applyAlignment="1" applyProtection="1">
      <alignment horizontal="center" vertical="center" wrapText="1"/>
      <protection locked="0"/>
    </xf>
    <xf numFmtId="0" fontId="45" fillId="38" borderId="0" xfId="0" applyFont="1" applyFill="1" applyAlignment="1">
      <alignment horizontal="center" vertical="center"/>
    </xf>
    <xf numFmtId="0" fontId="59" fillId="0" borderId="9" xfId="31" applyFont="1" applyFill="1" applyBorder="1" applyAlignment="1" applyProtection="1">
      <alignment horizontal="center" vertical="center" wrapText="1"/>
      <protection locked="0"/>
    </xf>
    <xf numFmtId="0" fontId="57" fillId="27" borderId="9" xfId="31" applyFont="1" applyFill="1" applyBorder="1" applyAlignment="1" applyProtection="1">
      <alignment horizontal="center" vertical="center" wrapText="1"/>
      <protection locked="0"/>
    </xf>
    <xf numFmtId="0" fontId="5" fillId="29" borderId="12" xfId="0" applyFont="1" applyFill="1" applyBorder="1" applyAlignment="1" applyProtection="1">
      <alignment horizontal="center" vertical="center"/>
      <protection locked="0"/>
    </xf>
    <xf numFmtId="0" fontId="6" fillId="29" borderId="9" xfId="31" applyFill="1" applyBorder="1" applyAlignment="1" applyProtection="1">
      <alignment horizontal="center" vertical="center"/>
      <protection locked="0"/>
    </xf>
    <xf numFmtId="3" fontId="60" fillId="43" borderId="9" xfId="0" applyNumberFormat="1" applyFont="1" applyFill="1" applyBorder="1" applyAlignment="1" applyProtection="1">
      <alignment horizontal="center" vertical="center"/>
      <protection locked="0"/>
    </xf>
    <xf numFmtId="0" fontId="31" fillId="0" borderId="8" xfId="0" applyFont="1" applyBorder="1" applyAlignment="1">
      <alignment horizontal="left" vertical="top" wrapText="1"/>
    </xf>
    <xf numFmtId="0" fontId="31" fillId="0" borderId="0" xfId="0" applyFont="1" applyAlignment="1">
      <alignment horizontal="left" vertical="top" wrapText="1"/>
    </xf>
    <xf numFmtId="0" fontId="56" fillId="29" borderId="9" xfId="0" applyFont="1" applyFill="1" applyBorder="1" applyAlignment="1" applyProtection="1">
      <alignment horizontal="center" vertical="center"/>
      <protection locked="0"/>
    </xf>
    <xf numFmtId="165" fontId="54" fillId="0" borderId="9" xfId="35" applyNumberFormat="1" applyFont="1" applyFill="1" applyBorder="1" applyAlignment="1" applyProtection="1">
      <alignment horizontal="center" vertical="center"/>
      <protection locked="0"/>
    </xf>
    <xf numFmtId="0" fontId="54" fillId="29" borderId="12" xfId="0" applyFont="1" applyFill="1" applyBorder="1" applyAlignment="1" applyProtection="1">
      <alignment horizontal="center" vertical="center"/>
      <protection locked="0"/>
    </xf>
    <xf numFmtId="0" fontId="54" fillId="29" borderId="9" xfId="0" applyFont="1" applyFill="1" applyBorder="1" applyAlignment="1" applyProtection="1">
      <alignment horizontal="center" vertical="center"/>
      <protection locked="0"/>
    </xf>
    <xf numFmtId="0" fontId="57" fillId="29" borderId="9" xfId="31" applyFont="1" applyFill="1" applyBorder="1" applyAlignment="1" applyProtection="1">
      <alignment horizontal="center" vertical="center" wrapText="1"/>
      <protection locked="0"/>
    </xf>
    <xf numFmtId="165" fontId="54" fillId="29" borderId="9" xfId="35" applyNumberFormat="1" applyFont="1" applyFill="1" applyBorder="1" applyAlignment="1" applyProtection="1">
      <alignment horizontal="center" vertical="center"/>
      <protection locked="0"/>
    </xf>
    <xf numFmtId="49" fontId="56" fillId="29" borderId="9" xfId="0" applyNumberFormat="1" applyFont="1" applyFill="1" applyBorder="1" applyAlignment="1" applyProtection="1">
      <alignment horizontal="center" vertical="center"/>
      <protection locked="0"/>
    </xf>
    <xf numFmtId="0" fontId="49" fillId="25" borderId="0" xfId="0" applyFont="1" applyFill="1" applyAlignment="1">
      <alignment horizontal="center" vertical="top" wrapText="1"/>
    </xf>
    <xf numFmtId="0" fontId="60" fillId="27" borderId="9" xfId="0" applyFont="1" applyFill="1" applyBorder="1" applyAlignment="1" applyProtection="1">
      <alignment horizontal="center" vertical="center"/>
      <protection locked="0"/>
    </xf>
    <xf numFmtId="165" fontId="60" fillId="27" borderId="9" xfId="35" applyNumberFormat="1" applyFont="1" applyFill="1" applyBorder="1" applyAlignment="1" applyProtection="1">
      <alignment horizontal="center" vertical="center"/>
      <protection locked="0"/>
    </xf>
    <xf numFmtId="0" fontId="56" fillId="43" borderId="12" xfId="0" applyFont="1" applyFill="1" applyBorder="1" applyAlignment="1" applyProtection="1">
      <alignment horizontal="center" vertical="center" wrapText="1"/>
      <protection locked="0"/>
    </xf>
    <xf numFmtId="0" fontId="45" fillId="39" borderId="13" xfId="0" applyFont="1" applyFill="1" applyBorder="1" applyAlignment="1">
      <alignment horizontal="center" vertical="center"/>
    </xf>
    <xf numFmtId="0" fontId="45" fillId="39" borderId="0" xfId="0" applyFont="1" applyFill="1" applyAlignment="1">
      <alignment horizontal="center" vertical="center"/>
    </xf>
    <xf numFmtId="49" fontId="6" fillId="0" borderId="9" xfId="31" applyNumberFormat="1" applyFill="1" applyBorder="1" applyAlignment="1" applyProtection="1">
      <alignment horizontal="center" vertical="center"/>
      <protection locked="0"/>
    </xf>
    <xf numFmtId="0" fontId="51" fillId="40" borderId="0" xfId="0" applyFont="1" applyFill="1" applyAlignment="1">
      <alignment horizontal="center" vertical="center"/>
    </xf>
    <xf numFmtId="165" fontId="56" fillId="29" borderId="9" xfId="35" applyNumberFormat="1" applyFont="1" applyFill="1" applyBorder="1" applyAlignment="1" applyProtection="1">
      <alignment horizontal="center" vertical="center"/>
      <protection locked="0"/>
    </xf>
    <xf numFmtId="49" fontId="66" fillId="0" borderId="9" xfId="0" applyNumberFormat="1" applyFont="1" applyBorder="1" applyAlignment="1">
      <alignment horizontal="center" vertical="center"/>
    </xf>
    <xf numFmtId="165" fontId="5" fillId="0" borderId="9" xfId="35" applyNumberFormat="1" applyFont="1" applyFill="1" applyBorder="1" applyAlignment="1" applyProtection="1">
      <alignment horizontal="center" vertical="center"/>
      <protection locked="0"/>
    </xf>
    <xf numFmtId="49" fontId="6" fillId="27" borderId="9" xfId="31" applyNumberFormat="1" applyFill="1" applyBorder="1" applyAlignment="1" applyProtection="1">
      <alignment horizontal="center" vertical="center"/>
      <protection locked="0"/>
    </xf>
    <xf numFmtId="49" fontId="9" fillId="27" borderId="9" xfId="0" applyNumberFormat="1" applyFont="1" applyFill="1" applyBorder="1" applyAlignment="1" applyProtection="1">
      <alignment horizontal="center" vertical="center"/>
      <protection locked="0"/>
    </xf>
    <xf numFmtId="49" fontId="6" fillId="29" borderId="9" xfId="31" applyNumberFormat="1" applyFill="1" applyBorder="1" applyAlignment="1" applyProtection="1">
      <alignment horizontal="center" vertical="center"/>
      <protection locked="0"/>
    </xf>
    <xf numFmtId="165" fontId="5" fillId="27" borderId="9" xfId="35" applyNumberFormat="1" applyFont="1" applyFill="1" applyBorder="1" applyAlignment="1" applyProtection="1">
      <alignment horizontal="center" vertical="center"/>
      <protection locked="0"/>
    </xf>
    <xf numFmtId="0" fontId="6" fillId="29" borderId="9" xfId="31" applyFill="1" applyBorder="1" applyAlignment="1" applyProtection="1">
      <alignment horizontal="center" vertical="center" wrapText="1"/>
      <protection locked="0"/>
    </xf>
    <xf numFmtId="0" fontId="54" fillId="0" borderId="12" xfId="0" applyFont="1" applyBorder="1" applyAlignment="1" applyProtection="1">
      <alignment horizontal="center" vertical="center"/>
      <protection locked="0"/>
    </xf>
    <xf numFmtId="49" fontId="57" fillId="29" borderId="9" xfId="31" applyNumberFormat="1" applyFont="1" applyFill="1" applyBorder="1" applyAlignment="1" applyProtection="1">
      <alignment horizontal="center" vertical="center"/>
      <protection locked="0"/>
    </xf>
    <xf numFmtId="0" fontId="57" fillId="29" borderId="9" xfId="31" applyFont="1" applyFill="1" applyBorder="1" applyAlignment="1" applyProtection="1">
      <alignment horizontal="center" vertical="center"/>
    </xf>
    <xf numFmtId="49" fontId="9" fillId="0" borderId="9" xfId="0" applyNumberFormat="1" applyFont="1" applyBorder="1" applyAlignment="1" applyProtection="1">
      <alignment horizontal="center" vertical="center"/>
      <protection locked="0"/>
    </xf>
    <xf numFmtId="165" fontId="5" fillId="0" borderId="0" xfId="35" applyNumberFormat="1" applyFont="1" applyFill="1" applyBorder="1" applyAlignment="1" applyProtection="1">
      <alignment horizontal="center" vertical="center"/>
      <protection locked="0"/>
    </xf>
    <xf numFmtId="49" fontId="59" fillId="29" borderId="9" xfId="31" applyNumberFormat="1" applyFont="1" applyFill="1" applyBorder="1" applyAlignment="1" applyProtection="1">
      <alignment horizontal="center" vertical="center"/>
      <protection locked="0"/>
    </xf>
    <xf numFmtId="0" fontId="6" fillId="31" borderId="9" xfId="31" applyFill="1" applyBorder="1" applyAlignment="1" applyProtection="1">
      <alignment horizontal="center" vertical="center" wrapText="1"/>
      <protection locked="0"/>
    </xf>
    <xf numFmtId="49" fontId="56" fillId="31" borderId="9" xfId="0" applyNumberFormat="1" applyFont="1" applyFill="1" applyBorder="1" applyAlignment="1" applyProtection="1">
      <alignment horizontal="center" vertical="center"/>
      <protection locked="0"/>
    </xf>
    <xf numFmtId="0" fontId="54" fillId="31" borderId="9" xfId="0" applyFont="1" applyFill="1" applyBorder="1" applyAlignment="1" applyProtection="1">
      <alignment horizontal="center" vertical="center"/>
      <protection locked="0"/>
    </xf>
    <xf numFmtId="0" fontId="45" fillId="41" borderId="0" xfId="0" applyFont="1" applyFill="1" applyAlignment="1">
      <alignment horizontal="center" vertical="center"/>
    </xf>
    <xf numFmtId="0" fontId="6" fillId="0" borderId="0" xfId="31" applyFill="1" applyAlignment="1" applyProtection="1">
      <alignment horizontal="center" vertical="center"/>
    </xf>
    <xf numFmtId="0" fontId="6" fillId="31" borderId="0" xfId="31" applyFill="1" applyAlignment="1" applyProtection="1">
      <alignment horizontal="center" vertical="center"/>
    </xf>
    <xf numFmtId="0" fontId="57" fillId="43" borderId="9" xfId="31" applyFont="1" applyFill="1" applyBorder="1" applyAlignment="1" applyProtection="1">
      <alignment horizontal="center" vertical="center"/>
      <protection locked="0"/>
    </xf>
    <xf numFmtId="0" fontId="51" fillId="46" borderId="13" xfId="0" applyFont="1" applyFill="1" applyBorder="1" applyAlignment="1">
      <alignment horizontal="center" vertical="center"/>
    </xf>
    <xf numFmtId="0" fontId="51" fillId="46" borderId="0" xfId="0" applyFont="1" applyFill="1" applyAlignment="1">
      <alignment horizontal="center" vertical="center"/>
    </xf>
    <xf numFmtId="165" fontId="54" fillId="27" borderId="9" xfId="35" applyNumberFormat="1" applyFont="1" applyFill="1" applyBorder="1" applyAlignment="1" applyProtection="1">
      <alignment horizontal="center" vertical="center"/>
      <protection locked="0"/>
    </xf>
    <xf numFmtId="165" fontId="56" fillId="31" borderId="9" xfId="35" applyNumberFormat="1" applyFont="1" applyFill="1" applyBorder="1" applyAlignment="1" applyProtection="1">
      <alignment horizontal="center" vertical="center"/>
      <protection locked="0"/>
    </xf>
    <xf numFmtId="0" fontId="56" fillId="31" borderId="12" xfId="0" applyFont="1" applyFill="1" applyBorder="1" applyAlignment="1" applyProtection="1">
      <alignment horizontal="center" vertical="center"/>
      <protection locked="0"/>
    </xf>
    <xf numFmtId="0" fontId="54" fillId="27" borderId="9" xfId="0" applyFont="1" applyFill="1" applyBorder="1" applyAlignment="1" applyProtection="1">
      <alignment horizontal="center" vertical="center"/>
      <protection locked="0"/>
    </xf>
    <xf numFmtId="0" fontId="65" fillId="0" borderId="9" xfId="31" applyFont="1" applyFill="1" applyBorder="1" applyAlignment="1" applyProtection="1">
      <alignment horizontal="center" vertical="center" wrapText="1"/>
      <protection locked="0"/>
    </xf>
    <xf numFmtId="0" fontId="51" fillId="44" borderId="0" xfId="0" applyFont="1" applyFill="1" applyAlignment="1">
      <alignment horizontal="center" vertical="center"/>
    </xf>
    <xf numFmtId="0" fontId="56" fillId="0" borderId="8" xfId="0" applyFont="1" applyBorder="1" applyAlignment="1" applyProtection="1">
      <alignment horizontal="center" vertical="center"/>
      <protection locked="0"/>
    </xf>
    <xf numFmtId="165" fontId="56" fillId="27" borderId="9" xfId="35" applyNumberFormat="1" applyFont="1" applyFill="1" applyBorder="1" applyAlignment="1" applyProtection="1">
      <alignment horizontal="center" vertical="center"/>
      <protection locked="0"/>
    </xf>
    <xf numFmtId="3" fontId="5" fillId="0" borderId="9" xfId="0" applyNumberFormat="1" applyFont="1" applyBorder="1" applyAlignment="1" applyProtection="1">
      <alignment horizontal="center" vertical="center"/>
      <protection locked="0"/>
    </xf>
    <xf numFmtId="0" fontId="5" fillId="43" borderId="9" xfId="0" applyFont="1" applyFill="1" applyBorder="1" applyAlignment="1" applyProtection="1">
      <alignment horizontal="center" vertical="center"/>
      <protection locked="0"/>
    </xf>
    <xf numFmtId="165" fontId="5" fillId="43" borderId="9" xfId="36" applyNumberFormat="1" applyFont="1" applyFill="1" applyBorder="1" applyAlignment="1" applyProtection="1">
      <alignment horizontal="center" vertical="center"/>
      <protection locked="0"/>
    </xf>
    <xf numFmtId="0" fontId="56" fillId="27" borderId="9" xfId="0" applyFont="1" applyFill="1" applyBorder="1" applyAlignment="1" applyProtection="1">
      <alignment horizontal="center" vertical="center"/>
      <protection locked="0"/>
    </xf>
    <xf numFmtId="49" fontId="56" fillId="27" borderId="9" xfId="0" applyNumberFormat="1" applyFont="1" applyFill="1" applyBorder="1" applyAlignment="1" applyProtection="1">
      <alignment horizontal="center" vertical="center"/>
      <protection locked="0"/>
    </xf>
    <xf numFmtId="3" fontId="54" fillId="0" borderId="9" xfId="0" applyNumberFormat="1" applyFont="1" applyBorder="1" applyAlignment="1" applyProtection="1">
      <alignment horizontal="center" vertical="center"/>
      <protection locked="0"/>
    </xf>
    <xf numFmtId="0" fontId="56" fillId="29" borderId="12" xfId="0" applyFont="1" applyFill="1" applyBorder="1" applyAlignment="1" applyProtection="1">
      <alignment horizontal="center" vertical="center"/>
      <protection locked="0"/>
    </xf>
    <xf numFmtId="0" fontId="45" fillId="42" borderId="15" xfId="0" applyFont="1" applyFill="1" applyBorder="1" applyAlignment="1">
      <alignment horizontal="center" vertical="center"/>
    </xf>
    <xf numFmtId="0" fontId="65" fillId="29" borderId="9" xfId="31" applyFont="1" applyFill="1" applyBorder="1" applyAlignment="1" applyProtection="1">
      <alignment horizontal="center" vertical="center" wrapText="1"/>
      <protection locked="0"/>
    </xf>
    <xf numFmtId="49" fontId="43" fillId="25" borderId="0" xfId="0" applyNumberFormat="1" applyFont="1" applyFill="1" applyAlignment="1">
      <alignment horizontal="center" vertical="center" shrinkToFit="1"/>
    </xf>
    <xf numFmtId="49" fontId="59" fillId="0" borderId="9" xfId="31" applyNumberFormat="1" applyFont="1" applyFill="1" applyBorder="1" applyAlignment="1" applyProtection="1">
      <alignment horizontal="center" vertical="center"/>
      <protection locked="0"/>
    </xf>
    <xf numFmtId="0" fontId="51" fillId="36" borderId="13" xfId="0" applyFont="1" applyFill="1" applyBorder="1" applyAlignment="1">
      <alignment horizontal="center" vertical="center"/>
    </xf>
    <xf numFmtId="0" fontId="5" fillId="33" borderId="9" xfId="0" applyFont="1" applyFill="1" applyBorder="1" applyAlignment="1" applyProtection="1">
      <alignment horizontal="center" vertical="center"/>
      <protection locked="0"/>
    </xf>
    <xf numFmtId="49" fontId="9" fillId="33" borderId="9" xfId="0" applyNumberFormat="1" applyFont="1" applyFill="1" applyBorder="1" applyAlignment="1" applyProtection="1">
      <alignment horizontal="center" vertical="center"/>
      <protection locked="0"/>
    </xf>
    <xf numFmtId="168" fontId="32" fillId="35" borderId="8" xfId="33" applyNumberFormat="1" applyFont="1" applyFill="1" applyBorder="1" applyAlignment="1" applyProtection="1">
      <alignment horizontal="center" vertical="center"/>
      <protection locked="0"/>
    </xf>
    <xf numFmtId="168" fontId="32" fillId="35" borderId="0" xfId="33" applyNumberFormat="1" applyFont="1" applyFill="1" applyBorder="1" applyAlignment="1" applyProtection="1">
      <alignment horizontal="center" vertical="center"/>
      <protection locked="0"/>
    </xf>
    <xf numFmtId="168" fontId="32" fillId="35" borderId="12" xfId="33" applyNumberFormat="1" applyFont="1" applyFill="1" applyBorder="1" applyAlignment="1" applyProtection="1">
      <alignment horizontal="center" vertical="center"/>
      <protection locked="0"/>
    </xf>
    <xf numFmtId="168" fontId="32" fillId="0" borderId="8" xfId="33" applyNumberFormat="1" applyFont="1" applyFill="1" applyBorder="1" applyAlignment="1" applyProtection="1">
      <alignment horizontal="center" vertical="center"/>
      <protection locked="0"/>
    </xf>
    <xf numFmtId="168" fontId="32" fillId="0" borderId="0" xfId="33" applyNumberFormat="1" applyFont="1" applyFill="1" applyBorder="1" applyAlignment="1" applyProtection="1">
      <alignment horizontal="center" vertical="center"/>
      <protection locked="0"/>
    </xf>
    <xf numFmtId="168" fontId="32" fillId="0" borderId="12" xfId="33" applyNumberFormat="1" applyFont="1" applyFill="1" applyBorder="1" applyAlignment="1" applyProtection="1">
      <alignment horizontal="center" vertical="center"/>
      <protection locked="0"/>
    </xf>
    <xf numFmtId="0" fontId="57" fillId="29" borderId="9" xfId="31" applyFont="1" applyFill="1" applyBorder="1" applyAlignment="1">
      <alignment horizontal="center" vertical="center"/>
      <protection locked="0"/>
    </xf>
    <xf numFmtId="165" fontId="56" fillId="0" borderId="9" xfId="36" applyNumberFormat="1" applyFont="1" applyFill="1" applyBorder="1" applyAlignment="1" applyProtection="1">
      <alignment horizontal="center" vertical="center"/>
      <protection locked="0"/>
    </xf>
    <xf numFmtId="0" fontId="57" fillId="0" borderId="0" xfId="31" applyFont="1" applyFill="1" applyAlignment="1" applyProtection="1">
      <alignment horizontal="center" vertical="center"/>
    </xf>
    <xf numFmtId="165" fontId="5" fillId="30" borderId="9" xfId="35" applyNumberFormat="1" applyFont="1" applyFill="1" applyBorder="1" applyAlignment="1" applyProtection="1">
      <alignment horizontal="center" vertical="center"/>
      <protection locked="0"/>
    </xf>
    <xf numFmtId="0" fontId="66" fillId="0" borderId="12" xfId="0" applyFont="1" applyBorder="1" applyAlignment="1">
      <alignment horizontal="center" vertical="center"/>
    </xf>
    <xf numFmtId="0" fontId="57" fillId="29" borderId="9" xfId="31" applyFont="1" applyFill="1" applyBorder="1" applyAlignment="1" applyProtection="1">
      <alignment horizontal="center" vertical="center"/>
      <protection locked="0"/>
    </xf>
    <xf numFmtId="0" fontId="61" fillId="43" borderId="9" xfId="31" applyFont="1" applyFill="1" applyBorder="1" applyAlignment="1">
      <alignment horizontal="center" vertical="center"/>
      <protection locked="0"/>
    </xf>
    <xf numFmtId="49" fontId="60" fillId="27" borderId="9" xfId="0" applyNumberFormat="1" applyFont="1" applyFill="1" applyBorder="1" applyAlignment="1" applyProtection="1">
      <alignment horizontal="center" vertical="center"/>
      <protection locked="0"/>
    </xf>
    <xf numFmtId="49" fontId="60" fillId="28" borderId="9" xfId="0" applyNumberFormat="1" applyFont="1" applyFill="1" applyBorder="1" applyAlignment="1" applyProtection="1">
      <alignment horizontal="center" vertical="center"/>
      <protection locked="0"/>
    </xf>
    <xf numFmtId="0" fontId="61" fillId="27" borderId="9" xfId="31" applyFont="1" applyFill="1" applyBorder="1" applyAlignment="1" applyProtection="1">
      <alignment horizontal="center" vertical="center"/>
      <protection locked="0"/>
    </xf>
    <xf numFmtId="3" fontId="60" fillId="0" borderId="9" xfId="0" applyNumberFormat="1" applyFont="1" applyBorder="1" applyAlignment="1" applyProtection="1">
      <alignment horizontal="center" vertical="center"/>
      <protection locked="0"/>
    </xf>
    <xf numFmtId="0" fontId="56" fillId="28" borderId="12" xfId="0" applyFont="1" applyFill="1" applyBorder="1" applyAlignment="1" applyProtection="1">
      <alignment horizontal="center" vertical="center"/>
      <protection locked="0"/>
    </xf>
    <xf numFmtId="0" fontId="61" fillId="28" borderId="9" xfId="31" applyFont="1" applyFill="1" applyBorder="1" applyAlignment="1" applyProtection="1">
      <alignment horizontal="center" vertical="center"/>
      <protection locked="0"/>
    </xf>
    <xf numFmtId="0" fontId="63" fillId="43" borderId="9" xfId="31" applyFont="1" applyFill="1" applyBorder="1" applyAlignment="1" applyProtection="1">
      <alignment horizontal="center" vertical="center"/>
      <protection locked="0"/>
    </xf>
    <xf numFmtId="0" fontId="56" fillId="43" borderId="0" xfId="0" applyFont="1" applyFill="1" applyAlignment="1" applyProtection="1">
      <alignment horizontal="center" vertical="center"/>
      <protection locked="0"/>
    </xf>
    <xf numFmtId="0" fontId="56" fillId="0" borderId="0" xfId="0" applyFont="1" applyAlignment="1" applyProtection="1">
      <alignment horizontal="center" vertical="center"/>
      <protection locked="0"/>
    </xf>
    <xf numFmtId="3" fontId="56" fillId="29" borderId="9" xfId="0" applyNumberFormat="1" applyFont="1" applyFill="1" applyBorder="1" applyAlignment="1" applyProtection="1">
      <alignment horizontal="center" vertical="center"/>
      <protection locked="0"/>
    </xf>
    <xf numFmtId="0" fontId="54" fillId="27" borderId="12" xfId="0" applyFont="1" applyFill="1" applyBorder="1" applyAlignment="1" applyProtection="1">
      <alignment horizontal="center" vertical="center"/>
      <protection locked="0"/>
    </xf>
    <xf numFmtId="0" fontId="6" fillId="43" borderId="9" xfId="31" applyFill="1" applyBorder="1" applyAlignment="1" applyProtection="1">
      <alignment horizontal="center" vertical="center"/>
      <protection locked="0"/>
    </xf>
    <xf numFmtId="49" fontId="9" fillId="43" borderId="9" xfId="0" applyNumberFormat="1" applyFont="1" applyFill="1" applyBorder="1" applyAlignment="1" applyProtection="1">
      <alignment horizontal="center" vertical="center"/>
      <protection locked="0"/>
    </xf>
    <xf numFmtId="0" fontId="56" fillId="27" borderId="12" xfId="0" applyFont="1" applyFill="1" applyBorder="1" applyAlignment="1" applyProtection="1">
      <alignment horizontal="center" vertical="center"/>
      <protection locked="0"/>
    </xf>
    <xf numFmtId="49" fontId="6" fillId="33" borderId="9" xfId="31" applyNumberFormat="1" applyFill="1" applyBorder="1" applyAlignment="1" applyProtection="1">
      <alignment horizontal="center" vertical="center"/>
      <protection locked="0"/>
    </xf>
    <xf numFmtId="0" fontId="5" fillId="33" borderId="0" xfId="0" applyFont="1" applyFill="1" applyAlignment="1" applyProtection="1">
      <alignment horizontal="center" vertical="center"/>
      <protection locked="0"/>
    </xf>
    <xf numFmtId="0" fontId="50" fillId="25" borderId="0" xfId="0" applyFont="1" applyFill="1" applyAlignment="1">
      <alignment horizontal="center" vertical="top" wrapText="1"/>
    </xf>
    <xf numFmtId="0" fontId="51" fillId="37" borderId="14" xfId="0" applyFont="1" applyFill="1" applyBorder="1" applyAlignment="1">
      <alignment horizontal="center" vertical="center"/>
    </xf>
    <xf numFmtId="0" fontId="5" fillId="30" borderId="12" xfId="0" applyFont="1" applyFill="1" applyBorder="1" applyAlignment="1" applyProtection="1">
      <alignment horizontal="center" vertical="center"/>
      <protection locked="0"/>
    </xf>
    <xf numFmtId="0" fontId="5" fillId="30" borderId="9" xfId="0" applyFont="1" applyFill="1" applyBorder="1" applyAlignment="1" applyProtection="1">
      <alignment horizontal="center" vertical="center"/>
      <protection locked="0"/>
    </xf>
    <xf numFmtId="49" fontId="9" fillId="30" borderId="9" xfId="0" applyNumberFormat="1" applyFont="1" applyFill="1" applyBorder="1" applyAlignment="1" applyProtection="1">
      <alignment horizontal="center" vertical="center"/>
      <protection locked="0"/>
    </xf>
    <xf numFmtId="49" fontId="6" fillId="30" borderId="12" xfId="31" applyNumberFormat="1" applyFill="1" applyBorder="1" applyAlignment="1" applyProtection="1">
      <alignment horizontal="center" vertical="center"/>
      <protection locked="0"/>
    </xf>
    <xf numFmtId="49" fontId="6" fillId="30" borderId="9" xfId="31" applyNumberFormat="1" applyFill="1" applyBorder="1" applyAlignment="1" applyProtection="1">
      <alignment horizontal="center" vertical="center"/>
      <protection locked="0"/>
    </xf>
    <xf numFmtId="0" fontId="57" fillId="0" borderId="9" xfId="31" applyFont="1" applyFill="1" applyBorder="1" applyAlignment="1" applyProtection="1">
      <alignment horizontal="center" vertical="center"/>
      <protection locked="0"/>
    </xf>
    <xf numFmtId="165" fontId="54" fillId="43" borderId="9" xfId="35" applyNumberFormat="1" applyFont="1" applyFill="1" applyBorder="1" applyAlignment="1" applyProtection="1">
      <alignment horizontal="center" vertical="center"/>
      <protection locked="0"/>
    </xf>
    <xf numFmtId="0" fontId="54" fillId="43" borderId="9" xfId="0" applyFont="1" applyFill="1" applyBorder="1" applyAlignment="1" applyProtection="1">
      <alignment horizontal="center" vertical="center"/>
      <protection locked="0"/>
    </xf>
    <xf numFmtId="3" fontId="54" fillId="43" borderId="9" xfId="0" applyNumberFormat="1" applyFont="1" applyFill="1" applyBorder="1" applyAlignment="1" applyProtection="1">
      <alignment horizontal="center" vertical="center"/>
      <protection locked="0"/>
    </xf>
    <xf numFmtId="49" fontId="54" fillId="0" borderId="9" xfId="0" applyNumberFormat="1" applyFont="1" applyBorder="1" applyAlignment="1" applyProtection="1">
      <alignment horizontal="center" vertical="center"/>
      <protection locked="0"/>
    </xf>
    <xf numFmtId="49" fontId="54" fillId="43" borderId="9" xfId="0" applyNumberFormat="1" applyFont="1" applyFill="1" applyBorder="1" applyAlignment="1" applyProtection="1">
      <alignment horizontal="center" vertical="center"/>
      <protection locked="0"/>
    </xf>
    <xf numFmtId="49" fontId="57" fillId="27" borderId="9" xfId="31" applyNumberFormat="1" applyFont="1" applyFill="1" applyBorder="1" applyAlignment="1" applyProtection="1">
      <alignment horizontal="center" vertical="center"/>
      <protection locked="0"/>
    </xf>
    <xf numFmtId="165" fontId="56" fillId="0" borderId="0" xfId="35" applyNumberFormat="1" applyFont="1" applyFill="1" applyBorder="1" applyAlignment="1" applyProtection="1">
      <alignment horizontal="center" vertical="center"/>
      <protection locked="0"/>
    </xf>
    <xf numFmtId="0" fontId="6" fillId="28" borderId="9" xfId="31" applyFill="1" applyBorder="1" applyAlignment="1" applyProtection="1">
      <alignment horizontal="center" vertical="center"/>
      <protection locked="0"/>
    </xf>
    <xf numFmtId="49" fontId="56" fillId="28" borderId="9" xfId="0" applyNumberFormat="1" applyFont="1" applyFill="1" applyBorder="1" applyAlignment="1" applyProtection="1">
      <alignment horizontal="center" vertical="center"/>
      <protection locked="0"/>
    </xf>
    <xf numFmtId="0" fontId="54" fillId="28" borderId="9" xfId="0" applyFont="1" applyFill="1" applyBorder="1" applyAlignment="1" applyProtection="1">
      <alignment horizontal="center" vertical="center"/>
      <protection locked="0"/>
    </xf>
    <xf numFmtId="0" fontId="56" fillId="28" borderId="9" xfId="0" applyFont="1" applyFill="1" applyBorder="1" applyAlignment="1" applyProtection="1">
      <alignment horizontal="center" vertical="center"/>
      <protection locked="0"/>
    </xf>
    <xf numFmtId="165" fontId="56" fillId="28" borderId="9" xfId="35" applyNumberFormat="1" applyFont="1" applyFill="1" applyBorder="1" applyAlignment="1" applyProtection="1">
      <alignment horizontal="center" vertical="center"/>
      <protection locked="0"/>
    </xf>
    <xf numFmtId="0" fontId="6" fillId="0" borderId="9" xfId="31" applyBorder="1" applyAlignment="1" applyProtection="1">
      <alignment horizontal="center" vertical="center"/>
    </xf>
    <xf numFmtId="165" fontId="54" fillId="28" borderId="9" xfId="35" applyNumberFormat="1" applyFont="1" applyFill="1" applyBorder="1" applyAlignment="1" applyProtection="1">
      <alignment horizontal="center" vertical="center"/>
      <protection locked="0"/>
    </xf>
    <xf numFmtId="0" fontId="6" fillId="43" borderId="9" xfId="31" applyFill="1" applyBorder="1" applyAlignment="1">
      <alignment horizontal="center" vertical="center"/>
      <protection locked="0"/>
    </xf>
    <xf numFmtId="0" fontId="57" fillId="27" borderId="9" xfId="31" applyFont="1" applyFill="1" applyBorder="1" applyAlignment="1" applyProtection="1">
      <alignment horizontal="center" vertical="center"/>
      <protection locked="0"/>
    </xf>
    <xf numFmtId="0" fontId="55" fillId="43" borderId="9" xfId="31" applyFont="1" applyFill="1" applyBorder="1" applyAlignment="1" applyProtection="1">
      <alignment horizontal="center" vertical="center"/>
      <protection locked="0"/>
    </xf>
    <xf numFmtId="168" fontId="58" fillId="0" borderId="8" xfId="33" applyNumberFormat="1" applyFont="1" applyFill="1" applyBorder="1" applyAlignment="1" applyProtection="1">
      <alignment horizontal="center" vertical="center"/>
      <protection locked="0"/>
    </xf>
    <xf numFmtId="168" fontId="58" fillId="0" borderId="0" xfId="33" applyNumberFormat="1" applyFont="1" applyFill="1" applyBorder="1" applyAlignment="1" applyProtection="1">
      <alignment horizontal="center" vertical="center"/>
      <protection locked="0"/>
    </xf>
    <xf numFmtId="168" fontId="58" fillId="0" borderId="12" xfId="33" applyNumberFormat="1" applyFont="1" applyFill="1" applyBorder="1" applyAlignment="1" applyProtection="1">
      <alignment horizontal="center" vertical="center"/>
      <protection locked="0"/>
    </xf>
    <xf numFmtId="168" fontId="58" fillId="35" borderId="8" xfId="33" applyNumberFormat="1" applyFont="1" applyFill="1" applyBorder="1" applyAlignment="1" applyProtection="1">
      <alignment horizontal="center" vertical="center"/>
      <protection locked="0"/>
    </xf>
    <xf numFmtId="168" fontId="58" fillId="35" borderId="0" xfId="33" applyNumberFormat="1" applyFont="1" applyFill="1" applyBorder="1" applyAlignment="1" applyProtection="1">
      <alignment horizontal="center" vertical="center"/>
      <protection locked="0"/>
    </xf>
    <xf numFmtId="168" fontId="58" fillId="35" borderId="12" xfId="33" applyNumberFormat="1" applyFont="1" applyFill="1" applyBorder="1" applyAlignment="1" applyProtection="1">
      <alignment horizontal="center" vertical="center"/>
      <protection locked="0"/>
    </xf>
    <xf numFmtId="49" fontId="57" fillId="30" borderId="9" xfId="31" applyNumberFormat="1" applyFont="1" applyFill="1" applyBorder="1" applyAlignment="1" applyProtection="1">
      <alignment horizontal="center" vertical="center"/>
      <protection locked="0"/>
    </xf>
    <xf numFmtId="49" fontId="56" fillId="30" borderId="9" xfId="0" applyNumberFormat="1" applyFont="1" applyFill="1" applyBorder="1" applyAlignment="1" applyProtection="1">
      <alignment horizontal="center" vertical="center"/>
      <protection locked="0"/>
    </xf>
    <xf numFmtId="0" fontId="56" fillId="30" borderId="12" xfId="0" applyFont="1" applyFill="1" applyBorder="1" applyAlignment="1" applyProtection="1">
      <alignment horizontal="center" vertical="center"/>
      <protection locked="0"/>
    </xf>
    <xf numFmtId="0" fontId="56" fillId="33" borderId="0" xfId="0" applyFont="1" applyFill="1" applyAlignment="1" applyProtection="1">
      <alignment horizontal="center" vertical="center"/>
      <protection locked="0"/>
    </xf>
    <xf numFmtId="49" fontId="57" fillId="33" borderId="9" xfId="31" applyNumberFormat="1" applyFont="1" applyFill="1" applyBorder="1" applyAlignment="1" applyProtection="1">
      <alignment horizontal="center" vertical="center"/>
      <protection locked="0"/>
    </xf>
    <xf numFmtId="49" fontId="56" fillId="33" borderId="9" xfId="0" applyNumberFormat="1" applyFont="1" applyFill="1" applyBorder="1" applyAlignment="1" applyProtection="1">
      <alignment horizontal="center" vertical="center"/>
      <protection locked="0"/>
    </xf>
    <xf numFmtId="0" fontId="56" fillId="33" borderId="9" xfId="0" applyFont="1" applyFill="1" applyBorder="1" applyAlignment="1" applyProtection="1">
      <alignment horizontal="center" vertical="center"/>
      <protection locked="0"/>
    </xf>
    <xf numFmtId="0" fontId="56" fillId="30" borderId="9" xfId="0" applyFont="1" applyFill="1" applyBorder="1" applyAlignment="1" applyProtection="1">
      <alignment horizontal="center" vertical="center"/>
      <protection locked="0"/>
    </xf>
    <xf numFmtId="165" fontId="56" fillId="30" borderId="9" xfId="35" applyNumberFormat="1" applyFont="1" applyFill="1" applyBorder="1" applyAlignment="1" applyProtection="1">
      <alignment horizontal="center" vertical="center"/>
      <protection locked="0"/>
    </xf>
  </cellXfs>
  <cellStyles count="50">
    <cellStyle name="20% - Cor1" xfId="1" xr:uid="{00000000-0005-0000-0000-000000000000}"/>
    <cellStyle name="20% - Cor2" xfId="2" xr:uid="{00000000-0005-0000-0000-000001000000}"/>
    <cellStyle name="20% - Cor3" xfId="3" xr:uid="{00000000-0005-0000-0000-000002000000}"/>
    <cellStyle name="20% - Cor4" xfId="4" xr:uid="{00000000-0005-0000-0000-000003000000}"/>
    <cellStyle name="20% - Cor5" xfId="5" xr:uid="{00000000-0005-0000-0000-000004000000}"/>
    <cellStyle name="20% - Cor6" xfId="6" xr:uid="{00000000-0005-0000-0000-000005000000}"/>
    <cellStyle name="40% - Cor1" xfId="7" xr:uid="{00000000-0005-0000-0000-000006000000}"/>
    <cellStyle name="40% - Cor2" xfId="8" xr:uid="{00000000-0005-0000-0000-000007000000}"/>
    <cellStyle name="40% - Cor3" xfId="9" xr:uid="{00000000-0005-0000-0000-000008000000}"/>
    <cellStyle name="40% - Cor4" xfId="10" xr:uid="{00000000-0005-0000-0000-000009000000}"/>
    <cellStyle name="40% - Cor5" xfId="11" xr:uid="{00000000-0005-0000-0000-00000A000000}"/>
    <cellStyle name="40% - Cor6" xfId="12" xr:uid="{00000000-0005-0000-0000-00000B000000}"/>
    <cellStyle name="60% - Cor1" xfId="13" xr:uid="{00000000-0005-0000-0000-00000C000000}"/>
    <cellStyle name="60% - Cor2" xfId="14" xr:uid="{00000000-0005-0000-0000-00000D000000}"/>
    <cellStyle name="60% - Cor3" xfId="15" xr:uid="{00000000-0005-0000-0000-00000E000000}"/>
    <cellStyle name="60% - Cor4" xfId="16" xr:uid="{00000000-0005-0000-0000-00000F000000}"/>
    <cellStyle name="60% - Cor5" xfId="17" xr:uid="{00000000-0005-0000-0000-000010000000}"/>
    <cellStyle name="60% - Cor6" xfId="18" xr:uid="{00000000-0005-0000-0000-000011000000}"/>
    <cellStyle name="Cabeçalho 1" xfId="19" xr:uid="{00000000-0005-0000-0000-000012000000}"/>
    <cellStyle name="Cabeçalho 2" xfId="20" xr:uid="{00000000-0005-0000-0000-000013000000}"/>
    <cellStyle name="Cabeçalho 3" xfId="21" xr:uid="{00000000-0005-0000-0000-000014000000}"/>
    <cellStyle name="Cabeçalho 4" xfId="22" xr:uid="{00000000-0005-0000-0000-000015000000}"/>
    <cellStyle name="Célula Ligada" xfId="23" xr:uid="{00000000-0005-0000-0000-000016000000}"/>
    <cellStyle name="Cor1" xfId="24" xr:uid="{00000000-0005-0000-0000-000017000000}"/>
    <cellStyle name="Cor2" xfId="25" xr:uid="{00000000-0005-0000-0000-000018000000}"/>
    <cellStyle name="Cor3" xfId="26" xr:uid="{00000000-0005-0000-0000-000019000000}"/>
    <cellStyle name="Cor4" xfId="27" xr:uid="{00000000-0005-0000-0000-00001A000000}"/>
    <cellStyle name="Cor5" xfId="28" xr:uid="{00000000-0005-0000-0000-00001B000000}"/>
    <cellStyle name="Cor6" xfId="29" xr:uid="{00000000-0005-0000-0000-00001C000000}"/>
    <cellStyle name="Correto" xfId="30" xr:uid="{00000000-0005-0000-0000-00001D000000}"/>
    <cellStyle name="Hipervínculo" xfId="31" builtinId="8"/>
    <cellStyle name="Incorreto" xfId="32" xr:uid="{00000000-0005-0000-0000-00001F000000}"/>
    <cellStyle name="Millares" xfId="33" builtinId="3"/>
    <cellStyle name="Millares 2" xfId="34" xr:uid="{00000000-0005-0000-0000-000021000000}"/>
    <cellStyle name="Moneda" xfId="35" builtinId="4"/>
    <cellStyle name="Moneda 2" xfId="36" xr:uid="{00000000-0005-0000-0000-000023000000}"/>
    <cellStyle name="Moneda 3" xfId="37" xr:uid="{00000000-0005-0000-0000-000024000000}"/>
    <cellStyle name="Neutro" xfId="38" xr:uid="{00000000-0005-0000-0000-000025000000}"/>
    <cellStyle name="Normal" xfId="0" builtinId="0"/>
    <cellStyle name="Normal 2" xfId="39" xr:uid="{00000000-0005-0000-0000-000027000000}"/>
    <cellStyle name="Normal 3" xfId="40" xr:uid="{00000000-0005-0000-0000-000028000000}"/>
    <cellStyle name="Normal 3 2" xfId="41" xr:uid="{00000000-0005-0000-0000-000029000000}"/>
    <cellStyle name="Normal 4" xfId="42" xr:uid="{00000000-0005-0000-0000-00002A000000}"/>
    <cellStyle name="Normal 4 2" xfId="43" xr:uid="{00000000-0005-0000-0000-00002B000000}"/>
    <cellStyle name="Normal 5" xfId="44" xr:uid="{00000000-0005-0000-0000-00002C000000}"/>
    <cellStyle name="Nota" xfId="45" xr:uid="{00000000-0005-0000-0000-00002D000000}"/>
    <cellStyle name="Porcentaje 2" xfId="46" xr:uid="{00000000-0005-0000-0000-00002E000000}"/>
    <cellStyle name="Saída" xfId="47" xr:uid="{00000000-0005-0000-0000-00002F000000}"/>
    <cellStyle name="Texto de Aviso" xfId="48" xr:uid="{00000000-0005-0000-0000-000030000000}"/>
    <cellStyle name="Verificar Célula" xfId="49" xr:uid="{00000000-0005-0000-0000-00003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CFBAB"/>
      <color rgb="FFE9A5E4"/>
      <color rgb="FF66FF33"/>
      <color rgb="FFDF9485"/>
      <color rgb="FFFBFA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roly.eu/"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7</xdr:col>
      <xdr:colOff>77959</xdr:colOff>
      <xdr:row>36</xdr:row>
      <xdr:rowOff>89647</xdr:rowOff>
    </xdr:to>
    <xdr:pic>
      <xdr:nvPicPr>
        <xdr:cNvPr id="4" name="Imagen 3">
          <a:extLst>
            <a:ext uri="{FF2B5EF4-FFF2-40B4-BE49-F238E27FC236}">
              <a16:creationId xmlns:a16="http://schemas.microsoft.com/office/drawing/2014/main" id="{DC1D00E4-7D9A-2B35-DD75-8D6761D97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5064576" cy="6947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57150</xdr:rowOff>
    </xdr:from>
    <xdr:to>
      <xdr:col>10</xdr:col>
      <xdr:colOff>19050</xdr:colOff>
      <xdr:row>4</xdr:row>
      <xdr:rowOff>0</xdr:rowOff>
    </xdr:to>
    <xdr:pic>
      <xdr:nvPicPr>
        <xdr:cNvPr id="77002" name="Imagen 5">
          <a:hlinkClick xmlns:r="http://schemas.openxmlformats.org/officeDocument/2006/relationships" r:id="rId1"/>
          <a:extLst>
            <a:ext uri="{FF2B5EF4-FFF2-40B4-BE49-F238E27FC236}">
              <a16:creationId xmlns:a16="http://schemas.microsoft.com/office/drawing/2014/main" id="{798A773D-9D71-D744-D2F2-117C632946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12617" t="29327" r="13084" b="27403"/>
        <a:stretch>
          <a:fillRect/>
        </a:stretch>
      </xdr:blipFill>
      <xdr:spPr bwMode="auto">
        <a:xfrm>
          <a:off x="152400" y="57150"/>
          <a:ext cx="17716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oly.es/model_RD6665" TargetMode="External"/><Relationship Id="rId21" Type="http://schemas.openxmlformats.org/officeDocument/2006/relationships/hyperlink" Target="https://www.roly.es/model_CA6691" TargetMode="External"/><Relationship Id="rId63" Type="http://schemas.openxmlformats.org/officeDocument/2006/relationships/hyperlink" Target="https://www.roly.es/model_CQ6425" TargetMode="External"/><Relationship Id="rId159" Type="http://schemas.openxmlformats.org/officeDocument/2006/relationships/hyperlink" Target="https://www.roly.es/model_CV5050" TargetMode="External"/><Relationship Id="rId170" Type="http://schemas.openxmlformats.org/officeDocument/2006/relationships/hyperlink" Target="https://www.roly.es/model_BN6716" TargetMode="External"/><Relationship Id="rId226" Type="http://schemas.openxmlformats.org/officeDocument/2006/relationships/hyperlink" Target="https://www.roly.es/model_CQ6440" TargetMode="External"/><Relationship Id="rId107" Type="http://schemas.openxmlformats.org/officeDocument/2006/relationships/hyperlink" Target="https://www.roly.es/model_CA6652" TargetMode="External"/><Relationship Id="rId11" Type="http://schemas.openxmlformats.org/officeDocument/2006/relationships/hyperlink" Target="https://www.roly.es/model_CA6690" TargetMode="External"/><Relationship Id="rId32" Type="http://schemas.openxmlformats.org/officeDocument/2006/relationships/hyperlink" Target="https://www.roly.es/model_CA6692" TargetMode="External"/><Relationship Id="rId53" Type="http://schemas.openxmlformats.org/officeDocument/2006/relationships/hyperlink" Target="https://www.roly.es/model_PO6636" TargetMode="External"/><Relationship Id="rId74" Type="http://schemas.openxmlformats.org/officeDocument/2006/relationships/hyperlink" Target="https://www.roly.es/model_SS6435" TargetMode="External"/><Relationship Id="rId128" Type="http://schemas.openxmlformats.org/officeDocument/2006/relationships/hyperlink" Target="https://www.roly.es/model_PA6688" TargetMode="External"/><Relationship Id="rId149" Type="http://schemas.openxmlformats.org/officeDocument/2006/relationships/hyperlink" Target="https://www.roly.es/model_PA1174" TargetMode="External"/><Relationship Id="rId5" Type="http://schemas.openxmlformats.org/officeDocument/2006/relationships/hyperlink" Target="https://www.roly.es/model_CA6685" TargetMode="External"/><Relationship Id="rId95" Type="http://schemas.openxmlformats.org/officeDocument/2006/relationships/hyperlink" Target="https://www.roly.es/model_CA0423" TargetMode="External"/><Relationship Id="rId160" Type="http://schemas.openxmlformats.org/officeDocument/2006/relationships/hyperlink" Target="https://www.roly.es/model_RA5097" TargetMode="External"/><Relationship Id="rId181" Type="http://schemas.openxmlformats.org/officeDocument/2006/relationships/hyperlink" Target="https://stamina-shop.com/model_GO7041" TargetMode="External"/><Relationship Id="rId216" Type="http://schemas.openxmlformats.org/officeDocument/2006/relationships/hyperlink" Target="https://www.roly.es/model_PK5080" TargetMode="External"/><Relationship Id="rId237" Type="http://schemas.openxmlformats.org/officeDocument/2006/relationships/hyperlink" Target="https://www.roly.es/model_CA0432" TargetMode="External"/><Relationship Id="rId258" Type="http://schemas.openxmlformats.org/officeDocument/2006/relationships/hyperlink" Target="https://stamina-shop.com/model_BO1690" TargetMode="External"/><Relationship Id="rId22" Type="http://schemas.openxmlformats.org/officeDocument/2006/relationships/hyperlink" Target="https://www.roly.es/model_CA6689" TargetMode="External"/><Relationship Id="rId43" Type="http://schemas.openxmlformats.org/officeDocument/2006/relationships/hyperlink" Target="https://www.roly.es/model_PO6638" TargetMode="External"/><Relationship Id="rId64" Type="http://schemas.openxmlformats.org/officeDocument/2006/relationships/hyperlink" Target="https://www.roly.es/model_CQ6439" TargetMode="External"/><Relationship Id="rId118" Type="http://schemas.openxmlformats.org/officeDocument/2006/relationships/hyperlink" Target="https://www.roly.es/model_PO0404" TargetMode="External"/><Relationship Id="rId139" Type="http://schemas.openxmlformats.org/officeDocument/2006/relationships/hyperlink" Target="https://www.roly.es/model_PA0322" TargetMode="External"/><Relationship Id="rId85" Type="http://schemas.openxmlformats.org/officeDocument/2006/relationships/hyperlink" Target="https://www.roly.es/model_CB5200" TargetMode="External"/><Relationship Id="rId150" Type="http://schemas.openxmlformats.org/officeDocument/2006/relationships/hyperlink" Target="https://www.roly.es/model_CH6410" TargetMode="External"/><Relationship Id="rId171" Type="http://schemas.openxmlformats.org/officeDocument/2006/relationships/hyperlink" Target="https://stamina-shop.com/model_TW7100" TargetMode="External"/><Relationship Id="rId192" Type="http://schemas.openxmlformats.org/officeDocument/2006/relationships/hyperlink" Target="https://stamina-shop.com/model_CP9001" TargetMode="External"/><Relationship Id="rId206" Type="http://schemas.openxmlformats.org/officeDocument/2006/relationships/hyperlink" Target="https://www.roly.es/model_PA0307" TargetMode="External"/><Relationship Id="rId227" Type="http://schemas.openxmlformats.org/officeDocument/2006/relationships/hyperlink" Target="https://www.roly.es/model_DE9125" TargetMode="External"/><Relationship Id="rId248" Type="http://schemas.openxmlformats.org/officeDocument/2006/relationships/hyperlink" Target="https://stamina-shop.com/model_GR1815" TargetMode="External"/><Relationship Id="rId12" Type="http://schemas.openxmlformats.org/officeDocument/2006/relationships/hyperlink" Target="https://www.roly.es/model_SU1071" TargetMode="External"/><Relationship Id="rId33" Type="http://schemas.openxmlformats.org/officeDocument/2006/relationships/hyperlink" Target="http://www.roly.es/Results.aspx?searchText=6545" TargetMode="External"/><Relationship Id="rId108" Type="http://schemas.openxmlformats.org/officeDocument/2006/relationships/hyperlink" Target="https://www.roly.es/model_CA6399" TargetMode="External"/><Relationship Id="rId129" Type="http://schemas.openxmlformats.org/officeDocument/2006/relationships/hyperlink" Target="https://www.roly.es/model_PA0453" TargetMode="External"/><Relationship Id="rId54" Type="http://schemas.openxmlformats.org/officeDocument/2006/relationships/hyperlink" Target="https://www.roly.es/model_SU1112" TargetMode="External"/><Relationship Id="rId75" Type="http://schemas.openxmlformats.org/officeDocument/2006/relationships/hyperlink" Target="https://www.roly.es/model_SS6428" TargetMode="External"/><Relationship Id="rId96" Type="http://schemas.openxmlformats.org/officeDocument/2006/relationships/hyperlink" Target="https://www.roly.es/model_CA0420" TargetMode="External"/><Relationship Id="rId140" Type="http://schemas.openxmlformats.org/officeDocument/2006/relationships/hyperlink" Target="https://www.roly.es/model_LG0405" TargetMode="External"/><Relationship Id="rId161" Type="http://schemas.openxmlformats.org/officeDocument/2006/relationships/hyperlink" Target="https://www.roly.es/model_PK5080" TargetMode="External"/><Relationship Id="rId182" Type="http://schemas.openxmlformats.org/officeDocument/2006/relationships/hyperlink" Target="https://stamina-shop.com/model_GO7000" TargetMode="External"/><Relationship Id="rId217" Type="http://schemas.openxmlformats.org/officeDocument/2006/relationships/hyperlink" Target="https://www.roly.es/model_PT0417" TargetMode="External"/><Relationship Id="rId6" Type="http://schemas.openxmlformats.org/officeDocument/2006/relationships/hyperlink" Target="https://www.roly.es/model_CA6690" TargetMode="External"/><Relationship Id="rId238" Type="http://schemas.openxmlformats.org/officeDocument/2006/relationships/hyperlink" Target="https://www.roly.es/model_SU1031" TargetMode="External"/><Relationship Id="rId259" Type="http://schemas.openxmlformats.org/officeDocument/2006/relationships/hyperlink" Target="https://stamina-shop.com/model_BO7602" TargetMode="External"/><Relationship Id="rId23" Type="http://schemas.openxmlformats.org/officeDocument/2006/relationships/hyperlink" Target="https://www.roly.es/model_CA6647" TargetMode="External"/><Relationship Id="rId119" Type="http://schemas.openxmlformats.org/officeDocument/2006/relationships/hyperlink" Target="https://www.roly.es/model_CA6656" TargetMode="External"/><Relationship Id="rId44" Type="http://schemas.openxmlformats.org/officeDocument/2006/relationships/hyperlink" Target="https://www.roly.es/model_PO6634" TargetMode="External"/><Relationship Id="rId65" Type="http://schemas.openxmlformats.org/officeDocument/2006/relationships/hyperlink" Target="https://www.roly.es/model_SM1195" TargetMode="External"/><Relationship Id="rId86" Type="http://schemas.openxmlformats.org/officeDocument/2006/relationships/hyperlink" Target="https://www.roly.es/model_CB5201" TargetMode="External"/><Relationship Id="rId130" Type="http://schemas.openxmlformats.org/officeDocument/2006/relationships/hyperlink" Target="https://www.roly.es/model_PA0484" TargetMode="External"/><Relationship Id="rId151" Type="http://schemas.openxmlformats.org/officeDocument/2006/relationships/hyperlink" Target="https://www.roly.es/model_SU1115" TargetMode="External"/><Relationship Id="rId172" Type="http://schemas.openxmlformats.org/officeDocument/2006/relationships/hyperlink" Target="https://stamina-shop.com/model_TW7119" TargetMode="External"/><Relationship Id="rId193" Type="http://schemas.openxmlformats.org/officeDocument/2006/relationships/hyperlink" Target="https://stamina-shop.com/model_CP7118" TargetMode="External"/><Relationship Id="rId207" Type="http://schemas.openxmlformats.org/officeDocument/2006/relationships/hyperlink" Target="https://www.roly.es/model_LG6700" TargetMode="External"/><Relationship Id="rId228" Type="http://schemas.openxmlformats.org/officeDocument/2006/relationships/hyperlink" Target="https://www.roly.es/model_ZS8323" TargetMode="External"/><Relationship Id="rId249" Type="http://schemas.openxmlformats.org/officeDocument/2006/relationships/hyperlink" Target="https://stamina-shop.com/model_GR1814" TargetMode="External"/><Relationship Id="rId13" Type="http://schemas.openxmlformats.org/officeDocument/2006/relationships/hyperlink" Target="https://www.roly.es/model_CA6696" TargetMode="External"/><Relationship Id="rId109" Type="http://schemas.openxmlformats.org/officeDocument/2006/relationships/hyperlink" Target="https://www.roly.es/model_CA6653" TargetMode="External"/><Relationship Id="rId260" Type="http://schemas.openxmlformats.org/officeDocument/2006/relationships/hyperlink" Target="https://stamina-shop.com/model_BO1689" TargetMode="External"/><Relationship Id="rId34" Type="http://schemas.openxmlformats.org/officeDocument/2006/relationships/hyperlink" Target="https://www.roly.es/model_CA6545" TargetMode="External"/><Relationship Id="rId55" Type="http://schemas.openxmlformats.org/officeDocument/2006/relationships/hyperlink" Target="https://www.roly.es/model_SU1117" TargetMode="External"/><Relationship Id="rId76" Type="http://schemas.openxmlformats.org/officeDocument/2006/relationships/hyperlink" Target="https://www.roly.es/model_RA5094" TargetMode="External"/><Relationship Id="rId97" Type="http://schemas.openxmlformats.org/officeDocument/2006/relationships/hyperlink" Target="https://www.roly.es/model_CA0408" TargetMode="External"/><Relationship Id="rId120" Type="http://schemas.openxmlformats.org/officeDocument/2006/relationships/hyperlink" Target="https://www.roly.es/model_CA6658" TargetMode="External"/><Relationship Id="rId141" Type="http://schemas.openxmlformats.org/officeDocument/2006/relationships/hyperlink" Target="https://www.roly.es/model_LG6695" TargetMode="External"/><Relationship Id="rId7" Type="http://schemas.openxmlformats.org/officeDocument/2006/relationships/hyperlink" Target="https://www.roly.es/model_CA6696" TargetMode="External"/><Relationship Id="rId162" Type="http://schemas.openxmlformats.org/officeDocument/2006/relationships/hyperlink" Target="https://www.roly.es/model_CJ0457" TargetMode="External"/><Relationship Id="rId183" Type="http://schemas.openxmlformats.org/officeDocument/2006/relationships/hyperlink" Target="https://stamina-shop.com/model_GO7012" TargetMode="External"/><Relationship Id="rId218" Type="http://schemas.openxmlformats.org/officeDocument/2006/relationships/hyperlink" Target="https://stamina-shop.com/model_MO1254" TargetMode="External"/><Relationship Id="rId239" Type="http://schemas.openxmlformats.org/officeDocument/2006/relationships/hyperlink" Target="https://www.roly.es/model_SU1033" TargetMode="External"/><Relationship Id="rId250" Type="http://schemas.openxmlformats.org/officeDocument/2006/relationships/hyperlink" Target="https://stamina-shop.com/model_MO1868" TargetMode="External"/><Relationship Id="rId24" Type="http://schemas.openxmlformats.org/officeDocument/2006/relationships/hyperlink" Target="https://www.roly.es/model_CA6597" TargetMode="External"/><Relationship Id="rId45" Type="http://schemas.openxmlformats.org/officeDocument/2006/relationships/hyperlink" Target="https://www.roly.es/model_PO6609" TargetMode="External"/><Relationship Id="rId66" Type="http://schemas.openxmlformats.org/officeDocument/2006/relationships/hyperlink" Target="https://www.roly.es/model_RA1199" TargetMode="External"/><Relationship Id="rId87" Type="http://schemas.openxmlformats.org/officeDocument/2006/relationships/hyperlink" Target="https://www.roly.es/model_CB5202" TargetMode="External"/><Relationship Id="rId110" Type="http://schemas.openxmlformats.org/officeDocument/2006/relationships/hyperlink" Target="https://www.roly.es/model_CA6649" TargetMode="External"/><Relationship Id="rId131" Type="http://schemas.openxmlformats.org/officeDocument/2006/relationships/hyperlink" Target="https://www.roly.es/model_PD0356" TargetMode="External"/><Relationship Id="rId152" Type="http://schemas.openxmlformats.org/officeDocument/2006/relationships/hyperlink" Target="https://www.roly.es/model_PA0521" TargetMode="External"/><Relationship Id="rId173" Type="http://schemas.openxmlformats.org/officeDocument/2006/relationships/hyperlink" Target="https://www.roly.es/model_RA5091" TargetMode="External"/><Relationship Id="rId194" Type="http://schemas.openxmlformats.org/officeDocument/2006/relationships/hyperlink" Target="https://www.roly.es/model_SU1070" TargetMode="External"/><Relationship Id="rId208" Type="http://schemas.openxmlformats.org/officeDocument/2006/relationships/hyperlink" Target="https://www.roly.es/model_LG6701" TargetMode="External"/><Relationship Id="rId229" Type="http://schemas.openxmlformats.org/officeDocument/2006/relationships/hyperlink" Target="https://www.roly.es/model_ZS8304" TargetMode="External"/><Relationship Id="rId240" Type="http://schemas.openxmlformats.org/officeDocument/2006/relationships/hyperlink" Target="https://www.roly.es/model_CA2201" TargetMode="External"/><Relationship Id="rId261" Type="http://schemas.openxmlformats.org/officeDocument/2006/relationships/hyperlink" Target="https://stamina-shop.com/model_BO1649" TargetMode="External"/><Relationship Id="rId14" Type="http://schemas.openxmlformats.org/officeDocument/2006/relationships/hyperlink" Target="https://www.roly.es/model_SU1074" TargetMode="External"/><Relationship Id="rId35" Type="http://schemas.openxmlformats.org/officeDocument/2006/relationships/hyperlink" Target="https://www.roly.es/model_CA6517" TargetMode="External"/><Relationship Id="rId56" Type="http://schemas.openxmlformats.org/officeDocument/2006/relationships/hyperlink" Target="https://www.roly.es/model_SU1104" TargetMode="External"/><Relationship Id="rId77" Type="http://schemas.openxmlformats.org/officeDocument/2006/relationships/hyperlink" Target="https://www.roly.es/model_RA5095" TargetMode="External"/><Relationship Id="rId100" Type="http://schemas.openxmlformats.org/officeDocument/2006/relationships/hyperlink" Target="https://www.roly.es/model_CA0407" TargetMode="External"/><Relationship Id="rId8" Type="http://schemas.openxmlformats.org/officeDocument/2006/relationships/hyperlink" Target="https://www.roly.es/model_CA6690" TargetMode="External"/><Relationship Id="rId98" Type="http://schemas.openxmlformats.org/officeDocument/2006/relationships/hyperlink" Target="https://www.roly.es/model_CA0428" TargetMode="External"/><Relationship Id="rId121" Type="http://schemas.openxmlformats.org/officeDocument/2006/relationships/hyperlink" Target="https://www.roly.es/model_RD6662" TargetMode="External"/><Relationship Id="rId142" Type="http://schemas.openxmlformats.org/officeDocument/2006/relationships/hyperlink" Target="https://www.roly.es/model_LG0406" TargetMode="External"/><Relationship Id="rId163" Type="http://schemas.openxmlformats.org/officeDocument/2006/relationships/hyperlink" Target="https://www.roly.es/model_CJ0452" TargetMode="External"/><Relationship Id="rId184" Type="http://schemas.openxmlformats.org/officeDocument/2006/relationships/hyperlink" Target="https://stamina-shop.com/model_GO7020" TargetMode="External"/><Relationship Id="rId219" Type="http://schemas.openxmlformats.org/officeDocument/2006/relationships/hyperlink" Target="https://stamina-shop.com/model_MO1521" TargetMode="External"/><Relationship Id="rId230" Type="http://schemas.openxmlformats.org/officeDocument/2006/relationships/hyperlink" Target="https://www.roly.es/model_ZS8306" TargetMode="External"/><Relationship Id="rId251" Type="http://schemas.openxmlformats.org/officeDocument/2006/relationships/hyperlink" Target="https://stamina-shop.com/model_MO1837" TargetMode="External"/><Relationship Id="rId25" Type="http://schemas.openxmlformats.org/officeDocument/2006/relationships/hyperlink" Target="https://www.roly.es/model_CA6643" TargetMode="External"/><Relationship Id="rId46" Type="http://schemas.openxmlformats.org/officeDocument/2006/relationships/hyperlink" Target="https://www.roly.es/model_PO6642" TargetMode="External"/><Relationship Id="rId67" Type="http://schemas.openxmlformats.org/officeDocument/2006/relationships/hyperlink" Target="https://www.roly.es/model_RA5092" TargetMode="External"/><Relationship Id="rId88" Type="http://schemas.openxmlformats.org/officeDocument/2006/relationships/hyperlink" Target="https://www.roly.es/model_BD7200" TargetMode="External"/><Relationship Id="rId111" Type="http://schemas.openxmlformats.org/officeDocument/2006/relationships/hyperlink" Target="https://www.roly.es/model_CA6654" TargetMode="External"/><Relationship Id="rId132" Type="http://schemas.openxmlformats.org/officeDocument/2006/relationships/hyperlink" Target="https://www.roly.es/model_PA0317" TargetMode="External"/><Relationship Id="rId153" Type="http://schemas.openxmlformats.org/officeDocument/2006/relationships/hyperlink" Target="https://www.roly.es/model_CA0415" TargetMode="External"/><Relationship Id="rId174" Type="http://schemas.openxmlformats.org/officeDocument/2006/relationships/hyperlink" Target="https://www.roly.es/model_PA9106" TargetMode="External"/><Relationship Id="rId195" Type="http://schemas.openxmlformats.org/officeDocument/2006/relationships/hyperlink" Target="https://www.roly.es/model_CA6627" TargetMode="External"/><Relationship Id="rId209" Type="http://schemas.openxmlformats.org/officeDocument/2006/relationships/hyperlink" Target="https://www.roly.es/model_PA8419" TargetMode="External"/><Relationship Id="rId220" Type="http://schemas.openxmlformats.org/officeDocument/2006/relationships/hyperlink" Target="https://stamina-shop.com/model_MO7183" TargetMode="External"/><Relationship Id="rId241" Type="http://schemas.openxmlformats.org/officeDocument/2006/relationships/hyperlink" Target="https://www.roly.es/model_PO2202" TargetMode="External"/><Relationship Id="rId15" Type="http://schemas.openxmlformats.org/officeDocument/2006/relationships/hyperlink" Target="https://www.roly.es/model_CA6683" TargetMode="External"/><Relationship Id="rId36" Type="http://schemas.openxmlformats.org/officeDocument/2006/relationships/hyperlink" Target="https://www.roly.es/model_CA6535" TargetMode="External"/><Relationship Id="rId57" Type="http://schemas.openxmlformats.org/officeDocument/2006/relationships/hyperlink" Target="https://www.roly.es/model_SU1067" TargetMode="External"/><Relationship Id="rId262" Type="http://schemas.openxmlformats.org/officeDocument/2006/relationships/hyperlink" Target="https://stamina-shop.com/model_BO7551" TargetMode="External"/><Relationship Id="rId78" Type="http://schemas.openxmlformats.org/officeDocument/2006/relationships/hyperlink" Target="https://www.roly.es/model_CQ5079" TargetMode="External"/><Relationship Id="rId99" Type="http://schemas.openxmlformats.org/officeDocument/2006/relationships/hyperlink" Target="https://www.roly.es/model_CA0427" TargetMode="External"/><Relationship Id="rId101" Type="http://schemas.openxmlformats.org/officeDocument/2006/relationships/hyperlink" Target="https://www.roly.es/model_CA6401" TargetMode="External"/><Relationship Id="rId122" Type="http://schemas.openxmlformats.org/officeDocument/2006/relationships/hyperlink" Target="https://www.roly.es/model_PD0349" TargetMode="External"/><Relationship Id="rId143" Type="http://schemas.openxmlformats.org/officeDocument/2006/relationships/hyperlink" Target="https://www.roly.es/model_LG0459" TargetMode="External"/><Relationship Id="rId164" Type="http://schemas.openxmlformats.org/officeDocument/2006/relationships/hyperlink" Target="https://www.roly.es/model_CJ0525" TargetMode="External"/><Relationship Id="rId185" Type="http://schemas.openxmlformats.org/officeDocument/2006/relationships/hyperlink" Target="https://stamina-shop.com/model_GR9009" TargetMode="External"/><Relationship Id="rId9" Type="http://schemas.openxmlformats.org/officeDocument/2006/relationships/hyperlink" Target="https://www.roly.es/model_PO6617" TargetMode="External"/><Relationship Id="rId210" Type="http://schemas.openxmlformats.org/officeDocument/2006/relationships/hyperlink" Target="https://www.roly.es/model_PA9109" TargetMode="External"/><Relationship Id="rId26" Type="http://schemas.openxmlformats.org/officeDocument/2006/relationships/hyperlink" Target="https://www.roly.es/model_CA6687" TargetMode="External"/><Relationship Id="rId231" Type="http://schemas.openxmlformats.org/officeDocument/2006/relationships/hyperlink" Target="https://www.roly.es/model_CA0430" TargetMode="External"/><Relationship Id="rId252" Type="http://schemas.openxmlformats.org/officeDocument/2006/relationships/hyperlink" Target="https://stamina-shop.com/model_MO1784" TargetMode="External"/><Relationship Id="rId47" Type="http://schemas.openxmlformats.org/officeDocument/2006/relationships/hyperlink" Target="https://www.roly.es/model_PO6644" TargetMode="External"/><Relationship Id="rId68" Type="http://schemas.openxmlformats.org/officeDocument/2006/relationships/hyperlink" Target="https://www.roly.es/model_RA5093" TargetMode="External"/><Relationship Id="rId89" Type="http://schemas.openxmlformats.org/officeDocument/2006/relationships/hyperlink" Target="https://www.roly.es/model_CA7203" TargetMode="External"/><Relationship Id="rId112" Type="http://schemas.openxmlformats.org/officeDocument/2006/relationships/hyperlink" Target="https://www.roly.es/model_CA6663" TargetMode="External"/><Relationship Id="rId133" Type="http://schemas.openxmlformats.org/officeDocument/2006/relationships/hyperlink" Target="https://www.roly.es/model_PA1090" TargetMode="External"/><Relationship Id="rId154" Type="http://schemas.openxmlformats.org/officeDocument/2006/relationships/hyperlink" Target="https://www.roly.es/model_LG0458" TargetMode="External"/><Relationship Id="rId175" Type="http://schemas.openxmlformats.org/officeDocument/2006/relationships/hyperlink" Target="https://www.roly.es/model_PA9107" TargetMode="External"/><Relationship Id="rId196" Type="http://schemas.openxmlformats.org/officeDocument/2006/relationships/hyperlink" Target="https://www.roly.es/model_CA6554" TargetMode="External"/><Relationship Id="rId200" Type="http://schemas.openxmlformats.org/officeDocument/2006/relationships/hyperlink" Target="https://www.roly.es/model_PA9145" TargetMode="External"/><Relationship Id="rId16" Type="http://schemas.openxmlformats.org/officeDocument/2006/relationships/hyperlink" Target="https://www.roly.es/model_CA6681" TargetMode="External"/><Relationship Id="rId221" Type="http://schemas.openxmlformats.org/officeDocument/2006/relationships/hyperlink" Target="https://www.roly.es/model_ZS8300" TargetMode="External"/><Relationship Id="rId242" Type="http://schemas.openxmlformats.org/officeDocument/2006/relationships/hyperlink" Target="https://www.roly.es/model_SU2203" TargetMode="External"/><Relationship Id="rId263" Type="http://schemas.openxmlformats.org/officeDocument/2006/relationships/hyperlink" Target="https://www.roly.es/model_CH6410" TargetMode="External"/><Relationship Id="rId37" Type="http://schemas.openxmlformats.org/officeDocument/2006/relationships/hyperlink" Target="https://www.roly.es/model_CA6536" TargetMode="External"/><Relationship Id="rId58" Type="http://schemas.openxmlformats.org/officeDocument/2006/relationships/hyperlink" Target="https://www.roly.es/model_SU1058" TargetMode="External"/><Relationship Id="rId79" Type="http://schemas.openxmlformats.org/officeDocument/2006/relationships/hyperlink" Target="https://www.roly.es/model_RA5090" TargetMode="External"/><Relationship Id="rId102" Type="http://schemas.openxmlformats.org/officeDocument/2006/relationships/hyperlink" Target="https://www.roly.es/model_CA0426" TargetMode="External"/><Relationship Id="rId123" Type="http://schemas.openxmlformats.org/officeDocument/2006/relationships/hyperlink" Target="https://www.roly.es/model_PO0409" TargetMode="External"/><Relationship Id="rId144" Type="http://schemas.openxmlformats.org/officeDocument/2006/relationships/hyperlink" Target="https://www.roly.es/model_PA0461" TargetMode="External"/><Relationship Id="rId90" Type="http://schemas.openxmlformats.org/officeDocument/2006/relationships/hyperlink" Target="https://www.roly.es/model_CA6564" TargetMode="External"/><Relationship Id="rId165" Type="http://schemas.openxmlformats.org/officeDocument/2006/relationships/hyperlink" Target="https://www.roly.es/model_PA0551" TargetMode="External"/><Relationship Id="rId186" Type="http://schemas.openxmlformats.org/officeDocument/2006/relationships/hyperlink" Target="https://stamina-shop.com/model_BR2009" TargetMode="External"/><Relationship Id="rId211" Type="http://schemas.openxmlformats.org/officeDocument/2006/relationships/hyperlink" Target="https://www.roly.es/model_PA9110" TargetMode="External"/><Relationship Id="rId232" Type="http://schemas.openxmlformats.org/officeDocument/2006/relationships/hyperlink" Target="https://www.roly.es/model_CA0431" TargetMode="External"/><Relationship Id="rId253" Type="http://schemas.openxmlformats.org/officeDocument/2006/relationships/hyperlink" Target="https://stamina-shop.com/model_MO7181" TargetMode="External"/><Relationship Id="rId27" Type="http://schemas.openxmlformats.org/officeDocument/2006/relationships/hyperlink" Target="https://www.roly.es/model_CA6532" TargetMode="External"/><Relationship Id="rId48" Type="http://schemas.openxmlformats.org/officeDocument/2006/relationships/hyperlink" Target="https://www.roly.es/model_PO6607" TargetMode="External"/><Relationship Id="rId69" Type="http://schemas.openxmlformats.org/officeDocument/2006/relationships/hyperlink" Target="https://www.roly.es/model_SS6438" TargetMode="External"/><Relationship Id="rId113" Type="http://schemas.openxmlformats.org/officeDocument/2006/relationships/hyperlink" Target="https://www.roly.es/model_CA0416" TargetMode="External"/><Relationship Id="rId134" Type="http://schemas.openxmlformats.org/officeDocument/2006/relationships/hyperlink" Target="https://www.roly.es/model_BE0418" TargetMode="External"/><Relationship Id="rId80" Type="http://schemas.openxmlformats.org/officeDocument/2006/relationships/hyperlink" Target="https://www.roly.es/model_RA5091" TargetMode="External"/><Relationship Id="rId155" Type="http://schemas.openxmlformats.org/officeDocument/2006/relationships/hyperlink" Target="https://www.roly.es/model_LG0458" TargetMode="External"/><Relationship Id="rId176" Type="http://schemas.openxmlformats.org/officeDocument/2006/relationships/hyperlink" Target="https://www.roly.es/model_BE9005" TargetMode="External"/><Relationship Id="rId197" Type="http://schemas.openxmlformats.org/officeDocument/2006/relationships/hyperlink" Target="https://www.roly.es/model_PK5075" TargetMode="External"/><Relationship Id="rId201" Type="http://schemas.openxmlformats.org/officeDocument/2006/relationships/hyperlink" Target="https://www.roly.es/model_PA9146" TargetMode="External"/><Relationship Id="rId222" Type="http://schemas.openxmlformats.org/officeDocument/2006/relationships/hyperlink" Target="https://www.roly.es/model_ZS8324" TargetMode="External"/><Relationship Id="rId243" Type="http://schemas.openxmlformats.org/officeDocument/2006/relationships/hyperlink" Target="https://stamina-shop.com/model_GO1732" TargetMode="External"/><Relationship Id="rId264" Type="http://schemas.openxmlformats.org/officeDocument/2006/relationships/hyperlink" Target="https://www.roly.es/model_CH6410" TargetMode="External"/><Relationship Id="rId17" Type="http://schemas.openxmlformats.org/officeDocument/2006/relationships/hyperlink" Target="https://www.roly.es/model_CA6502" TargetMode="External"/><Relationship Id="rId38" Type="http://schemas.openxmlformats.org/officeDocument/2006/relationships/hyperlink" Target="https://www.roly.es/model_CA1217" TargetMode="External"/><Relationship Id="rId59" Type="http://schemas.openxmlformats.org/officeDocument/2006/relationships/hyperlink" Target="https://www.roly.es/model_SU1068" TargetMode="External"/><Relationship Id="rId103" Type="http://schemas.openxmlformats.org/officeDocument/2006/relationships/hyperlink" Target="https://www.roly.es/model_CA6595" TargetMode="External"/><Relationship Id="rId124" Type="http://schemas.openxmlformats.org/officeDocument/2006/relationships/hyperlink" Target="https://www.roly.es/model_PO0402" TargetMode="External"/><Relationship Id="rId70" Type="http://schemas.openxmlformats.org/officeDocument/2006/relationships/hyperlink" Target="https://www.roly.es/model_SS6436" TargetMode="External"/><Relationship Id="rId91" Type="http://schemas.openxmlformats.org/officeDocument/2006/relationships/hyperlink" Target="https://www.roly.es/model_BD7202" TargetMode="External"/><Relationship Id="rId145" Type="http://schemas.openxmlformats.org/officeDocument/2006/relationships/hyperlink" Target="https://www.roly.es/model_LG0399" TargetMode="External"/><Relationship Id="rId166" Type="http://schemas.openxmlformats.org/officeDocument/2006/relationships/hyperlink" Target="https://www.roly.es/model_PA0552" TargetMode="External"/><Relationship Id="rId187" Type="http://schemas.openxmlformats.org/officeDocument/2006/relationships/hyperlink" Target="https://stamina-shop.com/model_BR9004" TargetMode="External"/><Relationship Id="rId1" Type="http://schemas.openxmlformats.org/officeDocument/2006/relationships/hyperlink" Target="https://www.roly.es/model_SU1119" TargetMode="External"/><Relationship Id="rId212" Type="http://schemas.openxmlformats.org/officeDocument/2006/relationships/hyperlink" Target="https://www.roly.es/model_CH6402" TargetMode="External"/><Relationship Id="rId233" Type="http://schemas.openxmlformats.org/officeDocument/2006/relationships/hyperlink" Target="https://www.roly.es/model_PO0400" TargetMode="External"/><Relationship Id="rId254" Type="http://schemas.openxmlformats.org/officeDocument/2006/relationships/hyperlink" Target="https://www.roly.es/model_BO7121" TargetMode="External"/><Relationship Id="rId28" Type="http://schemas.openxmlformats.org/officeDocument/2006/relationships/hyperlink" Target="https://www.roly.es/model_CA6646" TargetMode="External"/><Relationship Id="rId49" Type="http://schemas.openxmlformats.org/officeDocument/2006/relationships/hyperlink" Target="https://www.roly.es/model_PO6629" TargetMode="External"/><Relationship Id="rId114" Type="http://schemas.openxmlformats.org/officeDocument/2006/relationships/hyperlink" Target="https://www.roly.es/model_PD0350" TargetMode="External"/><Relationship Id="rId60" Type="http://schemas.openxmlformats.org/officeDocument/2006/relationships/hyperlink" Target="https://www.roly.es/model_CQ6421" TargetMode="External"/><Relationship Id="rId81" Type="http://schemas.openxmlformats.org/officeDocument/2006/relationships/hyperlink" Target="https://www.roly.es/model_CQ1120" TargetMode="External"/><Relationship Id="rId135" Type="http://schemas.openxmlformats.org/officeDocument/2006/relationships/hyperlink" Target="https://www.roly.es/model_PC6655" TargetMode="External"/><Relationship Id="rId156" Type="http://schemas.openxmlformats.org/officeDocument/2006/relationships/hyperlink" Target="https://www.roly.es/model_CA0365" TargetMode="External"/><Relationship Id="rId177" Type="http://schemas.openxmlformats.org/officeDocument/2006/relationships/hyperlink" Target="https://www.roly.es/model_ZS8330" TargetMode="External"/><Relationship Id="rId198" Type="http://schemas.openxmlformats.org/officeDocument/2006/relationships/hyperlink" Target="https://www.roly.es/model_PA8415" TargetMode="External"/><Relationship Id="rId202" Type="http://schemas.openxmlformats.org/officeDocument/2006/relationships/hyperlink" Target="https://www.roly.es/model_PA1170" TargetMode="External"/><Relationship Id="rId223" Type="http://schemas.openxmlformats.org/officeDocument/2006/relationships/hyperlink" Target="https://www.roly.es/model_CA6560" TargetMode="External"/><Relationship Id="rId244" Type="http://schemas.openxmlformats.org/officeDocument/2006/relationships/hyperlink" Target="https://stamina-shop.com/model_GO7026" TargetMode="External"/><Relationship Id="rId18" Type="http://schemas.openxmlformats.org/officeDocument/2006/relationships/hyperlink" Target="https://www.roly.es/model_CA6550" TargetMode="External"/><Relationship Id="rId39" Type="http://schemas.openxmlformats.org/officeDocument/2006/relationships/hyperlink" Target="https://www.roly.es/model_CA1218" TargetMode="External"/><Relationship Id="rId265" Type="http://schemas.openxmlformats.org/officeDocument/2006/relationships/hyperlink" Target="https://www.roly.es/model_CE0381" TargetMode="External"/><Relationship Id="rId50" Type="http://schemas.openxmlformats.org/officeDocument/2006/relationships/hyperlink" Target="https://www.roly.es/model_PO6640" TargetMode="External"/><Relationship Id="rId104" Type="http://schemas.openxmlformats.org/officeDocument/2006/relationships/hyperlink" Target="http://www.roly.es/Results.aspx?searchText=0450" TargetMode="External"/><Relationship Id="rId125" Type="http://schemas.openxmlformats.org/officeDocument/2006/relationships/hyperlink" Target="https://www.roly.es/model_BE0449" TargetMode="External"/><Relationship Id="rId146" Type="http://schemas.openxmlformats.org/officeDocument/2006/relationships/hyperlink" Target="https://www.roly.es/model_LG0398" TargetMode="External"/><Relationship Id="rId167" Type="http://schemas.openxmlformats.org/officeDocument/2006/relationships/hyperlink" Target="https://www.roly.es/model_CE0491" TargetMode="External"/><Relationship Id="rId188" Type="http://schemas.openxmlformats.org/officeDocument/2006/relationships/hyperlink" Target="https://stamina-shop.com/model_BO7138" TargetMode="External"/><Relationship Id="rId71" Type="http://schemas.openxmlformats.org/officeDocument/2006/relationships/hyperlink" Target="https://www.roly.es/model_SS6437" TargetMode="External"/><Relationship Id="rId92" Type="http://schemas.openxmlformats.org/officeDocument/2006/relationships/hyperlink" Target="https://www.roly.es/model_ZS8335" TargetMode="External"/><Relationship Id="rId213" Type="http://schemas.openxmlformats.org/officeDocument/2006/relationships/hyperlink" Target="https://www.roly.es/model_RA5091" TargetMode="External"/><Relationship Id="rId234" Type="http://schemas.openxmlformats.org/officeDocument/2006/relationships/hyperlink" Target="https://www.roly.es/model_PO0401" TargetMode="External"/><Relationship Id="rId2" Type="http://schemas.openxmlformats.org/officeDocument/2006/relationships/hyperlink" Target="https://www.roly.es/model_PA1181" TargetMode="External"/><Relationship Id="rId29" Type="http://schemas.openxmlformats.org/officeDocument/2006/relationships/hyperlink" Target="https://www.roly.es/model_CA6503" TargetMode="External"/><Relationship Id="rId255" Type="http://schemas.openxmlformats.org/officeDocument/2006/relationships/hyperlink" Target="https://www.roly.es/model_BO7120" TargetMode="External"/><Relationship Id="rId40" Type="http://schemas.openxmlformats.org/officeDocument/2006/relationships/hyperlink" Target="https://www.roly.es/model_CA1204" TargetMode="External"/><Relationship Id="rId115" Type="http://schemas.openxmlformats.org/officeDocument/2006/relationships/hyperlink" Target="https://www.roly.es/model_PO0410" TargetMode="External"/><Relationship Id="rId136" Type="http://schemas.openxmlformats.org/officeDocument/2006/relationships/hyperlink" Target="https://www.roly.es/model_PC6651" TargetMode="External"/><Relationship Id="rId157" Type="http://schemas.openxmlformats.org/officeDocument/2006/relationships/hyperlink" Target="https://www.roly.es/model_CB5088" TargetMode="External"/><Relationship Id="rId178" Type="http://schemas.openxmlformats.org/officeDocument/2006/relationships/hyperlink" Target="https://www.roly.es/model_CQ6684" TargetMode="External"/><Relationship Id="rId61" Type="http://schemas.openxmlformats.org/officeDocument/2006/relationships/hyperlink" Target="https://www.roly.es/model_SU1105" TargetMode="External"/><Relationship Id="rId82" Type="http://schemas.openxmlformats.org/officeDocument/2006/relationships/hyperlink" Target="https://www.roly.es/model_CQ5085" TargetMode="External"/><Relationship Id="rId199" Type="http://schemas.openxmlformats.org/officeDocument/2006/relationships/hyperlink" Target="https://www.roly.es/model_PA8416" TargetMode="External"/><Relationship Id="rId203" Type="http://schemas.openxmlformats.org/officeDocument/2006/relationships/hyperlink" Target="https://www.roly.es/model_CA0304" TargetMode="External"/><Relationship Id="rId19" Type="http://schemas.openxmlformats.org/officeDocument/2006/relationships/hyperlink" Target="https://www.roly.es/model_CA6661" TargetMode="External"/><Relationship Id="rId224" Type="http://schemas.openxmlformats.org/officeDocument/2006/relationships/hyperlink" Target="https://www.roly.es/model_PK5072" TargetMode="External"/><Relationship Id="rId245" Type="http://schemas.openxmlformats.org/officeDocument/2006/relationships/hyperlink" Target="https://stamina-shop.com/model_GR1813" TargetMode="External"/><Relationship Id="rId266" Type="http://schemas.openxmlformats.org/officeDocument/2006/relationships/printerSettings" Target="../printerSettings/printerSettings1.bin"/><Relationship Id="rId30" Type="http://schemas.openxmlformats.org/officeDocument/2006/relationships/hyperlink" Target="https://www.roly.es/model_CA6534" TargetMode="External"/><Relationship Id="rId105" Type="http://schemas.openxmlformats.org/officeDocument/2006/relationships/hyperlink" Target="https://www.roly.es/model_CA6648" TargetMode="External"/><Relationship Id="rId126" Type="http://schemas.openxmlformats.org/officeDocument/2006/relationships/hyperlink" Target="https://www.roly.es/model_BE6705" TargetMode="External"/><Relationship Id="rId147" Type="http://schemas.openxmlformats.org/officeDocument/2006/relationships/hyperlink" Target="https://www.roly.es/model_PA1173" TargetMode="External"/><Relationship Id="rId168" Type="http://schemas.openxmlformats.org/officeDocument/2006/relationships/hyperlink" Target="https://www.roly.es/model_CA0413" TargetMode="External"/><Relationship Id="rId51" Type="http://schemas.openxmlformats.org/officeDocument/2006/relationships/hyperlink" Target="https://www.roly.es/model_PO5009" TargetMode="External"/><Relationship Id="rId72" Type="http://schemas.openxmlformats.org/officeDocument/2006/relationships/hyperlink" Target="https://www.roly.es/model_SS6433" TargetMode="External"/><Relationship Id="rId93" Type="http://schemas.openxmlformats.org/officeDocument/2006/relationships/hyperlink" Target="https://www.roly.es/model_ZS8310" TargetMode="External"/><Relationship Id="rId189" Type="http://schemas.openxmlformats.org/officeDocument/2006/relationships/hyperlink" Target="https://stamina-shop.com/model_BO7124" TargetMode="External"/><Relationship Id="rId3" Type="http://schemas.openxmlformats.org/officeDocument/2006/relationships/hyperlink" Target="https://www.roly.es/model_CA6698" TargetMode="External"/><Relationship Id="rId214" Type="http://schemas.openxmlformats.org/officeDocument/2006/relationships/hyperlink" Target="https://www.roly.es/model_PK5075" TargetMode="External"/><Relationship Id="rId235" Type="http://schemas.openxmlformats.org/officeDocument/2006/relationships/hyperlink" Target="https://www.roly.es/model_SU0340" TargetMode="External"/><Relationship Id="rId256" Type="http://schemas.openxmlformats.org/officeDocument/2006/relationships/hyperlink" Target="https://www.roly.es/model_BO7115" TargetMode="External"/><Relationship Id="rId116" Type="http://schemas.openxmlformats.org/officeDocument/2006/relationships/hyperlink" Target="https://www.roly.es/model_PO0421" TargetMode="External"/><Relationship Id="rId137" Type="http://schemas.openxmlformats.org/officeDocument/2006/relationships/hyperlink" Target="https://www.roly.es/model_BE0553" TargetMode="External"/><Relationship Id="rId158" Type="http://schemas.openxmlformats.org/officeDocument/2006/relationships/hyperlink" Target="https://www.roly.es/model_RA5097" TargetMode="External"/><Relationship Id="rId20" Type="http://schemas.openxmlformats.org/officeDocument/2006/relationships/hyperlink" Target="https://www.roly.es/model_CA6660" TargetMode="External"/><Relationship Id="rId41" Type="http://schemas.openxmlformats.org/officeDocument/2006/relationships/hyperlink" Target="https://www.roly.es/model_CA1219" TargetMode="External"/><Relationship Id="rId62" Type="http://schemas.openxmlformats.org/officeDocument/2006/relationships/hyperlink" Target="https://www.roly.es/model_SU1109" TargetMode="External"/><Relationship Id="rId83" Type="http://schemas.openxmlformats.org/officeDocument/2006/relationships/hyperlink" Target="https://www.roly.es/model_CQ1108" TargetMode="External"/><Relationship Id="rId179" Type="http://schemas.openxmlformats.org/officeDocument/2006/relationships/hyperlink" Target="https://stamina-shop.com/model_GO7019" TargetMode="External"/><Relationship Id="rId190" Type="http://schemas.openxmlformats.org/officeDocument/2006/relationships/hyperlink" Target="https://www.roly.es/model_BO7601" TargetMode="External"/><Relationship Id="rId204" Type="http://schemas.openxmlformats.org/officeDocument/2006/relationships/hyperlink" Target="https://www.roly.es/model_CA0305" TargetMode="External"/><Relationship Id="rId225" Type="http://schemas.openxmlformats.org/officeDocument/2006/relationships/hyperlink" Target="https://www.roly.es/model_PK5073" TargetMode="External"/><Relationship Id="rId246" Type="http://schemas.openxmlformats.org/officeDocument/2006/relationships/hyperlink" Target="https://stamina-shop.com/model_GR1812" TargetMode="External"/><Relationship Id="rId106" Type="http://schemas.openxmlformats.org/officeDocument/2006/relationships/hyperlink" Target="https://www.roly.es/model_CA6650" TargetMode="External"/><Relationship Id="rId127" Type="http://schemas.openxmlformats.org/officeDocument/2006/relationships/hyperlink" Target="https://www.roly.es/model_BE0419" TargetMode="External"/><Relationship Id="rId10" Type="http://schemas.openxmlformats.org/officeDocument/2006/relationships/hyperlink" Target="https://www.roly.es/model_PO6618" TargetMode="External"/><Relationship Id="rId31" Type="http://schemas.openxmlformats.org/officeDocument/2006/relationships/hyperlink" Target="https://www.roly.es/model_CA7129" TargetMode="External"/><Relationship Id="rId52" Type="http://schemas.openxmlformats.org/officeDocument/2006/relationships/hyperlink" Target="https://www.roly.es/model_PO5008" TargetMode="External"/><Relationship Id="rId73" Type="http://schemas.openxmlformats.org/officeDocument/2006/relationships/hyperlink" Target="https://www.roly.es/model_SS6432" TargetMode="External"/><Relationship Id="rId94" Type="http://schemas.openxmlformats.org/officeDocument/2006/relationships/hyperlink" Target="https://www.roly.es/model_CA0425" TargetMode="External"/><Relationship Id="rId148" Type="http://schemas.openxmlformats.org/officeDocument/2006/relationships/hyperlink" Target="https://www.roly.es/model_PA1175" TargetMode="External"/><Relationship Id="rId169" Type="http://schemas.openxmlformats.org/officeDocument/2006/relationships/hyperlink" Target="https://www.roly.es/model_BN6708" TargetMode="External"/><Relationship Id="rId4" Type="http://schemas.openxmlformats.org/officeDocument/2006/relationships/hyperlink" Target="https://www.roly.es/model_CA6699" TargetMode="External"/><Relationship Id="rId180" Type="http://schemas.openxmlformats.org/officeDocument/2006/relationships/hyperlink" Target="https://stamina-shop.com/model_GO7008" TargetMode="External"/><Relationship Id="rId215" Type="http://schemas.openxmlformats.org/officeDocument/2006/relationships/hyperlink" Target="https://www.roly.es/model_RA5097" TargetMode="External"/><Relationship Id="rId236" Type="http://schemas.openxmlformats.org/officeDocument/2006/relationships/hyperlink" Target="https://www.roly.es/model_PA0341" TargetMode="External"/><Relationship Id="rId257" Type="http://schemas.openxmlformats.org/officeDocument/2006/relationships/hyperlink" Target="https://www.roly.es/model_MO7116" TargetMode="External"/><Relationship Id="rId42" Type="http://schemas.openxmlformats.org/officeDocument/2006/relationships/hyperlink" Target="https://www.roly.es/model_CA1205" TargetMode="External"/><Relationship Id="rId84" Type="http://schemas.openxmlformats.org/officeDocument/2006/relationships/hyperlink" Target="https://www.roly.es/model_CB5074" TargetMode="External"/><Relationship Id="rId138" Type="http://schemas.openxmlformats.org/officeDocument/2006/relationships/hyperlink" Target="https://www.roly.es/model_FA0321" TargetMode="External"/><Relationship Id="rId191" Type="http://schemas.openxmlformats.org/officeDocument/2006/relationships/hyperlink" Target="https://www.roly.es/model_BO7137" TargetMode="External"/><Relationship Id="rId205" Type="http://schemas.openxmlformats.org/officeDocument/2006/relationships/hyperlink" Target="https://www.roly.es/model_PA0306" TargetMode="External"/><Relationship Id="rId247" Type="http://schemas.openxmlformats.org/officeDocument/2006/relationships/hyperlink" Target="https://stamina-shop.com/model_GR6999"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roly.es/model_LG0459" TargetMode="External"/><Relationship Id="rId21" Type="http://schemas.openxmlformats.org/officeDocument/2006/relationships/hyperlink" Target="https://www.roly.es/model_CA6698" TargetMode="External"/><Relationship Id="rId63" Type="http://schemas.openxmlformats.org/officeDocument/2006/relationships/hyperlink" Target="https://www.roly.es/model_CQ6421" TargetMode="External"/><Relationship Id="rId159" Type="http://schemas.openxmlformats.org/officeDocument/2006/relationships/hyperlink" Target="https://www.roly.es/model_PO6607" TargetMode="External"/><Relationship Id="rId170" Type="http://schemas.openxmlformats.org/officeDocument/2006/relationships/hyperlink" Target="https://www.roly.es/model_CJ0452" TargetMode="External"/><Relationship Id="rId226" Type="http://schemas.openxmlformats.org/officeDocument/2006/relationships/hyperlink" Target="https://www.roly.es/model_CA6652" TargetMode="External"/><Relationship Id="rId268" Type="http://schemas.openxmlformats.org/officeDocument/2006/relationships/hyperlink" Target="https://www.roly.es/model_CA6554" TargetMode="External"/><Relationship Id="rId11" Type="http://schemas.openxmlformats.org/officeDocument/2006/relationships/hyperlink" Target="https://www.roly.es/model_PA9146" TargetMode="External"/><Relationship Id="rId32" Type="http://schemas.openxmlformats.org/officeDocument/2006/relationships/hyperlink" Target="https://www.roly.es/model_CA6660" TargetMode="External"/><Relationship Id="rId53" Type="http://schemas.openxmlformats.org/officeDocument/2006/relationships/hyperlink" Target="https://www.roly.es/model_CA6560" TargetMode="External"/><Relationship Id="rId74" Type="http://schemas.openxmlformats.org/officeDocument/2006/relationships/hyperlink" Target="https://www.roly.es/model_SS6433" TargetMode="External"/><Relationship Id="rId128" Type="http://schemas.openxmlformats.org/officeDocument/2006/relationships/hyperlink" Target="https://www.roly.es/model_SU1119" TargetMode="External"/><Relationship Id="rId149" Type="http://schemas.openxmlformats.org/officeDocument/2006/relationships/hyperlink" Target="https://www.roly.es/model_CA2201" TargetMode="External"/><Relationship Id="rId5" Type="http://schemas.openxmlformats.org/officeDocument/2006/relationships/hyperlink" Target="https://www.roly.es/model_PA9106" TargetMode="External"/><Relationship Id="rId95" Type="http://schemas.openxmlformats.org/officeDocument/2006/relationships/hyperlink" Target="https://www.roly.es/model_ZS8335" TargetMode="External"/><Relationship Id="rId160" Type="http://schemas.openxmlformats.org/officeDocument/2006/relationships/hyperlink" Target="https://www.roly.es/model_PO6629" TargetMode="External"/><Relationship Id="rId181" Type="http://schemas.openxmlformats.org/officeDocument/2006/relationships/hyperlink" Target="https://stamina-shop.com/model_GO7041" TargetMode="External"/><Relationship Id="rId216" Type="http://schemas.openxmlformats.org/officeDocument/2006/relationships/hyperlink" Target="https://www.roly.es/model_CA0408" TargetMode="External"/><Relationship Id="rId237" Type="http://schemas.openxmlformats.org/officeDocument/2006/relationships/hyperlink" Target="https://www.roly.es/model_PO0404" TargetMode="External"/><Relationship Id="rId258" Type="http://schemas.openxmlformats.org/officeDocument/2006/relationships/hyperlink" Target="https://www.roly.es/model_CE0381" TargetMode="External"/><Relationship Id="rId22" Type="http://schemas.openxmlformats.org/officeDocument/2006/relationships/hyperlink" Target="https://www.roly.es/model_CA6699" TargetMode="External"/><Relationship Id="rId43" Type="http://schemas.openxmlformats.org/officeDocument/2006/relationships/hyperlink" Target="http://www.roly.es/Results.aspx?searchText=6545" TargetMode="External"/><Relationship Id="rId64" Type="http://schemas.openxmlformats.org/officeDocument/2006/relationships/hyperlink" Target="https://www.roly.es/model_SU1105" TargetMode="External"/><Relationship Id="rId118" Type="http://schemas.openxmlformats.org/officeDocument/2006/relationships/hyperlink" Target="https://www.roly.es/model_PA0461" TargetMode="External"/><Relationship Id="rId139" Type="http://schemas.openxmlformats.org/officeDocument/2006/relationships/hyperlink" Target="https://www.roly.es/model_CB5088" TargetMode="External"/><Relationship Id="rId85" Type="http://schemas.openxmlformats.org/officeDocument/2006/relationships/hyperlink" Target="https://www.roly.es/model_CQ1108" TargetMode="External"/><Relationship Id="rId150" Type="http://schemas.openxmlformats.org/officeDocument/2006/relationships/hyperlink" Target="https://www.roly.es/model_CA6643" TargetMode="External"/><Relationship Id="rId171" Type="http://schemas.openxmlformats.org/officeDocument/2006/relationships/hyperlink" Target="https://www.roly.es/model_CJ0525" TargetMode="External"/><Relationship Id="rId192" Type="http://schemas.openxmlformats.org/officeDocument/2006/relationships/hyperlink" Target="https://stamina-shop.com/model_CP9001" TargetMode="External"/><Relationship Id="rId206" Type="http://schemas.openxmlformats.org/officeDocument/2006/relationships/hyperlink" Target="https://stamina-shop.com/model_MO1784" TargetMode="External"/><Relationship Id="rId227" Type="http://schemas.openxmlformats.org/officeDocument/2006/relationships/hyperlink" Target="https://www.roly.es/model_CA6399" TargetMode="External"/><Relationship Id="rId248" Type="http://schemas.openxmlformats.org/officeDocument/2006/relationships/hyperlink" Target="https://www.roly.es/model_CA0431" TargetMode="External"/><Relationship Id="rId269" Type="http://schemas.openxmlformats.org/officeDocument/2006/relationships/printerSettings" Target="../printerSettings/printerSettings2.bin"/><Relationship Id="rId12" Type="http://schemas.openxmlformats.org/officeDocument/2006/relationships/hyperlink" Target="https://www.roly.es/model_PA1170" TargetMode="External"/><Relationship Id="rId33" Type="http://schemas.openxmlformats.org/officeDocument/2006/relationships/hyperlink" Target="https://www.roly.es/model_CA6691" TargetMode="External"/><Relationship Id="rId108" Type="http://schemas.openxmlformats.org/officeDocument/2006/relationships/hyperlink" Target="https://www.roly.es/model_PD0356" TargetMode="External"/><Relationship Id="rId129" Type="http://schemas.openxmlformats.org/officeDocument/2006/relationships/hyperlink" Target="https://www.roly.es/model_PA1181" TargetMode="External"/><Relationship Id="rId54" Type="http://schemas.openxmlformats.org/officeDocument/2006/relationships/hyperlink" Target="https://www.roly.es/model_CA6690" TargetMode="External"/><Relationship Id="rId75" Type="http://schemas.openxmlformats.org/officeDocument/2006/relationships/hyperlink" Target="https://www.roly.es/model_SS6432" TargetMode="External"/><Relationship Id="rId96" Type="http://schemas.openxmlformats.org/officeDocument/2006/relationships/hyperlink" Target="https://www.roly.es/model_ZS8310" TargetMode="External"/><Relationship Id="rId140" Type="http://schemas.openxmlformats.org/officeDocument/2006/relationships/hyperlink" Target="https://www.roly.es/model_RA5097" TargetMode="External"/><Relationship Id="rId161" Type="http://schemas.openxmlformats.org/officeDocument/2006/relationships/hyperlink" Target="https://www.roly.es/model_PO5009" TargetMode="External"/><Relationship Id="rId182" Type="http://schemas.openxmlformats.org/officeDocument/2006/relationships/hyperlink" Target="https://stamina-shop.com/model_GO7000" TargetMode="External"/><Relationship Id="rId217" Type="http://schemas.openxmlformats.org/officeDocument/2006/relationships/hyperlink" Target="https://www.roly.es/model_CA0428" TargetMode="External"/><Relationship Id="rId6" Type="http://schemas.openxmlformats.org/officeDocument/2006/relationships/hyperlink" Target="https://www.roly.es/model_PA9107" TargetMode="External"/><Relationship Id="rId238" Type="http://schemas.openxmlformats.org/officeDocument/2006/relationships/hyperlink" Target="https://www.roly.es/model_CA6656" TargetMode="External"/><Relationship Id="rId259" Type="http://schemas.openxmlformats.org/officeDocument/2006/relationships/hyperlink" Target="https://www.roly.es/model_CB5074" TargetMode="External"/><Relationship Id="rId23" Type="http://schemas.openxmlformats.org/officeDocument/2006/relationships/hyperlink" Target="https://www.roly.es/model_CA6685" TargetMode="External"/><Relationship Id="rId119" Type="http://schemas.openxmlformats.org/officeDocument/2006/relationships/hyperlink" Target="https://www.roly.es/model_LG0399" TargetMode="External"/><Relationship Id="rId44" Type="http://schemas.openxmlformats.org/officeDocument/2006/relationships/hyperlink" Target="https://www.roly.es/model_CA6545" TargetMode="External"/><Relationship Id="rId65" Type="http://schemas.openxmlformats.org/officeDocument/2006/relationships/hyperlink" Target="https://www.roly.es/model_SU1109" TargetMode="External"/><Relationship Id="rId86" Type="http://schemas.openxmlformats.org/officeDocument/2006/relationships/hyperlink" Target="https://www.roly.es/model_CB5201" TargetMode="External"/><Relationship Id="rId130" Type="http://schemas.openxmlformats.org/officeDocument/2006/relationships/hyperlink" Target="https://www.roly.es/model_CH6410" TargetMode="External"/><Relationship Id="rId151" Type="http://schemas.openxmlformats.org/officeDocument/2006/relationships/hyperlink" Target="https://www.roly.es/model_CA6687" TargetMode="External"/><Relationship Id="rId172" Type="http://schemas.openxmlformats.org/officeDocument/2006/relationships/hyperlink" Target="https://www.roly.es/model_PA0551" TargetMode="External"/><Relationship Id="rId193" Type="http://schemas.openxmlformats.org/officeDocument/2006/relationships/hyperlink" Target="https://stamina-shop.com/model_CP7118" TargetMode="External"/><Relationship Id="rId207" Type="http://schemas.openxmlformats.org/officeDocument/2006/relationships/hyperlink" Target="https://stamina-shop.com/model_MO7181" TargetMode="External"/><Relationship Id="rId228" Type="http://schemas.openxmlformats.org/officeDocument/2006/relationships/hyperlink" Target="https://www.roly.es/model_CA6653" TargetMode="External"/><Relationship Id="rId249" Type="http://schemas.openxmlformats.org/officeDocument/2006/relationships/hyperlink" Target="https://www.roly.es/model_PO0400" TargetMode="External"/><Relationship Id="rId13" Type="http://schemas.openxmlformats.org/officeDocument/2006/relationships/hyperlink" Target="https://www.roly.es/model_CA1205" TargetMode="External"/><Relationship Id="rId109" Type="http://schemas.openxmlformats.org/officeDocument/2006/relationships/hyperlink" Target="https://www.roly.es/model_BE0418" TargetMode="External"/><Relationship Id="rId260" Type="http://schemas.openxmlformats.org/officeDocument/2006/relationships/hyperlink" Target="https://www.roly.es/model_RA1199" TargetMode="External"/><Relationship Id="rId34" Type="http://schemas.openxmlformats.org/officeDocument/2006/relationships/hyperlink" Target="https://www.roly.es/model_CA6689" TargetMode="External"/><Relationship Id="rId55" Type="http://schemas.openxmlformats.org/officeDocument/2006/relationships/hyperlink" Target="https://www.roly.es/model_SU1071" TargetMode="External"/><Relationship Id="rId76" Type="http://schemas.openxmlformats.org/officeDocument/2006/relationships/hyperlink" Target="https://www.roly.es/model_SS6435" TargetMode="External"/><Relationship Id="rId97" Type="http://schemas.openxmlformats.org/officeDocument/2006/relationships/hyperlink" Target="https://www.roly.es/model_ZS8330" TargetMode="External"/><Relationship Id="rId120" Type="http://schemas.openxmlformats.org/officeDocument/2006/relationships/hyperlink" Target="https://www.roly.es/model_PA1173" TargetMode="External"/><Relationship Id="rId141" Type="http://schemas.openxmlformats.org/officeDocument/2006/relationships/hyperlink" Target="https://www.roly.es/model_CV5050" TargetMode="External"/><Relationship Id="rId7" Type="http://schemas.openxmlformats.org/officeDocument/2006/relationships/hyperlink" Target="https://www.roly.es/model_BE9005" TargetMode="External"/><Relationship Id="rId162" Type="http://schemas.openxmlformats.org/officeDocument/2006/relationships/hyperlink" Target="https://www.roly.es/model_PO6636" TargetMode="External"/><Relationship Id="rId183" Type="http://schemas.openxmlformats.org/officeDocument/2006/relationships/hyperlink" Target="https://stamina-shop.com/model_GO7012" TargetMode="External"/><Relationship Id="rId218" Type="http://schemas.openxmlformats.org/officeDocument/2006/relationships/hyperlink" Target="https://www.roly.es/model_CA0427" TargetMode="External"/><Relationship Id="rId239" Type="http://schemas.openxmlformats.org/officeDocument/2006/relationships/hyperlink" Target="https://www.roly.es/model_CA6658" TargetMode="External"/><Relationship Id="rId250" Type="http://schemas.openxmlformats.org/officeDocument/2006/relationships/hyperlink" Target="https://www.roly.es/model_PO0401" TargetMode="External"/><Relationship Id="rId24" Type="http://schemas.openxmlformats.org/officeDocument/2006/relationships/hyperlink" Target="https://www.roly.es/model_CA6690" TargetMode="External"/><Relationship Id="rId45" Type="http://schemas.openxmlformats.org/officeDocument/2006/relationships/hyperlink" Target="https://www.roly.es/model_CA6517" TargetMode="External"/><Relationship Id="rId66" Type="http://schemas.openxmlformats.org/officeDocument/2006/relationships/hyperlink" Target="https://www.roly.es/model_CQ6439" TargetMode="External"/><Relationship Id="rId87" Type="http://schemas.openxmlformats.org/officeDocument/2006/relationships/hyperlink" Target="https://www.roly.es/model_CB5202" TargetMode="External"/><Relationship Id="rId110" Type="http://schemas.openxmlformats.org/officeDocument/2006/relationships/hyperlink" Target="https://www.roly.es/model_PC6655" TargetMode="External"/><Relationship Id="rId131" Type="http://schemas.openxmlformats.org/officeDocument/2006/relationships/hyperlink" Target="https://www.roly.es/model_PA0521" TargetMode="External"/><Relationship Id="rId152" Type="http://schemas.openxmlformats.org/officeDocument/2006/relationships/hyperlink" Target="https://www.roly.es/model_PO6617" TargetMode="External"/><Relationship Id="rId173" Type="http://schemas.openxmlformats.org/officeDocument/2006/relationships/hyperlink" Target="https://www.roly.es/model_PA0552" TargetMode="External"/><Relationship Id="rId194" Type="http://schemas.openxmlformats.org/officeDocument/2006/relationships/hyperlink" Target="https://stamina-shop.com/model_MO1254" TargetMode="External"/><Relationship Id="rId208" Type="http://schemas.openxmlformats.org/officeDocument/2006/relationships/hyperlink" Target="https://stamina-shop.com/model_BO1690" TargetMode="External"/><Relationship Id="rId229" Type="http://schemas.openxmlformats.org/officeDocument/2006/relationships/hyperlink" Target="https://www.roly.es/model_CA6649" TargetMode="External"/><Relationship Id="rId240" Type="http://schemas.openxmlformats.org/officeDocument/2006/relationships/hyperlink" Target="https://www.roly.es/model_RD6662" TargetMode="External"/><Relationship Id="rId261" Type="http://schemas.openxmlformats.org/officeDocument/2006/relationships/hyperlink" Target="https://www.roly.es/model_BE0419" TargetMode="External"/><Relationship Id="rId14" Type="http://schemas.openxmlformats.org/officeDocument/2006/relationships/hyperlink" Target="https://www.roly.es/model_PO5008" TargetMode="External"/><Relationship Id="rId35" Type="http://schemas.openxmlformats.org/officeDocument/2006/relationships/hyperlink" Target="https://www.roly.es/model_CA6647" TargetMode="External"/><Relationship Id="rId56" Type="http://schemas.openxmlformats.org/officeDocument/2006/relationships/hyperlink" Target="https://www.roly.es/model_CA6696" TargetMode="External"/><Relationship Id="rId77" Type="http://schemas.openxmlformats.org/officeDocument/2006/relationships/hyperlink" Target="https://www.roly.es/model_SS6428" TargetMode="External"/><Relationship Id="rId100" Type="http://schemas.openxmlformats.org/officeDocument/2006/relationships/hyperlink" Target="https://www.roly.es/model_ZS8323" TargetMode="External"/><Relationship Id="rId8" Type="http://schemas.openxmlformats.org/officeDocument/2006/relationships/hyperlink" Target="https://www.roly.es/model_PA8415" TargetMode="External"/><Relationship Id="rId98" Type="http://schemas.openxmlformats.org/officeDocument/2006/relationships/hyperlink" Target="https://www.roly.es/model_ZS8300" TargetMode="External"/><Relationship Id="rId121" Type="http://schemas.openxmlformats.org/officeDocument/2006/relationships/hyperlink" Target="https://www.roly.es/model_PA0306" TargetMode="External"/><Relationship Id="rId142" Type="http://schemas.openxmlformats.org/officeDocument/2006/relationships/hyperlink" Target="https://www.roly.es/model_RA5091" TargetMode="External"/><Relationship Id="rId163" Type="http://schemas.openxmlformats.org/officeDocument/2006/relationships/hyperlink" Target="https://www.roly.es/model_PO2202" TargetMode="External"/><Relationship Id="rId184" Type="http://schemas.openxmlformats.org/officeDocument/2006/relationships/hyperlink" Target="https://stamina-shop.com/model_GO7020" TargetMode="External"/><Relationship Id="rId219" Type="http://schemas.openxmlformats.org/officeDocument/2006/relationships/hyperlink" Target="https://www.roly.es/model_CA0407" TargetMode="External"/><Relationship Id="rId230" Type="http://schemas.openxmlformats.org/officeDocument/2006/relationships/hyperlink" Target="https://www.roly.es/model_CA6654" TargetMode="External"/><Relationship Id="rId251" Type="http://schemas.openxmlformats.org/officeDocument/2006/relationships/hyperlink" Target="https://www.roly.es/model_DE9125" TargetMode="External"/><Relationship Id="rId25" Type="http://schemas.openxmlformats.org/officeDocument/2006/relationships/hyperlink" Target="https://www.roly.es/model_CA6696" TargetMode="External"/><Relationship Id="rId46" Type="http://schemas.openxmlformats.org/officeDocument/2006/relationships/hyperlink" Target="https://www.roly.es/model_CA6535" TargetMode="External"/><Relationship Id="rId67" Type="http://schemas.openxmlformats.org/officeDocument/2006/relationships/hyperlink" Target="https://www.roly.es/model_SU1070" TargetMode="External"/><Relationship Id="rId88" Type="http://schemas.openxmlformats.org/officeDocument/2006/relationships/hyperlink" Target="https://www.roly.es/model_RA5097" TargetMode="External"/><Relationship Id="rId111" Type="http://schemas.openxmlformats.org/officeDocument/2006/relationships/hyperlink" Target="https://www.roly.es/model_PC6651" TargetMode="External"/><Relationship Id="rId132" Type="http://schemas.openxmlformats.org/officeDocument/2006/relationships/hyperlink" Target="https://www.roly.es/model_CH6402" TargetMode="External"/><Relationship Id="rId153" Type="http://schemas.openxmlformats.org/officeDocument/2006/relationships/hyperlink" Target="https://www.roly.es/model_PO6618" TargetMode="External"/><Relationship Id="rId174" Type="http://schemas.openxmlformats.org/officeDocument/2006/relationships/hyperlink" Target="https://www.roly.es/model_CE0491" TargetMode="External"/><Relationship Id="rId195" Type="http://schemas.openxmlformats.org/officeDocument/2006/relationships/hyperlink" Target="https://stamina-shop.com/model_MO1521" TargetMode="External"/><Relationship Id="rId209" Type="http://schemas.openxmlformats.org/officeDocument/2006/relationships/hyperlink" Target="https://stamina-shop.com/model_BO7602" TargetMode="External"/><Relationship Id="rId220" Type="http://schemas.openxmlformats.org/officeDocument/2006/relationships/hyperlink" Target="https://www.roly.es/model_CA6401" TargetMode="External"/><Relationship Id="rId241" Type="http://schemas.openxmlformats.org/officeDocument/2006/relationships/hyperlink" Target="https://www.roly.es/model_PD0349" TargetMode="External"/><Relationship Id="rId15" Type="http://schemas.openxmlformats.org/officeDocument/2006/relationships/hyperlink" Target="https://www.roly.es/model_BD7200" TargetMode="External"/><Relationship Id="rId36" Type="http://schemas.openxmlformats.org/officeDocument/2006/relationships/hyperlink" Target="https://www.roly.es/model_CA6597" TargetMode="External"/><Relationship Id="rId57" Type="http://schemas.openxmlformats.org/officeDocument/2006/relationships/hyperlink" Target="https://www.roly.es/model_SU1074" TargetMode="External"/><Relationship Id="rId262" Type="http://schemas.openxmlformats.org/officeDocument/2006/relationships/hyperlink" Target="https://www.roly.es/model_SU1115" TargetMode="External"/><Relationship Id="rId78" Type="http://schemas.openxmlformats.org/officeDocument/2006/relationships/hyperlink" Target="https://www.roly.es/model_RA5094" TargetMode="External"/><Relationship Id="rId99" Type="http://schemas.openxmlformats.org/officeDocument/2006/relationships/hyperlink" Target="https://www.roly.es/model_ZS8324" TargetMode="External"/><Relationship Id="rId101" Type="http://schemas.openxmlformats.org/officeDocument/2006/relationships/hyperlink" Target="https://www.roly.es/model_ZS8304" TargetMode="External"/><Relationship Id="rId122" Type="http://schemas.openxmlformats.org/officeDocument/2006/relationships/hyperlink" Target="https://www.roly.es/model_PA0307" TargetMode="External"/><Relationship Id="rId143" Type="http://schemas.openxmlformats.org/officeDocument/2006/relationships/hyperlink" Target="https://www.roly.es/model_PK5075" TargetMode="External"/><Relationship Id="rId164" Type="http://schemas.openxmlformats.org/officeDocument/2006/relationships/hyperlink" Target="https://www.roly.es/model_SU2203" TargetMode="External"/><Relationship Id="rId185" Type="http://schemas.openxmlformats.org/officeDocument/2006/relationships/hyperlink" Target="https://stamina-shop.com/model_GR9009" TargetMode="External"/><Relationship Id="rId9" Type="http://schemas.openxmlformats.org/officeDocument/2006/relationships/hyperlink" Target="https://www.roly.es/model_PA8416" TargetMode="External"/><Relationship Id="rId210" Type="http://schemas.openxmlformats.org/officeDocument/2006/relationships/hyperlink" Target="https://stamina-shop.com/model_BO1689" TargetMode="External"/><Relationship Id="rId26" Type="http://schemas.openxmlformats.org/officeDocument/2006/relationships/hyperlink" Target="https://www.roly.es/model_CA6690" TargetMode="External"/><Relationship Id="rId231" Type="http://schemas.openxmlformats.org/officeDocument/2006/relationships/hyperlink" Target="https://www.roly.es/model_CA6663" TargetMode="External"/><Relationship Id="rId252" Type="http://schemas.openxmlformats.org/officeDocument/2006/relationships/hyperlink" Target="https://www.roly.es/model_BO7121" TargetMode="External"/><Relationship Id="rId47" Type="http://schemas.openxmlformats.org/officeDocument/2006/relationships/hyperlink" Target="https://www.roly.es/model_CA6536" TargetMode="External"/><Relationship Id="rId68" Type="http://schemas.openxmlformats.org/officeDocument/2006/relationships/hyperlink" Target="https://www.roly.es/model_SM1195" TargetMode="External"/><Relationship Id="rId89" Type="http://schemas.openxmlformats.org/officeDocument/2006/relationships/hyperlink" Target="https://www.roly.es/model_PK5080" TargetMode="External"/><Relationship Id="rId112" Type="http://schemas.openxmlformats.org/officeDocument/2006/relationships/hyperlink" Target="https://www.roly.es/model_BE0553" TargetMode="External"/><Relationship Id="rId133" Type="http://schemas.openxmlformats.org/officeDocument/2006/relationships/hyperlink" Target="https://www.roly.es/model_SU0340" TargetMode="External"/><Relationship Id="rId154" Type="http://schemas.openxmlformats.org/officeDocument/2006/relationships/hyperlink" Target="https://www.roly.es/model_PO6638" TargetMode="External"/><Relationship Id="rId175" Type="http://schemas.openxmlformats.org/officeDocument/2006/relationships/hyperlink" Target="https://www.roly.es/model_CA0413" TargetMode="External"/><Relationship Id="rId196" Type="http://schemas.openxmlformats.org/officeDocument/2006/relationships/hyperlink" Target="https://stamina-shop.com/model_MO7183" TargetMode="External"/><Relationship Id="rId200" Type="http://schemas.openxmlformats.org/officeDocument/2006/relationships/hyperlink" Target="https://stamina-shop.com/model_GR1812" TargetMode="External"/><Relationship Id="rId16" Type="http://schemas.openxmlformats.org/officeDocument/2006/relationships/hyperlink" Target="https://www.roly.es/model_CA7203" TargetMode="External"/><Relationship Id="rId221" Type="http://schemas.openxmlformats.org/officeDocument/2006/relationships/hyperlink" Target="https://www.roly.es/model_CA0426" TargetMode="External"/><Relationship Id="rId242" Type="http://schemas.openxmlformats.org/officeDocument/2006/relationships/hyperlink" Target="https://www.roly.es/model_PO0409" TargetMode="External"/><Relationship Id="rId263" Type="http://schemas.openxmlformats.org/officeDocument/2006/relationships/hyperlink" Target="https://www.roly.es/model_PA1175" TargetMode="External"/><Relationship Id="rId37" Type="http://schemas.openxmlformats.org/officeDocument/2006/relationships/hyperlink" Target="https://www.roly.es/model_CA6532" TargetMode="External"/><Relationship Id="rId58" Type="http://schemas.openxmlformats.org/officeDocument/2006/relationships/hyperlink" Target="https://www.roly.es/model_SU1112" TargetMode="External"/><Relationship Id="rId79" Type="http://schemas.openxmlformats.org/officeDocument/2006/relationships/hyperlink" Target="https://www.roly.es/model_RA5095" TargetMode="External"/><Relationship Id="rId102" Type="http://schemas.openxmlformats.org/officeDocument/2006/relationships/hyperlink" Target="https://www.roly.es/model_ZS8306" TargetMode="External"/><Relationship Id="rId123" Type="http://schemas.openxmlformats.org/officeDocument/2006/relationships/hyperlink" Target="https://www.roly.es/model_LG6700" TargetMode="External"/><Relationship Id="rId144" Type="http://schemas.openxmlformats.org/officeDocument/2006/relationships/hyperlink" Target="https://www.roly.es/model_RA5097" TargetMode="External"/><Relationship Id="rId90" Type="http://schemas.openxmlformats.org/officeDocument/2006/relationships/hyperlink" Target="https://www.roly.es/model_RA5091" TargetMode="External"/><Relationship Id="rId165" Type="http://schemas.openxmlformats.org/officeDocument/2006/relationships/hyperlink" Target="https://www.roly.es/model_PA0317" TargetMode="External"/><Relationship Id="rId186" Type="http://schemas.openxmlformats.org/officeDocument/2006/relationships/hyperlink" Target="https://stamina-shop.com/model_BR2009" TargetMode="External"/><Relationship Id="rId211" Type="http://schemas.openxmlformats.org/officeDocument/2006/relationships/hyperlink" Target="https://stamina-shop.com/model_BO1649" TargetMode="External"/><Relationship Id="rId232" Type="http://schemas.openxmlformats.org/officeDocument/2006/relationships/hyperlink" Target="https://www.roly.es/model_CA0416" TargetMode="External"/><Relationship Id="rId253" Type="http://schemas.openxmlformats.org/officeDocument/2006/relationships/hyperlink" Target="https://www.roly.es/model_BO7120" TargetMode="External"/><Relationship Id="rId27" Type="http://schemas.openxmlformats.org/officeDocument/2006/relationships/hyperlink" Target="https://www.roly.es/model_CA6683" TargetMode="External"/><Relationship Id="rId48" Type="http://schemas.openxmlformats.org/officeDocument/2006/relationships/hyperlink" Target="https://www.roly.es/model_CA1217" TargetMode="External"/><Relationship Id="rId69" Type="http://schemas.openxmlformats.org/officeDocument/2006/relationships/hyperlink" Target="https://www.roly.es/model_RA5092" TargetMode="External"/><Relationship Id="rId113" Type="http://schemas.openxmlformats.org/officeDocument/2006/relationships/hyperlink" Target="https://www.roly.es/model_FA0321" TargetMode="External"/><Relationship Id="rId134" Type="http://schemas.openxmlformats.org/officeDocument/2006/relationships/hyperlink" Target="https://www.roly.es/model_PA0341" TargetMode="External"/><Relationship Id="rId80" Type="http://schemas.openxmlformats.org/officeDocument/2006/relationships/hyperlink" Target="https://www.roly.es/model_CQ5079" TargetMode="External"/><Relationship Id="rId155" Type="http://schemas.openxmlformats.org/officeDocument/2006/relationships/hyperlink" Target="https://www.roly.es/model_PO6634" TargetMode="External"/><Relationship Id="rId176" Type="http://schemas.openxmlformats.org/officeDocument/2006/relationships/hyperlink" Target="https://www.roly.es/model_PT0417" TargetMode="External"/><Relationship Id="rId197" Type="http://schemas.openxmlformats.org/officeDocument/2006/relationships/hyperlink" Target="https://stamina-shop.com/model_GO1732" TargetMode="External"/><Relationship Id="rId201" Type="http://schemas.openxmlformats.org/officeDocument/2006/relationships/hyperlink" Target="https://stamina-shop.com/model_GR6999" TargetMode="External"/><Relationship Id="rId222" Type="http://schemas.openxmlformats.org/officeDocument/2006/relationships/hyperlink" Target="https://www.roly.es/model_CA6595" TargetMode="External"/><Relationship Id="rId243" Type="http://schemas.openxmlformats.org/officeDocument/2006/relationships/hyperlink" Target="https://www.roly.es/model_PO0402" TargetMode="External"/><Relationship Id="rId264" Type="http://schemas.openxmlformats.org/officeDocument/2006/relationships/hyperlink" Target="https://www.roly.es/model_PO6640" TargetMode="External"/><Relationship Id="rId17" Type="http://schemas.openxmlformats.org/officeDocument/2006/relationships/hyperlink" Target="https://www.roly.es/model_CA6564" TargetMode="External"/><Relationship Id="rId38" Type="http://schemas.openxmlformats.org/officeDocument/2006/relationships/hyperlink" Target="https://www.roly.es/model_CA6646" TargetMode="External"/><Relationship Id="rId59" Type="http://schemas.openxmlformats.org/officeDocument/2006/relationships/hyperlink" Target="https://www.roly.es/model_SU1117" TargetMode="External"/><Relationship Id="rId103" Type="http://schemas.openxmlformats.org/officeDocument/2006/relationships/hyperlink" Target="https://www.roly.es/model_BE0449" TargetMode="External"/><Relationship Id="rId124" Type="http://schemas.openxmlformats.org/officeDocument/2006/relationships/hyperlink" Target="https://www.roly.es/model_LG6701" TargetMode="External"/><Relationship Id="rId70" Type="http://schemas.openxmlformats.org/officeDocument/2006/relationships/hyperlink" Target="https://www.roly.es/model_RA5093" TargetMode="External"/><Relationship Id="rId91" Type="http://schemas.openxmlformats.org/officeDocument/2006/relationships/hyperlink" Target="https://www.roly.es/model_PK5075" TargetMode="External"/><Relationship Id="rId145" Type="http://schemas.openxmlformats.org/officeDocument/2006/relationships/hyperlink" Target="https://www.roly.es/model_PK5080" TargetMode="External"/><Relationship Id="rId166" Type="http://schemas.openxmlformats.org/officeDocument/2006/relationships/hyperlink" Target="https://www.roly.es/model_PA1090" TargetMode="External"/><Relationship Id="rId187" Type="http://schemas.openxmlformats.org/officeDocument/2006/relationships/hyperlink" Target="https://stamina-shop.com/model_BR9004" TargetMode="External"/><Relationship Id="rId1" Type="http://schemas.openxmlformats.org/officeDocument/2006/relationships/hyperlink" Target="https://www.roly.es/model_CQ6439" TargetMode="External"/><Relationship Id="rId212" Type="http://schemas.openxmlformats.org/officeDocument/2006/relationships/hyperlink" Target="https://stamina-shop.com/model_BO7551" TargetMode="External"/><Relationship Id="rId233" Type="http://schemas.openxmlformats.org/officeDocument/2006/relationships/hyperlink" Target="https://www.roly.es/model_PD0350" TargetMode="External"/><Relationship Id="rId254" Type="http://schemas.openxmlformats.org/officeDocument/2006/relationships/hyperlink" Target="https://www.roly.es/model_BO7115" TargetMode="External"/><Relationship Id="rId28" Type="http://schemas.openxmlformats.org/officeDocument/2006/relationships/hyperlink" Target="https://www.roly.es/model_CA6681" TargetMode="External"/><Relationship Id="rId49" Type="http://schemas.openxmlformats.org/officeDocument/2006/relationships/hyperlink" Target="https://www.roly.es/model_CA1218" TargetMode="External"/><Relationship Id="rId114" Type="http://schemas.openxmlformats.org/officeDocument/2006/relationships/hyperlink" Target="https://www.roly.es/model_PA0322" TargetMode="External"/><Relationship Id="rId60" Type="http://schemas.openxmlformats.org/officeDocument/2006/relationships/hyperlink" Target="https://www.roly.es/model_SU1067" TargetMode="External"/><Relationship Id="rId81" Type="http://schemas.openxmlformats.org/officeDocument/2006/relationships/hyperlink" Target="https://www.roly.es/model_RA5090" TargetMode="External"/><Relationship Id="rId135" Type="http://schemas.openxmlformats.org/officeDocument/2006/relationships/hyperlink" Target="https://www.roly.es/model_CA0415" TargetMode="External"/><Relationship Id="rId156" Type="http://schemas.openxmlformats.org/officeDocument/2006/relationships/hyperlink" Target="https://www.roly.es/model_PO6609" TargetMode="External"/><Relationship Id="rId177" Type="http://schemas.openxmlformats.org/officeDocument/2006/relationships/hyperlink" Target="https://stamina-shop.com/model_TW7100" TargetMode="External"/><Relationship Id="rId198" Type="http://schemas.openxmlformats.org/officeDocument/2006/relationships/hyperlink" Target="https://stamina-shop.com/model_GO7026" TargetMode="External"/><Relationship Id="rId202" Type="http://schemas.openxmlformats.org/officeDocument/2006/relationships/hyperlink" Target="https://stamina-shop.com/model_GR1815" TargetMode="External"/><Relationship Id="rId223" Type="http://schemas.openxmlformats.org/officeDocument/2006/relationships/hyperlink" Target="http://www.roly.es/Results.aspx?searchText=0450" TargetMode="External"/><Relationship Id="rId244" Type="http://schemas.openxmlformats.org/officeDocument/2006/relationships/hyperlink" Target="https://www.roly.es/model_CQ6684" TargetMode="External"/><Relationship Id="rId18" Type="http://schemas.openxmlformats.org/officeDocument/2006/relationships/hyperlink" Target="https://www.roly.es/model_BD7202" TargetMode="External"/><Relationship Id="rId39" Type="http://schemas.openxmlformats.org/officeDocument/2006/relationships/hyperlink" Target="https://www.roly.es/model_CA6503" TargetMode="External"/><Relationship Id="rId265" Type="http://schemas.openxmlformats.org/officeDocument/2006/relationships/hyperlink" Target="https://www.roly.es/model_SU1104" TargetMode="External"/><Relationship Id="rId50" Type="http://schemas.openxmlformats.org/officeDocument/2006/relationships/hyperlink" Target="https://www.roly.es/model_CA1204" TargetMode="External"/><Relationship Id="rId104" Type="http://schemas.openxmlformats.org/officeDocument/2006/relationships/hyperlink" Target="https://www.roly.es/model_BE6705" TargetMode="External"/><Relationship Id="rId125" Type="http://schemas.openxmlformats.org/officeDocument/2006/relationships/hyperlink" Target="https://www.roly.es/model_PA8419" TargetMode="External"/><Relationship Id="rId146" Type="http://schemas.openxmlformats.org/officeDocument/2006/relationships/hyperlink" Target="https://www.roly.es/model_CA0432" TargetMode="External"/><Relationship Id="rId167" Type="http://schemas.openxmlformats.org/officeDocument/2006/relationships/hyperlink" Target="https://www.roly.es/model_LG0405" TargetMode="External"/><Relationship Id="rId188" Type="http://schemas.openxmlformats.org/officeDocument/2006/relationships/hyperlink" Target="https://stamina-shop.com/model_BO7138" TargetMode="External"/><Relationship Id="rId71" Type="http://schemas.openxmlformats.org/officeDocument/2006/relationships/hyperlink" Target="https://www.roly.es/model_SS6438" TargetMode="External"/><Relationship Id="rId92" Type="http://schemas.openxmlformats.org/officeDocument/2006/relationships/hyperlink" Target="https://www.roly.es/model_PK5072" TargetMode="External"/><Relationship Id="rId213" Type="http://schemas.openxmlformats.org/officeDocument/2006/relationships/hyperlink" Target="https://www.roly.es/model_CA0425" TargetMode="External"/><Relationship Id="rId234" Type="http://schemas.openxmlformats.org/officeDocument/2006/relationships/hyperlink" Target="https://www.roly.es/model_PO0410" TargetMode="External"/><Relationship Id="rId2" Type="http://schemas.openxmlformats.org/officeDocument/2006/relationships/hyperlink" Target="https://www.roly.es/model_RA5092" TargetMode="External"/><Relationship Id="rId29" Type="http://schemas.openxmlformats.org/officeDocument/2006/relationships/hyperlink" Target="https://www.roly.es/model_CA6502" TargetMode="External"/><Relationship Id="rId255" Type="http://schemas.openxmlformats.org/officeDocument/2006/relationships/hyperlink" Target="https://www.roly.es/model_MO7116" TargetMode="External"/><Relationship Id="rId40" Type="http://schemas.openxmlformats.org/officeDocument/2006/relationships/hyperlink" Target="https://www.roly.es/model_CA6534" TargetMode="External"/><Relationship Id="rId115" Type="http://schemas.openxmlformats.org/officeDocument/2006/relationships/hyperlink" Target="https://www.roly.es/model_LG6695" TargetMode="External"/><Relationship Id="rId136" Type="http://schemas.openxmlformats.org/officeDocument/2006/relationships/hyperlink" Target="https://www.roly.es/model_LG0458" TargetMode="External"/><Relationship Id="rId157" Type="http://schemas.openxmlformats.org/officeDocument/2006/relationships/hyperlink" Target="https://www.roly.es/model_PO6642" TargetMode="External"/><Relationship Id="rId178" Type="http://schemas.openxmlformats.org/officeDocument/2006/relationships/hyperlink" Target="https://stamina-shop.com/model_TW7119" TargetMode="External"/><Relationship Id="rId61" Type="http://schemas.openxmlformats.org/officeDocument/2006/relationships/hyperlink" Target="https://www.roly.es/model_SU1058" TargetMode="External"/><Relationship Id="rId82" Type="http://schemas.openxmlformats.org/officeDocument/2006/relationships/hyperlink" Target="https://www.roly.es/model_RA5091" TargetMode="External"/><Relationship Id="rId199" Type="http://schemas.openxmlformats.org/officeDocument/2006/relationships/hyperlink" Target="https://stamina-shop.com/model_GR1813" TargetMode="External"/><Relationship Id="rId203" Type="http://schemas.openxmlformats.org/officeDocument/2006/relationships/hyperlink" Target="https://stamina-shop.com/model_GR1814" TargetMode="External"/><Relationship Id="rId19" Type="http://schemas.openxmlformats.org/officeDocument/2006/relationships/hyperlink" Target="https://www.roly.es/model_BN6708" TargetMode="External"/><Relationship Id="rId224" Type="http://schemas.openxmlformats.org/officeDocument/2006/relationships/hyperlink" Target="https://www.roly.es/model_CA6648" TargetMode="External"/><Relationship Id="rId245" Type="http://schemas.openxmlformats.org/officeDocument/2006/relationships/hyperlink" Target="https://www.roly.es/model_CA0304" TargetMode="External"/><Relationship Id="rId266" Type="http://schemas.openxmlformats.org/officeDocument/2006/relationships/hyperlink" Target="https://www.roly.es/model_CQ6425" TargetMode="External"/><Relationship Id="rId30" Type="http://schemas.openxmlformats.org/officeDocument/2006/relationships/hyperlink" Target="https://www.roly.es/model_CA6550" TargetMode="External"/><Relationship Id="rId105" Type="http://schemas.openxmlformats.org/officeDocument/2006/relationships/hyperlink" Target="https://www.roly.es/model_PA6688" TargetMode="External"/><Relationship Id="rId126" Type="http://schemas.openxmlformats.org/officeDocument/2006/relationships/hyperlink" Target="https://www.roly.es/model_PA9109" TargetMode="External"/><Relationship Id="rId147" Type="http://schemas.openxmlformats.org/officeDocument/2006/relationships/hyperlink" Target="https://www.roly.es/model_SU1031" TargetMode="External"/><Relationship Id="rId168" Type="http://schemas.openxmlformats.org/officeDocument/2006/relationships/hyperlink" Target="https://www.roly.es/model_LG0398" TargetMode="External"/><Relationship Id="rId51" Type="http://schemas.openxmlformats.org/officeDocument/2006/relationships/hyperlink" Target="https://www.roly.es/model_CA1219" TargetMode="External"/><Relationship Id="rId72" Type="http://schemas.openxmlformats.org/officeDocument/2006/relationships/hyperlink" Target="https://www.roly.es/model_SS6436" TargetMode="External"/><Relationship Id="rId93" Type="http://schemas.openxmlformats.org/officeDocument/2006/relationships/hyperlink" Target="https://www.roly.es/model_PK5073" TargetMode="External"/><Relationship Id="rId189" Type="http://schemas.openxmlformats.org/officeDocument/2006/relationships/hyperlink" Target="https://stamina-shop.com/model_BO7124" TargetMode="External"/><Relationship Id="rId3" Type="http://schemas.openxmlformats.org/officeDocument/2006/relationships/hyperlink" Target="https://www.roly.es/model_CA0425" TargetMode="External"/><Relationship Id="rId214" Type="http://schemas.openxmlformats.org/officeDocument/2006/relationships/hyperlink" Target="https://www.roly.es/model_CA0423" TargetMode="External"/><Relationship Id="rId235" Type="http://schemas.openxmlformats.org/officeDocument/2006/relationships/hyperlink" Target="https://www.roly.es/model_PO0421" TargetMode="External"/><Relationship Id="rId256" Type="http://schemas.openxmlformats.org/officeDocument/2006/relationships/hyperlink" Target="https://www.roly.es/model_CB5200" TargetMode="External"/><Relationship Id="rId116" Type="http://schemas.openxmlformats.org/officeDocument/2006/relationships/hyperlink" Target="https://www.roly.es/model_LG0406" TargetMode="External"/><Relationship Id="rId137" Type="http://schemas.openxmlformats.org/officeDocument/2006/relationships/hyperlink" Target="https://www.roly.es/model_LG0458" TargetMode="External"/><Relationship Id="rId158" Type="http://schemas.openxmlformats.org/officeDocument/2006/relationships/hyperlink" Target="https://www.roly.es/model_PO6644" TargetMode="External"/><Relationship Id="rId20" Type="http://schemas.openxmlformats.org/officeDocument/2006/relationships/hyperlink" Target="https://www.roly.es/model_BN6716" TargetMode="External"/><Relationship Id="rId41" Type="http://schemas.openxmlformats.org/officeDocument/2006/relationships/hyperlink" Target="https://www.roly.es/model_CA7129" TargetMode="External"/><Relationship Id="rId62" Type="http://schemas.openxmlformats.org/officeDocument/2006/relationships/hyperlink" Target="https://www.roly.es/model_SU1068" TargetMode="External"/><Relationship Id="rId83" Type="http://schemas.openxmlformats.org/officeDocument/2006/relationships/hyperlink" Target="https://www.roly.es/model_CQ1120" TargetMode="External"/><Relationship Id="rId179" Type="http://schemas.openxmlformats.org/officeDocument/2006/relationships/hyperlink" Target="https://stamina-shop.com/model_GO7019" TargetMode="External"/><Relationship Id="rId190" Type="http://schemas.openxmlformats.org/officeDocument/2006/relationships/hyperlink" Target="https://www.roly.es/model_BO7601" TargetMode="External"/><Relationship Id="rId204" Type="http://schemas.openxmlformats.org/officeDocument/2006/relationships/hyperlink" Target="https://stamina-shop.com/model_MO1868" TargetMode="External"/><Relationship Id="rId225" Type="http://schemas.openxmlformats.org/officeDocument/2006/relationships/hyperlink" Target="https://www.roly.es/model_CA6650" TargetMode="External"/><Relationship Id="rId246" Type="http://schemas.openxmlformats.org/officeDocument/2006/relationships/hyperlink" Target="https://www.roly.es/model_CA0305" TargetMode="External"/><Relationship Id="rId267" Type="http://schemas.openxmlformats.org/officeDocument/2006/relationships/hyperlink" Target="https://www.roly.es/model_PA1174" TargetMode="External"/><Relationship Id="rId106" Type="http://schemas.openxmlformats.org/officeDocument/2006/relationships/hyperlink" Target="https://www.roly.es/model_PA0453" TargetMode="External"/><Relationship Id="rId127" Type="http://schemas.openxmlformats.org/officeDocument/2006/relationships/hyperlink" Target="https://www.roly.es/model_PA9110" TargetMode="External"/><Relationship Id="rId10" Type="http://schemas.openxmlformats.org/officeDocument/2006/relationships/hyperlink" Target="https://www.roly.es/model_PA9145" TargetMode="External"/><Relationship Id="rId31" Type="http://schemas.openxmlformats.org/officeDocument/2006/relationships/hyperlink" Target="https://www.roly.es/model_CA6661" TargetMode="External"/><Relationship Id="rId52" Type="http://schemas.openxmlformats.org/officeDocument/2006/relationships/hyperlink" Target="https://www.roly.es/model_CA6627" TargetMode="External"/><Relationship Id="rId73" Type="http://schemas.openxmlformats.org/officeDocument/2006/relationships/hyperlink" Target="https://www.roly.es/model_SS6437" TargetMode="External"/><Relationship Id="rId94" Type="http://schemas.openxmlformats.org/officeDocument/2006/relationships/hyperlink" Target="https://www.roly.es/model_CQ6440" TargetMode="External"/><Relationship Id="rId148" Type="http://schemas.openxmlformats.org/officeDocument/2006/relationships/hyperlink" Target="https://www.roly.es/model_SU1033" TargetMode="External"/><Relationship Id="rId169" Type="http://schemas.openxmlformats.org/officeDocument/2006/relationships/hyperlink" Target="https://www.roly.es/model_CJ0457" TargetMode="External"/><Relationship Id="rId4" Type="http://schemas.openxmlformats.org/officeDocument/2006/relationships/hyperlink" Target="https://www.roly.es/model_CH6410" TargetMode="External"/><Relationship Id="rId180" Type="http://schemas.openxmlformats.org/officeDocument/2006/relationships/hyperlink" Target="https://stamina-shop.com/model_GO7008" TargetMode="External"/><Relationship Id="rId215" Type="http://schemas.openxmlformats.org/officeDocument/2006/relationships/hyperlink" Target="https://www.roly.es/model_CA0420" TargetMode="External"/><Relationship Id="rId236" Type="http://schemas.openxmlformats.org/officeDocument/2006/relationships/hyperlink" Target="https://www.roly.es/model_RD6665" TargetMode="External"/><Relationship Id="rId257" Type="http://schemas.openxmlformats.org/officeDocument/2006/relationships/hyperlink" Target="https://www.roly.es/model_CH6410" TargetMode="External"/><Relationship Id="rId42" Type="http://schemas.openxmlformats.org/officeDocument/2006/relationships/hyperlink" Target="https://www.roly.es/model_CA6692" TargetMode="External"/><Relationship Id="rId84" Type="http://schemas.openxmlformats.org/officeDocument/2006/relationships/hyperlink" Target="https://www.roly.es/model_CQ5085" TargetMode="External"/><Relationship Id="rId138" Type="http://schemas.openxmlformats.org/officeDocument/2006/relationships/hyperlink" Target="https://www.roly.es/model_CA0365" TargetMode="External"/><Relationship Id="rId191" Type="http://schemas.openxmlformats.org/officeDocument/2006/relationships/hyperlink" Target="https://www.roly.es/model_BO7137" TargetMode="External"/><Relationship Id="rId205" Type="http://schemas.openxmlformats.org/officeDocument/2006/relationships/hyperlink" Target="https://stamina-shop.com/model_MO1837" TargetMode="External"/><Relationship Id="rId247" Type="http://schemas.openxmlformats.org/officeDocument/2006/relationships/hyperlink" Target="https://www.roly.es/model_CA0430" TargetMode="External"/><Relationship Id="rId107" Type="http://schemas.openxmlformats.org/officeDocument/2006/relationships/hyperlink" Target="https://www.roly.es/model_PA04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
  <sheetViews>
    <sheetView tabSelected="1" zoomScale="85" zoomScaleNormal="85" workbookViewId="0">
      <selection activeCell="M34" sqref="M34"/>
    </sheetView>
  </sheetViews>
  <sheetFormatPr baseColWidth="10" defaultColWidth="11.42578125" defaultRowHeight="15"/>
  <cols>
    <col min="1" max="1" width="6.140625" style="3" customWidth="1"/>
    <col min="2" max="16384" width="11.42578125" style="3"/>
  </cols>
  <sheetData/>
  <phoneticPr fontId="4" type="noConversion"/>
  <pageMargins left="0.75" right="0.75" top="1" bottom="1" header="0.5" footer="0.5"/>
  <pageSetup paperSize="9" orientation="portrait" horizontalDpi="4294967292" verticalDpi="4294967292"/>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L15"/>
  <sheetViews>
    <sheetView workbookViewId="0">
      <selection activeCell="AZ8" sqref="AZ8"/>
    </sheetView>
  </sheetViews>
  <sheetFormatPr baseColWidth="10" defaultColWidth="2.85546875" defaultRowHeight="15"/>
  <cols>
    <col min="1" max="16384" width="2.85546875" style="3"/>
  </cols>
  <sheetData>
    <row r="3" spans="2:38" ht="24" customHeight="1"/>
    <row r="4" spans="2:38" ht="6" customHeight="1">
      <c r="B4" s="100"/>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row>
    <row r="6" spans="2:38" ht="54" customHeight="1">
      <c r="B6" s="101" t="s">
        <v>355</v>
      </c>
      <c r="C6" s="289" t="s">
        <v>447</v>
      </c>
      <c r="D6" s="289"/>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89"/>
      <c r="AG6" s="289"/>
      <c r="AH6" s="289"/>
      <c r="AI6" s="289"/>
      <c r="AJ6" s="289"/>
      <c r="AK6" s="289"/>
      <c r="AL6" s="289"/>
    </row>
    <row r="7" spans="2:38" ht="71.25" customHeight="1">
      <c r="B7" s="101" t="s">
        <v>356</v>
      </c>
      <c r="C7" s="289" t="s">
        <v>448</v>
      </c>
      <c r="D7" s="289"/>
      <c r="E7" s="289"/>
      <c r="F7" s="289"/>
      <c r="G7" s="289"/>
      <c r="H7" s="289"/>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c r="AL7" s="289"/>
    </row>
    <row r="8" spans="2:38" ht="93.75" customHeight="1">
      <c r="B8" s="101" t="s">
        <v>357</v>
      </c>
      <c r="C8" s="289" t="s">
        <v>358</v>
      </c>
      <c r="D8" s="289"/>
      <c r="E8" s="289"/>
      <c r="F8" s="289"/>
      <c r="G8" s="289"/>
      <c r="H8" s="289"/>
      <c r="I8" s="289"/>
      <c r="J8" s="289"/>
      <c r="K8" s="289"/>
      <c r="L8" s="289"/>
      <c r="M8" s="289"/>
      <c r="N8" s="289"/>
      <c r="O8" s="289"/>
      <c r="P8" s="289"/>
      <c r="Q8" s="289"/>
      <c r="R8" s="289"/>
      <c r="S8" s="289"/>
      <c r="T8" s="289"/>
      <c r="U8" s="289"/>
      <c r="V8" s="289"/>
      <c r="W8" s="289"/>
      <c r="X8" s="289"/>
      <c r="Y8" s="289"/>
      <c r="Z8" s="289"/>
      <c r="AA8" s="289"/>
      <c r="AB8" s="289"/>
      <c r="AC8" s="289"/>
      <c r="AD8" s="289"/>
      <c r="AE8" s="289"/>
      <c r="AF8" s="289"/>
      <c r="AG8" s="289"/>
      <c r="AH8" s="289"/>
      <c r="AI8" s="289"/>
      <c r="AJ8" s="289"/>
      <c r="AK8" s="289"/>
      <c r="AL8" s="289"/>
    </row>
    <row r="9" spans="2:38">
      <c r="F9" s="290" t="s">
        <v>359</v>
      </c>
      <c r="G9" s="290"/>
      <c r="H9" s="290"/>
      <c r="I9" s="290"/>
      <c r="J9" s="290"/>
      <c r="K9" s="290"/>
      <c r="L9" s="290"/>
      <c r="M9" s="290"/>
      <c r="N9" s="290"/>
      <c r="O9" s="290"/>
      <c r="P9" s="290"/>
      <c r="Q9" s="290"/>
      <c r="R9" s="290"/>
      <c r="S9" s="290"/>
      <c r="T9" s="290"/>
      <c r="U9" s="290"/>
      <c r="V9" s="290"/>
      <c r="W9" s="290"/>
      <c r="X9" s="290"/>
      <c r="Y9" s="290"/>
      <c r="Z9" s="290"/>
      <c r="AA9" s="291">
        <v>1</v>
      </c>
      <c r="AB9" s="291"/>
      <c r="AC9" s="291"/>
      <c r="AD9" s="291"/>
    </row>
    <row r="10" spans="2:38" ht="36.75" customHeight="1">
      <c r="F10" s="290"/>
      <c r="G10" s="290"/>
      <c r="H10" s="290"/>
      <c r="I10" s="290"/>
      <c r="J10" s="290"/>
      <c r="K10" s="290"/>
      <c r="L10" s="290"/>
      <c r="M10" s="290"/>
      <c r="N10" s="290"/>
      <c r="O10" s="290"/>
      <c r="P10" s="290"/>
      <c r="Q10" s="290"/>
      <c r="R10" s="290"/>
      <c r="S10" s="290"/>
      <c r="T10" s="290"/>
      <c r="U10" s="290"/>
      <c r="V10" s="290"/>
      <c r="W10" s="290"/>
      <c r="X10" s="290"/>
      <c r="Y10" s="290"/>
      <c r="Z10" s="290"/>
      <c r="AA10" s="291"/>
      <c r="AB10" s="291"/>
      <c r="AC10" s="291"/>
      <c r="AD10" s="291"/>
    </row>
    <row r="11" spans="2:38">
      <c r="F11" s="290"/>
      <c r="G11" s="290"/>
      <c r="H11" s="290"/>
      <c r="I11" s="290"/>
      <c r="J11" s="290"/>
      <c r="K11" s="290"/>
      <c r="L11" s="290"/>
      <c r="M11" s="290"/>
      <c r="N11" s="290"/>
      <c r="O11" s="290"/>
      <c r="P11" s="290"/>
      <c r="Q11" s="290"/>
      <c r="R11" s="290"/>
      <c r="S11" s="290"/>
      <c r="T11" s="290"/>
      <c r="U11" s="290"/>
      <c r="V11" s="290"/>
      <c r="W11" s="290"/>
      <c r="X11" s="290"/>
      <c r="Y11" s="290"/>
      <c r="Z11" s="290"/>
      <c r="AA11" s="291"/>
      <c r="AB11" s="291"/>
      <c r="AC11" s="291"/>
      <c r="AD11" s="291"/>
    </row>
    <row r="12" spans="2:38" ht="15" customHeight="1">
      <c r="B12" s="101"/>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2"/>
      <c r="AH12" s="292"/>
      <c r="AI12" s="292"/>
      <c r="AJ12" s="292"/>
      <c r="AK12" s="292"/>
      <c r="AL12" s="292"/>
    </row>
    <row r="13" spans="2:38" ht="96.75" customHeight="1">
      <c r="B13" s="101" t="s">
        <v>360</v>
      </c>
      <c r="C13" s="289" t="s">
        <v>361</v>
      </c>
      <c r="D13" s="289"/>
      <c r="E13" s="289"/>
      <c r="F13" s="289"/>
      <c r="G13" s="289"/>
      <c r="H13" s="289"/>
      <c r="I13" s="289"/>
      <c r="J13" s="289"/>
      <c r="K13" s="289"/>
      <c r="L13" s="289"/>
      <c r="M13" s="289"/>
      <c r="N13" s="289"/>
      <c r="O13" s="289"/>
      <c r="P13" s="289"/>
      <c r="Q13" s="289"/>
      <c r="R13" s="289"/>
      <c r="S13" s="289"/>
      <c r="T13" s="289"/>
      <c r="U13" s="289"/>
      <c r="V13" s="289"/>
      <c r="W13" s="289"/>
      <c r="X13" s="289"/>
      <c r="Y13" s="289"/>
      <c r="Z13" s="289"/>
      <c r="AA13" s="289"/>
      <c r="AB13" s="289"/>
      <c r="AC13" s="289"/>
      <c r="AD13" s="289"/>
      <c r="AE13" s="289"/>
      <c r="AF13" s="289"/>
      <c r="AG13" s="289"/>
      <c r="AH13" s="289"/>
      <c r="AI13" s="289"/>
      <c r="AJ13" s="289"/>
      <c r="AK13" s="289"/>
      <c r="AL13" s="289"/>
    </row>
    <row r="15" spans="2:38" ht="14.1" customHeight="1"/>
  </sheetData>
  <mergeCells count="7">
    <mergeCell ref="C13:AL13"/>
    <mergeCell ref="C6:AL6"/>
    <mergeCell ref="C7:AL7"/>
    <mergeCell ref="C8:AL8"/>
    <mergeCell ref="F9:Z11"/>
    <mergeCell ref="AA9:AD11"/>
    <mergeCell ref="C12:AL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92D050"/>
    <pageSetUpPr fitToPage="1"/>
  </sheetPr>
  <dimension ref="A1:IT912"/>
  <sheetViews>
    <sheetView showGridLines="0" zoomScale="90" zoomScaleNormal="90" workbookViewId="0">
      <selection activeCell="M1" sqref="M1:M1048576"/>
    </sheetView>
  </sheetViews>
  <sheetFormatPr baseColWidth="10" defaultColWidth="6.140625" defaultRowHeight="15"/>
  <cols>
    <col min="1" max="1" width="9.28515625" style="1" customWidth="1"/>
    <col min="2" max="2" width="10.7109375" style="30" bestFit="1" customWidth="1"/>
    <col min="3" max="3" width="10.28515625" style="4" customWidth="1"/>
    <col min="4" max="4" width="29.42578125" style="40" bestFit="1" customWidth="1"/>
    <col min="5" max="5" width="24.7109375" style="40" bestFit="1" customWidth="1"/>
    <col min="6" max="6" width="18.85546875" style="40" bestFit="1" customWidth="1"/>
    <col min="7" max="7" width="42.85546875" style="40" bestFit="1" customWidth="1"/>
    <col min="8" max="8" width="10.7109375" style="4" customWidth="1"/>
    <col min="9" max="9" width="11" style="5" customWidth="1"/>
    <col min="10" max="10" width="14.85546875" style="17" bestFit="1" customWidth="1"/>
    <col min="11" max="11" width="10.28515625" style="19" customWidth="1"/>
    <col min="12" max="12" width="9.42578125" style="19" customWidth="1"/>
    <col min="13" max="13" width="11.5703125" bestFit="1" customWidth="1"/>
    <col min="14" max="14" width="14.28515625" customWidth="1"/>
    <col min="15" max="15" width="11" customWidth="1"/>
    <col min="16" max="16" width="12.140625" customWidth="1"/>
    <col min="17" max="17" width="8.7109375" customWidth="1"/>
    <col min="18" max="18" width="9.28515625" customWidth="1"/>
    <col min="19" max="19" width="9.7109375" customWidth="1"/>
    <col min="20" max="20" width="9.140625" customWidth="1"/>
  </cols>
  <sheetData>
    <row r="1" spans="1:42" ht="36" customHeight="1">
      <c r="A1" s="347" t="s">
        <v>354</v>
      </c>
      <c r="B1" s="347"/>
      <c r="C1" s="347"/>
      <c r="D1" s="347"/>
      <c r="E1" s="347"/>
      <c r="F1" s="347"/>
      <c r="G1" s="347"/>
      <c r="H1" s="347"/>
      <c r="I1" s="347"/>
      <c r="J1" s="347"/>
      <c r="K1" s="347"/>
      <c r="L1" s="347"/>
      <c r="M1" s="51"/>
    </row>
    <row r="2" spans="1:42" ht="45.75" thickBot="1">
      <c r="A2" s="43"/>
      <c r="B2" s="44"/>
      <c r="C2" s="43"/>
      <c r="D2" s="43"/>
      <c r="E2" s="43"/>
      <c r="F2" s="43"/>
      <c r="G2" s="39"/>
      <c r="H2" s="45" t="s">
        <v>276</v>
      </c>
      <c r="I2" s="45"/>
      <c r="J2" s="49" t="s">
        <v>277</v>
      </c>
      <c r="K2" s="45"/>
      <c r="L2" s="45"/>
      <c r="M2" s="51"/>
    </row>
    <row r="3" spans="1:42" s="23" customFormat="1" ht="12" customHeight="1">
      <c r="A3" s="24" t="s">
        <v>40</v>
      </c>
      <c r="B3" s="26" t="s">
        <v>1</v>
      </c>
      <c r="C3" s="24" t="s">
        <v>2</v>
      </c>
      <c r="D3" s="38" t="s">
        <v>3</v>
      </c>
      <c r="E3" s="38" t="s">
        <v>29</v>
      </c>
      <c r="F3" s="38" t="s">
        <v>4</v>
      </c>
      <c r="G3" s="38" t="s">
        <v>5</v>
      </c>
      <c r="H3" s="24" t="s">
        <v>126</v>
      </c>
      <c r="I3" s="25" t="s">
        <v>125</v>
      </c>
      <c r="J3" s="33" t="s">
        <v>20</v>
      </c>
      <c r="K3" s="33" t="s">
        <v>24</v>
      </c>
      <c r="L3" s="47" t="s">
        <v>26</v>
      </c>
      <c r="M3" s="50"/>
      <c r="N3"/>
      <c r="O3"/>
      <c r="P3"/>
      <c r="Q3"/>
      <c r="R3"/>
      <c r="S3"/>
      <c r="T3"/>
      <c r="U3"/>
      <c r="V3"/>
      <c r="W3"/>
      <c r="X3"/>
      <c r="Y3"/>
      <c r="Z3"/>
      <c r="AA3"/>
      <c r="AB3"/>
      <c r="AC3"/>
      <c r="AD3"/>
      <c r="AE3"/>
      <c r="AF3"/>
      <c r="AG3"/>
      <c r="AH3"/>
      <c r="AI3"/>
      <c r="AJ3"/>
      <c r="AK3"/>
      <c r="AL3"/>
      <c r="AM3"/>
      <c r="AN3"/>
      <c r="AO3"/>
      <c r="AP3"/>
    </row>
    <row r="4" spans="1:42" s="14" customFormat="1" ht="12" customHeight="1" thickBot="1">
      <c r="A4" s="10" t="s">
        <v>52</v>
      </c>
      <c r="B4" s="27" t="s">
        <v>1</v>
      </c>
      <c r="C4" s="10" t="s">
        <v>2</v>
      </c>
      <c r="D4" s="38" t="s">
        <v>6</v>
      </c>
      <c r="E4" s="38" t="s">
        <v>30</v>
      </c>
      <c r="F4" s="38" t="s">
        <v>7</v>
      </c>
      <c r="G4" s="38" t="s">
        <v>8</v>
      </c>
      <c r="H4" s="13" t="s">
        <v>128</v>
      </c>
      <c r="I4" s="20" t="s">
        <v>129</v>
      </c>
      <c r="J4" s="34" t="s">
        <v>22</v>
      </c>
      <c r="K4" s="34" t="s">
        <v>24</v>
      </c>
      <c r="L4" s="48" t="s">
        <v>27</v>
      </c>
      <c r="M4" s="52"/>
      <c r="N4"/>
      <c r="O4"/>
      <c r="P4"/>
      <c r="Q4"/>
      <c r="R4"/>
      <c r="S4"/>
      <c r="T4"/>
      <c r="U4"/>
      <c r="V4"/>
      <c r="W4"/>
      <c r="X4"/>
      <c r="Y4"/>
      <c r="Z4"/>
      <c r="AA4"/>
      <c r="AB4"/>
      <c r="AC4"/>
      <c r="AD4"/>
      <c r="AE4"/>
      <c r="AF4"/>
      <c r="AG4"/>
      <c r="AH4"/>
      <c r="AI4"/>
      <c r="AJ4"/>
      <c r="AK4"/>
      <c r="AL4"/>
      <c r="AM4"/>
      <c r="AN4"/>
      <c r="AO4"/>
      <c r="AP4"/>
    </row>
    <row r="5" spans="1:42" s="15" customFormat="1" ht="12" customHeight="1">
      <c r="A5" s="11" t="s">
        <v>53</v>
      </c>
      <c r="B5" s="28" t="s">
        <v>1</v>
      </c>
      <c r="C5" s="11" t="s">
        <v>2</v>
      </c>
      <c r="D5" s="39" t="s">
        <v>9</v>
      </c>
      <c r="E5" s="39" t="s">
        <v>31</v>
      </c>
      <c r="F5" s="39" t="s">
        <v>10</v>
      </c>
      <c r="G5" s="39" t="s">
        <v>11</v>
      </c>
      <c r="H5" s="11" t="s">
        <v>127</v>
      </c>
      <c r="I5" s="21" t="s">
        <v>130</v>
      </c>
      <c r="J5" s="35" t="s">
        <v>23</v>
      </c>
      <c r="K5" s="35" t="s">
        <v>25</v>
      </c>
      <c r="L5" s="46" t="s">
        <v>28</v>
      </c>
      <c r="M5" s="50"/>
      <c r="N5"/>
      <c r="O5"/>
      <c r="P5"/>
      <c r="Q5"/>
      <c r="R5"/>
      <c r="S5"/>
      <c r="T5"/>
      <c r="U5"/>
      <c r="V5"/>
      <c r="W5"/>
      <c r="X5"/>
      <c r="Y5"/>
      <c r="Z5"/>
      <c r="AA5"/>
      <c r="AB5"/>
      <c r="AC5"/>
      <c r="AD5"/>
      <c r="AE5"/>
      <c r="AF5"/>
      <c r="AG5"/>
      <c r="AH5"/>
      <c r="AI5"/>
      <c r="AJ5"/>
      <c r="AK5"/>
      <c r="AL5"/>
      <c r="AM5"/>
      <c r="AN5"/>
      <c r="AO5"/>
      <c r="AP5"/>
    </row>
    <row r="6" spans="1:42" ht="21.75" customHeight="1">
      <c r="A6" s="351" t="s">
        <v>335</v>
      </c>
      <c r="B6" s="351"/>
      <c r="C6" s="351"/>
      <c r="D6" s="351"/>
      <c r="E6" s="351"/>
      <c r="F6" s="351"/>
      <c r="G6" s="351"/>
      <c r="H6" s="351"/>
      <c r="I6" s="351"/>
      <c r="J6" s="351"/>
      <c r="K6" s="351"/>
      <c r="L6" s="351"/>
      <c r="M6" s="64"/>
    </row>
    <row r="7" spans="1:42" s="53" customFormat="1" ht="21.75" customHeight="1">
      <c r="A7" s="352" t="s">
        <v>336</v>
      </c>
      <c r="B7" s="352"/>
      <c r="C7" s="352"/>
      <c r="D7" s="352"/>
      <c r="E7" s="352"/>
      <c r="F7" s="352"/>
      <c r="G7" s="352"/>
      <c r="H7" s="352"/>
      <c r="I7" s="352"/>
      <c r="J7" s="352"/>
      <c r="K7" s="352"/>
      <c r="L7" s="352"/>
      <c r="M7" s="64"/>
      <c r="N7" s="127"/>
      <c r="O7" s="127"/>
      <c r="P7" s="127"/>
      <c r="Q7" s="128"/>
      <c r="R7" s="128"/>
      <c r="S7" s="128"/>
      <c r="T7" s="128"/>
    </row>
    <row r="8" spans="1:42" s="53" customFormat="1" ht="21.75" customHeight="1">
      <c r="A8" s="417">
        <v>14</v>
      </c>
      <c r="B8" s="418" t="s">
        <v>122</v>
      </c>
      <c r="C8" s="414">
        <v>6424</v>
      </c>
      <c r="D8" s="325" t="s">
        <v>47</v>
      </c>
      <c r="E8" s="176" t="s">
        <v>243</v>
      </c>
      <c r="F8" s="176" t="s">
        <v>178</v>
      </c>
      <c r="G8" s="176" t="s">
        <v>81</v>
      </c>
      <c r="H8" s="325">
        <v>100</v>
      </c>
      <c r="I8" s="328">
        <v>10</v>
      </c>
      <c r="J8" s="177">
        <v>1.1200000000000001</v>
      </c>
      <c r="K8" s="178">
        <f>IF(I8=1,(ROUNDUP((J8*0.05+J8),3)),ROUNDUP((J8*0.05+J8),3))</f>
        <v>1.1759999999999999</v>
      </c>
      <c r="L8" s="178">
        <f>IF(I8=1,"-",IF(AND(I8="",L5="-"),"-",ROUNDUP((J8*0.2)+J8,3)))</f>
        <v>1.3440000000000001</v>
      </c>
      <c r="M8" s="64"/>
      <c r="N8" s="113"/>
      <c r="O8" s="113"/>
      <c r="P8" s="113"/>
      <c r="Q8" s="113"/>
      <c r="R8" s="113"/>
      <c r="S8" s="113"/>
      <c r="T8" s="113"/>
    </row>
    <row r="9" spans="1:42" s="53" customFormat="1" ht="21.75" customHeight="1">
      <c r="A9" s="417"/>
      <c r="B9" s="418"/>
      <c r="C9" s="414"/>
      <c r="D9" s="325"/>
      <c r="E9" s="176" t="s">
        <v>243</v>
      </c>
      <c r="F9" s="176" t="s">
        <v>176</v>
      </c>
      <c r="G9" s="176" t="s">
        <v>81</v>
      </c>
      <c r="H9" s="325"/>
      <c r="I9" s="328"/>
      <c r="J9" s="177">
        <v>1.5</v>
      </c>
      <c r="K9" s="178">
        <f t="shared" ref="K9:K15" si="0">IF(I9=1,(ROUNDUP((J9*0.05+J9),3)),ROUNDUP((J9*0.05+J9),3))</f>
        <v>1.575</v>
      </c>
      <c r="L9" s="178">
        <f t="shared" ref="L9:L15" si="1">IF(I9=1,"-",IF(AND(I9="",L6="-"),"-",ROUNDUP((J9*0.2)+J9,3)))</f>
        <v>1.8</v>
      </c>
      <c r="M9" s="64"/>
      <c r="N9" s="113"/>
      <c r="O9" s="113"/>
      <c r="P9" s="113"/>
      <c r="Q9" s="113"/>
      <c r="R9" s="113"/>
      <c r="S9" s="113"/>
      <c r="T9" s="113"/>
    </row>
    <row r="10" spans="1:42" s="53" customFormat="1" ht="21.75" customHeight="1">
      <c r="A10" s="417"/>
      <c r="B10" s="418"/>
      <c r="C10" s="414"/>
      <c r="D10" s="325"/>
      <c r="E10" s="176" t="s">
        <v>243</v>
      </c>
      <c r="F10" s="176" t="s">
        <v>177</v>
      </c>
      <c r="G10" s="176" t="s">
        <v>81</v>
      </c>
      <c r="H10" s="325">
        <v>50</v>
      </c>
      <c r="I10" s="328"/>
      <c r="J10" s="177">
        <v>1.9</v>
      </c>
      <c r="K10" s="178">
        <f t="shared" si="0"/>
        <v>1.9950000000000001</v>
      </c>
      <c r="L10" s="178">
        <f t="shared" si="1"/>
        <v>2.2799999999999998</v>
      </c>
      <c r="M10" s="64"/>
      <c r="N10" s="113"/>
      <c r="O10" s="113"/>
      <c r="P10" s="113"/>
      <c r="Q10" s="113"/>
      <c r="R10" s="113"/>
      <c r="S10" s="113"/>
      <c r="T10" s="113"/>
    </row>
    <row r="11" spans="1:42" s="53" customFormat="1" ht="21.75" customHeight="1">
      <c r="A11" s="417"/>
      <c r="B11" s="418"/>
      <c r="C11" s="414"/>
      <c r="D11" s="325"/>
      <c r="E11" s="176" t="s">
        <v>243</v>
      </c>
      <c r="F11" s="176" t="s">
        <v>189</v>
      </c>
      <c r="G11" s="176" t="s">
        <v>81</v>
      </c>
      <c r="H11" s="325"/>
      <c r="I11" s="328"/>
      <c r="J11" s="177">
        <v>2.2000000000000002</v>
      </c>
      <c r="K11" s="178">
        <f t="shared" si="0"/>
        <v>2.31</v>
      </c>
      <c r="L11" s="178">
        <f t="shared" si="1"/>
        <v>2.64</v>
      </c>
      <c r="M11" s="64"/>
      <c r="N11" s="113"/>
      <c r="O11" s="113"/>
      <c r="P11" s="113"/>
      <c r="Q11" s="113"/>
      <c r="R11" s="113"/>
      <c r="S11" s="113"/>
      <c r="T11" s="113"/>
    </row>
    <row r="12" spans="1:42" s="53" customFormat="1" ht="21.75" customHeight="1">
      <c r="A12" s="417"/>
      <c r="B12" s="418"/>
      <c r="C12" s="414"/>
      <c r="D12" s="325"/>
      <c r="E12" s="176" t="s">
        <v>243</v>
      </c>
      <c r="F12" s="176" t="s">
        <v>178</v>
      </c>
      <c r="G12" s="176" t="s">
        <v>63</v>
      </c>
      <c r="H12" s="325">
        <v>100</v>
      </c>
      <c r="I12" s="328"/>
      <c r="J12" s="177">
        <v>1.25</v>
      </c>
      <c r="K12" s="178">
        <f t="shared" si="0"/>
        <v>1.3129999999999999</v>
      </c>
      <c r="L12" s="178">
        <f t="shared" si="1"/>
        <v>1.5</v>
      </c>
      <c r="M12" s="64"/>
      <c r="N12" s="113"/>
      <c r="O12" s="113"/>
      <c r="P12" s="113"/>
      <c r="Q12" s="113"/>
      <c r="R12" s="113"/>
      <c r="S12" s="113"/>
      <c r="T12" s="113"/>
    </row>
    <row r="13" spans="1:42" s="53" customFormat="1" ht="21.75" customHeight="1">
      <c r="A13" s="417"/>
      <c r="B13" s="418"/>
      <c r="C13" s="414"/>
      <c r="D13" s="325"/>
      <c r="E13" s="176" t="s">
        <v>243</v>
      </c>
      <c r="F13" s="176" t="s">
        <v>176</v>
      </c>
      <c r="G13" s="176" t="s">
        <v>63</v>
      </c>
      <c r="H13" s="325"/>
      <c r="I13" s="328"/>
      <c r="J13" s="177">
        <v>1.8</v>
      </c>
      <c r="K13" s="178">
        <f t="shared" si="0"/>
        <v>1.89</v>
      </c>
      <c r="L13" s="178">
        <f t="shared" si="1"/>
        <v>2.16</v>
      </c>
      <c r="M13" s="64"/>
      <c r="N13" s="113"/>
      <c r="O13" s="113"/>
      <c r="P13" s="113"/>
      <c r="Q13" s="113"/>
      <c r="R13" s="113"/>
      <c r="S13" s="113"/>
      <c r="T13" s="113"/>
    </row>
    <row r="14" spans="1:42" s="53" customFormat="1" ht="21.75" customHeight="1">
      <c r="A14" s="417"/>
      <c r="B14" s="418"/>
      <c r="C14" s="414"/>
      <c r="D14" s="325"/>
      <c r="E14" s="176" t="s">
        <v>243</v>
      </c>
      <c r="F14" s="176" t="s">
        <v>177</v>
      </c>
      <c r="G14" s="176" t="s">
        <v>63</v>
      </c>
      <c r="H14" s="325">
        <v>50</v>
      </c>
      <c r="I14" s="328"/>
      <c r="J14" s="177">
        <v>2.1</v>
      </c>
      <c r="K14" s="178">
        <f t="shared" si="0"/>
        <v>2.2050000000000001</v>
      </c>
      <c r="L14" s="178">
        <f t="shared" si="1"/>
        <v>2.52</v>
      </c>
      <c r="M14" s="64"/>
      <c r="N14" s="113"/>
      <c r="O14" s="113"/>
      <c r="P14" s="113"/>
      <c r="Q14" s="113"/>
      <c r="R14" s="113"/>
      <c r="S14" s="113"/>
      <c r="T14" s="113"/>
    </row>
    <row r="15" spans="1:42" s="53" customFormat="1" ht="21.75" customHeight="1">
      <c r="A15" s="417"/>
      <c r="B15" s="418"/>
      <c r="C15" s="414"/>
      <c r="D15" s="325"/>
      <c r="E15" s="176" t="s">
        <v>243</v>
      </c>
      <c r="F15" s="176" t="s">
        <v>189</v>
      </c>
      <c r="G15" s="176" t="s">
        <v>63</v>
      </c>
      <c r="H15" s="325"/>
      <c r="I15" s="328"/>
      <c r="J15" s="177">
        <v>2.4</v>
      </c>
      <c r="K15" s="178">
        <f t="shared" si="0"/>
        <v>2.52</v>
      </c>
      <c r="L15" s="178">
        <f t="shared" si="1"/>
        <v>2.88</v>
      </c>
      <c r="M15" s="64"/>
      <c r="N15" s="113"/>
      <c r="O15" s="113"/>
      <c r="P15" s="113"/>
      <c r="Q15" s="113"/>
      <c r="R15" s="113"/>
      <c r="S15" s="113"/>
      <c r="T15" s="113"/>
    </row>
    <row r="16" spans="1:42" s="54" customFormat="1" ht="21.75" customHeight="1">
      <c r="A16" s="329">
        <v>16</v>
      </c>
      <c r="B16" s="419" t="s">
        <v>122</v>
      </c>
      <c r="C16" s="301">
        <v>6554</v>
      </c>
      <c r="D16" s="299" t="s">
        <v>66</v>
      </c>
      <c r="E16" s="181" t="s">
        <v>62</v>
      </c>
      <c r="F16" s="181" t="s">
        <v>178</v>
      </c>
      <c r="G16" s="181" t="s">
        <v>81</v>
      </c>
      <c r="H16" s="299">
        <v>100</v>
      </c>
      <c r="I16" s="322">
        <v>5</v>
      </c>
      <c r="J16" s="183">
        <v>1.45</v>
      </c>
      <c r="K16" s="184">
        <f t="shared" ref="K16:K25" si="2">IF(I16=1,(ROUNDUP((J16*0.05+J16),3)),ROUNDUP((J16*0.05+J16),3))</f>
        <v>1.5229999999999999</v>
      </c>
      <c r="L16" s="184">
        <f t="shared" ref="L16:L49" si="3">IF(I16=1,"-",IF(AND(I16="",L13="-"),"-",ROUNDUP((J16*0.2)+J16,3)))</f>
        <v>1.74</v>
      </c>
      <c r="M16" s="64"/>
      <c r="N16"/>
      <c r="O16"/>
      <c r="P16"/>
    </row>
    <row r="17" spans="1:42" s="54" customFormat="1" ht="21.75" customHeight="1">
      <c r="A17" s="329"/>
      <c r="B17" s="419"/>
      <c r="C17" s="301"/>
      <c r="D17" s="299"/>
      <c r="E17" s="181" t="s">
        <v>62</v>
      </c>
      <c r="F17" s="181" t="s">
        <v>176</v>
      </c>
      <c r="G17" s="181" t="s">
        <v>81</v>
      </c>
      <c r="H17" s="299"/>
      <c r="I17" s="322"/>
      <c r="J17" s="183">
        <v>1.65</v>
      </c>
      <c r="K17" s="184">
        <f t="shared" si="2"/>
        <v>1.7329999999999999</v>
      </c>
      <c r="L17" s="184">
        <f t="shared" si="3"/>
        <v>1.98</v>
      </c>
      <c r="M17" s="64"/>
      <c r="N17"/>
      <c r="O17"/>
      <c r="P17"/>
    </row>
    <row r="18" spans="1:42" s="54" customFormat="1" ht="21.75" customHeight="1">
      <c r="A18" s="329"/>
      <c r="B18" s="419"/>
      <c r="C18" s="301"/>
      <c r="D18" s="299"/>
      <c r="E18" s="181" t="s">
        <v>62</v>
      </c>
      <c r="F18" s="181" t="s">
        <v>177</v>
      </c>
      <c r="G18" s="181" t="s">
        <v>81</v>
      </c>
      <c r="H18" s="299"/>
      <c r="I18" s="322"/>
      <c r="J18" s="183">
        <v>2.1</v>
      </c>
      <c r="K18" s="184">
        <f t="shared" si="2"/>
        <v>2.2050000000000001</v>
      </c>
      <c r="L18" s="184">
        <f t="shared" si="3"/>
        <v>2.52</v>
      </c>
      <c r="M18" s="64"/>
      <c r="N18"/>
      <c r="O18"/>
      <c r="P18"/>
    </row>
    <row r="19" spans="1:42" s="54" customFormat="1" ht="21.75" customHeight="1">
      <c r="A19" s="329"/>
      <c r="B19" s="419"/>
      <c r="C19" s="301"/>
      <c r="D19" s="299"/>
      <c r="E19" s="181" t="s">
        <v>62</v>
      </c>
      <c r="F19" s="181" t="s">
        <v>189</v>
      </c>
      <c r="G19" s="181" t="s">
        <v>81</v>
      </c>
      <c r="H19" s="299"/>
      <c r="I19" s="322"/>
      <c r="J19" s="183">
        <v>2.25</v>
      </c>
      <c r="K19" s="184">
        <f t="shared" ref="K19" si="4">IF(I19=1,(ROUNDUP((J19*0.05+J19),3)),ROUNDUP((J19*0.05+J19),3))</f>
        <v>2.363</v>
      </c>
      <c r="L19" s="184">
        <f t="shared" ref="L19" si="5">IF(I19=1,"-",IF(AND(I19="",L16="-"),"-",ROUNDUP((J19*0.2)+J19,3)))</f>
        <v>2.7</v>
      </c>
      <c r="M19" s="64"/>
      <c r="N19"/>
      <c r="O19"/>
      <c r="P19"/>
    </row>
    <row r="20" spans="1:42" s="54" customFormat="1" ht="21.75" customHeight="1">
      <c r="A20" s="329"/>
      <c r="B20" s="419"/>
      <c r="C20" s="301"/>
      <c r="D20" s="299"/>
      <c r="E20" s="181" t="s">
        <v>62</v>
      </c>
      <c r="F20" s="181" t="s">
        <v>178</v>
      </c>
      <c r="G20" s="181" t="s">
        <v>63</v>
      </c>
      <c r="H20" s="299"/>
      <c r="I20" s="322"/>
      <c r="J20" s="183">
        <v>1.65</v>
      </c>
      <c r="K20" s="184">
        <f t="shared" si="2"/>
        <v>1.7329999999999999</v>
      </c>
      <c r="L20" s="184">
        <f t="shared" ref="L20:L26" si="6">IF(I20=1,"-",IF(AND(I20="",L16="-"),"-",ROUNDUP((J20*0.2)+J20,3)))</f>
        <v>1.98</v>
      </c>
      <c r="M20" s="64"/>
      <c r="N20"/>
      <c r="O20"/>
      <c r="P20"/>
    </row>
    <row r="21" spans="1:42" s="54" customFormat="1" ht="21.75" customHeight="1">
      <c r="A21" s="329"/>
      <c r="B21" s="419"/>
      <c r="C21" s="301"/>
      <c r="D21" s="299"/>
      <c r="E21" s="181" t="s">
        <v>62</v>
      </c>
      <c r="F21" s="181" t="s">
        <v>176</v>
      </c>
      <c r="G21" s="181" t="s">
        <v>63</v>
      </c>
      <c r="H21" s="299"/>
      <c r="I21" s="322"/>
      <c r="J21" s="183">
        <v>2</v>
      </c>
      <c r="K21" s="184">
        <f t="shared" si="2"/>
        <v>2.1</v>
      </c>
      <c r="L21" s="184">
        <f t="shared" si="6"/>
        <v>2.4</v>
      </c>
      <c r="M21" s="64"/>
      <c r="N21"/>
      <c r="O21"/>
      <c r="P21"/>
    </row>
    <row r="22" spans="1:42" s="54" customFormat="1" ht="21.75" customHeight="1">
      <c r="A22" s="329"/>
      <c r="B22" s="419"/>
      <c r="C22" s="301"/>
      <c r="D22" s="299"/>
      <c r="E22" s="181" t="s">
        <v>62</v>
      </c>
      <c r="F22" s="181" t="s">
        <v>177</v>
      </c>
      <c r="G22" s="181" t="s">
        <v>63</v>
      </c>
      <c r="H22" s="299"/>
      <c r="I22" s="322"/>
      <c r="J22" s="183">
        <v>2.25</v>
      </c>
      <c r="K22" s="184">
        <f t="shared" si="2"/>
        <v>2.363</v>
      </c>
      <c r="L22" s="184">
        <f t="shared" si="6"/>
        <v>2.7</v>
      </c>
      <c r="M22" s="64"/>
      <c r="N22"/>
      <c r="O22"/>
      <c r="P22"/>
    </row>
    <row r="23" spans="1:42" s="54" customFormat="1" ht="21.75" customHeight="1">
      <c r="A23" s="329"/>
      <c r="B23" s="419"/>
      <c r="C23" s="301"/>
      <c r="D23" s="299"/>
      <c r="E23" s="181" t="s">
        <v>62</v>
      </c>
      <c r="F23" s="181" t="s">
        <v>189</v>
      </c>
      <c r="G23" s="181" t="s">
        <v>63</v>
      </c>
      <c r="H23" s="299"/>
      <c r="I23" s="322"/>
      <c r="J23" s="183">
        <v>2.4</v>
      </c>
      <c r="K23" s="184">
        <f t="shared" ref="K23" si="7">IF(I23=1,(ROUNDUP((J23*0.05+J23),3)),ROUNDUP((J23*0.05+J23),3))</f>
        <v>2.52</v>
      </c>
      <c r="L23" s="184">
        <f t="shared" si="6"/>
        <v>2.88</v>
      </c>
      <c r="M23" s="64"/>
      <c r="N23"/>
      <c r="O23"/>
      <c r="P23"/>
    </row>
    <row r="24" spans="1:42" s="54" customFormat="1" ht="21.75" customHeight="1">
      <c r="A24" s="329">
        <v>168</v>
      </c>
      <c r="B24" s="419"/>
      <c r="C24" s="301"/>
      <c r="D24" s="299"/>
      <c r="E24" s="181" t="s">
        <v>60</v>
      </c>
      <c r="F24" s="181" t="s">
        <v>12</v>
      </c>
      <c r="G24" s="181" t="s">
        <v>81</v>
      </c>
      <c r="H24" s="299"/>
      <c r="I24" s="322"/>
      <c r="J24" s="183">
        <v>1.2</v>
      </c>
      <c r="K24" s="184">
        <f t="shared" si="2"/>
        <v>1.26</v>
      </c>
      <c r="L24" s="184">
        <f t="shared" si="6"/>
        <v>1.44</v>
      </c>
      <c r="M24" s="64"/>
      <c r="N24"/>
      <c r="O24"/>
      <c r="P24"/>
    </row>
    <row r="25" spans="1:42" s="54" customFormat="1" ht="21.75" customHeight="1">
      <c r="A25" s="329"/>
      <c r="B25" s="419"/>
      <c r="C25" s="301"/>
      <c r="D25" s="299"/>
      <c r="E25" s="181" t="s">
        <v>60</v>
      </c>
      <c r="F25" s="181" t="s">
        <v>12</v>
      </c>
      <c r="G25" s="181" t="s">
        <v>63</v>
      </c>
      <c r="H25" s="299"/>
      <c r="I25" s="322"/>
      <c r="J25" s="183">
        <v>1.4</v>
      </c>
      <c r="K25" s="184">
        <f t="shared" si="2"/>
        <v>1.47</v>
      </c>
      <c r="L25" s="184">
        <f t="shared" si="6"/>
        <v>1.68</v>
      </c>
      <c r="M25" s="64"/>
      <c r="N25"/>
      <c r="O25"/>
      <c r="P25"/>
    </row>
    <row r="26" spans="1:42" s="6" customFormat="1" ht="21.75" customHeight="1">
      <c r="A26" s="363">
        <v>17</v>
      </c>
      <c r="B26" s="298" t="s">
        <v>122</v>
      </c>
      <c r="C26" s="327">
        <v>6627</v>
      </c>
      <c r="D26" s="323" t="s">
        <v>197</v>
      </c>
      <c r="E26" s="188" t="s">
        <v>64</v>
      </c>
      <c r="F26" s="188" t="s">
        <v>132</v>
      </c>
      <c r="G26" s="188" t="s">
        <v>81</v>
      </c>
      <c r="H26" s="323">
        <v>100</v>
      </c>
      <c r="I26" s="324">
        <v>5</v>
      </c>
      <c r="J26" s="177">
        <v>1.45</v>
      </c>
      <c r="K26" s="178">
        <f t="shared" ref="K26:K45" si="8">IF(I26=1,(ROUNDUP((J26*0.05+J26),3)),ROUNDUP((J26*0.05+J26),3))</f>
        <v>1.5229999999999999</v>
      </c>
      <c r="L26" s="178">
        <f t="shared" si="6"/>
        <v>1.74</v>
      </c>
      <c r="M26" s="64"/>
      <c r="N26"/>
      <c r="O26"/>
      <c r="P26"/>
    </row>
    <row r="27" spans="1:42" s="6" customFormat="1" ht="21.75" customHeight="1">
      <c r="A27" s="363"/>
      <c r="B27" s="298"/>
      <c r="C27" s="327"/>
      <c r="D27" s="323"/>
      <c r="E27" s="188" t="s">
        <v>64</v>
      </c>
      <c r="F27" s="188" t="s">
        <v>176</v>
      </c>
      <c r="G27" s="188" t="s">
        <v>81</v>
      </c>
      <c r="H27" s="323"/>
      <c r="I27" s="324"/>
      <c r="J27" s="177">
        <v>1.65</v>
      </c>
      <c r="K27" s="178">
        <f t="shared" si="8"/>
        <v>1.7329999999999999</v>
      </c>
      <c r="L27" s="178">
        <f t="shared" si="3"/>
        <v>1.98</v>
      </c>
      <c r="M27" s="64"/>
      <c r="N27"/>
      <c r="O27"/>
      <c r="P27"/>
    </row>
    <row r="28" spans="1:42" s="6" customFormat="1" ht="21.75" customHeight="1">
      <c r="A28" s="363"/>
      <c r="B28" s="298"/>
      <c r="C28" s="327"/>
      <c r="D28" s="323"/>
      <c r="E28" s="188" t="s">
        <v>64</v>
      </c>
      <c r="F28" s="188" t="s">
        <v>132</v>
      </c>
      <c r="G28" s="188" t="s">
        <v>63</v>
      </c>
      <c r="H28" s="323"/>
      <c r="I28" s="324"/>
      <c r="J28" s="177">
        <v>1.65</v>
      </c>
      <c r="K28" s="178">
        <f t="shared" si="8"/>
        <v>1.7329999999999999</v>
      </c>
      <c r="L28" s="178">
        <f t="shared" si="3"/>
        <v>1.98</v>
      </c>
      <c r="M28" s="64"/>
      <c r="N28"/>
      <c r="O28"/>
      <c r="P28"/>
    </row>
    <row r="29" spans="1:42" s="6" customFormat="1" ht="21.75" customHeight="1">
      <c r="A29" s="363"/>
      <c r="B29" s="298"/>
      <c r="C29" s="327"/>
      <c r="D29" s="323"/>
      <c r="E29" s="188" t="s">
        <v>64</v>
      </c>
      <c r="F29" s="188" t="s">
        <v>176</v>
      </c>
      <c r="G29" s="188" t="s">
        <v>63</v>
      </c>
      <c r="H29" s="323"/>
      <c r="I29" s="324"/>
      <c r="J29" s="177">
        <v>2</v>
      </c>
      <c r="K29" s="178">
        <f t="shared" si="8"/>
        <v>2.1</v>
      </c>
      <c r="L29" s="178">
        <f t="shared" si="3"/>
        <v>2.4</v>
      </c>
      <c r="M29" s="64"/>
      <c r="N29"/>
      <c r="O29"/>
      <c r="P29"/>
    </row>
    <row r="30" spans="1:42" s="6" customFormat="1" ht="21.75" customHeight="1">
      <c r="A30" s="363">
        <v>168</v>
      </c>
      <c r="B30" s="298"/>
      <c r="C30" s="327"/>
      <c r="D30" s="323"/>
      <c r="E30" s="188" t="s">
        <v>60</v>
      </c>
      <c r="F30" s="188" t="s">
        <v>12</v>
      </c>
      <c r="G30" s="188" t="s">
        <v>81</v>
      </c>
      <c r="H30" s="323"/>
      <c r="I30" s="324"/>
      <c r="J30" s="177">
        <v>1.2</v>
      </c>
      <c r="K30" s="178">
        <f t="shared" si="8"/>
        <v>1.26</v>
      </c>
      <c r="L30" s="178">
        <f t="shared" si="3"/>
        <v>1.44</v>
      </c>
      <c r="M30" s="64"/>
      <c r="N30"/>
      <c r="O30"/>
      <c r="P30"/>
    </row>
    <row r="31" spans="1:42" s="6" customFormat="1" ht="21.75" customHeight="1">
      <c r="A31" s="363"/>
      <c r="B31" s="298"/>
      <c r="C31" s="327"/>
      <c r="D31" s="323"/>
      <c r="E31" s="188" t="s">
        <v>60</v>
      </c>
      <c r="F31" s="188" t="s">
        <v>12</v>
      </c>
      <c r="G31" s="188" t="s">
        <v>63</v>
      </c>
      <c r="H31" s="323"/>
      <c r="I31" s="324"/>
      <c r="J31" s="177">
        <v>1.4</v>
      </c>
      <c r="K31" s="178">
        <f t="shared" si="8"/>
        <v>1.47</v>
      </c>
      <c r="L31" s="178">
        <f t="shared" si="3"/>
        <v>1.68</v>
      </c>
      <c r="M31" s="64"/>
      <c r="N31"/>
      <c r="O31"/>
      <c r="P31"/>
      <c r="Q31"/>
      <c r="R31"/>
      <c r="S31"/>
      <c r="T31"/>
      <c r="U31"/>
      <c r="V31"/>
      <c r="W31"/>
      <c r="X31"/>
      <c r="Y31"/>
      <c r="Z31"/>
      <c r="AA31"/>
      <c r="AB31"/>
      <c r="AC31"/>
      <c r="AD31"/>
      <c r="AE31"/>
      <c r="AF31"/>
      <c r="AG31"/>
      <c r="AH31"/>
      <c r="AI31"/>
      <c r="AJ31"/>
      <c r="AK31"/>
      <c r="AL31"/>
      <c r="AM31"/>
      <c r="AN31"/>
      <c r="AO31"/>
      <c r="AP31"/>
    </row>
    <row r="32" spans="1:42" s="53" customFormat="1" ht="24.95" customHeight="1">
      <c r="A32" s="329">
        <v>19</v>
      </c>
      <c r="B32" s="300" t="s">
        <v>122</v>
      </c>
      <c r="C32" s="301">
        <v>6681</v>
      </c>
      <c r="D32" s="299" t="s">
        <v>278</v>
      </c>
      <c r="E32" s="181" t="s">
        <v>62</v>
      </c>
      <c r="F32" s="181" t="s">
        <v>132</v>
      </c>
      <c r="G32" s="181" t="s">
        <v>81</v>
      </c>
      <c r="H32" s="299">
        <v>50</v>
      </c>
      <c r="I32" s="322">
        <v>5</v>
      </c>
      <c r="J32" s="183">
        <v>1.99</v>
      </c>
      <c r="K32" s="184">
        <f t="shared" si="8"/>
        <v>2.09</v>
      </c>
      <c r="L32" s="184">
        <f t="shared" si="3"/>
        <v>2.3879999999999999</v>
      </c>
      <c r="M32" s="64"/>
      <c r="N32"/>
      <c r="O32"/>
      <c r="P32"/>
    </row>
    <row r="33" spans="1:16" s="53" customFormat="1" ht="24.95" customHeight="1">
      <c r="A33" s="329"/>
      <c r="B33" s="300"/>
      <c r="C33" s="301"/>
      <c r="D33" s="299"/>
      <c r="E33" s="181" t="s">
        <v>62</v>
      </c>
      <c r="F33" s="181" t="s">
        <v>176</v>
      </c>
      <c r="G33" s="181" t="s">
        <v>81</v>
      </c>
      <c r="H33" s="299"/>
      <c r="I33" s="322"/>
      <c r="J33" s="183">
        <v>2.2000000000000002</v>
      </c>
      <c r="K33" s="184">
        <f t="shared" si="8"/>
        <v>2.31</v>
      </c>
      <c r="L33" s="184">
        <f t="shared" si="3"/>
        <v>2.64</v>
      </c>
      <c r="M33" s="64"/>
      <c r="N33"/>
      <c r="O33"/>
      <c r="P33"/>
    </row>
    <row r="34" spans="1:16" s="53" customFormat="1" ht="24.95" customHeight="1">
      <c r="A34" s="329"/>
      <c r="B34" s="300"/>
      <c r="C34" s="301"/>
      <c r="D34" s="299"/>
      <c r="E34" s="181" t="s">
        <v>62</v>
      </c>
      <c r="F34" s="181" t="s">
        <v>177</v>
      </c>
      <c r="G34" s="181" t="s">
        <v>81</v>
      </c>
      <c r="H34" s="299"/>
      <c r="I34" s="322"/>
      <c r="J34" s="183">
        <v>2.4500000000000002</v>
      </c>
      <c r="K34" s="184">
        <f t="shared" si="8"/>
        <v>2.573</v>
      </c>
      <c r="L34" s="184">
        <f t="shared" si="3"/>
        <v>2.94</v>
      </c>
      <c r="M34" s="64"/>
      <c r="N34"/>
      <c r="O34"/>
      <c r="P34"/>
    </row>
    <row r="35" spans="1:16" s="53" customFormat="1" ht="24.95" customHeight="1">
      <c r="A35" s="329"/>
      <c r="B35" s="300"/>
      <c r="C35" s="301"/>
      <c r="D35" s="299"/>
      <c r="E35" s="181" t="s">
        <v>62</v>
      </c>
      <c r="F35" s="181" t="s">
        <v>189</v>
      </c>
      <c r="G35" s="181" t="s">
        <v>81</v>
      </c>
      <c r="H35" s="299"/>
      <c r="I35" s="322"/>
      <c r="J35" s="183">
        <v>2.7</v>
      </c>
      <c r="K35" s="184">
        <f t="shared" si="8"/>
        <v>2.835</v>
      </c>
      <c r="L35" s="184">
        <f t="shared" si="3"/>
        <v>3.24</v>
      </c>
      <c r="M35" s="64"/>
      <c r="N35"/>
      <c r="O35"/>
      <c r="P35"/>
    </row>
    <row r="36" spans="1:16" s="53" customFormat="1" ht="24.95" customHeight="1">
      <c r="A36" s="329"/>
      <c r="B36" s="300"/>
      <c r="C36" s="301"/>
      <c r="D36" s="299"/>
      <c r="E36" s="181" t="s">
        <v>62</v>
      </c>
      <c r="F36" s="181" t="s">
        <v>132</v>
      </c>
      <c r="G36" s="181" t="s">
        <v>63</v>
      </c>
      <c r="H36" s="299"/>
      <c r="I36" s="322"/>
      <c r="J36" s="183">
        <v>2.4</v>
      </c>
      <c r="K36" s="184">
        <f t="shared" si="8"/>
        <v>2.52</v>
      </c>
      <c r="L36" s="184">
        <f t="shared" si="3"/>
        <v>2.88</v>
      </c>
      <c r="M36" s="64"/>
      <c r="N36"/>
      <c r="O36"/>
      <c r="P36"/>
    </row>
    <row r="37" spans="1:16" s="53" customFormat="1" ht="24.95" customHeight="1">
      <c r="A37" s="329"/>
      <c r="B37" s="300"/>
      <c r="C37" s="301"/>
      <c r="D37" s="299"/>
      <c r="E37" s="181" t="s">
        <v>62</v>
      </c>
      <c r="F37" s="181" t="s">
        <v>176</v>
      </c>
      <c r="G37" s="181" t="s">
        <v>63</v>
      </c>
      <c r="H37" s="299"/>
      <c r="I37" s="322"/>
      <c r="J37" s="183">
        <v>3.4</v>
      </c>
      <c r="K37" s="184">
        <f t="shared" si="8"/>
        <v>3.57</v>
      </c>
      <c r="L37" s="184">
        <f t="shared" si="3"/>
        <v>4.08</v>
      </c>
      <c r="M37" s="64"/>
      <c r="N37"/>
      <c r="O37"/>
      <c r="P37"/>
    </row>
    <row r="38" spans="1:16" s="53" customFormat="1" ht="24.95" customHeight="1">
      <c r="A38" s="329"/>
      <c r="B38" s="300"/>
      <c r="C38" s="301"/>
      <c r="D38" s="299"/>
      <c r="E38" s="181" t="s">
        <v>62</v>
      </c>
      <c r="F38" s="181" t="s">
        <v>177</v>
      </c>
      <c r="G38" s="181" t="s">
        <v>63</v>
      </c>
      <c r="H38" s="299"/>
      <c r="I38" s="322"/>
      <c r="J38" s="183">
        <v>3.6</v>
      </c>
      <c r="K38" s="184">
        <f t="shared" si="8"/>
        <v>3.78</v>
      </c>
      <c r="L38" s="184">
        <f t="shared" si="3"/>
        <v>4.32</v>
      </c>
      <c r="M38" s="64"/>
      <c r="N38"/>
      <c r="O38"/>
      <c r="P38"/>
    </row>
    <row r="39" spans="1:16" s="53" customFormat="1" ht="24.95" customHeight="1">
      <c r="A39" s="329"/>
      <c r="B39" s="300"/>
      <c r="C39" s="301"/>
      <c r="D39" s="299"/>
      <c r="E39" s="181" t="s">
        <v>62</v>
      </c>
      <c r="F39" s="181" t="s">
        <v>189</v>
      </c>
      <c r="G39" s="181" t="s">
        <v>63</v>
      </c>
      <c r="H39" s="299"/>
      <c r="I39" s="322"/>
      <c r="J39" s="183">
        <v>3.95</v>
      </c>
      <c r="K39" s="184">
        <f t="shared" si="8"/>
        <v>4.1480000000000006</v>
      </c>
      <c r="L39" s="184">
        <f t="shared" si="3"/>
        <v>4.74</v>
      </c>
      <c r="M39" s="64"/>
      <c r="N39"/>
      <c r="O39"/>
      <c r="P39"/>
    </row>
    <row r="40" spans="1:16" s="53" customFormat="1" ht="24.95" customHeight="1">
      <c r="A40" s="329">
        <v>170</v>
      </c>
      <c r="B40" s="300"/>
      <c r="C40" s="301"/>
      <c r="D40" s="299"/>
      <c r="E40" s="181" t="s">
        <v>60</v>
      </c>
      <c r="F40" s="181" t="s">
        <v>12</v>
      </c>
      <c r="G40" s="181" t="s">
        <v>81</v>
      </c>
      <c r="H40" s="299">
        <v>100</v>
      </c>
      <c r="I40" s="322">
        <v>5</v>
      </c>
      <c r="J40" s="183">
        <v>1.5</v>
      </c>
      <c r="K40" s="184">
        <f t="shared" si="8"/>
        <v>1.575</v>
      </c>
      <c r="L40" s="184">
        <f t="shared" si="3"/>
        <v>1.8</v>
      </c>
      <c r="M40" s="64"/>
      <c r="N40"/>
      <c r="O40"/>
      <c r="P40"/>
    </row>
    <row r="41" spans="1:16" s="53" customFormat="1" ht="24.95" customHeight="1">
      <c r="A41" s="329"/>
      <c r="B41" s="300"/>
      <c r="C41" s="301"/>
      <c r="D41" s="299"/>
      <c r="E41" s="181" t="s">
        <v>60</v>
      </c>
      <c r="F41" s="181" t="s">
        <v>12</v>
      </c>
      <c r="G41" s="181" t="s">
        <v>63</v>
      </c>
      <c r="H41" s="299"/>
      <c r="I41" s="322"/>
      <c r="J41" s="183">
        <v>1.75</v>
      </c>
      <c r="K41" s="184">
        <f t="shared" si="8"/>
        <v>1.8379999999999999</v>
      </c>
      <c r="L41" s="184">
        <f t="shared" si="3"/>
        <v>2.1</v>
      </c>
      <c r="M41" s="64"/>
      <c r="N41"/>
      <c r="O41"/>
      <c r="P41"/>
    </row>
    <row r="42" spans="1:16" s="53" customFormat="1" ht="21.75" customHeight="1">
      <c r="A42" s="363">
        <v>19</v>
      </c>
      <c r="B42" s="298" t="s">
        <v>122</v>
      </c>
      <c r="C42" s="327">
        <v>6683</v>
      </c>
      <c r="D42" s="323" t="s">
        <v>190</v>
      </c>
      <c r="E42" s="188" t="s">
        <v>64</v>
      </c>
      <c r="F42" s="188" t="s">
        <v>132</v>
      </c>
      <c r="G42" s="188" t="s">
        <v>81</v>
      </c>
      <c r="H42" s="323">
        <v>50</v>
      </c>
      <c r="I42" s="324">
        <v>5</v>
      </c>
      <c r="J42" s="177">
        <v>1.75</v>
      </c>
      <c r="K42" s="178">
        <f t="shared" si="8"/>
        <v>1.8379999999999999</v>
      </c>
      <c r="L42" s="178">
        <f t="shared" si="3"/>
        <v>2.1</v>
      </c>
      <c r="M42" s="64"/>
      <c r="N42"/>
      <c r="O42"/>
      <c r="P42"/>
    </row>
    <row r="43" spans="1:16" s="53" customFormat="1" ht="21.75" customHeight="1">
      <c r="A43" s="363"/>
      <c r="B43" s="298"/>
      <c r="C43" s="327"/>
      <c r="D43" s="323"/>
      <c r="E43" s="188" t="s">
        <v>64</v>
      </c>
      <c r="F43" s="188" t="s">
        <v>176</v>
      </c>
      <c r="G43" s="188" t="s">
        <v>81</v>
      </c>
      <c r="H43" s="323"/>
      <c r="I43" s="324"/>
      <c r="J43" s="177">
        <v>2.1</v>
      </c>
      <c r="K43" s="178">
        <f t="shared" si="8"/>
        <v>2.2050000000000001</v>
      </c>
      <c r="L43" s="178">
        <f t="shared" si="3"/>
        <v>2.52</v>
      </c>
      <c r="M43" s="64"/>
      <c r="N43"/>
      <c r="O43"/>
      <c r="P43"/>
    </row>
    <row r="44" spans="1:16" s="53" customFormat="1" ht="21.75" customHeight="1">
      <c r="A44" s="363"/>
      <c r="B44" s="298"/>
      <c r="C44" s="327"/>
      <c r="D44" s="323"/>
      <c r="E44" s="188" t="s">
        <v>64</v>
      </c>
      <c r="F44" s="188" t="s">
        <v>132</v>
      </c>
      <c r="G44" s="188" t="s">
        <v>238</v>
      </c>
      <c r="H44" s="323"/>
      <c r="I44" s="324"/>
      <c r="J44" s="177">
        <v>1.99</v>
      </c>
      <c r="K44" s="178">
        <f t="shared" si="8"/>
        <v>2.09</v>
      </c>
      <c r="L44" s="178">
        <f t="shared" si="3"/>
        <v>2.3879999999999999</v>
      </c>
      <c r="M44" s="64"/>
      <c r="N44"/>
      <c r="O44"/>
      <c r="P44"/>
    </row>
    <row r="45" spans="1:16" s="53" customFormat="1" ht="21.75" customHeight="1">
      <c r="A45" s="363"/>
      <c r="B45" s="298"/>
      <c r="C45" s="327"/>
      <c r="D45" s="323"/>
      <c r="E45" s="188" t="s">
        <v>64</v>
      </c>
      <c r="F45" s="188" t="s">
        <v>176</v>
      </c>
      <c r="G45" s="188" t="s">
        <v>238</v>
      </c>
      <c r="H45" s="323"/>
      <c r="I45" s="324"/>
      <c r="J45" s="177">
        <v>2.88</v>
      </c>
      <c r="K45" s="178">
        <f t="shared" si="8"/>
        <v>3.024</v>
      </c>
      <c r="L45" s="178">
        <f t="shared" si="3"/>
        <v>3.456</v>
      </c>
      <c r="M45" s="64"/>
      <c r="N45"/>
      <c r="O45"/>
      <c r="P45"/>
    </row>
    <row r="46" spans="1:16" ht="21.75" customHeight="1">
      <c r="A46" s="329">
        <v>20</v>
      </c>
      <c r="B46" s="300" t="s">
        <v>122</v>
      </c>
      <c r="C46" s="301">
        <v>6502</v>
      </c>
      <c r="D46" s="299" t="s">
        <v>48</v>
      </c>
      <c r="E46" s="181" t="s">
        <v>243</v>
      </c>
      <c r="F46" s="181" t="s">
        <v>132</v>
      </c>
      <c r="G46" s="181" t="s">
        <v>81</v>
      </c>
      <c r="H46" s="299">
        <v>100</v>
      </c>
      <c r="I46" s="322">
        <v>5</v>
      </c>
      <c r="J46" s="183">
        <v>1.75</v>
      </c>
      <c r="K46" s="184">
        <f t="shared" ref="K46:K63" si="9">IF(I46=1,(ROUNDUP((J46*0.05+J46),3)),ROUNDUP((J46*0.05+J46),3))</f>
        <v>1.8379999999999999</v>
      </c>
      <c r="L46" s="184">
        <f t="shared" si="3"/>
        <v>2.1</v>
      </c>
      <c r="M46" s="64"/>
    </row>
    <row r="47" spans="1:16" ht="21.75" customHeight="1">
      <c r="A47" s="329"/>
      <c r="B47" s="300"/>
      <c r="C47" s="301"/>
      <c r="D47" s="299"/>
      <c r="E47" s="181" t="s">
        <v>243</v>
      </c>
      <c r="F47" s="181" t="s">
        <v>176</v>
      </c>
      <c r="G47" s="181" t="s">
        <v>81</v>
      </c>
      <c r="H47" s="299"/>
      <c r="I47" s="322"/>
      <c r="J47" s="183">
        <v>2.1</v>
      </c>
      <c r="K47" s="184">
        <f t="shared" si="9"/>
        <v>2.2050000000000001</v>
      </c>
      <c r="L47" s="184">
        <f t="shared" si="3"/>
        <v>2.52</v>
      </c>
      <c r="M47" s="64"/>
    </row>
    <row r="48" spans="1:16" ht="21.75" customHeight="1">
      <c r="A48" s="329"/>
      <c r="B48" s="300"/>
      <c r="C48" s="301"/>
      <c r="D48" s="299"/>
      <c r="E48" s="181" t="s">
        <v>243</v>
      </c>
      <c r="F48" s="181" t="s">
        <v>177</v>
      </c>
      <c r="G48" s="181" t="s">
        <v>81</v>
      </c>
      <c r="H48" s="299">
        <v>50</v>
      </c>
      <c r="I48" s="322"/>
      <c r="J48" s="183">
        <v>2.2999999999999998</v>
      </c>
      <c r="K48" s="184">
        <f t="shared" si="9"/>
        <v>2.415</v>
      </c>
      <c r="L48" s="184">
        <f t="shared" si="3"/>
        <v>2.76</v>
      </c>
      <c r="M48" s="64"/>
    </row>
    <row r="49" spans="1:42" ht="21.75" customHeight="1">
      <c r="A49" s="329"/>
      <c r="B49" s="300"/>
      <c r="C49" s="301"/>
      <c r="D49" s="299"/>
      <c r="E49" s="181" t="s">
        <v>243</v>
      </c>
      <c r="F49" s="181" t="s">
        <v>189</v>
      </c>
      <c r="G49" s="181" t="s">
        <v>81</v>
      </c>
      <c r="H49" s="299"/>
      <c r="I49" s="322"/>
      <c r="J49" s="183">
        <v>2.6</v>
      </c>
      <c r="K49" s="184">
        <f t="shared" si="9"/>
        <v>2.73</v>
      </c>
      <c r="L49" s="184">
        <f t="shared" si="3"/>
        <v>3.12</v>
      </c>
      <c r="M49" s="64"/>
    </row>
    <row r="50" spans="1:42" ht="21.75" customHeight="1">
      <c r="A50" s="329"/>
      <c r="B50" s="300"/>
      <c r="C50" s="301"/>
      <c r="D50" s="299"/>
      <c r="E50" s="181" t="s">
        <v>243</v>
      </c>
      <c r="F50" s="181" t="s">
        <v>132</v>
      </c>
      <c r="G50" s="181" t="s">
        <v>63</v>
      </c>
      <c r="H50" s="299">
        <v>100</v>
      </c>
      <c r="I50" s="322"/>
      <c r="J50" s="183">
        <v>1.99</v>
      </c>
      <c r="K50" s="184">
        <f t="shared" si="9"/>
        <v>2.09</v>
      </c>
      <c r="L50" s="184">
        <f t="shared" ref="L50:L81" si="10">IF(I50=1,"-",IF(AND(I50="",L47="-"),"-",ROUNDUP((J50*0.2)+J50,3)))</f>
        <v>2.3879999999999999</v>
      </c>
      <c r="M50" s="64"/>
    </row>
    <row r="51" spans="1:42" ht="21.75" customHeight="1">
      <c r="A51" s="329"/>
      <c r="B51" s="300"/>
      <c r="C51" s="301"/>
      <c r="D51" s="299"/>
      <c r="E51" s="181" t="s">
        <v>243</v>
      </c>
      <c r="F51" s="181" t="s">
        <v>176</v>
      </c>
      <c r="G51" s="181" t="s">
        <v>63</v>
      </c>
      <c r="H51" s="299"/>
      <c r="I51" s="322"/>
      <c r="J51" s="183">
        <v>2.88</v>
      </c>
      <c r="K51" s="184">
        <f t="shared" si="9"/>
        <v>3.024</v>
      </c>
      <c r="L51" s="184">
        <f t="shared" si="10"/>
        <v>3.456</v>
      </c>
      <c r="M51" s="64"/>
    </row>
    <row r="52" spans="1:42" ht="21.75" customHeight="1">
      <c r="A52" s="329"/>
      <c r="B52" s="300"/>
      <c r="C52" s="301"/>
      <c r="D52" s="299"/>
      <c r="E52" s="181" t="s">
        <v>243</v>
      </c>
      <c r="F52" s="181" t="s">
        <v>177</v>
      </c>
      <c r="G52" s="181" t="s">
        <v>63</v>
      </c>
      <c r="H52" s="299">
        <v>50</v>
      </c>
      <c r="I52" s="322"/>
      <c r="J52" s="183">
        <v>3.43</v>
      </c>
      <c r="K52" s="184">
        <f t="shared" si="9"/>
        <v>3.6019999999999999</v>
      </c>
      <c r="L52" s="184">
        <f t="shared" si="10"/>
        <v>4.1159999999999997</v>
      </c>
      <c r="M52" s="64"/>
    </row>
    <row r="53" spans="1:42" ht="21.75" customHeight="1">
      <c r="A53" s="329"/>
      <c r="B53" s="300"/>
      <c r="C53" s="301"/>
      <c r="D53" s="299"/>
      <c r="E53" s="181" t="s">
        <v>243</v>
      </c>
      <c r="F53" s="181" t="s">
        <v>189</v>
      </c>
      <c r="G53" s="181" t="s">
        <v>63</v>
      </c>
      <c r="H53" s="299"/>
      <c r="I53" s="322"/>
      <c r="J53" s="183">
        <v>3.85</v>
      </c>
      <c r="K53" s="184">
        <f t="shared" si="9"/>
        <v>4.0430000000000001</v>
      </c>
      <c r="L53" s="184">
        <f t="shared" si="10"/>
        <v>4.62</v>
      </c>
      <c r="M53" s="64"/>
    </row>
    <row r="54" spans="1:42" ht="21.75" customHeight="1">
      <c r="A54" s="329"/>
      <c r="B54" s="300"/>
      <c r="C54" s="301"/>
      <c r="D54" s="299"/>
      <c r="E54" s="181" t="s">
        <v>60</v>
      </c>
      <c r="F54" s="181" t="s">
        <v>12</v>
      </c>
      <c r="G54" s="181" t="s">
        <v>81</v>
      </c>
      <c r="H54" s="299">
        <v>100</v>
      </c>
      <c r="I54" s="322"/>
      <c r="J54" s="183">
        <v>1.45</v>
      </c>
      <c r="K54" s="184">
        <f t="shared" si="9"/>
        <v>1.5229999999999999</v>
      </c>
      <c r="L54" s="184">
        <f t="shared" si="10"/>
        <v>1.74</v>
      </c>
      <c r="M54" s="64"/>
    </row>
    <row r="55" spans="1:42" ht="21.75" customHeight="1">
      <c r="A55" s="329"/>
      <c r="B55" s="300"/>
      <c r="C55" s="301"/>
      <c r="D55" s="299"/>
      <c r="E55" s="181" t="s">
        <v>60</v>
      </c>
      <c r="F55" s="181" t="s">
        <v>12</v>
      </c>
      <c r="G55" s="181" t="s">
        <v>63</v>
      </c>
      <c r="H55" s="299"/>
      <c r="I55" s="322"/>
      <c r="J55" s="183">
        <v>1.69</v>
      </c>
      <c r="K55" s="184">
        <f t="shared" si="9"/>
        <v>1.7749999999999999</v>
      </c>
      <c r="L55" s="184">
        <f t="shared" si="10"/>
        <v>2.028</v>
      </c>
      <c r="M55" s="64"/>
    </row>
    <row r="56" spans="1:42" s="6" customFormat="1" ht="21.75" customHeight="1">
      <c r="A56" s="423">
        <v>20</v>
      </c>
      <c r="B56" s="415" t="s">
        <v>122</v>
      </c>
      <c r="C56" s="413">
        <v>6550</v>
      </c>
      <c r="D56" s="348" t="s">
        <v>111</v>
      </c>
      <c r="E56" s="191" t="s">
        <v>243</v>
      </c>
      <c r="F56" s="191" t="s">
        <v>132</v>
      </c>
      <c r="G56" s="191" t="s">
        <v>81</v>
      </c>
      <c r="H56" s="348">
        <v>50</v>
      </c>
      <c r="I56" s="349">
        <v>5</v>
      </c>
      <c r="J56" s="177">
        <v>2.2000000000000002</v>
      </c>
      <c r="K56" s="178">
        <f t="shared" si="9"/>
        <v>2.31</v>
      </c>
      <c r="L56" s="178">
        <f t="shared" si="10"/>
        <v>2.64</v>
      </c>
      <c r="M56" s="64"/>
      <c r="N56"/>
      <c r="O56"/>
      <c r="P56"/>
      <c r="Q56"/>
      <c r="R56"/>
      <c r="S56"/>
      <c r="T56"/>
      <c r="U56"/>
      <c r="V56"/>
      <c r="W56"/>
      <c r="X56"/>
      <c r="Y56"/>
      <c r="Z56"/>
      <c r="AA56"/>
      <c r="AB56"/>
      <c r="AC56"/>
      <c r="AD56"/>
      <c r="AE56"/>
      <c r="AF56"/>
      <c r="AG56"/>
      <c r="AH56"/>
      <c r="AI56"/>
      <c r="AJ56"/>
      <c r="AK56"/>
      <c r="AL56"/>
      <c r="AM56"/>
      <c r="AN56"/>
      <c r="AO56"/>
      <c r="AP56"/>
    </row>
    <row r="57" spans="1:42" s="6" customFormat="1" ht="21.75" customHeight="1">
      <c r="A57" s="423"/>
      <c r="B57" s="415"/>
      <c r="C57" s="413"/>
      <c r="D57" s="348"/>
      <c r="E57" s="191" t="s">
        <v>243</v>
      </c>
      <c r="F57" s="191" t="s">
        <v>176</v>
      </c>
      <c r="G57" s="191" t="s">
        <v>81</v>
      </c>
      <c r="H57" s="348"/>
      <c r="I57" s="349"/>
      <c r="J57" s="177">
        <v>3.15</v>
      </c>
      <c r="K57" s="178">
        <f t="shared" si="9"/>
        <v>3.3079999999999998</v>
      </c>
      <c r="L57" s="178">
        <f t="shared" si="10"/>
        <v>3.78</v>
      </c>
      <c r="M57" s="64"/>
      <c r="N57"/>
      <c r="O57"/>
      <c r="P57"/>
      <c r="Q57"/>
      <c r="R57"/>
      <c r="S57"/>
      <c r="T57"/>
      <c r="U57"/>
      <c r="V57"/>
      <c r="W57"/>
      <c r="X57"/>
      <c r="Y57"/>
      <c r="Z57"/>
      <c r="AA57"/>
      <c r="AB57"/>
      <c r="AC57"/>
      <c r="AD57"/>
      <c r="AE57"/>
      <c r="AF57"/>
      <c r="AG57"/>
      <c r="AH57"/>
      <c r="AI57"/>
      <c r="AJ57"/>
      <c r="AK57"/>
      <c r="AL57"/>
      <c r="AM57"/>
      <c r="AN57"/>
      <c r="AO57"/>
      <c r="AP57"/>
    </row>
    <row r="58" spans="1:42" s="6" customFormat="1" ht="21.75" customHeight="1">
      <c r="A58" s="423"/>
      <c r="B58" s="415"/>
      <c r="C58" s="413"/>
      <c r="D58" s="348"/>
      <c r="E58" s="191" t="s">
        <v>243</v>
      </c>
      <c r="F58" s="191" t="s">
        <v>177</v>
      </c>
      <c r="G58" s="191" t="s">
        <v>81</v>
      </c>
      <c r="H58" s="348"/>
      <c r="I58" s="349"/>
      <c r="J58" s="177">
        <v>3.4</v>
      </c>
      <c r="K58" s="178">
        <f t="shared" si="9"/>
        <v>3.57</v>
      </c>
      <c r="L58" s="178">
        <f t="shared" si="10"/>
        <v>4.08</v>
      </c>
      <c r="M58" s="64"/>
      <c r="N58"/>
      <c r="O58"/>
      <c r="P58"/>
      <c r="Q58"/>
      <c r="R58"/>
      <c r="S58"/>
      <c r="T58"/>
      <c r="U58"/>
      <c r="V58"/>
      <c r="W58"/>
      <c r="X58"/>
      <c r="Y58"/>
      <c r="Z58"/>
      <c r="AA58"/>
      <c r="AB58"/>
      <c r="AC58"/>
      <c r="AD58"/>
      <c r="AE58"/>
      <c r="AF58"/>
      <c r="AG58"/>
      <c r="AH58"/>
      <c r="AI58"/>
      <c r="AJ58"/>
      <c r="AK58"/>
      <c r="AL58"/>
      <c r="AM58"/>
      <c r="AN58"/>
      <c r="AO58"/>
      <c r="AP58"/>
    </row>
    <row r="59" spans="1:42" s="6" customFormat="1" ht="21.75" customHeight="1">
      <c r="A59" s="423"/>
      <c r="B59" s="415"/>
      <c r="C59" s="413"/>
      <c r="D59" s="348"/>
      <c r="E59" s="191" t="s">
        <v>243</v>
      </c>
      <c r="F59" s="191" t="s">
        <v>189</v>
      </c>
      <c r="G59" s="191" t="s">
        <v>81</v>
      </c>
      <c r="H59" s="348"/>
      <c r="I59" s="349"/>
      <c r="J59" s="177">
        <v>3.6</v>
      </c>
      <c r="K59" s="178">
        <f t="shared" si="9"/>
        <v>3.78</v>
      </c>
      <c r="L59" s="178">
        <f t="shared" si="10"/>
        <v>4.32</v>
      </c>
      <c r="M59" s="64"/>
      <c r="N59"/>
      <c r="O59"/>
      <c r="P59"/>
      <c r="Q59"/>
      <c r="R59"/>
      <c r="S59"/>
      <c r="T59"/>
      <c r="U59"/>
      <c r="V59"/>
      <c r="W59"/>
      <c r="X59"/>
      <c r="Y59"/>
      <c r="Z59"/>
      <c r="AA59"/>
      <c r="AB59"/>
      <c r="AC59"/>
      <c r="AD59"/>
      <c r="AE59"/>
      <c r="AF59"/>
      <c r="AG59"/>
      <c r="AH59"/>
      <c r="AI59"/>
      <c r="AJ59"/>
      <c r="AK59"/>
      <c r="AL59"/>
      <c r="AM59"/>
      <c r="AN59"/>
      <c r="AO59"/>
      <c r="AP59"/>
    </row>
    <row r="60" spans="1:42" s="6" customFormat="1" ht="21.75" customHeight="1">
      <c r="A60" s="423"/>
      <c r="B60" s="415"/>
      <c r="C60" s="413"/>
      <c r="D60" s="348"/>
      <c r="E60" s="191" t="s">
        <v>243</v>
      </c>
      <c r="F60" s="191" t="s">
        <v>132</v>
      </c>
      <c r="G60" s="191" t="s">
        <v>63</v>
      </c>
      <c r="H60" s="348"/>
      <c r="I60" s="349"/>
      <c r="J60" s="177">
        <v>2.5</v>
      </c>
      <c r="K60" s="178">
        <f t="shared" si="9"/>
        <v>2.625</v>
      </c>
      <c r="L60" s="178">
        <f t="shared" si="10"/>
        <v>3</v>
      </c>
      <c r="M60" s="64"/>
      <c r="N60"/>
      <c r="O60"/>
      <c r="P60"/>
      <c r="Q60"/>
      <c r="R60"/>
      <c r="S60"/>
      <c r="T60"/>
      <c r="U60"/>
      <c r="V60"/>
      <c r="W60"/>
      <c r="X60"/>
      <c r="Y60"/>
      <c r="Z60"/>
      <c r="AA60"/>
      <c r="AB60"/>
      <c r="AC60"/>
      <c r="AD60"/>
      <c r="AE60"/>
      <c r="AF60"/>
      <c r="AG60"/>
      <c r="AH60"/>
      <c r="AI60"/>
      <c r="AJ60"/>
      <c r="AK60"/>
      <c r="AL60"/>
      <c r="AM60"/>
      <c r="AN60"/>
      <c r="AO60"/>
      <c r="AP60"/>
    </row>
    <row r="61" spans="1:42" s="6" customFormat="1" ht="21.75" customHeight="1">
      <c r="A61" s="423"/>
      <c r="B61" s="415"/>
      <c r="C61" s="413"/>
      <c r="D61" s="348"/>
      <c r="E61" s="191" t="s">
        <v>243</v>
      </c>
      <c r="F61" s="191" t="s">
        <v>176</v>
      </c>
      <c r="G61" s="191" t="s">
        <v>63</v>
      </c>
      <c r="H61" s="348"/>
      <c r="I61" s="349"/>
      <c r="J61" s="177">
        <v>3.55</v>
      </c>
      <c r="K61" s="178">
        <f t="shared" si="9"/>
        <v>3.7279999999999998</v>
      </c>
      <c r="L61" s="178">
        <f t="shared" si="10"/>
        <v>4.26</v>
      </c>
      <c r="M61" s="64"/>
      <c r="N61"/>
      <c r="O61"/>
      <c r="P61"/>
      <c r="Q61"/>
      <c r="R61"/>
      <c r="S61"/>
      <c r="T61"/>
      <c r="U61"/>
      <c r="V61"/>
      <c r="W61"/>
      <c r="X61"/>
      <c r="Y61"/>
      <c r="Z61"/>
      <c r="AA61"/>
      <c r="AB61"/>
      <c r="AC61"/>
      <c r="AD61"/>
      <c r="AE61"/>
      <c r="AF61"/>
      <c r="AG61"/>
      <c r="AH61"/>
      <c r="AI61"/>
      <c r="AJ61"/>
      <c r="AK61"/>
      <c r="AL61"/>
      <c r="AM61"/>
      <c r="AN61"/>
      <c r="AO61"/>
      <c r="AP61"/>
    </row>
    <row r="62" spans="1:42" s="6" customFormat="1" ht="21.75" customHeight="1">
      <c r="A62" s="423"/>
      <c r="B62" s="415"/>
      <c r="C62" s="413"/>
      <c r="D62" s="348"/>
      <c r="E62" s="191" t="s">
        <v>243</v>
      </c>
      <c r="F62" s="191" t="s">
        <v>177</v>
      </c>
      <c r="G62" s="191" t="s">
        <v>63</v>
      </c>
      <c r="H62" s="348"/>
      <c r="I62" s="349"/>
      <c r="J62" s="177">
        <v>3.6</v>
      </c>
      <c r="K62" s="178">
        <f t="shared" si="9"/>
        <v>3.78</v>
      </c>
      <c r="L62" s="178">
        <f t="shared" si="10"/>
        <v>4.32</v>
      </c>
      <c r="M62" s="64"/>
      <c r="N62"/>
      <c r="O62"/>
      <c r="P62"/>
      <c r="Q62"/>
      <c r="R62"/>
      <c r="S62"/>
      <c r="T62"/>
      <c r="U62"/>
      <c r="V62"/>
      <c r="W62"/>
      <c r="X62"/>
      <c r="Y62"/>
      <c r="Z62"/>
      <c r="AA62"/>
      <c r="AB62"/>
      <c r="AC62"/>
      <c r="AD62"/>
      <c r="AE62"/>
      <c r="AF62"/>
      <c r="AG62"/>
      <c r="AH62"/>
      <c r="AI62"/>
      <c r="AJ62"/>
      <c r="AK62"/>
      <c r="AL62"/>
      <c r="AM62"/>
      <c r="AN62"/>
      <c r="AO62"/>
      <c r="AP62"/>
    </row>
    <row r="63" spans="1:42" s="6" customFormat="1" ht="21.75" customHeight="1">
      <c r="A63" s="423"/>
      <c r="B63" s="415"/>
      <c r="C63" s="413"/>
      <c r="D63" s="348"/>
      <c r="E63" s="191" t="s">
        <v>243</v>
      </c>
      <c r="F63" s="191" t="s">
        <v>189</v>
      </c>
      <c r="G63" s="191" t="s">
        <v>63</v>
      </c>
      <c r="H63" s="348"/>
      <c r="I63" s="349"/>
      <c r="J63" s="177">
        <v>3.95</v>
      </c>
      <c r="K63" s="178">
        <f t="shared" si="9"/>
        <v>4.1480000000000006</v>
      </c>
      <c r="L63" s="178">
        <f t="shared" si="10"/>
        <v>4.74</v>
      </c>
      <c r="M63" s="64"/>
      <c r="N63"/>
      <c r="O63"/>
      <c r="P63"/>
      <c r="Q63"/>
      <c r="R63"/>
      <c r="S63"/>
      <c r="T63"/>
      <c r="U63"/>
      <c r="V63"/>
      <c r="W63"/>
      <c r="X63"/>
      <c r="Y63"/>
      <c r="Z63"/>
      <c r="AA63"/>
      <c r="AB63"/>
      <c r="AC63"/>
      <c r="AD63"/>
      <c r="AE63"/>
      <c r="AF63"/>
      <c r="AG63"/>
      <c r="AH63"/>
      <c r="AI63"/>
      <c r="AJ63"/>
      <c r="AK63"/>
      <c r="AL63"/>
      <c r="AM63"/>
      <c r="AN63"/>
      <c r="AO63"/>
      <c r="AP63"/>
    </row>
    <row r="64" spans="1:42" s="6" customFormat="1" ht="21.75" customHeight="1">
      <c r="A64" s="423"/>
      <c r="B64" s="415"/>
      <c r="C64" s="413"/>
      <c r="D64" s="348"/>
      <c r="E64" s="191" t="s">
        <v>60</v>
      </c>
      <c r="F64" s="191" t="s">
        <v>12</v>
      </c>
      <c r="G64" s="191" t="s">
        <v>81</v>
      </c>
      <c r="H64" s="348">
        <v>100</v>
      </c>
      <c r="I64" s="349">
        <v>5</v>
      </c>
      <c r="J64" s="177">
        <v>1.7</v>
      </c>
      <c r="K64" s="178">
        <f t="shared" ref="K64:K73" si="11">IF(I64=1,(ROUNDUP((J64*0.05+J64),3)),ROUNDUP((J64*0.05+J64),3))</f>
        <v>1.7849999999999999</v>
      </c>
      <c r="L64" s="178">
        <f t="shared" si="10"/>
        <v>2.04</v>
      </c>
      <c r="M64" s="64"/>
      <c r="N64"/>
      <c r="O64"/>
      <c r="P64"/>
      <c r="Q64"/>
      <c r="R64"/>
      <c r="S64"/>
      <c r="T64"/>
      <c r="U64"/>
      <c r="V64"/>
      <c r="W64"/>
      <c r="X64"/>
      <c r="Y64"/>
      <c r="Z64"/>
      <c r="AA64"/>
      <c r="AB64"/>
      <c r="AC64"/>
      <c r="AD64"/>
      <c r="AE64"/>
      <c r="AF64"/>
      <c r="AG64"/>
      <c r="AH64"/>
      <c r="AI64"/>
      <c r="AJ64"/>
      <c r="AK64"/>
      <c r="AL64"/>
      <c r="AM64"/>
      <c r="AN64"/>
      <c r="AO64"/>
      <c r="AP64"/>
    </row>
    <row r="65" spans="1:42" s="6" customFormat="1" ht="21.75" customHeight="1">
      <c r="A65" s="423"/>
      <c r="B65" s="415"/>
      <c r="C65" s="413"/>
      <c r="D65" s="348"/>
      <c r="E65" s="191" t="s">
        <v>60</v>
      </c>
      <c r="F65" s="191" t="s">
        <v>12</v>
      </c>
      <c r="G65" s="191" t="s">
        <v>63</v>
      </c>
      <c r="H65" s="348"/>
      <c r="I65" s="349"/>
      <c r="J65" s="177">
        <v>1.8</v>
      </c>
      <c r="K65" s="178">
        <f t="shared" si="11"/>
        <v>1.89</v>
      </c>
      <c r="L65" s="178">
        <f t="shared" si="10"/>
        <v>2.16</v>
      </c>
      <c r="M65" s="64"/>
      <c r="N65"/>
      <c r="O65"/>
      <c r="P65"/>
      <c r="Q65"/>
      <c r="R65"/>
      <c r="S65"/>
      <c r="T65"/>
      <c r="U65"/>
      <c r="V65"/>
      <c r="W65"/>
      <c r="X65"/>
      <c r="Y65"/>
      <c r="Z65"/>
      <c r="AA65"/>
      <c r="AB65"/>
      <c r="AC65"/>
      <c r="AD65"/>
      <c r="AE65"/>
      <c r="AF65"/>
      <c r="AG65"/>
      <c r="AH65"/>
      <c r="AI65"/>
      <c r="AJ65"/>
      <c r="AK65"/>
      <c r="AL65"/>
      <c r="AM65"/>
      <c r="AN65"/>
      <c r="AO65"/>
      <c r="AP65"/>
    </row>
    <row r="66" spans="1:42" ht="24.95" customHeight="1">
      <c r="A66" s="350">
        <v>23</v>
      </c>
      <c r="B66" s="300" t="s">
        <v>122</v>
      </c>
      <c r="C66" s="301">
        <v>6690</v>
      </c>
      <c r="D66" s="299" t="s">
        <v>279</v>
      </c>
      <c r="E66" s="181" t="s">
        <v>62</v>
      </c>
      <c r="F66" s="181" t="s">
        <v>132</v>
      </c>
      <c r="G66" s="181" t="s">
        <v>81</v>
      </c>
      <c r="H66" s="299">
        <v>100</v>
      </c>
      <c r="I66" s="322">
        <v>5</v>
      </c>
      <c r="J66" s="192">
        <v>2.4</v>
      </c>
      <c r="K66" s="184">
        <f t="shared" si="11"/>
        <v>2.52</v>
      </c>
      <c r="L66" s="184">
        <f t="shared" si="10"/>
        <v>2.88</v>
      </c>
      <c r="M66" s="64"/>
    </row>
    <row r="67" spans="1:42" ht="24.95" customHeight="1">
      <c r="A67" s="350"/>
      <c r="B67" s="300"/>
      <c r="C67" s="301"/>
      <c r="D67" s="299"/>
      <c r="E67" s="181" t="s">
        <v>62</v>
      </c>
      <c r="F67" s="193" t="s">
        <v>176</v>
      </c>
      <c r="G67" s="181" t="s">
        <v>81</v>
      </c>
      <c r="H67" s="299"/>
      <c r="I67" s="322"/>
      <c r="J67" s="192">
        <v>3.25</v>
      </c>
      <c r="K67" s="184">
        <f t="shared" si="11"/>
        <v>3.4129999999999998</v>
      </c>
      <c r="L67" s="184">
        <f t="shared" si="10"/>
        <v>3.9</v>
      </c>
      <c r="M67" s="64"/>
    </row>
    <row r="68" spans="1:42" ht="24.95" customHeight="1">
      <c r="A68" s="350"/>
      <c r="B68" s="300"/>
      <c r="C68" s="301"/>
      <c r="D68" s="299"/>
      <c r="E68" s="181" t="s">
        <v>62</v>
      </c>
      <c r="F68" s="181" t="s">
        <v>132</v>
      </c>
      <c r="G68" s="181" t="s">
        <v>63</v>
      </c>
      <c r="H68" s="299"/>
      <c r="I68" s="322"/>
      <c r="J68" s="192">
        <v>2.7</v>
      </c>
      <c r="K68" s="184">
        <f t="shared" si="11"/>
        <v>2.835</v>
      </c>
      <c r="L68" s="184">
        <f t="shared" si="10"/>
        <v>3.24</v>
      </c>
      <c r="M68" s="64"/>
    </row>
    <row r="69" spans="1:42" ht="24.95" customHeight="1">
      <c r="A69" s="350"/>
      <c r="B69" s="300"/>
      <c r="C69" s="301"/>
      <c r="D69" s="299"/>
      <c r="E69" s="181" t="s">
        <v>62</v>
      </c>
      <c r="F69" s="193" t="s">
        <v>176</v>
      </c>
      <c r="G69" s="181" t="s">
        <v>63</v>
      </c>
      <c r="H69" s="299"/>
      <c r="I69" s="322"/>
      <c r="J69" s="192">
        <v>3.9</v>
      </c>
      <c r="K69" s="184">
        <f t="shared" si="11"/>
        <v>4.0949999999999998</v>
      </c>
      <c r="L69" s="184">
        <f t="shared" si="10"/>
        <v>4.68</v>
      </c>
      <c r="M69" s="64"/>
    </row>
    <row r="70" spans="1:42" ht="24.95" customHeight="1">
      <c r="A70" s="350">
        <v>166</v>
      </c>
      <c r="B70" s="300"/>
      <c r="C70" s="301"/>
      <c r="D70" s="299"/>
      <c r="E70" s="181" t="s">
        <v>60</v>
      </c>
      <c r="F70" s="193" t="s">
        <v>12</v>
      </c>
      <c r="G70" s="181" t="s">
        <v>81</v>
      </c>
      <c r="H70" s="299"/>
      <c r="I70" s="322"/>
      <c r="J70" s="192">
        <v>1.8</v>
      </c>
      <c r="K70" s="184">
        <f t="shared" si="11"/>
        <v>1.89</v>
      </c>
      <c r="L70" s="184">
        <f t="shared" si="10"/>
        <v>2.16</v>
      </c>
      <c r="M70" s="64"/>
    </row>
    <row r="71" spans="1:42" ht="24.95" customHeight="1">
      <c r="A71" s="350"/>
      <c r="B71" s="300"/>
      <c r="C71" s="301"/>
      <c r="D71" s="299"/>
      <c r="E71" s="181" t="s">
        <v>60</v>
      </c>
      <c r="F71" s="193" t="s">
        <v>12</v>
      </c>
      <c r="G71" s="181" t="s">
        <v>63</v>
      </c>
      <c r="H71" s="299"/>
      <c r="I71" s="322"/>
      <c r="J71" s="192">
        <v>2.2000000000000002</v>
      </c>
      <c r="K71" s="184">
        <f t="shared" si="11"/>
        <v>2.31</v>
      </c>
      <c r="L71" s="184">
        <f t="shared" si="10"/>
        <v>2.64</v>
      </c>
      <c r="M71" s="64"/>
    </row>
    <row r="72" spans="1:42" s="6" customFormat="1" ht="21.75" customHeight="1">
      <c r="A72" s="309">
        <v>23</v>
      </c>
      <c r="B72" s="298" t="s">
        <v>122</v>
      </c>
      <c r="C72" s="327">
        <v>6696</v>
      </c>
      <c r="D72" s="323" t="s">
        <v>280</v>
      </c>
      <c r="E72" s="188" t="s">
        <v>64</v>
      </c>
      <c r="F72" s="188" t="s">
        <v>132</v>
      </c>
      <c r="G72" s="188" t="s">
        <v>81</v>
      </c>
      <c r="H72" s="323">
        <v>100</v>
      </c>
      <c r="I72" s="324">
        <v>5</v>
      </c>
      <c r="J72" s="194">
        <v>2.4</v>
      </c>
      <c r="K72" s="178">
        <f t="shared" si="11"/>
        <v>2.52</v>
      </c>
      <c r="L72" s="178">
        <f t="shared" si="10"/>
        <v>2.88</v>
      </c>
      <c r="M72" s="64"/>
      <c r="N72"/>
      <c r="O72"/>
      <c r="P72"/>
      <c r="Q72"/>
      <c r="R72"/>
      <c r="S72"/>
      <c r="T72"/>
      <c r="U72"/>
      <c r="V72"/>
      <c r="W72"/>
      <c r="X72"/>
      <c r="Y72"/>
      <c r="Z72"/>
      <c r="AA72"/>
      <c r="AB72"/>
      <c r="AC72"/>
      <c r="AD72"/>
      <c r="AE72"/>
      <c r="AF72"/>
      <c r="AG72"/>
      <c r="AH72"/>
      <c r="AI72"/>
      <c r="AJ72"/>
      <c r="AK72"/>
      <c r="AL72"/>
      <c r="AM72"/>
      <c r="AN72"/>
      <c r="AO72"/>
      <c r="AP72"/>
    </row>
    <row r="73" spans="1:42" s="6" customFormat="1" ht="21.75" customHeight="1">
      <c r="A73" s="309"/>
      <c r="B73" s="298"/>
      <c r="C73" s="327"/>
      <c r="D73" s="323"/>
      <c r="E73" s="188" t="s">
        <v>64</v>
      </c>
      <c r="F73" s="188" t="s">
        <v>132</v>
      </c>
      <c r="G73" s="188" t="s">
        <v>63</v>
      </c>
      <c r="H73" s="323"/>
      <c r="I73" s="324"/>
      <c r="J73" s="194">
        <v>2.7</v>
      </c>
      <c r="K73" s="178">
        <f t="shared" si="11"/>
        <v>2.835</v>
      </c>
      <c r="L73" s="178">
        <f t="shared" si="10"/>
        <v>3.24</v>
      </c>
      <c r="M73" s="64"/>
      <c r="N73"/>
      <c r="O73"/>
      <c r="P73"/>
      <c r="Q73"/>
      <c r="R73"/>
      <c r="S73"/>
      <c r="T73"/>
      <c r="U73"/>
      <c r="V73"/>
      <c r="W73"/>
      <c r="X73"/>
      <c r="Y73"/>
      <c r="Z73"/>
      <c r="AA73"/>
      <c r="AB73"/>
      <c r="AC73"/>
      <c r="AD73"/>
      <c r="AE73"/>
      <c r="AF73"/>
      <c r="AG73"/>
      <c r="AH73"/>
      <c r="AI73"/>
      <c r="AJ73"/>
      <c r="AK73"/>
      <c r="AL73"/>
      <c r="AM73"/>
      <c r="AN73"/>
      <c r="AO73"/>
      <c r="AP73"/>
    </row>
    <row r="74" spans="1:42" s="6" customFormat="1" ht="21.75" customHeight="1">
      <c r="A74" s="296">
        <v>24</v>
      </c>
      <c r="B74" s="300" t="s">
        <v>326</v>
      </c>
      <c r="C74" s="301">
        <v>6698</v>
      </c>
      <c r="D74" s="299" t="s">
        <v>327</v>
      </c>
      <c r="E74" s="181" t="s">
        <v>62</v>
      </c>
      <c r="F74" s="181" t="s">
        <v>132</v>
      </c>
      <c r="G74" s="181" t="s">
        <v>81</v>
      </c>
      <c r="H74" s="299">
        <v>50</v>
      </c>
      <c r="I74" s="322">
        <v>5</v>
      </c>
      <c r="J74" s="192">
        <v>2.6</v>
      </c>
      <c r="K74" s="184">
        <f t="shared" ref="K74:K83" si="12">IF(I74=1,(ROUNDUP((J74*0.05+J74),3)),ROUNDUP((J74*0.05+J74),3))</f>
        <v>2.73</v>
      </c>
      <c r="L74" s="184">
        <f t="shared" si="10"/>
        <v>3.12</v>
      </c>
      <c r="M74" s="64"/>
      <c r="N74"/>
      <c r="O74"/>
      <c r="P74"/>
      <c r="Q74"/>
      <c r="R74"/>
      <c r="S74"/>
      <c r="T74"/>
      <c r="U74"/>
      <c r="V74"/>
      <c r="W74"/>
      <c r="X74"/>
      <c r="Y74"/>
      <c r="Z74"/>
      <c r="AA74"/>
      <c r="AB74"/>
      <c r="AC74"/>
      <c r="AD74"/>
      <c r="AE74"/>
      <c r="AF74"/>
      <c r="AG74"/>
      <c r="AH74"/>
      <c r="AI74"/>
      <c r="AJ74"/>
      <c r="AK74"/>
      <c r="AL74"/>
      <c r="AM74"/>
      <c r="AN74"/>
      <c r="AO74"/>
      <c r="AP74"/>
    </row>
    <row r="75" spans="1:42" ht="24.95" customHeight="1">
      <c r="A75" s="296"/>
      <c r="B75" s="300"/>
      <c r="C75" s="301"/>
      <c r="D75" s="299"/>
      <c r="E75" s="181" t="s">
        <v>62</v>
      </c>
      <c r="F75" s="181" t="s">
        <v>176</v>
      </c>
      <c r="G75" s="181" t="s">
        <v>81</v>
      </c>
      <c r="H75" s="299"/>
      <c r="I75" s="322"/>
      <c r="J75" s="192">
        <v>3.25</v>
      </c>
      <c r="K75" s="184">
        <f t="shared" si="12"/>
        <v>3.4129999999999998</v>
      </c>
      <c r="L75" s="184">
        <f t="shared" si="10"/>
        <v>3.9</v>
      </c>
      <c r="M75" s="64"/>
    </row>
    <row r="76" spans="1:42" ht="24.95" customHeight="1">
      <c r="A76" s="296"/>
      <c r="B76" s="300"/>
      <c r="C76" s="301"/>
      <c r="D76" s="299"/>
      <c r="E76" s="181" t="s">
        <v>62</v>
      </c>
      <c r="F76" s="181" t="s">
        <v>132</v>
      </c>
      <c r="G76" s="181" t="s">
        <v>63</v>
      </c>
      <c r="H76" s="299"/>
      <c r="I76" s="322"/>
      <c r="J76" s="192">
        <v>2.98</v>
      </c>
      <c r="K76" s="184">
        <f t="shared" si="12"/>
        <v>3.129</v>
      </c>
      <c r="L76" s="184">
        <f t="shared" si="10"/>
        <v>3.5760000000000001</v>
      </c>
      <c r="M76" s="64"/>
    </row>
    <row r="77" spans="1:42" ht="24.95" customHeight="1">
      <c r="A77" s="296"/>
      <c r="B77" s="300"/>
      <c r="C77" s="301"/>
      <c r="D77" s="299"/>
      <c r="E77" s="181" t="s">
        <v>62</v>
      </c>
      <c r="F77" s="181" t="s">
        <v>176</v>
      </c>
      <c r="G77" s="181" t="s">
        <v>63</v>
      </c>
      <c r="H77" s="299"/>
      <c r="I77" s="322"/>
      <c r="J77" s="192">
        <v>3.9</v>
      </c>
      <c r="K77" s="184">
        <f t="shared" si="12"/>
        <v>4.0949999999999998</v>
      </c>
      <c r="L77" s="184">
        <f t="shared" si="10"/>
        <v>4.68</v>
      </c>
      <c r="M77" s="64"/>
    </row>
    <row r="78" spans="1:42" ht="24.95" customHeight="1">
      <c r="A78" s="296">
        <v>167</v>
      </c>
      <c r="B78" s="300"/>
      <c r="C78" s="301"/>
      <c r="D78" s="299"/>
      <c r="E78" s="181" t="s">
        <v>60</v>
      </c>
      <c r="F78" s="181" t="s">
        <v>60</v>
      </c>
      <c r="G78" s="181" t="s">
        <v>81</v>
      </c>
      <c r="H78" s="299"/>
      <c r="I78" s="322"/>
      <c r="J78" s="192">
        <v>1.8</v>
      </c>
      <c r="K78" s="184">
        <f t="shared" si="12"/>
        <v>1.89</v>
      </c>
      <c r="L78" s="184">
        <f t="shared" si="10"/>
        <v>2.16</v>
      </c>
      <c r="M78" s="64"/>
    </row>
    <row r="79" spans="1:42" ht="24.95" customHeight="1">
      <c r="A79" s="296"/>
      <c r="B79" s="300"/>
      <c r="C79" s="301"/>
      <c r="D79" s="299"/>
      <c r="E79" s="181" t="s">
        <v>60</v>
      </c>
      <c r="F79" s="181" t="s">
        <v>60</v>
      </c>
      <c r="G79" s="181" t="s">
        <v>63</v>
      </c>
      <c r="H79" s="299"/>
      <c r="I79" s="322"/>
      <c r="J79" s="192">
        <v>2.2000000000000002</v>
      </c>
      <c r="K79" s="184">
        <f t="shared" si="12"/>
        <v>2.31</v>
      </c>
      <c r="L79" s="184">
        <f t="shared" si="10"/>
        <v>2.64</v>
      </c>
      <c r="M79" s="64"/>
    </row>
    <row r="80" spans="1:42" s="53" customFormat="1" ht="24.95" customHeight="1">
      <c r="A80" s="417">
        <v>24</v>
      </c>
      <c r="B80" s="326" t="s">
        <v>326</v>
      </c>
      <c r="C80" s="414">
        <v>6699</v>
      </c>
      <c r="D80" s="325" t="s">
        <v>328</v>
      </c>
      <c r="E80" s="176" t="s">
        <v>64</v>
      </c>
      <c r="F80" s="176" t="s">
        <v>132</v>
      </c>
      <c r="G80" s="188" t="s">
        <v>81</v>
      </c>
      <c r="H80" s="325">
        <v>50</v>
      </c>
      <c r="I80" s="328">
        <v>5</v>
      </c>
      <c r="J80" s="194">
        <v>2.6</v>
      </c>
      <c r="K80" s="178">
        <f t="shared" si="12"/>
        <v>2.73</v>
      </c>
      <c r="L80" s="178">
        <f t="shared" si="10"/>
        <v>3.12</v>
      </c>
      <c r="M80" s="64"/>
      <c r="N80"/>
      <c r="O80"/>
      <c r="P80"/>
    </row>
    <row r="81" spans="1:42" s="53" customFormat="1" ht="24.95" customHeight="1">
      <c r="A81" s="417"/>
      <c r="B81" s="326"/>
      <c r="C81" s="414"/>
      <c r="D81" s="325"/>
      <c r="E81" s="176" t="s">
        <v>64</v>
      </c>
      <c r="F81" s="176" t="s">
        <v>176</v>
      </c>
      <c r="G81" s="188" t="s">
        <v>81</v>
      </c>
      <c r="H81" s="325"/>
      <c r="I81" s="328"/>
      <c r="J81" s="194">
        <v>3.25</v>
      </c>
      <c r="K81" s="178">
        <f t="shared" si="12"/>
        <v>3.4129999999999998</v>
      </c>
      <c r="L81" s="178">
        <f t="shared" si="10"/>
        <v>3.9</v>
      </c>
      <c r="M81" s="64"/>
      <c r="N81"/>
      <c r="O81"/>
      <c r="P81"/>
    </row>
    <row r="82" spans="1:42" s="53" customFormat="1" ht="24.95" customHeight="1">
      <c r="A82" s="417"/>
      <c r="B82" s="326"/>
      <c r="C82" s="414"/>
      <c r="D82" s="325"/>
      <c r="E82" s="176" t="s">
        <v>64</v>
      </c>
      <c r="F82" s="176" t="s">
        <v>132</v>
      </c>
      <c r="G82" s="176" t="s">
        <v>63</v>
      </c>
      <c r="H82" s="325"/>
      <c r="I82" s="328"/>
      <c r="J82" s="194">
        <v>2.98</v>
      </c>
      <c r="K82" s="178">
        <f t="shared" si="12"/>
        <v>3.129</v>
      </c>
      <c r="L82" s="178">
        <f t="shared" ref="L82:L83" si="13">IF(I82=1,"-",IF(AND(I82="",L79="-"),"-",ROUNDUP((J82*0.2)+J82,3)))</f>
        <v>3.5760000000000001</v>
      </c>
      <c r="M82" s="64"/>
      <c r="N82"/>
      <c r="O82"/>
      <c r="P82"/>
    </row>
    <row r="83" spans="1:42" s="53" customFormat="1" ht="24.95" customHeight="1">
      <c r="A83" s="417"/>
      <c r="B83" s="326"/>
      <c r="C83" s="414"/>
      <c r="D83" s="325"/>
      <c r="E83" s="176" t="s">
        <v>64</v>
      </c>
      <c r="F83" s="176" t="s">
        <v>176</v>
      </c>
      <c r="G83" s="176" t="s">
        <v>63</v>
      </c>
      <c r="H83" s="325"/>
      <c r="I83" s="328"/>
      <c r="J83" s="194">
        <v>3.9</v>
      </c>
      <c r="K83" s="178">
        <f t="shared" si="12"/>
        <v>4.0949999999999998</v>
      </c>
      <c r="L83" s="178">
        <f t="shared" si="13"/>
        <v>4.68</v>
      </c>
      <c r="M83" s="64"/>
      <c r="N83"/>
      <c r="O83"/>
      <c r="P83"/>
    </row>
    <row r="84" spans="1:42" s="53" customFormat="1" ht="24.95" customHeight="1">
      <c r="A84" s="293">
        <v>26</v>
      </c>
      <c r="B84" s="412" t="s">
        <v>326</v>
      </c>
      <c r="C84" s="301" t="s">
        <v>537</v>
      </c>
      <c r="D84" s="299" t="s">
        <v>541</v>
      </c>
      <c r="E84" s="181" t="s">
        <v>62</v>
      </c>
      <c r="F84" s="181" t="s">
        <v>132</v>
      </c>
      <c r="G84" s="181" t="s">
        <v>81</v>
      </c>
      <c r="H84" s="299">
        <v>50</v>
      </c>
      <c r="I84" s="322">
        <v>1</v>
      </c>
      <c r="J84" s="183">
        <v>4.75</v>
      </c>
      <c r="K84" s="184">
        <f t="shared" ref="K84:K86" si="14">IF(I84=1,(ROUNDUP((J84*0.05+J84),3)),ROUNDUP((J84*0.05+J84),3))</f>
        <v>4.9880000000000004</v>
      </c>
      <c r="L84" s="184" t="str">
        <f t="shared" ref="L84:L86" si="15">IF(I84=1,"-",IF(AND(I84="",L81="-"),"-",ROUNDUP((J84*0.2)+J84,3)))</f>
        <v>-</v>
      </c>
      <c r="M84" s="64"/>
      <c r="N84"/>
      <c r="O84"/>
      <c r="P84"/>
    </row>
    <row r="85" spans="1:42" s="53" customFormat="1" ht="24.95" customHeight="1">
      <c r="A85" s="293"/>
      <c r="B85" s="412"/>
      <c r="C85" s="301"/>
      <c r="D85" s="299"/>
      <c r="E85" s="181" t="s">
        <v>62</v>
      </c>
      <c r="F85" s="181" t="s">
        <v>176</v>
      </c>
      <c r="G85" s="181" t="s">
        <v>81</v>
      </c>
      <c r="H85" s="299"/>
      <c r="I85" s="322"/>
      <c r="J85" s="183">
        <v>5</v>
      </c>
      <c r="K85" s="184">
        <f t="shared" si="14"/>
        <v>5.25</v>
      </c>
      <c r="L85" s="184" t="str">
        <f>IF(I84=1,"-",IF(AND(I84="",L83="-"),"-",ROUNDUP((J85*0.2)+J85,3)))</f>
        <v>-</v>
      </c>
      <c r="M85" s="64"/>
      <c r="N85"/>
      <c r="O85"/>
      <c r="P85"/>
    </row>
    <row r="86" spans="1:42" s="53" customFormat="1" ht="24.95" customHeight="1">
      <c r="A86" s="281">
        <v>26</v>
      </c>
      <c r="B86" s="282" t="s">
        <v>326</v>
      </c>
      <c r="C86" s="72" t="s">
        <v>538</v>
      </c>
      <c r="D86" s="67" t="s">
        <v>542</v>
      </c>
      <c r="E86" s="76" t="s">
        <v>64</v>
      </c>
      <c r="F86" s="76" t="s">
        <v>178</v>
      </c>
      <c r="G86" s="76" t="s">
        <v>63</v>
      </c>
      <c r="H86" s="76">
        <v>50</v>
      </c>
      <c r="I86" s="283">
        <v>1</v>
      </c>
      <c r="J86" s="194">
        <v>4.75</v>
      </c>
      <c r="K86" s="178">
        <f t="shared" si="14"/>
        <v>4.9880000000000004</v>
      </c>
      <c r="L86" s="178" t="str">
        <f t="shared" si="15"/>
        <v>-</v>
      </c>
      <c r="M86" s="64"/>
      <c r="N86"/>
      <c r="O86"/>
      <c r="P86"/>
    </row>
    <row r="87" spans="1:42" s="53" customFormat="1" ht="21.75" customHeight="1">
      <c r="A87" s="293">
        <v>28</v>
      </c>
      <c r="B87" s="412" t="s">
        <v>122</v>
      </c>
      <c r="C87" s="301">
        <v>6660</v>
      </c>
      <c r="D87" s="299" t="s">
        <v>131</v>
      </c>
      <c r="E87" s="181" t="s">
        <v>62</v>
      </c>
      <c r="F87" s="181" t="s">
        <v>132</v>
      </c>
      <c r="G87" s="181" t="s">
        <v>63</v>
      </c>
      <c r="H87" s="299">
        <v>100</v>
      </c>
      <c r="I87" s="322">
        <v>5</v>
      </c>
      <c r="J87" s="183">
        <v>2.25</v>
      </c>
      <c r="K87" s="184">
        <f t="shared" ref="K87:K99" si="16">IF(I87=1,(ROUNDUP((J87*0.05+J87),3)),ROUNDUP((J87*0.05+J87),3))</f>
        <v>2.363</v>
      </c>
      <c r="L87" s="184">
        <f>IF(I87=1,"-",IF(AND(I87="",L81="-"),"-",ROUNDUP((J87*0.2)+J87,3)))</f>
        <v>2.7</v>
      </c>
      <c r="M87" s="64"/>
      <c r="N87"/>
      <c r="O87"/>
      <c r="P87"/>
    </row>
    <row r="88" spans="1:42" s="53" customFormat="1" ht="21.75" customHeight="1">
      <c r="A88" s="293"/>
      <c r="B88" s="412"/>
      <c r="C88" s="301"/>
      <c r="D88" s="299"/>
      <c r="E88" s="181" t="s">
        <v>62</v>
      </c>
      <c r="F88" s="181" t="s">
        <v>176</v>
      </c>
      <c r="G88" s="181" t="s">
        <v>63</v>
      </c>
      <c r="H88" s="299"/>
      <c r="I88" s="322"/>
      <c r="J88" s="183">
        <v>2.75</v>
      </c>
      <c r="K88" s="184">
        <f t="shared" si="16"/>
        <v>2.8879999999999999</v>
      </c>
      <c r="L88" s="184">
        <f>IF(I88=1,"-",IF(AND(I88="",L82="-"),"-",ROUNDUP((J88*0.2)+J88,3)))</f>
        <v>3.3</v>
      </c>
      <c r="M88" s="64"/>
      <c r="N88"/>
      <c r="O88"/>
      <c r="P88"/>
    </row>
    <row r="89" spans="1:42" ht="21.75" customHeight="1">
      <c r="A89" s="185">
        <v>28</v>
      </c>
      <c r="B89" s="186" t="s">
        <v>122</v>
      </c>
      <c r="C89" s="187">
        <v>6661</v>
      </c>
      <c r="D89" s="188" t="s">
        <v>188</v>
      </c>
      <c r="E89" s="188" t="s">
        <v>64</v>
      </c>
      <c r="F89" s="188" t="s">
        <v>132</v>
      </c>
      <c r="G89" s="188" t="s">
        <v>238</v>
      </c>
      <c r="H89" s="188">
        <v>100</v>
      </c>
      <c r="I89" s="189">
        <v>5</v>
      </c>
      <c r="J89" s="177">
        <v>2.25</v>
      </c>
      <c r="K89" s="195">
        <f t="shared" si="16"/>
        <v>2.363</v>
      </c>
      <c r="L89" s="178">
        <f>IF(I89=1,"-",IF(AND(I89="",L83="-"),"-",ROUNDUP((J89*0.2)+J89,3)))</f>
        <v>2.7</v>
      </c>
      <c r="M89" s="64"/>
    </row>
    <row r="90" spans="1:42" ht="21.75" customHeight="1">
      <c r="A90" s="179">
        <v>31</v>
      </c>
      <c r="B90" s="190" t="s">
        <v>122</v>
      </c>
      <c r="C90" s="180">
        <v>6689</v>
      </c>
      <c r="D90" s="181" t="s">
        <v>212</v>
      </c>
      <c r="E90" s="181" t="s">
        <v>62</v>
      </c>
      <c r="F90" s="181" t="s">
        <v>132</v>
      </c>
      <c r="G90" s="181" t="s">
        <v>63</v>
      </c>
      <c r="H90" s="181">
        <v>50</v>
      </c>
      <c r="I90" s="182">
        <v>1</v>
      </c>
      <c r="J90" s="183">
        <v>4.95</v>
      </c>
      <c r="K90" s="184">
        <f t="shared" si="16"/>
        <v>5.1980000000000004</v>
      </c>
      <c r="L90" s="184" t="str">
        <f t="shared" ref="L90" si="17">IF(I90=1,"-",IF(AND(I90="",L87="-"),"-",ROUNDUP((J90*0.2)+J90,3)))</f>
        <v>-</v>
      </c>
      <c r="M90" s="64"/>
    </row>
    <row r="91" spans="1:42" s="53" customFormat="1" ht="21.75" customHeight="1">
      <c r="A91" s="185">
        <v>31</v>
      </c>
      <c r="B91" s="186" t="s">
        <v>122</v>
      </c>
      <c r="C91" s="187">
        <v>6691</v>
      </c>
      <c r="D91" s="188" t="s">
        <v>215</v>
      </c>
      <c r="E91" s="188" t="s">
        <v>64</v>
      </c>
      <c r="F91" s="188" t="s">
        <v>132</v>
      </c>
      <c r="G91" s="188" t="s">
        <v>63</v>
      </c>
      <c r="H91" s="188">
        <v>50</v>
      </c>
      <c r="I91" s="189">
        <v>1</v>
      </c>
      <c r="J91" s="177">
        <v>4.95</v>
      </c>
      <c r="K91" s="195">
        <f t="shared" si="16"/>
        <v>5.1980000000000004</v>
      </c>
      <c r="L91" s="178" t="str">
        <f>IF(I91=1,"-",IF(AND(I91="",L88="-"),"-",ROUNDUP((J91*0.2)+J91,3)))</f>
        <v>-</v>
      </c>
      <c r="M91" s="64"/>
      <c r="N91"/>
      <c r="O91"/>
      <c r="P91"/>
    </row>
    <row r="92" spans="1:42" ht="21.75" customHeight="1">
      <c r="A92" s="293">
        <v>32</v>
      </c>
      <c r="B92" s="300" t="s">
        <v>122</v>
      </c>
      <c r="C92" s="301">
        <v>6523</v>
      </c>
      <c r="D92" s="299" t="s">
        <v>112</v>
      </c>
      <c r="E92" s="181" t="s">
        <v>243</v>
      </c>
      <c r="F92" s="181" t="s">
        <v>132</v>
      </c>
      <c r="G92" s="181" t="s">
        <v>81</v>
      </c>
      <c r="H92" s="299">
        <v>100</v>
      </c>
      <c r="I92" s="322">
        <v>5</v>
      </c>
      <c r="J92" s="183">
        <v>2.4</v>
      </c>
      <c r="K92" s="184">
        <f t="shared" si="16"/>
        <v>2.52</v>
      </c>
      <c r="L92" s="184">
        <f>IF(I92=1,"-",IF(AND(I92="",L90="-"),"-",ROUNDUP((J92*0.2)+J92,3)))</f>
        <v>2.88</v>
      </c>
      <c r="M92" s="64"/>
    </row>
    <row r="93" spans="1:42" ht="21.75" customHeight="1">
      <c r="A93" s="293"/>
      <c r="B93" s="300"/>
      <c r="C93" s="301"/>
      <c r="D93" s="299"/>
      <c r="E93" s="181" t="s">
        <v>243</v>
      </c>
      <c r="F93" s="181" t="s">
        <v>176</v>
      </c>
      <c r="G93" s="181" t="s">
        <v>81</v>
      </c>
      <c r="H93" s="299"/>
      <c r="I93" s="322"/>
      <c r="J93" s="183">
        <v>2.61</v>
      </c>
      <c r="K93" s="184">
        <f t="shared" si="16"/>
        <v>2.7410000000000001</v>
      </c>
      <c r="L93" s="184">
        <f>IF(I93=1,"-",IF(AND(I93="",L92="-"),"-",ROUNDUP((J93*0.2)+J93,3)))</f>
        <v>3.1320000000000001</v>
      </c>
      <c r="M93" s="64"/>
    </row>
    <row r="94" spans="1:42" ht="21.75" customHeight="1">
      <c r="A94" s="293"/>
      <c r="B94" s="300"/>
      <c r="C94" s="301"/>
      <c r="D94" s="299"/>
      <c r="E94" s="181" t="s">
        <v>243</v>
      </c>
      <c r="F94" s="181" t="s">
        <v>132</v>
      </c>
      <c r="G94" s="181" t="s">
        <v>63</v>
      </c>
      <c r="H94" s="299"/>
      <c r="I94" s="322"/>
      <c r="J94" s="183">
        <v>2.5499999999999998</v>
      </c>
      <c r="K94" s="184">
        <f t="shared" si="16"/>
        <v>2.6779999999999999</v>
      </c>
      <c r="L94" s="184">
        <f>IF(I94=1,"-",IF(AND(I94="",L93="-"),"-",ROUNDUP((J94*0.2)+J94,3)))</f>
        <v>3.06</v>
      </c>
      <c r="M94" s="64"/>
    </row>
    <row r="95" spans="1:42" ht="21.75" customHeight="1">
      <c r="A95" s="293"/>
      <c r="B95" s="300"/>
      <c r="C95" s="301"/>
      <c r="D95" s="299"/>
      <c r="E95" s="181" t="s">
        <v>243</v>
      </c>
      <c r="F95" s="181" t="s">
        <v>176</v>
      </c>
      <c r="G95" s="181" t="s">
        <v>63</v>
      </c>
      <c r="H95" s="299"/>
      <c r="I95" s="322"/>
      <c r="J95" s="183">
        <v>2.8</v>
      </c>
      <c r="K95" s="184">
        <f t="shared" si="16"/>
        <v>2.94</v>
      </c>
      <c r="L95" s="184">
        <f>IF(I95=1,"-",IF(AND(I95="",L92="-"),"-",ROUNDUP((J95*0.2)+J95,3)))</f>
        <v>3.36</v>
      </c>
      <c r="M95" s="64"/>
    </row>
    <row r="96" spans="1:42" s="6" customFormat="1" ht="21.75" customHeight="1">
      <c r="A96" s="310">
        <v>33</v>
      </c>
      <c r="B96" s="298" t="s">
        <v>122</v>
      </c>
      <c r="C96" s="327">
        <v>6503</v>
      </c>
      <c r="D96" s="323" t="s">
        <v>36</v>
      </c>
      <c r="E96" s="188" t="s">
        <v>243</v>
      </c>
      <c r="F96" s="188" t="s">
        <v>132</v>
      </c>
      <c r="G96" s="188" t="s">
        <v>81</v>
      </c>
      <c r="H96" s="323">
        <v>100</v>
      </c>
      <c r="I96" s="324">
        <v>5</v>
      </c>
      <c r="J96" s="177">
        <v>1.9</v>
      </c>
      <c r="K96" s="178">
        <f t="shared" si="16"/>
        <v>1.9950000000000001</v>
      </c>
      <c r="L96" s="178">
        <f>IF(I96=1,"-",IF(AND(I96="",L120="-"),"-",ROUNDUP((J96*0.2)+J96,3)))</f>
        <v>2.2799999999999998</v>
      </c>
      <c r="M96" s="64"/>
      <c r="N96"/>
      <c r="O96"/>
      <c r="P96"/>
      <c r="Q96"/>
      <c r="R96"/>
      <c r="S96"/>
      <c r="T96"/>
      <c r="U96"/>
      <c r="V96"/>
      <c r="W96"/>
      <c r="X96"/>
      <c r="Y96"/>
      <c r="Z96"/>
      <c r="AA96"/>
      <c r="AB96"/>
      <c r="AC96"/>
      <c r="AD96"/>
      <c r="AE96"/>
      <c r="AF96"/>
      <c r="AG96"/>
      <c r="AH96"/>
      <c r="AI96"/>
      <c r="AJ96"/>
      <c r="AK96"/>
      <c r="AL96"/>
      <c r="AM96"/>
      <c r="AN96"/>
      <c r="AO96"/>
      <c r="AP96"/>
    </row>
    <row r="97" spans="1:42" s="6" customFormat="1" ht="21.75" customHeight="1">
      <c r="A97" s="310"/>
      <c r="B97" s="298"/>
      <c r="C97" s="327"/>
      <c r="D97" s="323"/>
      <c r="E97" s="188" t="s">
        <v>243</v>
      </c>
      <c r="F97" s="188" t="s">
        <v>176</v>
      </c>
      <c r="G97" s="188" t="s">
        <v>81</v>
      </c>
      <c r="H97" s="323"/>
      <c r="I97" s="324"/>
      <c r="J97" s="177">
        <v>2.4</v>
      </c>
      <c r="K97" s="178">
        <f t="shared" si="16"/>
        <v>2.52</v>
      </c>
      <c r="L97" s="178">
        <f>IF(I97=1,"-",IF(AND(I97="",L121="-"),"-",ROUNDUP((J97*0.2)+J97,3)))</f>
        <v>2.88</v>
      </c>
      <c r="M97" s="64"/>
      <c r="N97"/>
      <c r="O97"/>
      <c r="P97"/>
      <c r="Q97"/>
      <c r="R97"/>
      <c r="S97"/>
      <c r="T97"/>
      <c r="U97"/>
      <c r="V97"/>
      <c r="W97"/>
      <c r="X97"/>
      <c r="Y97"/>
      <c r="Z97"/>
      <c r="AA97"/>
      <c r="AB97"/>
      <c r="AC97"/>
      <c r="AD97"/>
      <c r="AE97"/>
      <c r="AF97"/>
      <c r="AG97"/>
      <c r="AH97"/>
      <c r="AI97"/>
      <c r="AJ97"/>
      <c r="AK97"/>
      <c r="AL97"/>
      <c r="AM97"/>
      <c r="AN97"/>
      <c r="AO97"/>
      <c r="AP97"/>
    </row>
    <row r="98" spans="1:42" s="6" customFormat="1" ht="21.75" customHeight="1">
      <c r="A98" s="310"/>
      <c r="B98" s="298"/>
      <c r="C98" s="327"/>
      <c r="D98" s="323"/>
      <c r="E98" s="188" t="s">
        <v>243</v>
      </c>
      <c r="F98" s="188" t="s">
        <v>132</v>
      </c>
      <c r="G98" s="188" t="s">
        <v>63</v>
      </c>
      <c r="H98" s="323"/>
      <c r="I98" s="324"/>
      <c r="J98" s="177">
        <v>2.25</v>
      </c>
      <c r="K98" s="178">
        <f t="shared" si="16"/>
        <v>2.363</v>
      </c>
      <c r="L98" s="178">
        <f>IF(I98=1,"-",IF(AND(I98="",L122="-"),"-",ROUNDUP((J98*0.2)+J98,3)))</f>
        <v>2.7</v>
      </c>
      <c r="M98" s="64"/>
      <c r="N98"/>
      <c r="O98"/>
      <c r="P98"/>
      <c r="Q98"/>
      <c r="R98"/>
      <c r="S98"/>
      <c r="T98"/>
      <c r="U98"/>
      <c r="V98"/>
      <c r="W98"/>
      <c r="X98"/>
      <c r="Y98"/>
      <c r="Z98"/>
      <c r="AA98"/>
      <c r="AB98"/>
      <c r="AC98"/>
      <c r="AD98"/>
      <c r="AE98"/>
      <c r="AF98"/>
      <c r="AG98"/>
      <c r="AH98"/>
      <c r="AI98"/>
      <c r="AJ98"/>
      <c r="AK98"/>
      <c r="AL98"/>
      <c r="AM98"/>
      <c r="AN98"/>
      <c r="AO98"/>
      <c r="AP98"/>
    </row>
    <row r="99" spans="1:42" s="6" customFormat="1" ht="21.75" customHeight="1">
      <c r="A99" s="310"/>
      <c r="B99" s="298"/>
      <c r="C99" s="327"/>
      <c r="D99" s="323"/>
      <c r="E99" s="188" t="s">
        <v>243</v>
      </c>
      <c r="F99" s="188" t="s">
        <v>176</v>
      </c>
      <c r="G99" s="188" t="s">
        <v>63</v>
      </c>
      <c r="H99" s="323"/>
      <c r="I99" s="324"/>
      <c r="J99" s="177">
        <v>2.85</v>
      </c>
      <c r="K99" s="178">
        <f t="shared" si="16"/>
        <v>2.9929999999999999</v>
      </c>
      <c r="L99" s="178">
        <f>IF(I99=1,"-",IF(AND(I99="",L96="-"),"-",ROUNDUP((J99*0.2)+J99,3)))</f>
        <v>3.42</v>
      </c>
      <c r="M99" s="64"/>
      <c r="N99"/>
      <c r="O99"/>
      <c r="P99"/>
      <c r="Q99"/>
      <c r="R99"/>
      <c r="S99"/>
      <c r="T99"/>
      <c r="U99"/>
      <c r="V99"/>
      <c r="W99"/>
      <c r="X99"/>
      <c r="Y99"/>
      <c r="Z99"/>
      <c r="AA99"/>
      <c r="AB99"/>
      <c r="AC99"/>
      <c r="AD99"/>
      <c r="AE99"/>
      <c r="AF99"/>
      <c r="AG99"/>
      <c r="AH99"/>
      <c r="AI99"/>
      <c r="AJ99"/>
      <c r="AK99"/>
      <c r="AL99"/>
      <c r="AM99"/>
      <c r="AN99"/>
      <c r="AO99"/>
      <c r="AP99"/>
    </row>
    <row r="100" spans="1:42" s="53" customFormat="1" ht="21.75" customHeight="1">
      <c r="A100" s="293">
        <v>35</v>
      </c>
      <c r="B100" s="330" t="s">
        <v>449</v>
      </c>
      <c r="C100" s="301" t="s">
        <v>498</v>
      </c>
      <c r="D100" s="299" t="s">
        <v>499</v>
      </c>
      <c r="E100" s="181" t="s">
        <v>244</v>
      </c>
      <c r="F100" s="181" t="s">
        <v>178</v>
      </c>
      <c r="G100" s="181" t="s">
        <v>81</v>
      </c>
      <c r="H100" s="299">
        <v>50</v>
      </c>
      <c r="I100" s="322">
        <v>1</v>
      </c>
      <c r="J100" s="183">
        <v>4.95</v>
      </c>
      <c r="K100" s="184">
        <f t="shared" ref="K100" si="18">IF(I100=1,(ROUNDUP((J100*0.05+J100),3)),ROUNDUP((J100*0.05+J100),3))</f>
        <v>5.1980000000000004</v>
      </c>
      <c r="L100" s="184" t="str">
        <f>IF(I100=1,"-",IF(AND(I100="",L97="-"),"-",ROUNDUP((J100*0.2)+J100,3)))</f>
        <v>-</v>
      </c>
      <c r="M100" s="64"/>
      <c r="N100" s="113"/>
      <c r="O100" s="113"/>
      <c r="P100" s="113"/>
      <c r="Q100" s="113"/>
      <c r="R100" s="113"/>
      <c r="S100" s="113"/>
      <c r="T100" s="113"/>
    </row>
    <row r="101" spans="1:42" s="53" customFormat="1" ht="21.75" customHeight="1">
      <c r="A101" s="293"/>
      <c r="B101" s="330"/>
      <c r="C101" s="301"/>
      <c r="D101" s="299"/>
      <c r="E101" s="181" t="s">
        <v>244</v>
      </c>
      <c r="F101" s="181" t="s">
        <v>176</v>
      </c>
      <c r="G101" s="181" t="s">
        <v>81</v>
      </c>
      <c r="H101" s="299"/>
      <c r="I101" s="322"/>
      <c r="J101" s="183">
        <v>5.5</v>
      </c>
      <c r="K101" s="184">
        <f t="shared" ref="K101:K103" si="19">IF(I101=1,(ROUNDUP((J101*0.05+J101),3)),ROUNDUP((J101*0.05+J101),3))</f>
        <v>5.7750000000000004</v>
      </c>
      <c r="L101" s="184" t="str">
        <f>IF(I100=1,"-",IF(AND(I100="",L98="-"),"-",ROUNDUP((J101*0.2)+J101,3)))</f>
        <v>-</v>
      </c>
      <c r="M101" s="64"/>
      <c r="N101" s="113"/>
      <c r="O101" s="113"/>
      <c r="P101" s="113"/>
      <c r="Q101" s="113"/>
      <c r="R101" s="113"/>
      <c r="S101" s="113"/>
      <c r="T101" s="113"/>
    </row>
    <row r="102" spans="1:42" s="53" customFormat="1" ht="21.75" customHeight="1">
      <c r="A102" s="293"/>
      <c r="B102" s="330"/>
      <c r="C102" s="301"/>
      <c r="D102" s="299"/>
      <c r="E102" s="181" t="s">
        <v>244</v>
      </c>
      <c r="F102" s="181" t="s">
        <v>178</v>
      </c>
      <c r="G102" s="181" t="s">
        <v>63</v>
      </c>
      <c r="H102" s="299"/>
      <c r="I102" s="322"/>
      <c r="J102" s="183">
        <v>5.5</v>
      </c>
      <c r="K102" s="184">
        <f t="shared" si="19"/>
        <v>5.7750000000000004</v>
      </c>
      <c r="L102" s="184" t="str">
        <f>IF(I100=1,"-",IF(AND(I100="",L99="-"),"-",ROUNDUP((J102*0.2)+J102,3)))</f>
        <v>-</v>
      </c>
      <c r="M102" s="64"/>
      <c r="N102" s="113"/>
      <c r="O102" s="113"/>
      <c r="P102" s="113"/>
      <c r="Q102" s="113"/>
      <c r="R102" s="113"/>
      <c r="S102" s="113"/>
      <c r="T102" s="113"/>
    </row>
    <row r="103" spans="1:42" s="53" customFormat="1" ht="21.75" customHeight="1">
      <c r="A103" s="293"/>
      <c r="B103" s="330"/>
      <c r="C103" s="301"/>
      <c r="D103" s="299"/>
      <c r="E103" s="181" t="s">
        <v>244</v>
      </c>
      <c r="F103" s="181" t="s">
        <v>176</v>
      </c>
      <c r="G103" s="181" t="s">
        <v>63</v>
      </c>
      <c r="H103" s="299"/>
      <c r="I103" s="322"/>
      <c r="J103" s="183">
        <v>6</v>
      </c>
      <c r="K103" s="184">
        <f t="shared" si="19"/>
        <v>6.3</v>
      </c>
      <c r="L103" s="184" t="str">
        <f t="shared" ref="L103" si="20">IF(I103=1,"-",IF(AND(I103="",L100="-"),"-",ROUNDUP((J103*0.2)+J103,3)))</f>
        <v>-</v>
      </c>
      <c r="M103" s="64"/>
      <c r="N103" s="113"/>
      <c r="O103" s="113"/>
      <c r="P103" s="113"/>
      <c r="Q103" s="113"/>
      <c r="R103" s="113"/>
      <c r="S103" s="113"/>
      <c r="T103" s="113"/>
    </row>
    <row r="104" spans="1:42" ht="21.75" customHeight="1">
      <c r="A104" s="310">
        <v>36</v>
      </c>
      <c r="B104" s="298" t="s">
        <v>122</v>
      </c>
      <c r="C104" s="327" t="s">
        <v>450</v>
      </c>
      <c r="D104" s="323" t="s">
        <v>451</v>
      </c>
      <c r="E104" s="188" t="s">
        <v>244</v>
      </c>
      <c r="F104" s="188" t="s">
        <v>132</v>
      </c>
      <c r="G104" s="188" t="s">
        <v>81</v>
      </c>
      <c r="H104" s="323">
        <v>50</v>
      </c>
      <c r="I104" s="324">
        <v>1</v>
      </c>
      <c r="J104" s="177">
        <v>3.75</v>
      </c>
      <c r="K104" s="178">
        <f t="shared" ref="K104:K107" si="21">IF(I104=1,(ROUNDUP((J104*0.05+J104),3)),ROUNDUP((J104*0.05+J104),3))</f>
        <v>3.9379999999999997</v>
      </c>
      <c r="L104" s="178" t="str">
        <f>IF(I104=1,"-",IF(AND(I104="",L93="-"),"-",ROUNDUP((J104*0.2)+J104,3)))</f>
        <v>-</v>
      </c>
      <c r="M104" s="64"/>
    </row>
    <row r="105" spans="1:42" ht="21.75" customHeight="1">
      <c r="A105" s="310"/>
      <c r="B105" s="298"/>
      <c r="C105" s="327"/>
      <c r="D105" s="323"/>
      <c r="E105" s="188" t="s">
        <v>244</v>
      </c>
      <c r="F105" s="188" t="s">
        <v>176</v>
      </c>
      <c r="G105" s="188" t="s">
        <v>81</v>
      </c>
      <c r="H105" s="323"/>
      <c r="I105" s="324"/>
      <c r="J105" s="177">
        <v>4.4000000000000004</v>
      </c>
      <c r="K105" s="178">
        <f t="shared" si="21"/>
        <v>4.62</v>
      </c>
      <c r="L105" s="178" t="str">
        <f>IF(I104=1,"-",IF(AND(I104="",L95="-"),"-",ROUNDUP((J105*0.2)+J105,3)))</f>
        <v>-</v>
      </c>
      <c r="M105" s="64"/>
    </row>
    <row r="106" spans="1:42" s="12" customFormat="1" ht="21.75" customHeight="1">
      <c r="A106" s="310"/>
      <c r="B106" s="298"/>
      <c r="C106" s="327"/>
      <c r="D106" s="323"/>
      <c r="E106" s="188" t="s">
        <v>244</v>
      </c>
      <c r="F106" s="188" t="s">
        <v>132</v>
      </c>
      <c r="G106" s="188" t="s">
        <v>63</v>
      </c>
      <c r="H106" s="323"/>
      <c r="I106" s="324"/>
      <c r="J106" s="194">
        <v>4.2</v>
      </c>
      <c r="K106" s="178">
        <f t="shared" si="21"/>
        <v>4.41</v>
      </c>
      <c r="L106" s="178" t="str">
        <f>IF(I104=1,"-",IF(AND(I104="",L105="-"),"-",ROUNDUP((J106*0.2)+J106,3)))</f>
        <v>-</v>
      </c>
      <c r="M106" s="64"/>
      <c r="N106"/>
      <c r="O106"/>
      <c r="P106"/>
      <c r="Q106"/>
      <c r="R106"/>
      <c r="S106"/>
      <c r="T106"/>
      <c r="U106"/>
      <c r="V106"/>
      <c r="W106"/>
      <c r="X106"/>
      <c r="Y106"/>
      <c r="Z106"/>
      <c r="AA106"/>
      <c r="AB106"/>
      <c r="AC106"/>
      <c r="AD106"/>
      <c r="AE106"/>
      <c r="AF106"/>
      <c r="AG106"/>
      <c r="AH106"/>
      <c r="AI106"/>
      <c r="AJ106"/>
      <c r="AK106"/>
      <c r="AL106"/>
      <c r="AM106"/>
      <c r="AN106"/>
      <c r="AO106"/>
      <c r="AP106"/>
    </row>
    <row r="107" spans="1:42" s="12" customFormat="1" ht="21.75" customHeight="1">
      <c r="A107" s="310"/>
      <c r="B107" s="298"/>
      <c r="C107" s="327"/>
      <c r="D107" s="323"/>
      <c r="E107" s="188" t="s">
        <v>244</v>
      </c>
      <c r="F107" s="188" t="s">
        <v>176</v>
      </c>
      <c r="G107" s="188" t="s">
        <v>63</v>
      </c>
      <c r="H107" s="323"/>
      <c r="I107" s="324"/>
      <c r="J107" s="194">
        <v>4.95</v>
      </c>
      <c r="K107" s="178">
        <f t="shared" si="21"/>
        <v>5.1980000000000004</v>
      </c>
      <c r="L107" s="178" t="str">
        <f>IF(I107=1,"-",IF(AND(I107="",L104="-"),"-",ROUNDUP((J107*0.2)+J107,3)))</f>
        <v>-</v>
      </c>
      <c r="M107" s="64"/>
      <c r="N107"/>
      <c r="O107"/>
      <c r="P107"/>
      <c r="Q107"/>
      <c r="R107"/>
      <c r="S107"/>
      <c r="T107"/>
      <c r="U107"/>
      <c r="V107"/>
      <c r="W107"/>
      <c r="X107"/>
      <c r="Y107"/>
      <c r="Z107"/>
      <c r="AA107"/>
      <c r="AB107"/>
      <c r="AC107"/>
      <c r="AD107"/>
      <c r="AE107"/>
      <c r="AF107"/>
      <c r="AG107"/>
      <c r="AH107"/>
      <c r="AI107"/>
      <c r="AJ107"/>
      <c r="AK107"/>
      <c r="AL107"/>
      <c r="AM107"/>
      <c r="AN107"/>
      <c r="AO107"/>
      <c r="AP107"/>
    </row>
    <row r="108" spans="1:42" ht="21.75" customHeight="1">
      <c r="A108" s="293">
        <v>38</v>
      </c>
      <c r="B108" s="300" t="s">
        <v>122</v>
      </c>
      <c r="C108" s="301">
        <v>6643</v>
      </c>
      <c r="D108" s="299" t="s">
        <v>248</v>
      </c>
      <c r="E108" s="181" t="s">
        <v>64</v>
      </c>
      <c r="F108" s="181" t="s">
        <v>132</v>
      </c>
      <c r="G108" s="181" t="s">
        <v>81</v>
      </c>
      <c r="H108" s="299">
        <v>50</v>
      </c>
      <c r="I108" s="322">
        <v>1</v>
      </c>
      <c r="J108" s="183">
        <v>2.25</v>
      </c>
      <c r="K108" s="196">
        <f>IF(I108=1,(ROUNDUP((J108*0.05+J108),3)),ROUNDUP((J108*0.05+J108),3))</f>
        <v>2.363</v>
      </c>
      <c r="L108" s="184" t="str">
        <f>IF(I108=1,"-",IF(AND(I108="",L112="-"),"-",ROUNDUP((J108*0.2)+J108,3)))</f>
        <v>-</v>
      </c>
      <c r="M108" s="64"/>
    </row>
    <row r="109" spans="1:42" ht="21.75" customHeight="1">
      <c r="A109" s="293"/>
      <c r="B109" s="300"/>
      <c r="C109" s="301"/>
      <c r="D109" s="299"/>
      <c r="E109" s="181" t="s">
        <v>64</v>
      </c>
      <c r="F109" s="181" t="s">
        <v>176</v>
      </c>
      <c r="G109" s="181" t="s">
        <v>81</v>
      </c>
      <c r="H109" s="299"/>
      <c r="I109" s="322"/>
      <c r="J109" s="183">
        <v>2.95</v>
      </c>
      <c r="K109" s="196">
        <f>IF(I109=1,(ROUNDUP((J109*0.05+J109),3)),ROUNDUP((J109*0.05+J109),3))</f>
        <v>3.0979999999999999</v>
      </c>
      <c r="L109" s="184" t="str">
        <f>IF(I109=1,"-",IF(AND(I109="",L108="-"),"-",ROUNDUP((J109*0.2)+J109,3)))</f>
        <v>-</v>
      </c>
      <c r="M109" s="64"/>
    </row>
    <row r="110" spans="1:42" ht="21.75" customHeight="1">
      <c r="A110" s="293"/>
      <c r="B110" s="300"/>
      <c r="C110" s="301"/>
      <c r="D110" s="299"/>
      <c r="E110" s="181" t="s">
        <v>64</v>
      </c>
      <c r="F110" s="181" t="s">
        <v>132</v>
      </c>
      <c r="G110" s="181" t="s">
        <v>63</v>
      </c>
      <c r="H110" s="299"/>
      <c r="I110" s="322"/>
      <c r="J110" s="183">
        <v>2.5</v>
      </c>
      <c r="K110" s="196">
        <f>IF(I110=1,(ROUNDUP((J110*0.05+J110),3)),ROUNDUP((J110*0.05+J110),3))</f>
        <v>2.625</v>
      </c>
      <c r="L110" s="184" t="str">
        <f t="shared" ref="L110:L111" si="22">IF(I110=1,"-",IF(AND(I110="",L109="-"),"-",ROUNDUP((J110*0.2)+J110,3)))</f>
        <v>-</v>
      </c>
      <c r="M110" s="64"/>
    </row>
    <row r="111" spans="1:42" ht="21.75" customHeight="1">
      <c r="A111" s="293"/>
      <c r="B111" s="300"/>
      <c r="C111" s="301"/>
      <c r="D111" s="299"/>
      <c r="E111" s="181" t="s">
        <v>64</v>
      </c>
      <c r="F111" s="181" t="s">
        <v>176</v>
      </c>
      <c r="G111" s="181" t="s">
        <v>63</v>
      </c>
      <c r="H111" s="299"/>
      <c r="I111" s="322"/>
      <c r="J111" s="183">
        <v>3.15</v>
      </c>
      <c r="K111" s="196">
        <f>IF(I111=1,(ROUNDUP((J111*0.05+J111),3)),ROUNDUP((J111*0.05+J111),3))</f>
        <v>3.3079999999999998</v>
      </c>
      <c r="L111" s="184" t="str">
        <f t="shared" si="22"/>
        <v>-</v>
      </c>
      <c r="M111" s="64"/>
    </row>
    <row r="112" spans="1:42" ht="21.75" customHeight="1">
      <c r="A112" s="310">
        <v>38</v>
      </c>
      <c r="B112" s="298" t="s">
        <v>122</v>
      </c>
      <c r="C112" s="327">
        <v>6687</v>
      </c>
      <c r="D112" s="323" t="s">
        <v>198</v>
      </c>
      <c r="E112" s="188" t="s">
        <v>64</v>
      </c>
      <c r="F112" s="188" t="s">
        <v>132</v>
      </c>
      <c r="G112" s="188" t="s">
        <v>81</v>
      </c>
      <c r="H112" s="323">
        <v>100</v>
      </c>
      <c r="I112" s="324">
        <v>5</v>
      </c>
      <c r="J112" s="177">
        <v>2.35</v>
      </c>
      <c r="K112" s="195">
        <f t="shared" ref="K112:K132" si="23">IF(I112=1,(ROUNDUP((J112*0.05+J112),3)),ROUNDUP((J112*0.05+J112),3))</f>
        <v>2.468</v>
      </c>
      <c r="L112" s="178">
        <f>IF(I112=1,"-",IF(AND(I112="",L118="-"),"-",ROUNDUP((J112*0.2)+J112,3)))</f>
        <v>2.82</v>
      </c>
      <c r="M112" s="64"/>
    </row>
    <row r="113" spans="1:42" s="6" customFormat="1" ht="21.75" customHeight="1">
      <c r="A113" s="310"/>
      <c r="B113" s="298"/>
      <c r="C113" s="327"/>
      <c r="D113" s="323"/>
      <c r="E113" s="188" t="s">
        <v>64</v>
      </c>
      <c r="F113" s="188" t="s">
        <v>132</v>
      </c>
      <c r="G113" s="188" t="s">
        <v>63</v>
      </c>
      <c r="H113" s="323"/>
      <c r="I113" s="324"/>
      <c r="J113" s="177">
        <v>2.6</v>
      </c>
      <c r="K113" s="195">
        <f t="shared" si="23"/>
        <v>2.73</v>
      </c>
      <c r="L113" s="178">
        <f>IF(I113=1,"-",IF(AND(I113="",L115="-"),"-",ROUNDUP((J113*0.2)+J113,3)))</f>
        <v>3.12</v>
      </c>
      <c r="M113" s="64"/>
      <c r="N113"/>
      <c r="O113"/>
      <c r="P113"/>
    </row>
    <row r="114" spans="1:42" s="6" customFormat="1" ht="21.75" customHeight="1">
      <c r="A114" s="310"/>
      <c r="B114" s="298"/>
      <c r="C114" s="327"/>
      <c r="D114" s="323"/>
      <c r="E114" s="188" t="s">
        <v>64</v>
      </c>
      <c r="F114" s="188" t="s">
        <v>132</v>
      </c>
      <c r="G114" s="188" t="s">
        <v>337</v>
      </c>
      <c r="H114" s="323"/>
      <c r="I114" s="324"/>
      <c r="J114" s="177">
        <v>3.85</v>
      </c>
      <c r="K114" s="195">
        <f t="shared" si="23"/>
        <v>4.0430000000000001</v>
      </c>
      <c r="L114" s="178">
        <f>IF(I114=1,"-",IF(AND(I114="",L116="-"),"-",ROUNDUP((J114*0.2)+J114,3)))</f>
        <v>4.62</v>
      </c>
      <c r="M114" s="64"/>
      <c r="N114"/>
      <c r="O114"/>
      <c r="P114"/>
    </row>
    <row r="115" spans="1:42" s="53" customFormat="1" ht="21.75" customHeight="1">
      <c r="A115" s="293">
        <v>40</v>
      </c>
      <c r="B115" s="300" t="s">
        <v>122</v>
      </c>
      <c r="C115" s="301">
        <v>6647</v>
      </c>
      <c r="D115" s="299" t="s">
        <v>93</v>
      </c>
      <c r="E115" s="181" t="s">
        <v>64</v>
      </c>
      <c r="F115" s="181" t="s">
        <v>132</v>
      </c>
      <c r="G115" s="181" t="s">
        <v>81</v>
      </c>
      <c r="H115" s="299">
        <v>100</v>
      </c>
      <c r="I115" s="322">
        <v>5</v>
      </c>
      <c r="J115" s="183">
        <v>1.6</v>
      </c>
      <c r="K115" s="196">
        <f t="shared" si="23"/>
        <v>1.68</v>
      </c>
      <c r="L115" s="184">
        <f>IF(I115=1,"-",IF(AND(I115="",L107="-"),"-",ROUNDUP((J115*0.2)+J115,3)))</f>
        <v>1.92</v>
      </c>
      <c r="M115" s="64"/>
      <c r="N115"/>
      <c r="O115"/>
      <c r="P115"/>
    </row>
    <row r="116" spans="1:42" s="53" customFormat="1" ht="21.75" customHeight="1">
      <c r="A116" s="293"/>
      <c r="B116" s="300"/>
      <c r="C116" s="301"/>
      <c r="D116" s="299"/>
      <c r="E116" s="181" t="s">
        <v>64</v>
      </c>
      <c r="F116" s="181" t="s">
        <v>132</v>
      </c>
      <c r="G116" s="181" t="s">
        <v>63</v>
      </c>
      <c r="H116" s="299"/>
      <c r="I116" s="322"/>
      <c r="J116" s="183">
        <v>1.75</v>
      </c>
      <c r="K116" s="196">
        <f t="shared" si="23"/>
        <v>1.8379999999999999</v>
      </c>
      <c r="L116" s="184">
        <f>IF(I116=1,"-",IF(AND(I116="",L117="-"),"-",ROUNDUP((J116*0.2)+J116,3)))</f>
        <v>2.1</v>
      </c>
      <c r="M116" s="64"/>
      <c r="N116"/>
      <c r="O116"/>
      <c r="P116"/>
    </row>
    <row r="117" spans="1:42" ht="21.75" customHeight="1">
      <c r="A117" s="310">
        <v>41</v>
      </c>
      <c r="B117" s="298" t="s">
        <v>122</v>
      </c>
      <c r="C117" s="327">
        <v>6597</v>
      </c>
      <c r="D117" s="323" t="s">
        <v>113</v>
      </c>
      <c r="E117" s="188" t="s">
        <v>64</v>
      </c>
      <c r="F117" s="188" t="s">
        <v>132</v>
      </c>
      <c r="G117" s="188" t="s">
        <v>81</v>
      </c>
      <c r="H117" s="323">
        <v>100</v>
      </c>
      <c r="I117" s="324">
        <v>5</v>
      </c>
      <c r="J117" s="177">
        <v>2.5</v>
      </c>
      <c r="K117" s="178">
        <f t="shared" si="23"/>
        <v>2.625</v>
      </c>
      <c r="L117" s="178">
        <f>IF(I117=1,"-",IF(AND(I117="",L105="-"),"-",ROUNDUP((J117*0.2)+J117,3)))</f>
        <v>3</v>
      </c>
      <c r="M117" s="64"/>
    </row>
    <row r="118" spans="1:42" ht="21.75" customHeight="1">
      <c r="A118" s="310"/>
      <c r="B118" s="298"/>
      <c r="C118" s="327"/>
      <c r="D118" s="323"/>
      <c r="E118" s="188" t="s">
        <v>64</v>
      </c>
      <c r="F118" s="188" t="s">
        <v>132</v>
      </c>
      <c r="G118" s="188" t="s">
        <v>63</v>
      </c>
      <c r="H118" s="323"/>
      <c r="I118" s="324"/>
      <c r="J118" s="177">
        <v>2.8</v>
      </c>
      <c r="K118" s="178">
        <f t="shared" si="23"/>
        <v>2.94</v>
      </c>
      <c r="L118" s="178">
        <f>IF(I117=1,"-",IF(AND(I117="",L107="-"),"-",ROUNDUP((J118*0.2)+J118,3)))</f>
        <v>3.36</v>
      </c>
      <c r="M118" s="64"/>
    </row>
    <row r="119" spans="1:42" ht="21.75" customHeight="1">
      <c r="A119" s="293">
        <v>43</v>
      </c>
      <c r="B119" s="300" t="s">
        <v>122</v>
      </c>
      <c r="C119" s="301">
        <v>6532</v>
      </c>
      <c r="D119" s="299" t="s">
        <v>90</v>
      </c>
      <c r="E119" s="181" t="s">
        <v>64</v>
      </c>
      <c r="F119" s="181" t="s">
        <v>132</v>
      </c>
      <c r="G119" s="181" t="s">
        <v>81</v>
      </c>
      <c r="H119" s="299">
        <v>50</v>
      </c>
      <c r="I119" s="322">
        <v>5</v>
      </c>
      <c r="J119" s="183">
        <v>3.15</v>
      </c>
      <c r="K119" s="184">
        <f t="shared" si="23"/>
        <v>3.3079999999999998</v>
      </c>
      <c r="L119" s="184">
        <f>IF(I119=1,"-",IF(AND(I119="",L124="-"),"-",ROUNDUP((J119*0.2)+J119,3)))</f>
        <v>3.78</v>
      </c>
      <c r="M119" s="64"/>
    </row>
    <row r="120" spans="1:42" ht="21.75" customHeight="1">
      <c r="A120" s="293"/>
      <c r="B120" s="300"/>
      <c r="C120" s="301"/>
      <c r="D120" s="299"/>
      <c r="E120" s="181" t="s">
        <v>64</v>
      </c>
      <c r="F120" s="181" t="s">
        <v>176</v>
      </c>
      <c r="G120" s="181" t="s">
        <v>81</v>
      </c>
      <c r="H120" s="299"/>
      <c r="I120" s="322"/>
      <c r="J120" s="183">
        <v>3.54</v>
      </c>
      <c r="K120" s="184">
        <f t="shared" si="23"/>
        <v>3.7170000000000001</v>
      </c>
      <c r="L120" s="184">
        <f>IF(I120=1,"-",IF(AND(I120="",L125="-"),"-",ROUNDUP((J120*0.2)+J120,3)))</f>
        <v>4.2480000000000002</v>
      </c>
      <c r="M120" s="64"/>
    </row>
    <row r="121" spans="1:42" ht="21.75" customHeight="1">
      <c r="A121" s="293"/>
      <c r="B121" s="300"/>
      <c r="C121" s="301"/>
      <c r="D121" s="299"/>
      <c r="E121" s="181" t="s">
        <v>64</v>
      </c>
      <c r="F121" s="181" t="s">
        <v>132</v>
      </c>
      <c r="G121" s="181" t="s">
        <v>63</v>
      </c>
      <c r="H121" s="299"/>
      <c r="I121" s="322"/>
      <c r="J121" s="183">
        <v>3.55</v>
      </c>
      <c r="K121" s="184">
        <f t="shared" si="23"/>
        <v>3.7279999999999998</v>
      </c>
      <c r="L121" s="184">
        <f>IF(I121=1,"-",IF(AND(I121="",L126="-"),"-",ROUNDUP((J121*0.2)+J121,3)))</f>
        <v>4.26</v>
      </c>
      <c r="M121" s="64"/>
    </row>
    <row r="122" spans="1:42" ht="21.75" customHeight="1">
      <c r="A122" s="293"/>
      <c r="B122" s="300"/>
      <c r="C122" s="301"/>
      <c r="D122" s="299"/>
      <c r="E122" s="181" t="s">
        <v>64</v>
      </c>
      <c r="F122" s="181" t="s">
        <v>176</v>
      </c>
      <c r="G122" s="181" t="s">
        <v>63</v>
      </c>
      <c r="H122" s="299"/>
      <c r="I122" s="322"/>
      <c r="J122" s="183">
        <v>3.97</v>
      </c>
      <c r="K122" s="184">
        <f t="shared" si="23"/>
        <v>4.1690000000000005</v>
      </c>
      <c r="L122" s="184">
        <f>IF(I122=1,"-",IF(AND(I122="",L119="-"),"-",ROUNDUP((J122*0.2)+J122,3)))</f>
        <v>4.7640000000000002</v>
      </c>
      <c r="M122" s="64"/>
    </row>
    <row r="123" spans="1:42" s="53" customFormat="1" ht="21.75" customHeight="1">
      <c r="A123" s="310">
        <v>43</v>
      </c>
      <c r="B123" s="298" t="s">
        <v>122</v>
      </c>
      <c r="C123" s="327">
        <v>6646</v>
      </c>
      <c r="D123" s="323" t="s">
        <v>49</v>
      </c>
      <c r="E123" s="188" t="s">
        <v>64</v>
      </c>
      <c r="F123" s="188" t="s">
        <v>132</v>
      </c>
      <c r="G123" s="188" t="s">
        <v>81</v>
      </c>
      <c r="H123" s="323">
        <v>100</v>
      </c>
      <c r="I123" s="324">
        <v>5</v>
      </c>
      <c r="J123" s="177">
        <v>1.75</v>
      </c>
      <c r="K123" s="195">
        <f t="shared" si="23"/>
        <v>1.8379999999999999</v>
      </c>
      <c r="L123" s="178">
        <f>IF(I123=1,"-",IF(AND(I123="",L111="-"),"-",ROUNDUP((J123*0.2)+J123,3)))</f>
        <v>2.1</v>
      </c>
      <c r="M123" s="64"/>
      <c r="N123"/>
      <c r="O123"/>
      <c r="P123"/>
    </row>
    <row r="124" spans="1:42" s="53" customFormat="1" ht="21.75" customHeight="1">
      <c r="A124" s="310"/>
      <c r="B124" s="298"/>
      <c r="C124" s="327"/>
      <c r="D124" s="323"/>
      <c r="E124" s="188" t="s">
        <v>64</v>
      </c>
      <c r="F124" s="188" t="s">
        <v>176</v>
      </c>
      <c r="G124" s="188" t="s">
        <v>81</v>
      </c>
      <c r="H124" s="323"/>
      <c r="I124" s="324"/>
      <c r="J124" s="177">
        <v>2.2000000000000002</v>
      </c>
      <c r="K124" s="195">
        <f t="shared" si="23"/>
        <v>2.31</v>
      </c>
      <c r="L124" s="178">
        <f t="shared" ref="L124:L126" si="24">IF(I124=1,"-",IF(AND(I124="",L123="-"),"-",ROUNDUP((J124*0.2)+J124,3)))</f>
        <v>2.64</v>
      </c>
      <c r="M124" s="64"/>
      <c r="N124"/>
      <c r="O124"/>
      <c r="P124"/>
    </row>
    <row r="125" spans="1:42" s="53" customFormat="1" ht="21.75" customHeight="1">
      <c r="A125" s="310"/>
      <c r="B125" s="298"/>
      <c r="C125" s="327"/>
      <c r="D125" s="323"/>
      <c r="E125" s="188" t="s">
        <v>64</v>
      </c>
      <c r="F125" s="188" t="s">
        <v>132</v>
      </c>
      <c r="G125" s="188" t="s">
        <v>63</v>
      </c>
      <c r="H125" s="323"/>
      <c r="I125" s="324"/>
      <c r="J125" s="177">
        <v>1.95</v>
      </c>
      <c r="K125" s="195">
        <f t="shared" si="23"/>
        <v>2.048</v>
      </c>
      <c r="L125" s="178">
        <f t="shared" si="24"/>
        <v>2.34</v>
      </c>
      <c r="M125" s="64"/>
      <c r="N125"/>
      <c r="O125"/>
      <c r="P125"/>
    </row>
    <row r="126" spans="1:42" s="53" customFormat="1" ht="21.75" customHeight="1">
      <c r="A126" s="310"/>
      <c r="B126" s="298"/>
      <c r="C126" s="327"/>
      <c r="D126" s="323"/>
      <c r="E126" s="188" t="s">
        <v>64</v>
      </c>
      <c r="F126" s="188" t="s">
        <v>176</v>
      </c>
      <c r="G126" s="188" t="s">
        <v>63</v>
      </c>
      <c r="H126" s="323"/>
      <c r="I126" s="324"/>
      <c r="J126" s="177">
        <v>2.4</v>
      </c>
      <c r="K126" s="195">
        <f t="shared" si="23"/>
        <v>2.52</v>
      </c>
      <c r="L126" s="178">
        <f t="shared" si="24"/>
        <v>2.88</v>
      </c>
      <c r="M126" s="64"/>
      <c r="N126"/>
      <c r="O126"/>
      <c r="P126"/>
    </row>
    <row r="127" spans="1:42" s="6" customFormat="1" ht="21.75" customHeight="1">
      <c r="A127" s="179">
        <v>44</v>
      </c>
      <c r="B127" s="300" t="s">
        <v>122</v>
      </c>
      <c r="C127" s="301">
        <v>6534</v>
      </c>
      <c r="D127" s="299" t="s">
        <v>92</v>
      </c>
      <c r="E127" s="181" t="s">
        <v>243</v>
      </c>
      <c r="F127" s="181" t="s">
        <v>132</v>
      </c>
      <c r="G127" s="181" t="s">
        <v>63</v>
      </c>
      <c r="H127" s="299">
        <v>50</v>
      </c>
      <c r="I127" s="299">
        <v>5</v>
      </c>
      <c r="J127" s="183">
        <v>1.95</v>
      </c>
      <c r="K127" s="196">
        <f t="shared" si="23"/>
        <v>2.048</v>
      </c>
      <c r="L127" s="184">
        <f>IF(I127=1,"-",IF(AND(I127="",L97="-"),"-",ROUNDUP((J127*0.2)+J127,3)))</f>
        <v>2.34</v>
      </c>
      <c r="M127" s="64"/>
      <c r="N127"/>
      <c r="O127"/>
      <c r="P127"/>
      <c r="Q127"/>
      <c r="R127"/>
      <c r="S127"/>
      <c r="T127"/>
      <c r="U127"/>
      <c r="V127"/>
      <c r="W127"/>
      <c r="X127"/>
      <c r="Y127"/>
      <c r="Z127"/>
      <c r="AA127"/>
      <c r="AB127"/>
      <c r="AC127"/>
      <c r="AD127"/>
      <c r="AE127"/>
      <c r="AF127"/>
      <c r="AG127"/>
      <c r="AH127"/>
      <c r="AI127"/>
      <c r="AJ127"/>
      <c r="AK127"/>
      <c r="AL127"/>
      <c r="AM127"/>
      <c r="AN127"/>
      <c r="AO127"/>
      <c r="AP127"/>
    </row>
    <row r="128" spans="1:42" s="6" customFormat="1" ht="21.75" customHeight="1">
      <c r="A128" s="179">
        <v>171</v>
      </c>
      <c r="B128" s="300"/>
      <c r="C128" s="301"/>
      <c r="D128" s="299"/>
      <c r="E128" s="181" t="s">
        <v>60</v>
      </c>
      <c r="F128" s="181" t="s">
        <v>12</v>
      </c>
      <c r="G128" s="181" t="s">
        <v>63</v>
      </c>
      <c r="H128" s="299"/>
      <c r="I128" s="299"/>
      <c r="J128" s="183">
        <v>1.45</v>
      </c>
      <c r="K128" s="196">
        <f t="shared" si="23"/>
        <v>1.5229999999999999</v>
      </c>
      <c r="L128" s="184">
        <f>IF(I128=1,"-",IF(AND(I128="",L98="-"),"-",ROUNDUP((J128*0.2)+J128,3)))</f>
        <v>1.74</v>
      </c>
      <c r="M128" s="64"/>
      <c r="N128"/>
      <c r="O128"/>
      <c r="P128"/>
      <c r="Q128"/>
      <c r="R128"/>
      <c r="S128"/>
      <c r="T128"/>
      <c r="U128"/>
      <c r="V128"/>
      <c r="W128"/>
      <c r="X128"/>
      <c r="Y128"/>
      <c r="Z128"/>
      <c r="AA128"/>
      <c r="AB128"/>
      <c r="AC128"/>
      <c r="AD128"/>
      <c r="AE128"/>
      <c r="AF128"/>
      <c r="AG128"/>
      <c r="AH128"/>
      <c r="AI128"/>
      <c r="AJ128"/>
      <c r="AK128"/>
      <c r="AL128"/>
      <c r="AM128"/>
      <c r="AN128"/>
      <c r="AO128"/>
      <c r="AP128"/>
    </row>
    <row r="129" spans="1:42" s="53" customFormat="1" ht="21.75" customHeight="1">
      <c r="A129" s="185">
        <v>45</v>
      </c>
      <c r="B129" s="186" t="s">
        <v>122</v>
      </c>
      <c r="C129" s="187">
        <v>6692</v>
      </c>
      <c r="D129" s="188" t="s">
        <v>216</v>
      </c>
      <c r="E129" s="188" t="s">
        <v>64</v>
      </c>
      <c r="F129" s="188" t="s">
        <v>132</v>
      </c>
      <c r="G129" s="188" t="s">
        <v>81</v>
      </c>
      <c r="H129" s="188">
        <v>100</v>
      </c>
      <c r="I129" s="189">
        <v>5</v>
      </c>
      <c r="J129" s="177">
        <v>1.6</v>
      </c>
      <c r="K129" s="178">
        <f t="shared" si="23"/>
        <v>1.68</v>
      </c>
      <c r="L129" s="178">
        <f>IF(I129=1,"-",IF(AND(I129="",L130="-"),"-",ROUNDUP((J129*0.2)+J129,3)))</f>
        <v>1.92</v>
      </c>
      <c r="M129" s="64"/>
      <c r="N129"/>
      <c r="O129"/>
      <c r="P129"/>
    </row>
    <row r="130" spans="1:42" ht="21.75" customHeight="1">
      <c r="A130" s="293">
        <v>45</v>
      </c>
      <c r="B130" s="300" t="s">
        <v>122</v>
      </c>
      <c r="C130" s="301">
        <v>7129</v>
      </c>
      <c r="D130" s="299" t="s">
        <v>91</v>
      </c>
      <c r="E130" s="181" t="s">
        <v>62</v>
      </c>
      <c r="F130" s="181" t="s">
        <v>132</v>
      </c>
      <c r="G130" s="181" t="s">
        <v>81</v>
      </c>
      <c r="H130" s="299">
        <v>100</v>
      </c>
      <c r="I130" s="299">
        <v>5</v>
      </c>
      <c r="J130" s="183">
        <v>1.95</v>
      </c>
      <c r="K130" s="196">
        <f t="shared" si="23"/>
        <v>2.048</v>
      </c>
      <c r="L130" s="184">
        <f>IF(I130=1,"-",IF(AND(I130="",L99="-"),"-",ROUNDUP((J130*0.2)+J130,3)))</f>
        <v>2.34</v>
      </c>
      <c r="M130" s="64"/>
    </row>
    <row r="131" spans="1:42" ht="21.75" customHeight="1">
      <c r="A131" s="293"/>
      <c r="B131" s="300"/>
      <c r="C131" s="301"/>
      <c r="D131" s="299"/>
      <c r="E131" s="181" t="s">
        <v>62</v>
      </c>
      <c r="F131" s="181" t="s">
        <v>176</v>
      </c>
      <c r="G131" s="181" t="s">
        <v>81</v>
      </c>
      <c r="H131" s="299"/>
      <c r="I131" s="299"/>
      <c r="J131" s="183">
        <v>2.17</v>
      </c>
      <c r="K131" s="196">
        <f t="shared" si="23"/>
        <v>2.2789999999999999</v>
      </c>
      <c r="L131" s="184">
        <f>IF(I131=1,"-",IF(AND(I131="",L127="-"),"-",ROUNDUP((J131*0.2)+J131,3)))</f>
        <v>2.6040000000000001</v>
      </c>
      <c r="M131" s="64"/>
    </row>
    <row r="132" spans="1:42" ht="21.75" customHeight="1">
      <c r="A132" s="179">
        <v>171</v>
      </c>
      <c r="B132" s="300"/>
      <c r="C132" s="301"/>
      <c r="D132" s="299"/>
      <c r="E132" s="181" t="s">
        <v>60</v>
      </c>
      <c r="F132" s="181" t="s">
        <v>12</v>
      </c>
      <c r="G132" s="181" t="s">
        <v>81</v>
      </c>
      <c r="H132" s="299"/>
      <c r="I132" s="299"/>
      <c r="J132" s="183">
        <v>1.63</v>
      </c>
      <c r="K132" s="196">
        <f t="shared" si="23"/>
        <v>1.712</v>
      </c>
      <c r="L132" s="184">
        <f>IF(I132=1,"-",IF(AND(I132="",L128="-"),"-",ROUNDUP((J132*0.2)+J132,3)))</f>
        <v>1.956</v>
      </c>
      <c r="M132" s="64"/>
    </row>
    <row r="133" spans="1:42" s="53" customFormat="1" ht="21.75" customHeight="1">
      <c r="A133" s="310">
        <v>46</v>
      </c>
      <c r="B133" s="298" t="s">
        <v>122</v>
      </c>
      <c r="C133" s="327">
        <v>6517</v>
      </c>
      <c r="D133" s="323" t="s">
        <v>133</v>
      </c>
      <c r="E133" s="188" t="s">
        <v>64</v>
      </c>
      <c r="F133" s="188" t="s">
        <v>132</v>
      </c>
      <c r="G133" s="188" t="s">
        <v>81</v>
      </c>
      <c r="H133" s="323">
        <v>100</v>
      </c>
      <c r="I133" s="324">
        <v>5</v>
      </c>
      <c r="J133" s="177">
        <v>1.85</v>
      </c>
      <c r="K133" s="178">
        <f t="shared" ref="K133:K138" si="25">IF(I133=1,(ROUNDUP((J133*0.05+J133),3)),ROUNDUP((J133*0.05+J133),3))</f>
        <v>1.9429999999999998</v>
      </c>
      <c r="L133" s="178">
        <f>IF(I133=1,"-",IF(AND(I133="",L131="-"),"-",ROUNDUP((J133*0.2)+J133,3)))</f>
        <v>2.2200000000000002</v>
      </c>
      <c r="M133" s="64"/>
      <c r="N133"/>
      <c r="O133"/>
      <c r="P133"/>
    </row>
    <row r="134" spans="1:42" s="53" customFormat="1" ht="21.75" customHeight="1">
      <c r="A134" s="310"/>
      <c r="B134" s="298"/>
      <c r="C134" s="327"/>
      <c r="D134" s="323"/>
      <c r="E134" s="188" t="s">
        <v>64</v>
      </c>
      <c r="F134" s="188" t="s">
        <v>132</v>
      </c>
      <c r="G134" s="188" t="s">
        <v>63</v>
      </c>
      <c r="H134" s="323"/>
      <c r="I134" s="324"/>
      <c r="J134" s="177">
        <v>1.95</v>
      </c>
      <c r="K134" s="178">
        <f t="shared" si="25"/>
        <v>2.048</v>
      </c>
      <c r="L134" s="178">
        <f>IF(I134=1,"-",IF(AND(I134="",L132="-"),"-",ROUNDUP((J134*0.2)+J134,3)))</f>
        <v>2.34</v>
      </c>
      <c r="M134" s="64"/>
      <c r="N134"/>
      <c r="O134"/>
      <c r="P134"/>
    </row>
    <row r="135" spans="1:42" s="6" customFormat="1" ht="21.75" customHeight="1">
      <c r="A135" s="293">
        <v>46</v>
      </c>
      <c r="B135" s="300" t="s">
        <v>122</v>
      </c>
      <c r="C135" s="301">
        <v>6535</v>
      </c>
      <c r="D135" s="299" t="s">
        <v>45</v>
      </c>
      <c r="E135" s="181" t="s">
        <v>64</v>
      </c>
      <c r="F135" s="181" t="s">
        <v>132</v>
      </c>
      <c r="G135" s="181" t="s">
        <v>81</v>
      </c>
      <c r="H135" s="299">
        <v>100</v>
      </c>
      <c r="I135" s="322">
        <v>5</v>
      </c>
      <c r="J135" s="183">
        <v>1.75</v>
      </c>
      <c r="K135" s="196">
        <f t="shared" si="25"/>
        <v>1.8379999999999999</v>
      </c>
      <c r="L135" s="184">
        <f>IF(I135=1,"-",IF(AND(I135="",L129="-"),"-",ROUNDUP((J135*0.2)+J135,3)))</f>
        <v>2.1</v>
      </c>
      <c r="M135" s="64"/>
      <c r="N135"/>
      <c r="O135"/>
      <c r="P135"/>
      <c r="Q135"/>
      <c r="R135"/>
      <c r="S135"/>
      <c r="T135"/>
      <c r="U135"/>
      <c r="V135"/>
      <c r="W135"/>
      <c r="X135"/>
      <c r="Y135"/>
      <c r="Z135"/>
      <c r="AA135"/>
      <c r="AB135"/>
      <c r="AC135"/>
      <c r="AD135"/>
      <c r="AE135"/>
      <c r="AF135"/>
      <c r="AG135"/>
      <c r="AH135"/>
      <c r="AI135"/>
      <c r="AJ135"/>
      <c r="AK135"/>
      <c r="AL135"/>
      <c r="AM135"/>
      <c r="AN135"/>
      <c r="AO135"/>
      <c r="AP135"/>
    </row>
    <row r="136" spans="1:42" s="6" customFormat="1" ht="21.75" customHeight="1">
      <c r="A136" s="293"/>
      <c r="B136" s="300"/>
      <c r="C136" s="301"/>
      <c r="D136" s="299"/>
      <c r="E136" s="181" t="s">
        <v>64</v>
      </c>
      <c r="F136" s="181" t="s">
        <v>132</v>
      </c>
      <c r="G136" s="181" t="s">
        <v>63</v>
      </c>
      <c r="H136" s="299"/>
      <c r="I136" s="322"/>
      <c r="J136" s="183">
        <v>1.95</v>
      </c>
      <c r="K136" s="196">
        <f t="shared" si="25"/>
        <v>2.048</v>
      </c>
      <c r="L136" s="184">
        <f>IF(I136=1,"-",IF(AND(I136="",L133="-"),"-",ROUNDUP((J136*0.2)+J136,3)))</f>
        <v>2.34</v>
      </c>
      <c r="M136" s="64"/>
      <c r="N136"/>
      <c r="O136"/>
      <c r="P136"/>
      <c r="Q136"/>
      <c r="R136"/>
      <c r="S136"/>
      <c r="T136"/>
      <c r="U136"/>
      <c r="V136"/>
      <c r="W136"/>
      <c r="X136"/>
      <c r="Y136"/>
      <c r="Z136"/>
      <c r="AA136"/>
      <c r="AB136"/>
      <c r="AC136"/>
      <c r="AD136"/>
      <c r="AE136"/>
      <c r="AF136"/>
      <c r="AG136"/>
      <c r="AH136"/>
      <c r="AI136"/>
      <c r="AJ136"/>
      <c r="AK136"/>
      <c r="AL136"/>
      <c r="AM136"/>
      <c r="AN136"/>
      <c r="AO136"/>
      <c r="AP136"/>
    </row>
    <row r="137" spans="1:42" s="6" customFormat="1" ht="21.75" customHeight="1">
      <c r="A137" s="293">
        <v>172</v>
      </c>
      <c r="B137" s="300"/>
      <c r="C137" s="301"/>
      <c r="D137" s="299"/>
      <c r="E137" s="181" t="s">
        <v>60</v>
      </c>
      <c r="F137" s="181" t="s">
        <v>12</v>
      </c>
      <c r="G137" s="181" t="s">
        <v>81</v>
      </c>
      <c r="H137" s="299"/>
      <c r="I137" s="322"/>
      <c r="J137" s="183">
        <v>1.5</v>
      </c>
      <c r="K137" s="196">
        <f t="shared" si="25"/>
        <v>1.575</v>
      </c>
      <c r="L137" s="184">
        <f>IF(I137=1,"-",IF(AND(I137="",L134="-"),"-",ROUNDUP((J137*0.2)+J137,3)))</f>
        <v>1.8</v>
      </c>
      <c r="M137" s="64"/>
      <c r="N137"/>
      <c r="O137"/>
      <c r="P137"/>
      <c r="Q137"/>
      <c r="R137"/>
      <c r="S137"/>
      <c r="T137"/>
      <c r="U137"/>
      <c r="V137"/>
      <c r="W137"/>
      <c r="X137"/>
      <c r="Y137"/>
      <c r="Z137"/>
      <c r="AA137"/>
      <c r="AB137"/>
      <c r="AC137"/>
      <c r="AD137"/>
      <c r="AE137"/>
      <c r="AF137"/>
      <c r="AG137"/>
      <c r="AH137"/>
      <c r="AI137"/>
      <c r="AJ137"/>
      <c r="AK137"/>
      <c r="AL137"/>
      <c r="AM137"/>
      <c r="AN137"/>
      <c r="AO137"/>
      <c r="AP137"/>
    </row>
    <row r="138" spans="1:42" s="6" customFormat="1" ht="21.75" customHeight="1">
      <c r="A138" s="293"/>
      <c r="B138" s="300"/>
      <c r="C138" s="301"/>
      <c r="D138" s="299"/>
      <c r="E138" s="181" t="s">
        <v>60</v>
      </c>
      <c r="F138" s="181" t="s">
        <v>12</v>
      </c>
      <c r="G138" s="181" t="s">
        <v>63</v>
      </c>
      <c r="H138" s="299"/>
      <c r="I138" s="322"/>
      <c r="J138" s="183">
        <v>1.55</v>
      </c>
      <c r="K138" s="196">
        <f t="shared" si="25"/>
        <v>1.6279999999999999</v>
      </c>
      <c r="L138" s="184">
        <f>IF(I138=1,"-",IF(AND(I138="",L135="-"),"-",ROUNDUP((J138*0.2)+J138,3)))</f>
        <v>1.86</v>
      </c>
      <c r="M138" s="64"/>
      <c r="N138"/>
      <c r="O138"/>
      <c r="P138"/>
      <c r="Q138"/>
      <c r="R138"/>
      <c r="S138"/>
      <c r="T138"/>
      <c r="U138"/>
      <c r="V138"/>
      <c r="W138"/>
      <c r="X138"/>
      <c r="Y138"/>
      <c r="Z138"/>
      <c r="AA138"/>
      <c r="AB138"/>
      <c r="AC138"/>
      <c r="AD138"/>
      <c r="AE138"/>
      <c r="AF138"/>
      <c r="AG138"/>
      <c r="AH138"/>
      <c r="AI138"/>
      <c r="AJ138"/>
      <c r="AK138"/>
      <c r="AL138"/>
      <c r="AM138"/>
      <c r="AN138"/>
      <c r="AO138"/>
      <c r="AP138"/>
    </row>
    <row r="139" spans="1:42" s="53" customFormat="1" ht="21.75" customHeight="1">
      <c r="A139" s="281">
        <v>48</v>
      </c>
      <c r="B139" s="284" t="s">
        <v>449</v>
      </c>
      <c r="C139" s="285" t="s">
        <v>500</v>
      </c>
      <c r="D139" s="176" t="s">
        <v>501</v>
      </c>
      <c r="E139" s="176" t="s">
        <v>64</v>
      </c>
      <c r="F139" s="176" t="s">
        <v>132</v>
      </c>
      <c r="G139" s="176" t="s">
        <v>81</v>
      </c>
      <c r="H139" s="188">
        <v>100</v>
      </c>
      <c r="I139" s="189">
        <v>5</v>
      </c>
      <c r="J139" s="177">
        <v>2.5</v>
      </c>
      <c r="K139" s="195">
        <f t="shared" ref="K139" si="26">IF(I139=1,(ROUNDUP((J139*0.05+J139),3)),ROUNDUP((J139*0.05+J139),3))</f>
        <v>2.625</v>
      </c>
      <c r="L139" s="178">
        <f>IF(I139=1,"-",IF(AND(I139="",L136="-"),"-",ROUNDUP((J139*0.2)+J139,3)))</f>
        <v>3</v>
      </c>
      <c r="M139" s="64"/>
      <c r="N139" s="113"/>
      <c r="O139" s="113"/>
      <c r="P139" s="113"/>
      <c r="Q139" s="113"/>
      <c r="R139" s="113"/>
      <c r="S139" s="113"/>
      <c r="T139" s="113"/>
    </row>
    <row r="140" spans="1:42" ht="21.75" customHeight="1">
      <c r="A140" s="293">
        <v>50</v>
      </c>
      <c r="B140" s="300" t="s">
        <v>326</v>
      </c>
      <c r="C140" s="301" t="s">
        <v>338</v>
      </c>
      <c r="D140" s="299" t="s">
        <v>339</v>
      </c>
      <c r="E140" s="181" t="s">
        <v>64</v>
      </c>
      <c r="F140" s="181" t="s">
        <v>132</v>
      </c>
      <c r="G140" s="181" t="s">
        <v>81</v>
      </c>
      <c r="H140" s="299">
        <v>100</v>
      </c>
      <c r="I140" s="322">
        <v>5</v>
      </c>
      <c r="J140" s="183">
        <v>2.1</v>
      </c>
      <c r="K140" s="184">
        <f>IF(I140=1,(ROUNDUP((J140*0.05+J140),3)),ROUNDUP((J140*0.05+J140),3))</f>
        <v>2.2050000000000001</v>
      </c>
      <c r="L140" s="184">
        <f>IF(I140=1,"-",IF(AND(I140="",L136="-"),"-",ROUNDUP((J140*0.2)+J140,3)))</f>
        <v>2.52</v>
      </c>
      <c r="M140" s="64"/>
    </row>
    <row r="141" spans="1:42" ht="21.75" customHeight="1">
      <c r="A141" s="293"/>
      <c r="B141" s="300"/>
      <c r="C141" s="301"/>
      <c r="D141" s="299"/>
      <c r="E141" s="181" t="s">
        <v>64</v>
      </c>
      <c r="F141" s="181" t="s">
        <v>132</v>
      </c>
      <c r="G141" s="181" t="s">
        <v>63</v>
      </c>
      <c r="H141" s="299"/>
      <c r="I141" s="322"/>
      <c r="J141" s="183">
        <v>2.6</v>
      </c>
      <c r="K141" s="184">
        <f t="shared" ref="K141:K146" si="27">IF(I141=1,(ROUNDUP((J141*0.05+J141),3)),ROUNDUP((J141*0.05+J141),3))</f>
        <v>2.73</v>
      </c>
      <c r="L141" s="184">
        <f>IF(I141=1,"-",IF(AND(I141="",L137="-"),"-",ROUNDUP((J141*0.2)+J141,3)))</f>
        <v>3.12</v>
      </c>
      <c r="M141" s="64"/>
    </row>
    <row r="142" spans="1:42" ht="21.75" customHeight="1">
      <c r="A142" s="293"/>
      <c r="B142" s="300"/>
      <c r="C142" s="301"/>
      <c r="D142" s="299"/>
      <c r="E142" s="181" t="s">
        <v>64</v>
      </c>
      <c r="F142" s="181" t="s">
        <v>176</v>
      </c>
      <c r="G142" s="181" t="s">
        <v>81</v>
      </c>
      <c r="H142" s="299"/>
      <c r="I142" s="322"/>
      <c r="J142" s="183">
        <v>2.5</v>
      </c>
      <c r="K142" s="184">
        <f t="shared" si="27"/>
        <v>2.625</v>
      </c>
      <c r="L142" s="184">
        <f>IF(I142=1,"-",IF(AND(I142="",L138="-"),"-",ROUNDUP((J142*0.2)+J142,3)))</f>
        <v>3</v>
      </c>
      <c r="M142" s="64"/>
    </row>
    <row r="143" spans="1:42" ht="21.75" customHeight="1">
      <c r="A143" s="293"/>
      <c r="B143" s="300"/>
      <c r="C143" s="301"/>
      <c r="D143" s="299"/>
      <c r="E143" s="181" t="s">
        <v>64</v>
      </c>
      <c r="F143" s="181" t="s">
        <v>176</v>
      </c>
      <c r="G143" s="181" t="s">
        <v>63</v>
      </c>
      <c r="H143" s="299"/>
      <c r="I143" s="322"/>
      <c r="J143" s="183">
        <v>2.85</v>
      </c>
      <c r="K143" s="184">
        <f t="shared" si="27"/>
        <v>2.9929999999999999</v>
      </c>
      <c r="L143" s="184">
        <f t="shared" ref="L143:L150" si="28">IF(I143=1,"-",IF(AND(I143="",L140="-"),"-",ROUNDUP((J143*0.2)+J143,3)))</f>
        <v>3.42</v>
      </c>
      <c r="M143" s="64"/>
    </row>
    <row r="144" spans="1:42" ht="21.75" customHeight="1">
      <c r="A144" s="310">
        <v>50</v>
      </c>
      <c r="B144" s="298" t="s">
        <v>122</v>
      </c>
      <c r="C144" s="327">
        <v>6545</v>
      </c>
      <c r="D144" s="323" t="s">
        <v>41</v>
      </c>
      <c r="E144" s="188" t="s">
        <v>62</v>
      </c>
      <c r="F144" s="188" t="s">
        <v>132</v>
      </c>
      <c r="G144" s="188" t="s">
        <v>81</v>
      </c>
      <c r="H144" s="323">
        <v>100</v>
      </c>
      <c r="I144" s="324">
        <v>5</v>
      </c>
      <c r="J144" s="177">
        <v>1.95</v>
      </c>
      <c r="K144" s="195">
        <f t="shared" si="27"/>
        <v>2.048</v>
      </c>
      <c r="L144" s="178">
        <f t="shared" si="28"/>
        <v>2.34</v>
      </c>
      <c r="M144" s="64"/>
    </row>
    <row r="145" spans="1:16" ht="21.75" customHeight="1">
      <c r="A145" s="310"/>
      <c r="B145" s="298"/>
      <c r="C145" s="327"/>
      <c r="D145" s="323"/>
      <c r="E145" s="188" t="s">
        <v>62</v>
      </c>
      <c r="F145" s="188" t="s">
        <v>176</v>
      </c>
      <c r="G145" s="188" t="s">
        <v>81</v>
      </c>
      <c r="H145" s="323"/>
      <c r="I145" s="324"/>
      <c r="J145" s="177">
        <v>2.59</v>
      </c>
      <c r="K145" s="195">
        <f t="shared" si="27"/>
        <v>2.7199999999999998</v>
      </c>
      <c r="L145" s="178">
        <f t="shared" si="28"/>
        <v>3.1080000000000001</v>
      </c>
      <c r="M145" s="64"/>
    </row>
    <row r="146" spans="1:16" ht="21.75" customHeight="1">
      <c r="A146" s="310"/>
      <c r="B146" s="298"/>
      <c r="C146" s="327"/>
      <c r="D146" s="323"/>
      <c r="E146" s="188" t="s">
        <v>62</v>
      </c>
      <c r="F146" s="188" t="s">
        <v>132</v>
      </c>
      <c r="G146" s="188" t="s">
        <v>63</v>
      </c>
      <c r="H146" s="323"/>
      <c r="I146" s="324"/>
      <c r="J146" s="177">
        <v>2.25</v>
      </c>
      <c r="K146" s="195">
        <f t="shared" si="27"/>
        <v>2.363</v>
      </c>
      <c r="L146" s="178">
        <f t="shared" si="28"/>
        <v>2.7</v>
      </c>
      <c r="M146" s="64"/>
    </row>
    <row r="147" spans="1:16" ht="21.75" customHeight="1">
      <c r="A147" s="310"/>
      <c r="B147" s="298"/>
      <c r="C147" s="327"/>
      <c r="D147" s="323"/>
      <c r="E147" s="188" t="s">
        <v>62</v>
      </c>
      <c r="F147" s="188" t="s">
        <v>176</v>
      </c>
      <c r="G147" s="188" t="s">
        <v>63</v>
      </c>
      <c r="H147" s="323"/>
      <c r="I147" s="324"/>
      <c r="J147" s="177">
        <v>2.62</v>
      </c>
      <c r="K147" s="195">
        <f>IF(I147=1,(ROUNDUP((J147*0.05+J147),3)),ROUNDUP((J147*0.05+J147),3))</f>
        <v>2.7509999999999999</v>
      </c>
      <c r="L147" s="178">
        <f t="shared" si="28"/>
        <v>3.1440000000000001</v>
      </c>
      <c r="M147" s="64"/>
    </row>
    <row r="148" spans="1:16" ht="21.75" customHeight="1">
      <c r="A148" s="310">
        <v>172</v>
      </c>
      <c r="B148" s="298"/>
      <c r="C148" s="327"/>
      <c r="D148" s="323"/>
      <c r="E148" s="188" t="s">
        <v>60</v>
      </c>
      <c r="F148" s="188" t="s">
        <v>12</v>
      </c>
      <c r="G148" s="188" t="s">
        <v>81</v>
      </c>
      <c r="H148" s="323"/>
      <c r="I148" s="324"/>
      <c r="J148" s="177">
        <v>1.5</v>
      </c>
      <c r="K148" s="195">
        <f>IF(I148=1,(ROUNDUP((J148*0.05+J148),3)),ROUNDUP((J148*0.05+J148),3))</f>
        <v>1.575</v>
      </c>
      <c r="L148" s="178">
        <f t="shared" si="28"/>
        <v>1.8</v>
      </c>
      <c r="M148" s="64"/>
    </row>
    <row r="149" spans="1:16" ht="21.75" customHeight="1">
      <c r="A149" s="310"/>
      <c r="B149" s="298"/>
      <c r="C149" s="327"/>
      <c r="D149" s="323"/>
      <c r="E149" s="188" t="s">
        <v>60</v>
      </c>
      <c r="F149" s="188" t="s">
        <v>12</v>
      </c>
      <c r="G149" s="188" t="s">
        <v>63</v>
      </c>
      <c r="H149" s="323"/>
      <c r="I149" s="324"/>
      <c r="J149" s="177">
        <v>1.63</v>
      </c>
      <c r="K149" s="195">
        <f>IF(I149=1,(ROUNDUP((J149*0.05+J149),3)),ROUNDUP((J149*0.05+J149),3))</f>
        <v>1.712</v>
      </c>
      <c r="L149" s="178">
        <f t="shared" si="28"/>
        <v>1.956</v>
      </c>
      <c r="M149" s="64"/>
    </row>
    <row r="150" spans="1:16" ht="26.1" customHeight="1">
      <c r="A150" s="293">
        <v>53</v>
      </c>
      <c r="B150" s="300" t="s">
        <v>122</v>
      </c>
      <c r="C150" s="301">
        <v>1217</v>
      </c>
      <c r="D150" s="299" t="s">
        <v>46</v>
      </c>
      <c r="E150" s="181" t="s">
        <v>62</v>
      </c>
      <c r="F150" s="181" t="s">
        <v>132</v>
      </c>
      <c r="G150" s="181" t="s">
        <v>81</v>
      </c>
      <c r="H150" s="299">
        <v>50</v>
      </c>
      <c r="I150" s="337">
        <v>1</v>
      </c>
      <c r="J150" s="183">
        <v>2.75</v>
      </c>
      <c r="K150" s="184">
        <f t="shared" ref="K150:K161" si="29">IF(I150=1,(ROUNDUP((J150*0.05+J150),3)),ROUNDUP((J150*0.05+J150),3))</f>
        <v>2.8879999999999999</v>
      </c>
      <c r="L150" s="184" t="str">
        <f t="shared" si="28"/>
        <v>-</v>
      </c>
      <c r="M150" s="64"/>
    </row>
    <row r="151" spans="1:16" ht="26.1" customHeight="1">
      <c r="A151" s="293"/>
      <c r="B151" s="300"/>
      <c r="C151" s="301"/>
      <c r="D151" s="299"/>
      <c r="E151" s="181" t="s">
        <v>62</v>
      </c>
      <c r="F151" s="181" t="s">
        <v>176</v>
      </c>
      <c r="G151" s="181" t="s">
        <v>81</v>
      </c>
      <c r="H151" s="299"/>
      <c r="I151" s="337"/>
      <c r="J151" s="183">
        <v>3.15</v>
      </c>
      <c r="K151" s="184">
        <f t="shared" si="29"/>
        <v>3.3079999999999998</v>
      </c>
      <c r="L151" s="184" t="str">
        <f t="shared" ref="L151:L162" si="30">IF(I151=1,"-",IF(AND(I151="",L150="-"),"-",ROUNDUP((J151*0.2)+J151,3)))</f>
        <v>-</v>
      </c>
      <c r="M151" s="64"/>
    </row>
    <row r="152" spans="1:16" ht="26.1" customHeight="1">
      <c r="A152" s="293"/>
      <c r="B152" s="300"/>
      <c r="C152" s="301"/>
      <c r="D152" s="299"/>
      <c r="E152" s="181" t="s">
        <v>62</v>
      </c>
      <c r="F152" s="181" t="s">
        <v>177</v>
      </c>
      <c r="G152" s="181" t="s">
        <v>81</v>
      </c>
      <c r="H152" s="299"/>
      <c r="I152" s="337"/>
      <c r="J152" s="183">
        <v>3.45</v>
      </c>
      <c r="K152" s="184">
        <f t="shared" si="29"/>
        <v>3.6229999999999998</v>
      </c>
      <c r="L152" s="184" t="str">
        <f t="shared" si="30"/>
        <v>-</v>
      </c>
      <c r="M152" s="64"/>
    </row>
    <row r="153" spans="1:16" ht="26.1" customHeight="1">
      <c r="A153" s="293"/>
      <c r="B153" s="300"/>
      <c r="C153" s="301"/>
      <c r="D153" s="299"/>
      <c r="E153" s="181" t="s">
        <v>62</v>
      </c>
      <c r="F153" s="181" t="s">
        <v>132</v>
      </c>
      <c r="G153" s="181" t="s">
        <v>63</v>
      </c>
      <c r="H153" s="299"/>
      <c r="I153" s="337"/>
      <c r="J153" s="183">
        <v>3.1</v>
      </c>
      <c r="K153" s="184">
        <f t="shared" si="29"/>
        <v>3.2549999999999999</v>
      </c>
      <c r="L153" s="184" t="str">
        <f t="shared" si="30"/>
        <v>-</v>
      </c>
      <c r="M153" s="64"/>
    </row>
    <row r="154" spans="1:16" ht="26.1" customHeight="1">
      <c r="A154" s="293"/>
      <c r="B154" s="300"/>
      <c r="C154" s="301"/>
      <c r="D154" s="299"/>
      <c r="E154" s="181" t="s">
        <v>62</v>
      </c>
      <c r="F154" s="181" t="s">
        <v>176</v>
      </c>
      <c r="G154" s="181" t="s">
        <v>63</v>
      </c>
      <c r="H154" s="299"/>
      <c r="I154" s="337"/>
      <c r="J154" s="183">
        <v>3.3</v>
      </c>
      <c r="K154" s="184">
        <f t="shared" si="29"/>
        <v>3.4649999999999999</v>
      </c>
      <c r="L154" s="184" t="str">
        <f t="shared" si="30"/>
        <v>-</v>
      </c>
      <c r="M154" s="64"/>
    </row>
    <row r="155" spans="1:16" ht="26.1" customHeight="1">
      <c r="A155" s="293"/>
      <c r="B155" s="300"/>
      <c r="C155" s="301"/>
      <c r="D155" s="299"/>
      <c r="E155" s="181" t="s">
        <v>62</v>
      </c>
      <c r="F155" s="181" t="s">
        <v>177</v>
      </c>
      <c r="G155" s="181" t="s">
        <v>63</v>
      </c>
      <c r="H155" s="181"/>
      <c r="I155" s="197"/>
      <c r="J155" s="183">
        <v>4.05</v>
      </c>
      <c r="K155" s="184">
        <f t="shared" si="29"/>
        <v>4.2530000000000001</v>
      </c>
      <c r="L155" s="184" t="str">
        <f t="shared" si="30"/>
        <v>-</v>
      </c>
      <c r="M155" s="64"/>
    </row>
    <row r="156" spans="1:16" ht="26.1" customHeight="1">
      <c r="A156" s="293">
        <v>173</v>
      </c>
      <c r="B156" s="300"/>
      <c r="C156" s="301"/>
      <c r="D156" s="299"/>
      <c r="E156" s="181" t="s">
        <v>60</v>
      </c>
      <c r="F156" s="181" t="s">
        <v>12</v>
      </c>
      <c r="G156" s="181" t="s">
        <v>81</v>
      </c>
      <c r="H156" s="299">
        <v>100</v>
      </c>
      <c r="I156" s="337">
        <v>1</v>
      </c>
      <c r="J156" s="183">
        <v>1.95</v>
      </c>
      <c r="K156" s="184">
        <f t="shared" si="29"/>
        <v>2.048</v>
      </c>
      <c r="L156" s="184" t="str">
        <f t="shared" si="30"/>
        <v>-</v>
      </c>
      <c r="M156" s="64"/>
    </row>
    <row r="157" spans="1:16" ht="26.1" customHeight="1">
      <c r="A157" s="293"/>
      <c r="B157" s="300"/>
      <c r="C157" s="301"/>
      <c r="D157" s="299"/>
      <c r="E157" s="181" t="s">
        <v>60</v>
      </c>
      <c r="F157" s="181" t="s">
        <v>12</v>
      </c>
      <c r="G157" s="181" t="s">
        <v>63</v>
      </c>
      <c r="H157" s="299"/>
      <c r="I157" s="337"/>
      <c r="J157" s="183">
        <v>2.4</v>
      </c>
      <c r="K157" s="184">
        <f t="shared" si="29"/>
        <v>2.52</v>
      </c>
      <c r="L157" s="184" t="str">
        <f t="shared" si="30"/>
        <v>-</v>
      </c>
      <c r="M157" s="64"/>
    </row>
    <row r="158" spans="1:16" s="6" customFormat="1" ht="26.1" customHeight="1">
      <c r="A158" s="310">
        <v>53</v>
      </c>
      <c r="B158" s="298" t="s">
        <v>122</v>
      </c>
      <c r="C158" s="327">
        <v>1218</v>
      </c>
      <c r="D158" s="323" t="s">
        <v>88</v>
      </c>
      <c r="E158" s="185" t="s">
        <v>64</v>
      </c>
      <c r="F158" s="188" t="s">
        <v>132</v>
      </c>
      <c r="G158" s="198" t="s">
        <v>81</v>
      </c>
      <c r="H158" s="323">
        <v>50</v>
      </c>
      <c r="I158" s="323">
        <v>1</v>
      </c>
      <c r="J158" s="199">
        <v>2.75</v>
      </c>
      <c r="K158" s="195">
        <f t="shared" si="29"/>
        <v>2.8879999999999999</v>
      </c>
      <c r="L158" s="178" t="str">
        <f t="shared" si="30"/>
        <v>-</v>
      </c>
      <c r="M158" s="64"/>
      <c r="N158"/>
      <c r="O158"/>
      <c r="P158"/>
    </row>
    <row r="159" spans="1:16" s="6" customFormat="1" ht="26.1" customHeight="1">
      <c r="A159" s="310"/>
      <c r="B159" s="298"/>
      <c r="C159" s="327"/>
      <c r="D159" s="323"/>
      <c r="E159" s="185" t="s">
        <v>64</v>
      </c>
      <c r="F159" s="188" t="s">
        <v>176</v>
      </c>
      <c r="G159" s="198" t="s">
        <v>81</v>
      </c>
      <c r="H159" s="323"/>
      <c r="I159" s="323"/>
      <c r="J159" s="199">
        <v>3.15</v>
      </c>
      <c r="K159" s="195">
        <f t="shared" si="29"/>
        <v>3.3079999999999998</v>
      </c>
      <c r="L159" s="178" t="str">
        <f t="shared" si="30"/>
        <v>-</v>
      </c>
      <c r="M159" s="64"/>
      <c r="N159"/>
      <c r="O159"/>
      <c r="P159"/>
    </row>
    <row r="160" spans="1:16" s="6" customFormat="1" ht="26.1" customHeight="1">
      <c r="A160" s="310"/>
      <c r="B160" s="298"/>
      <c r="C160" s="327"/>
      <c r="D160" s="323"/>
      <c r="E160" s="185" t="s">
        <v>64</v>
      </c>
      <c r="F160" s="188" t="s">
        <v>132</v>
      </c>
      <c r="G160" s="198" t="s">
        <v>63</v>
      </c>
      <c r="H160" s="323"/>
      <c r="I160" s="323"/>
      <c r="J160" s="199">
        <v>3.1</v>
      </c>
      <c r="K160" s="195">
        <f t="shared" si="29"/>
        <v>3.2549999999999999</v>
      </c>
      <c r="L160" s="178" t="str">
        <f t="shared" si="30"/>
        <v>-</v>
      </c>
      <c r="M160" s="64"/>
      <c r="N160"/>
      <c r="O160"/>
      <c r="P160"/>
    </row>
    <row r="161" spans="1:16" s="6" customFormat="1" ht="26.1" customHeight="1">
      <c r="A161" s="310"/>
      <c r="B161" s="298"/>
      <c r="C161" s="327"/>
      <c r="D161" s="323"/>
      <c r="E161" s="185" t="s">
        <v>64</v>
      </c>
      <c r="F161" s="188" t="s">
        <v>176</v>
      </c>
      <c r="G161" s="198" t="s">
        <v>63</v>
      </c>
      <c r="H161" s="323"/>
      <c r="I161" s="323"/>
      <c r="J161" s="199">
        <v>3.3</v>
      </c>
      <c r="K161" s="195">
        <f t="shared" si="29"/>
        <v>3.4649999999999999</v>
      </c>
      <c r="L161" s="178" t="str">
        <f t="shared" si="30"/>
        <v>-</v>
      </c>
      <c r="M161" s="64"/>
      <c r="N161"/>
      <c r="O161"/>
      <c r="P161"/>
    </row>
    <row r="162" spans="1:16" ht="26.1" customHeight="1">
      <c r="A162" s="293">
        <v>54</v>
      </c>
      <c r="B162" s="300" t="s">
        <v>122</v>
      </c>
      <c r="C162" s="301">
        <v>1204</v>
      </c>
      <c r="D162" s="299" t="s">
        <v>175</v>
      </c>
      <c r="E162" s="181" t="s">
        <v>62</v>
      </c>
      <c r="F162" s="181" t="s">
        <v>178</v>
      </c>
      <c r="G162" s="181" t="s">
        <v>81</v>
      </c>
      <c r="H162" s="299">
        <v>50</v>
      </c>
      <c r="I162" s="337">
        <v>1</v>
      </c>
      <c r="J162" s="183">
        <v>2.75</v>
      </c>
      <c r="K162" s="184">
        <f t="shared" ref="K162:K168" si="31">IF(I162=1,(ROUNDUP((J162*0.05+J162),3)),ROUNDUP((J162*0.05+J162),3))</f>
        <v>2.8879999999999999</v>
      </c>
      <c r="L162" s="184" t="str">
        <f t="shared" si="30"/>
        <v>-</v>
      </c>
      <c r="M162" s="64"/>
    </row>
    <row r="163" spans="1:16" ht="26.1" customHeight="1">
      <c r="A163" s="293"/>
      <c r="B163" s="300"/>
      <c r="C163" s="301"/>
      <c r="D163" s="299"/>
      <c r="E163" s="181" t="s">
        <v>62</v>
      </c>
      <c r="F163" s="181" t="s">
        <v>176</v>
      </c>
      <c r="G163" s="181" t="s">
        <v>81</v>
      </c>
      <c r="H163" s="299"/>
      <c r="I163" s="337"/>
      <c r="J163" s="183">
        <v>3.15</v>
      </c>
      <c r="K163" s="184">
        <f t="shared" si="31"/>
        <v>3.3079999999999998</v>
      </c>
      <c r="L163" s="184" t="str">
        <f t="shared" ref="L163:L168" si="32">IF(I163=1,"-",IF(AND(I163="",L162="-"),"-",ROUNDUP((J163*0.2)+J163,3)))</f>
        <v>-</v>
      </c>
      <c r="M163" s="64"/>
    </row>
    <row r="164" spans="1:16" ht="26.1" customHeight="1">
      <c r="A164" s="293"/>
      <c r="B164" s="300"/>
      <c r="C164" s="301"/>
      <c r="D164" s="299"/>
      <c r="E164" s="181" t="s">
        <v>62</v>
      </c>
      <c r="F164" s="181" t="s">
        <v>178</v>
      </c>
      <c r="G164" s="181" t="s">
        <v>63</v>
      </c>
      <c r="H164" s="299"/>
      <c r="I164" s="337"/>
      <c r="J164" s="183">
        <v>3.1</v>
      </c>
      <c r="K164" s="184">
        <f t="shared" si="31"/>
        <v>3.2549999999999999</v>
      </c>
      <c r="L164" s="184" t="str">
        <f t="shared" si="32"/>
        <v>-</v>
      </c>
      <c r="M164" s="64"/>
    </row>
    <row r="165" spans="1:16" ht="26.1" customHeight="1">
      <c r="A165" s="293"/>
      <c r="B165" s="300"/>
      <c r="C165" s="301"/>
      <c r="D165" s="299"/>
      <c r="E165" s="181" t="s">
        <v>62</v>
      </c>
      <c r="F165" s="181" t="s">
        <v>176</v>
      </c>
      <c r="G165" s="181" t="s">
        <v>63</v>
      </c>
      <c r="H165" s="299"/>
      <c r="I165" s="337"/>
      <c r="J165" s="183">
        <v>3.3</v>
      </c>
      <c r="K165" s="184">
        <f t="shared" si="31"/>
        <v>3.4649999999999999</v>
      </c>
      <c r="L165" s="184" t="str">
        <f t="shared" si="32"/>
        <v>-</v>
      </c>
      <c r="M165" s="64"/>
    </row>
    <row r="166" spans="1:16" ht="26.1" customHeight="1">
      <c r="A166" s="293"/>
      <c r="B166" s="300"/>
      <c r="C166" s="301"/>
      <c r="D166" s="299"/>
      <c r="E166" s="181" t="s">
        <v>62</v>
      </c>
      <c r="F166" s="181" t="s">
        <v>177</v>
      </c>
      <c r="G166" s="181" t="s">
        <v>239</v>
      </c>
      <c r="H166" s="299"/>
      <c r="I166" s="337"/>
      <c r="J166" s="183">
        <v>3.85</v>
      </c>
      <c r="K166" s="184">
        <f t="shared" si="31"/>
        <v>4.0430000000000001</v>
      </c>
      <c r="L166" s="184" t="str">
        <f t="shared" si="32"/>
        <v>-</v>
      </c>
      <c r="M166" s="64"/>
    </row>
    <row r="167" spans="1:16" ht="26.1" customHeight="1">
      <c r="A167" s="310">
        <v>55</v>
      </c>
      <c r="B167" s="298" t="s">
        <v>122</v>
      </c>
      <c r="C167" s="327">
        <v>1219</v>
      </c>
      <c r="D167" s="323" t="s">
        <v>196</v>
      </c>
      <c r="E167" s="188" t="s">
        <v>62</v>
      </c>
      <c r="F167" s="188" t="s">
        <v>132</v>
      </c>
      <c r="G167" s="188" t="s">
        <v>63</v>
      </c>
      <c r="H167" s="323">
        <v>50</v>
      </c>
      <c r="I167" s="416">
        <v>1</v>
      </c>
      <c r="J167" s="177">
        <v>3.4</v>
      </c>
      <c r="K167" s="178">
        <f t="shared" si="31"/>
        <v>3.57</v>
      </c>
      <c r="L167" s="178" t="str">
        <f t="shared" si="32"/>
        <v>-</v>
      </c>
      <c r="M167" s="64"/>
    </row>
    <row r="168" spans="1:16" ht="26.1" customHeight="1">
      <c r="A168" s="310"/>
      <c r="B168" s="298"/>
      <c r="C168" s="327"/>
      <c r="D168" s="323"/>
      <c r="E168" s="188" t="s">
        <v>62</v>
      </c>
      <c r="F168" s="188" t="s">
        <v>176</v>
      </c>
      <c r="G168" s="188" t="s">
        <v>63</v>
      </c>
      <c r="H168" s="323"/>
      <c r="I168" s="416"/>
      <c r="J168" s="177">
        <v>3.95</v>
      </c>
      <c r="K168" s="178">
        <f t="shared" si="31"/>
        <v>4.1480000000000006</v>
      </c>
      <c r="L168" s="178" t="str">
        <f t="shared" si="32"/>
        <v>-</v>
      </c>
      <c r="M168" s="64"/>
    </row>
    <row r="169" spans="1:16" s="53" customFormat="1" ht="21.75" customHeight="1">
      <c r="A169" s="332" t="s">
        <v>184</v>
      </c>
      <c r="B169" s="332"/>
      <c r="C169" s="332"/>
      <c r="D169" s="332"/>
      <c r="E169" s="332"/>
      <c r="F169" s="332"/>
      <c r="G169" s="332"/>
      <c r="H169" s="332"/>
      <c r="I169" s="332"/>
      <c r="J169" s="332"/>
      <c r="K169" s="332"/>
      <c r="L169" s="332"/>
      <c r="M169" s="64"/>
      <c r="N169"/>
      <c r="O169"/>
      <c r="P169"/>
    </row>
    <row r="170" spans="1:16" s="53" customFormat="1" ht="21.75" customHeight="1">
      <c r="A170" s="296">
        <v>61</v>
      </c>
      <c r="B170" s="302" t="s">
        <v>122</v>
      </c>
      <c r="C170" s="308">
        <v>6632</v>
      </c>
      <c r="D170" s="295" t="s">
        <v>42</v>
      </c>
      <c r="E170" s="142" t="s">
        <v>62</v>
      </c>
      <c r="F170" s="144" t="s">
        <v>132</v>
      </c>
      <c r="G170" s="152" t="s">
        <v>81</v>
      </c>
      <c r="H170" s="295">
        <v>50</v>
      </c>
      <c r="I170" s="295">
        <v>5</v>
      </c>
      <c r="J170" s="151">
        <v>3.5</v>
      </c>
      <c r="K170" s="145">
        <f t="shared" ref="K170:K203" si="33">IF(I170=1,(ROUNDUP((J170*0.05+J170),3)),ROUNDUP((J170*0.05+J170),3))</f>
        <v>3.6749999999999998</v>
      </c>
      <c r="L170" s="155">
        <f>IF(I170=1,"-",IF(AND(I170="",L169="-"),"-",ROUNDUP((J170*0.2)+J170,3)))</f>
        <v>4.2</v>
      </c>
      <c r="M170" s="64"/>
      <c r="N170"/>
      <c r="O170"/>
      <c r="P170"/>
    </row>
    <row r="171" spans="1:16" s="53" customFormat="1" ht="21.75" customHeight="1">
      <c r="A171" s="296"/>
      <c r="B171" s="302"/>
      <c r="C171" s="308"/>
      <c r="D171" s="295"/>
      <c r="E171" s="142" t="s">
        <v>62</v>
      </c>
      <c r="F171" s="144" t="s">
        <v>176</v>
      </c>
      <c r="G171" s="152" t="s">
        <v>81</v>
      </c>
      <c r="H171" s="295"/>
      <c r="I171" s="295"/>
      <c r="J171" s="151">
        <v>3.85</v>
      </c>
      <c r="K171" s="145">
        <f t="shared" si="33"/>
        <v>4.0430000000000001</v>
      </c>
      <c r="L171" s="155">
        <f>IF(I171=1,"-",IF(AND(I171="",L170="-"),"-",ROUNDUP((J171*0.2)+J171,3)))</f>
        <v>4.62</v>
      </c>
      <c r="M171" s="64"/>
      <c r="N171"/>
      <c r="O171"/>
      <c r="P171"/>
    </row>
    <row r="172" spans="1:16" s="53" customFormat="1" ht="21.75" customHeight="1">
      <c r="A172" s="296"/>
      <c r="B172" s="302"/>
      <c r="C172" s="308"/>
      <c r="D172" s="295"/>
      <c r="E172" s="142" t="s">
        <v>62</v>
      </c>
      <c r="F172" s="144" t="s">
        <v>132</v>
      </c>
      <c r="G172" s="152" t="s">
        <v>63</v>
      </c>
      <c r="H172" s="295"/>
      <c r="I172" s="295"/>
      <c r="J172" s="151">
        <v>3.85</v>
      </c>
      <c r="K172" s="145">
        <f t="shared" si="33"/>
        <v>4.0430000000000001</v>
      </c>
      <c r="L172" s="155">
        <f>IF(I172=1,"-",IF(AND(I172="",L171="-"),"-",ROUNDUP((J172*0.2)+J172,3)))</f>
        <v>4.62</v>
      </c>
      <c r="M172" s="64"/>
      <c r="N172"/>
      <c r="O172"/>
      <c r="P172"/>
    </row>
    <row r="173" spans="1:16" s="53" customFormat="1" ht="21.75" customHeight="1">
      <c r="A173" s="296"/>
      <c r="B173" s="302"/>
      <c r="C173" s="308"/>
      <c r="D173" s="295"/>
      <c r="E173" s="142" t="s">
        <v>62</v>
      </c>
      <c r="F173" s="144" t="s">
        <v>176</v>
      </c>
      <c r="G173" s="152" t="s">
        <v>63</v>
      </c>
      <c r="H173" s="295"/>
      <c r="I173" s="295"/>
      <c r="J173" s="151">
        <v>4.25</v>
      </c>
      <c r="K173" s="145">
        <f t="shared" si="33"/>
        <v>4.4630000000000001</v>
      </c>
      <c r="L173" s="155">
        <f>IF(I173=1,"-",IF(AND(I173="",L172="-"),"-",ROUNDUP((J173*0.2)+J173,3)))</f>
        <v>5.0999999999999996</v>
      </c>
      <c r="M173" s="64"/>
      <c r="N173"/>
      <c r="O173"/>
      <c r="P173"/>
    </row>
    <row r="174" spans="1:16" s="53" customFormat="1" ht="21.75" customHeight="1">
      <c r="A174" s="309">
        <v>63</v>
      </c>
      <c r="B174" s="315" t="s">
        <v>326</v>
      </c>
      <c r="C174" s="366" t="s">
        <v>539</v>
      </c>
      <c r="D174" s="313" t="s">
        <v>540</v>
      </c>
      <c r="E174" s="76" t="s">
        <v>244</v>
      </c>
      <c r="F174" s="76" t="s">
        <v>132</v>
      </c>
      <c r="G174" s="76" t="s">
        <v>63</v>
      </c>
      <c r="H174" s="313">
        <v>50</v>
      </c>
      <c r="I174" s="386">
        <v>1</v>
      </c>
      <c r="J174" s="153">
        <v>6.5</v>
      </c>
      <c r="K174" s="141">
        <f t="shared" ref="K174:K175" si="34">IF(I174=1,(ROUNDUP((J174*0.05+J174),3)),ROUNDUP((J174*0.05+J174),3))</f>
        <v>6.8250000000000002</v>
      </c>
      <c r="L174" s="154" t="str">
        <f t="shared" ref="L174:L175" si="35">IF(I174=1,"-",IF(AND(I174="",L173="-"),"-",ROUNDUP((J174*0.2)+J174,3)))</f>
        <v>-</v>
      </c>
      <c r="M174" s="64"/>
      <c r="N174"/>
      <c r="O174"/>
      <c r="P174"/>
    </row>
    <row r="175" spans="1:16" s="53" customFormat="1" ht="21.75" customHeight="1">
      <c r="A175" s="309"/>
      <c r="B175" s="315"/>
      <c r="C175" s="366"/>
      <c r="D175" s="313"/>
      <c r="E175" s="76" t="s">
        <v>244</v>
      </c>
      <c r="F175" s="76" t="s">
        <v>176</v>
      </c>
      <c r="G175" s="76" t="s">
        <v>63</v>
      </c>
      <c r="H175" s="313"/>
      <c r="I175" s="386"/>
      <c r="J175" s="153">
        <v>6.85</v>
      </c>
      <c r="K175" s="141">
        <f t="shared" si="34"/>
        <v>7.1930000000000005</v>
      </c>
      <c r="L175" s="154" t="str">
        <f t="shared" si="35"/>
        <v>-</v>
      </c>
      <c r="M175" s="64"/>
      <c r="N175"/>
      <c r="O175"/>
      <c r="P175"/>
    </row>
    <row r="176" spans="1:16" ht="21.75" customHeight="1">
      <c r="A176" s="296">
        <v>64</v>
      </c>
      <c r="B176" s="302" t="s">
        <v>122</v>
      </c>
      <c r="C176" s="308">
        <v>6638</v>
      </c>
      <c r="D176" s="295" t="s">
        <v>94</v>
      </c>
      <c r="E176" s="144" t="s">
        <v>62</v>
      </c>
      <c r="F176" s="144" t="s">
        <v>178</v>
      </c>
      <c r="G176" s="144" t="s">
        <v>81</v>
      </c>
      <c r="H176" s="295">
        <v>50</v>
      </c>
      <c r="I176" s="297">
        <v>5</v>
      </c>
      <c r="J176" s="151">
        <v>3.75</v>
      </c>
      <c r="K176" s="145">
        <f t="shared" ref="K176:K187" si="36">IF(I176=1,(ROUNDUP((J176*0.05+J176),3)),ROUNDUP((J176*0.05+J176),3))</f>
        <v>3.9379999999999997</v>
      </c>
      <c r="L176" s="145">
        <f>IF(I176=1,"-",IF(AND(I176="",L195="-"),"-",ROUNDUP((J176*0.2)+J176,3)))</f>
        <v>4.5</v>
      </c>
      <c r="M176" s="64"/>
    </row>
    <row r="177" spans="1:16" ht="21.75" customHeight="1">
      <c r="A177" s="296"/>
      <c r="B177" s="302"/>
      <c r="C177" s="308"/>
      <c r="D177" s="295"/>
      <c r="E177" s="144" t="s">
        <v>62</v>
      </c>
      <c r="F177" s="144" t="s">
        <v>176</v>
      </c>
      <c r="G177" s="144" t="s">
        <v>81</v>
      </c>
      <c r="H177" s="295"/>
      <c r="I177" s="297"/>
      <c r="J177" s="151">
        <v>4.95</v>
      </c>
      <c r="K177" s="145">
        <f t="shared" si="36"/>
        <v>5.1980000000000004</v>
      </c>
      <c r="L177" s="145">
        <f t="shared" ref="L177:L187" si="37">IF(I177=1,"-",IF(AND(I177="",L176="-"),"-",ROUNDUP((J177*0.2)+J177,3)))</f>
        <v>5.94</v>
      </c>
      <c r="M177" s="64"/>
    </row>
    <row r="178" spans="1:16" ht="21.75" customHeight="1">
      <c r="A178" s="296"/>
      <c r="B178" s="302"/>
      <c r="C178" s="308"/>
      <c r="D178" s="295"/>
      <c r="E178" s="144" t="s">
        <v>62</v>
      </c>
      <c r="F178" s="144" t="s">
        <v>177</v>
      </c>
      <c r="G178" s="144" t="s">
        <v>81</v>
      </c>
      <c r="H178" s="295"/>
      <c r="I178" s="297"/>
      <c r="J178" s="151">
        <v>5.2</v>
      </c>
      <c r="K178" s="145">
        <f t="shared" si="36"/>
        <v>5.46</v>
      </c>
      <c r="L178" s="145">
        <f t="shared" si="37"/>
        <v>6.24</v>
      </c>
      <c r="M178" s="64"/>
    </row>
    <row r="179" spans="1:16" ht="21.75" customHeight="1">
      <c r="A179" s="296"/>
      <c r="B179" s="302"/>
      <c r="C179" s="308"/>
      <c r="D179" s="295"/>
      <c r="E179" s="144" t="s">
        <v>62</v>
      </c>
      <c r="F179" s="144" t="s">
        <v>178</v>
      </c>
      <c r="G179" s="144" t="s">
        <v>63</v>
      </c>
      <c r="H179" s="295"/>
      <c r="I179" s="297"/>
      <c r="J179" s="151">
        <v>4</v>
      </c>
      <c r="K179" s="145">
        <f t="shared" si="36"/>
        <v>4.2</v>
      </c>
      <c r="L179" s="145">
        <f t="shared" si="37"/>
        <v>4.8</v>
      </c>
      <c r="M179" s="64"/>
    </row>
    <row r="180" spans="1:16" ht="21.75" customHeight="1">
      <c r="A180" s="296"/>
      <c r="B180" s="302"/>
      <c r="C180" s="308"/>
      <c r="D180" s="295"/>
      <c r="E180" s="144" t="s">
        <v>62</v>
      </c>
      <c r="F180" s="144" t="s">
        <v>176</v>
      </c>
      <c r="G180" s="144" t="s">
        <v>63</v>
      </c>
      <c r="H180" s="295"/>
      <c r="I180" s="297"/>
      <c r="J180" s="151">
        <v>5.4</v>
      </c>
      <c r="K180" s="145">
        <f t="shared" si="36"/>
        <v>5.67</v>
      </c>
      <c r="L180" s="145">
        <f t="shared" si="37"/>
        <v>6.48</v>
      </c>
      <c r="M180" s="64"/>
    </row>
    <row r="181" spans="1:16" ht="21.75" customHeight="1">
      <c r="A181" s="296"/>
      <c r="B181" s="302"/>
      <c r="C181" s="308"/>
      <c r="D181" s="295"/>
      <c r="E181" s="144" t="s">
        <v>62</v>
      </c>
      <c r="F181" s="144" t="s">
        <v>177</v>
      </c>
      <c r="G181" s="144" t="s">
        <v>63</v>
      </c>
      <c r="H181" s="295"/>
      <c r="I181" s="297"/>
      <c r="J181" s="151">
        <v>5.65</v>
      </c>
      <c r="K181" s="145">
        <f t="shared" si="36"/>
        <v>5.9330000000000007</v>
      </c>
      <c r="L181" s="145">
        <f t="shared" si="37"/>
        <v>6.78</v>
      </c>
      <c r="M181" s="64"/>
    </row>
    <row r="182" spans="1:16" ht="21.75" customHeight="1">
      <c r="A182" s="296">
        <v>174</v>
      </c>
      <c r="B182" s="302"/>
      <c r="C182" s="308"/>
      <c r="D182" s="295"/>
      <c r="E182" s="144" t="s">
        <v>60</v>
      </c>
      <c r="F182" s="144" t="s">
        <v>12</v>
      </c>
      <c r="G182" s="144" t="s">
        <v>81</v>
      </c>
      <c r="H182" s="295"/>
      <c r="I182" s="297"/>
      <c r="J182" s="151">
        <v>3.2</v>
      </c>
      <c r="K182" s="145">
        <f t="shared" si="36"/>
        <v>3.36</v>
      </c>
      <c r="L182" s="145">
        <f t="shared" si="37"/>
        <v>3.84</v>
      </c>
      <c r="M182" s="64"/>
    </row>
    <row r="183" spans="1:16" ht="21.75" customHeight="1">
      <c r="A183" s="296"/>
      <c r="B183" s="302"/>
      <c r="C183" s="308"/>
      <c r="D183" s="295"/>
      <c r="E183" s="144" t="s">
        <v>60</v>
      </c>
      <c r="F183" s="144" t="s">
        <v>12</v>
      </c>
      <c r="G183" s="144" t="s">
        <v>63</v>
      </c>
      <c r="H183" s="295"/>
      <c r="I183" s="297"/>
      <c r="J183" s="151">
        <v>3.5</v>
      </c>
      <c r="K183" s="145">
        <f t="shared" si="36"/>
        <v>3.6749999999999998</v>
      </c>
      <c r="L183" s="145">
        <f t="shared" si="37"/>
        <v>4.2</v>
      </c>
      <c r="M183" s="64"/>
    </row>
    <row r="184" spans="1:16" s="53" customFormat="1" ht="21.75" customHeight="1">
      <c r="A184" s="309">
        <v>64</v>
      </c>
      <c r="B184" s="303" t="s">
        <v>122</v>
      </c>
      <c r="C184" s="307">
        <v>6634</v>
      </c>
      <c r="D184" s="305" t="s">
        <v>110</v>
      </c>
      <c r="E184" s="146" t="s">
        <v>64</v>
      </c>
      <c r="F184" s="149" t="s">
        <v>132</v>
      </c>
      <c r="G184" s="244" t="s">
        <v>81</v>
      </c>
      <c r="H184" s="305">
        <v>50</v>
      </c>
      <c r="I184" s="305">
        <v>5</v>
      </c>
      <c r="J184" s="153">
        <v>3.75</v>
      </c>
      <c r="K184" s="141">
        <f t="shared" si="36"/>
        <v>3.9379999999999997</v>
      </c>
      <c r="L184" s="141">
        <f t="shared" si="37"/>
        <v>4.5</v>
      </c>
      <c r="M184" s="64"/>
      <c r="N184"/>
      <c r="O184"/>
      <c r="P184"/>
    </row>
    <row r="185" spans="1:16" s="53" customFormat="1" ht="21.75" customHeight="1">
      <c r="A185" s="309"/>
      <c r="B185" s="303"/>
      <c r="C185" s="307"/>
      <c r="D185" s="305"/>
      <c r="E185" s="146" t="s">
        <v>64</v>
      </c>
      <c r="F185" s="149" t="s">
        <v>176</v>
      </c>
      <c r="G185" s="244" t="s">
        <v>81</v>
      </c>
      <c r="H185" s="305"/>
      <c r="I185" s="305"/>
      <c r="J185" s="153">
        <v>4.95</v>
      </c>
      <c r="K185" s="141">
        <f t="shared" si="36"/>
        <v>5.1980000000000004</v>
      </c>
      <c r="L185" s="141">
        <f t="shared" si="37"/>
        <v>5.94</v>
      </c>
      <c r="M185" s="64"/>
      <c r="N185"/>
      <c r="O185"/>
      <c r="P185"/>
    </row>
    <row r="186" spans="1:16" s="53" customFormat="1" ht="21.75" customHeight="1">
      <c r="A186" s="309"/>
      <c r="B186" s="303"/>
      <c r="C186" s="307"/>
      <c r="D186" s="305"/>
      <c r="E186" s="146" t="s">
        <v>64</v>
      </c>
      <c r="F186" s="149" t="s">
        <v>132</v>
      </c>
      <c r="G186" s="244" t="s">
        <v>63</v>
      </c>
      <c r="H186" s="305"/>
      <c r="I186" s="305"/>
      <c r="J186" s="153">
        <v>4</v>
      </c>
      <c r="K186" s="141">
        <f t="shared" si="36"/>
        <v>4.2</v>
      </c>
      <c r="L186" s="141">
        <f t="shared" si="37"/>
        <v>4.8</v>
      </c>
      <c r="M186" s="64"/>
      <c r="N186"/>
      <c r="O186"/>
      <c r="P186"/>
    </row>
    <row r="187" spans="1:16" s="53" customFormat="1" ht="21.75" customHeight="1">
      <c r="A187" s="309"/>
      <c r="B187" s="303"/>
      <c r="C187" s="307"/>
      <c r="D187" s="305"/>
      <c r="E187" s="146" t="s">
        <v>64</v>
      </c>
      <c r="F187" s="149" t="s">
        <v>176</v>
      </c>
      <c r="G187" s="244" t="s">
        <v>63</v>
      </c>
      <c r="H187" s="305"/>
      <c r="I187" s="305"/>
      <c r="J187" s="153">
        <v>5.4</v>
      </c>
      <c r="K187" s="141">
        <f t="shared" si="36"/>
        <v>5.67</v>
      </c>
      <c r="L187" s="141">
        <f t="shared" si="37"/>
        <v>6.48</v>
      </c>
      <c r="M187" s="64"/>
      <c r="N187"/>
      <c r="O187"/>
      <c r="P187"/>
    </row>
    <row r="188" spans="1:16" ht="24.95" customHeight="1">
      <c r="A188" s="296">
        <v>66</v>
      </c>
      <c r="B188" s="302" t="s">
        <v>326</v>
      </c>
      <c r="C188" s="308">
        <v>6617</v>
      </c>
      <c r="D188" s="295" t="s">
        <v>329</v>
      </c>
      <c r="E188" s="144" t="s">
        <v>62</v>
      </c>
      <c r="F188" s="144" t="s">
        <v>132</v>
      </c>
      <c r="G188" s="144" t="s">
        <v>81</v>
      </c>
      <c r="H188" s="295">
        <v>50</v>
      </c>
      <c r="I188" s="297">
        <v>5</v>
      </c>
      <c r="J188" s="151">
        <v>4.9000000000000004</v>
      </c>
      <c r="K188" s="145">
        <f t="shared" si="33"/>
        <v>5.1449999999999996</v>
      </c>
      <c r="L188" s="145">
        <f>IF(I188=1,"-",IF(AND(I188="",L71="-"),"-",ROUNDUP((J188*0.2)+J188,3)))</f>
        <v>5.88</v>
      </c>
      <c r="M188" s="64"/>
    </row>
    <row r="189" spans="1:16" ht="24.95" customHeight="1">
      <c r="A189" s="296"/>
      <c r="B189" s="302"/>
      <c r="C189" s="308"/>
      <c r="D189" s="295"/>
      <c r="E189" s="144" t="s">
        <v>62</v>
      </c>
      <c r="F189" s="144" t="s">
        <v>176</v>
      </c>
      <c r="G189" s="144" t="s">
        <v>81</v>
      </c>
      <c r="H189" s="295"/>
      <c r="I189" s="297"/>
      <c r="J189" s="151">
        <v>5.9</v>
      </c>
      <c r="K189" s="145">
        <f t="shared" si="33"/>
        <v>6.1950000000000003</v>
      </c>
      <c r="L189" s="145">
        <f t="shared" ref="L189:L251" si="38">IF(I189=1,"-",IF(AND(I189="",L188="-"),"-",ROUNDUP((J189*0.2)+J189,3)))</f>
        <v>7.08</v>
      </c>
      <c r="M189" s="64"/>
    </row>
    <row r="190" spans="1:16" ht="24.95" customHeight="1">
      <c r="A190" s="296"/>
      <c r="B190" s="302"/>
      <c r="C190" s="308"/>
      <c r="D190" s="295"/>
      <c r="E190" s="144" t="s">
        <v>62</v>
      </c>
      <c r="F190" s="144" t="s">
        <v>132</v>
      </c>
      <c r="G190" s="144" t="s">
        <v>63</v>
      </c>
      <c r="H190" s="295"/>
      <c r="I190" s="297"/>
      <c r="J190" s="151">
        <v>6.15</v>
      </c>
      <c r="K190" s="145">
        <f t="shared" si="33"/>
        <v>6.4580000000000002</v>
      </c>
      <c r="L190" s="145">
        <f t="shared" si="38"/>
        <v>7.38</v>
      </c>
      <c r="M190" s="64"/>
    </row>
    <row r="191" spans="1:16" ht="24.95" customHeight="1">
      <c r="A191" s="296"/>
      <c r="B191" s="302"/>
      <c r="C191" s="308"/>
      <c r="D191" s="295"/>
      <c r="E191" s="144" t="s">
        <v>62</v>
      </c>
      <c r="F191" s="144" t="s">
        <v>176</v>
      </c>
      <c r="G191" s="144" t="s">
        <v>63</v>
      </c>
      <c r="H191" s="295"/>
      <c r="I191" s="297"/>
      <c r="J191" s="151">
        <v>6.9</v>
      </c>
      <c r="K191" s="145">
        <f t="shared" si="33"/>
        <v>7.2450000000000001</v>
      </c>
      <c r="L191" s="145">
        <f t="shared" si="38"/>
        <v>8.2799999999999994</v>
      </c>
      <c r="M191" s="64"/>
    </row>
    <row r="192" spans="1:16" ht="24.95" customHeight="1">
      <c r="A192" s="309">
        <v>66</v>
      </c>
      <c r="B192" s="303" t="s">
        <v>326</v>
      </c>
      <c r="C192" s="307">
        <v>6618</v>
      </c>
      <c r="D192" s="305" t="s">
        <v>330</v>
      </c>
      <c r="E192" s="149" t="s">
        <v>64</v>
      </c>
      <c r="F192" s="149" t="s">
        <v>132</v>
      </c>
      <c r="G192" s="149" t="s">
        <v>81</v>
      </c>
      <c r="H192" s="305">
        <v>50</v>
      </c>
      <c r="I192" s="320">
        <v>5</v>
      </c>
      <c r="J192" s="153">
        <v>4.9000000000000004</v>
      </c>
      <c r="K192" s="141">
        <f t="shared" si="33"/>
        <v>5.1449999999999996</v>
      </c>
      <c r="L192" s="141">
        <f t="shared" si="38"/>
        <v>5.88</v>
      </c>
      <c r="M192" s="64"/>
    </row>
    <row r="193" spans="1:16" ht="24.95" customHeight="1">
      <c r="A193" s="309"/>
      <c r="B193" s="303"/>
      <c r="C193" s="307"/>
      <c r="D193" s="305"/>
      <c r="E193" s="149" t="s">
        <v>64</v>
      </c>
      <c r="F193" s="149" t="s">
        <v>176</v>
      </c>
      <c r="G193" s="149" t="s">
        <v>81</v>
      </c>
      <c r="H193" s="305"/>
      <c r="I193" s="320"/>
      <c r="J193" s="153">
        <v>5.9</v>
      </c>
      <c r="K193" s="141">
        <f t="shared" si="33"/>
        <v>6.1950000000000003</v>
      </c>
      <c r="L193" s="141">
        <f t="shared" si="38"/>
        <v>7.08</v>
      </c>
      <c r="M193" s="64"/>
    </row>
    <row r="194" spans="1:16" ht="24.95" customHeight="1">
      <c r="A194" s="309"/>
      <c r="B194" s="303"/>
      <c r="C194" s="307"/>
      <c r="D194" s="305"/>
      <c r="E194" s="149" t="s">
        <v>64</v>
      </c>
      <c r="F194" s="149" t="s">
        <v>132</v>
      </c>
      <c r="G194" s="149" t="s">
        <v>63</v>
      </c>
      <c r="H194" s="305"/>
      <c r="I194" s="320"/>
      <c r="J194" s="153">
        <v>6.15</v>
      </c>
      <c r="K194" s="141">
        <f t="shared" si="33"/>
        <v>6.4580000000000002</v>
      </c>
      <c r="L194" s="141">
        <f t="shared" si="38"/>
        <v>7.38</v>
      </c>
      <c r="M194" s="64"/>
    </row>
    <row r="195" spans="1:16" ht="24.95" customHeight="1">
      <c r="A195" s="309"/>
      <c r="B195" s="303"/>
      <c r="C195" s="307"/>
      <c r="D195" s="305"/>
      <c r="E195" s="149" t="s">
        <v>64</v>
      </c>
      <c r="F195" s="149" t="s">
        <v>176</v>
      </c>
      <c r="G195" s="149" t="s">
        <v>63</v>
      </c>
      <c r="H195" s="305"/>
      <c r="I195" s="320"/>
      <c r="J195" s="153">
        <v>6.9</v>
      </c>
      <c r="K195" s="141">
        <f t="shared" si="33"/>
        <v>7.2450000000000001</v>
      </c>
      <c r="L195" s="141">
        <f t="shared" si="38"/>
        <v>8.2799999999999994</v>
      </c>
      <c r="M195" s="64"/>
    </row>
    <row r="196" spans="1:16" ht="24.95" customHeight="1">
      <c r="A196" s="296">
        <v>68</v>
      </c>
      <c r="B196" s="302" t="s">
        <v>122</v>
      </c>
      <c r="C196" s="308">
        <v>6609</v>
      </c>
      <c r="D196" s="295" t="s">
        <v>289</v>
      </c>
      <c r="E196" s="144" t="s">
        <v>62</v>
      </c>
      <c r="F196" s="144" t="s">
        <v>132</v>
      </c>
      <c r="G196" s="144" t="s">
        <v>81</v>
      </c>
      <c r="H196" s="295">
        <v>50</v>
      </c>
      <c r="I196" s="297">
        <v>5</v>
      </c>
      <c r="J196" s="151">
        <v>3.75</v>
      </c>
      <c r="K196" s="145">
        <f t="shared" si="33"/>
        <v>3.9379999999999997</v>
      </c>
      <c r="L196" s="145">
        <f>IF(I196=1,"-",IF(AND(I196="",L187="-"),"-",ROUNDUP((J196*0.2)+J196,3)))</f>
        <v>4.5</v>
      </c>
      <c r="M196" s="64"/>
    </row>
    <row r="197" spans="1:16" ht="24.95" customHeight="1">
      <c r="A197" s="296"/>
      <c r="B197" s="302"/>
      <c r="C197" s="308"/>
      <c r="D197" s="295"/>
      <c r="E197" s="144" t="s">
        <v>62</v>
      </c>
      <c r="F197" s="144" t="s">
        <v>176</v>
      </c>
      <c r="G197" s="144" t="s">
        <v>81</v>
      </c>
      <c r="H197" s="295"/>
      <c r="I197" s="297"/>
      <c r="J197" s="151">
        <v>4.8</v>
      </c>
      <c r="K197" s="145">
        <f t="shared" si="33"/>
        <v>5.04</v>
      </c>
      <c r="L197" s="145">
        <f t="shared" si="38"/>
        <v>5.76</v>
      </c>
      <c r="M197" s="64"/>
    </row>
    <row r="198" spans="1:16" ht="24.95" customHeight="1">
      <c r="A198" s="296"/>
      <c r="B198" s="302"/>
      <c r="C198" s="308"/>
      <c r="D198" s="295"/>
      <c r="E198" s="144" t="s">
        <v>62</v>
      </c>
      <c r="F198" s="144" t="s">
        <v>177</v>
      </c>
      <c r="G198" s="144" t="s">
        <v>81</v>
      </c>
      <c r="H198" s="295"/>
      <c r="I198" s="297"/>
      <c r="J198" s="151">
        <v>5.2</v>
      </c>
      <c r="K198" s="145">
        <f t="shared" si="33"/>
        <v>5.46</v>
      </c>
      <c r="L198" s="145">
        <f t="shared" si="38"/>
        <v>6.24</v>
      </c>
      <c r="M198" s="64"/>
    </row>
    <row r="199" spans="1:16" ht="24.95" customHeight="1">
      <c r="A199" s="296"/>
      <c r="B199" s="302"/>
      <c r="C199" s="308"/>
      <c r="D199" s="295"/>
      <c r="E199" s="144" t="s">
        <v>62</v>
      </c>
      <c r="F199" s="144" t="s">
        <v>189</v>
      </c>
      <c r="G199" s="144" t="s">
        <v>81</v>
      </c>
      <c r="H199" s="295"/>
      <c r="I199" s="297"/>
      <c r="J199" s="151">
        <v>5.95</v>
      </c>
      <c r="K199" s="145">
        <f t="shared" si="33"/>
        <v>6.2480000000000002</v>
      </c>
      <c r="L199" s="145">
        <f t="shared" si="38"/>
        <v>7.14</v>
      </c>
      <c r="M199" s="64"/>
    </row>
    <row r="200" spans="1:16" ht="24.95" customHeight="1">
      <c r="A200" s="296"/>
      <c r="B200" s="302"/>
      <c r="C200" s="308"/>
      <c r="D200" s="295"/>
      <c r="E200" s="144" t="s">
        <v>62</v>
      </c>
      <c r="F200" s="144" t="s">
        <v>132</v>
      </c>
      <c r="G200" s="144" t="s">
        <v>63</v>
      </c>
      <c r="H200" s="295"/>
      <c r="I200" s="297"/>
      <c r="J200" s="151">
        <v>4</v>
      </c>
      <c r="K200" s="145">
        <f t="shared" si="33"/>
        <v>4.2</v>
      </c>
      <c r="L200" s="145">
        <f t="shared" si="38"/>
        <v>4.8</v>
      </c>
      <c r="M200" s="64"/>
    </row>
    <row r="201" spans="1:16" ht="24.95" customHeight="1">
      <c r="A201" s="296"/>
      <c r="B201" s="302"/>
      <c r="C201" s="308"/>
      <c r="D201" s="295"/>
      <c r="E201" s="144" t="s">
        <v>62</v>
      </c>
      <c r="F201" s="144" t="s">
        <v>176</v>
      </c>
      <c r="G201" s="144" t="s">
        <v>63</v>
      </c>
      <c r="H201" s="295"/>
      <c r="I201" s="297"/>
      <c r="J201" s="151">
        <v>5.3</v>
      </c>
      <c r="K201" s="145">
        <f t="shared" si="33"/>
        <v>5.5650000000000004</v>
      </c>
      <c r="L201" s="145">
        <f t="shared" si="38"/>
        <v>6.36</v>
      </c>
      <c r="M201" s="64"/>
    </row>
    <row r="202" spans="1:16" ht="24.95" customHeight="1">
      <c r="A202" s="296"/>
      <c r="B202" s="302"/>
      <c r="C202" s="308"/>
      <c r="D202" s="295"/>
      <c r="E202" s="144" t="s">
        <v>62</v>
      </c>
      <c r="F202" s="144" t="s">
        <v>177</v>
      </c>
      <c r="G202" s="144" t="s">
        <v>63</v>
      </c>
      <c r="H202" s="295"/>
      <c r="I202" s="297"/>
      <c r="J202" s="151">
        <v>5.65</v>
      </c>
      <c r="K202" s="145">
        <f t="shared" si="33"/>
        <v>5.9330000000000007</v>
      </c>
      <c r="L202" s="145">
        <f t="shared" si="38"/>
        <v>6.78</v>
      </c>
      <c r="M202" s="64"/>
    </row>
    <row r="203" spans="1:16" ht="24.95" customHeight="1">
      <c r="A203" s="296"/>
      <c r="B203" s="302"/>
      <c r="C203" s="308"/>
      <c r="D203" s="295"/>
      <c r="E203" s="144" t="s">
        <v>62</v>
      </c>
      <c r="F203" s="144" t="s">
        <v>189</v>
      </c>
      <c r="G203" s="144" t="s">
        <v>63</v>
      </c>
      <c r="H203" s="295"/>
      <c r="I203" s="297"/>
      <c r="J203" s="151">
        <v>6.2</v>
      </c>
      <c r="K203" s="145">
        <f t="shared" si="33"/>
        <v>6.51</v>
      </c>
      <c r="L203" s="145">
        <f t="shared" si="38"/>
        <v>7.44</v>
      </c>
      <c r="M203" s="64"/>
    </row>
    <row r="204" spans="1:16" ht="24.95" customHeight="1">
      <c r="A204" s="296">
        <v>175</v>
      </c>
      <c r="B204" s="302"/>
      <c r="C204" s="308"/>
      <c r="D204" s="295"/>
      <c r="E204" s="144" t="s">
        <v>60</v>
      </c>
      <c r="F204" s="144" t="s">
        <v>12</v>
      </c>
      <c r="G204" s="144" t="s">
        <v>81</v>
      </c>
      <c r="H204" s="295"/>
      <c r="I204" s="297"/>
      <c r="J204" s="151">
        <v>3.2</v>
      </c>
      <c r="K204" s="145">
        <f t="shared" ref="K204:K246" si="39">IF(I204=1,(ROUNDUP((J204*0.05+J204),3)),ROUNDUP((J204*0.05+J204),3))</f>
        <v>3.36</v>
      </c>
      <c r="L204" s="145">
        <f t="shared" si="38"/>
        <v>3.84</v>
      </c>
      <c r="M204" s="64"/>
    </row>
    <row r="205" spans="1:16" ht="24.95" customHeight="1">
      <c r="A205" s="296"/>
      <c r="B205" s="302"/>
      <c r="C205" s="308"/>
      <c r="D205" s="295"/>
      <c r="E205" s="144" t="s">
        <v>60</v>
      </c>
      <c r="F205" s="144" t="s">
        <v>12</v>
      </c>
      <c r="G205" s="144" t="s">
        <v>63</v>
      </c>
      <c r="H205" s="295"/>
      <c r="I205" s="297"/>
      <c r="J205" s="151">
        <v>3.5</v>
      </c>
      <c r="K205" s="145">
        <f t="shared" si="39"/>
        <v>3.6749999999999998</v>
      </c>
      <c r="L205" s="145">
        <f t="shared" si="38"/>
        <v>4.2</v>
      </c>
      <c r="M205" s="64"/>
    </row>
    <row r="206" spans="1:16" s="53" customFormat="1" ht="24.95" customHeight="1">
      <c r="A206" s="309">
        <v>68</v>
      </c>
      <c r="B206" s="303" t="s">
        <v>122</v>
      </c>
      <c r="C206" s="307">
        <v>6644</v>
      </c>
      <c r="D206" s="305" t="s">
        <v>290</v>
      </c>
      <c r="E206" s="146" t="s">
        <v>64</v>
      </c>
      <c r="F206" s="149" t="s">
        <v>132</v>
      </c>
      <c r="G206" s="244" t="s">
        <v>81</v>
      </c>
      <c r="H206" s="305">
        <v>50</v>
      </c>
      <c r="I206" s="305">
        <v>5</v>
      </c>
      <c r="J206" s="153">
        <v>3.75</v>
      </c>
      <c r="K206" s="141">
        <f t="shared" si="39"/>
        <v>3.9379999999999997</v>
      </c>
      <c r="L206" s="141">
        <f t="shared" si="38"/>
        <v>4.5</v>
      </c>
      <c r="M206" s="64"/>
      <c r="N206"/>
      <c r="O206"/>
      <c r="P206"/>
    </row>
    <row r="207" spans="1:16" s="53" customFormat="1" ht="24.95" customHeight="1">
      <c r="A207" s="309"/>
      <c r="B207" s="303"/>
      <c r="C207" s="307"/>
      <c r="D207" s="305"/>
      <c r="E207" s="146" t="s">
        <v>64</v>
      </c>
      <c r="F207" s="149" t="s">
        <v>176</v>
      </c>
      <c r="G207" s="244" t="s">
        <v>81</v>
      </c>
      <c r="H207" s="305"/>
      <c r="I207" s="305"/>
      <c r="J207" s="153">
        <v>4.8</v>
      </c>
      <c r="K207" s="141">
        <f t="shared" si="39"/>
        <v>5.04</v>
      </c>
      <c r="L207" s="141">
        <f t="shared" si="38"/>
        <v>5.76</v>
      </c>
      <c r="M207" s="64"/>
      <c r="N207"/>
      <c r="O207"/>
      <c r="P207"/>
    </row>
    <row r="208" spans="1:16" s="53" customFormat="1" ht="24.95" customHeight="1">
      <c r="A208" s="309"/>
      <c r="B208" s="303"/>
      <c r="C208" s="307"/>
      <c r="D208" s="305"/>
      <c r="E208" s="146" t="s">
        <v>64</v>
      </c>
      <c r="F208" s="149" t="s">
        <v>132</v>
      </c>
      <c r="G208" s="244" t="s">
        <v>63</v>
      </c>
      <c r="H208" s="305"/>
      <c r="I208" s="305"/>
      <c r="J208" s="153">
        <v>4</v>
      </c>
      <c r="K208" s="141">
        <f t="shared" si="39"/>
        <v>4.2</v>
      </c>
      <c r="L208" s="141">
        <f t="shared" si="38"/>
        <v>4.8</v>
      </c>
      <c r="M208" s="64"/>
      <c r="N208"/>
      <c r="O208"/>
      <c r="P208"/>
    </row>
    <row r="209" spans="1:16" s="53" customFormat="1" ht="24.95" customHeight="1">
      <c r="A209" s="309"/>
      <c r="B209" s="303"/>
      <c r="C209" s="307"/>
      <c r="D209" s="305"/>
      <c r="E209" s="146" t="s">
        <v>64</v>
      </c>
      <c r="F209" s="149" t="s">
        <v>176</v>
      </c>
      <c r="G209" s="244" t="s">
        <v>63</v>
      </c>
      <c r="H209" s="305"/>
      <c r="I209" s="305"/>
      <c r="J209" s="153">
        <v>5.3</v>
      </c>
      <c r="K209" s="141">
        <f t="shared" si="39"/>
        <v>5.5650000000000004</v>
      </c>
      <c r="L209" s="141">
        <f t="shared" si="38"/>
        <v>6.36</v>
      </c>
      <c r="M209" s="64"/>
      <c r="N209"/>
      <c r="O209"/>
      <c r="P209"/>
    </row>
    <row r="210" spans="1:16" s="53" customFormat="1" ht="24.95" customHeight="1">
      <c r="A210" s="296">
        <v>70</v>
      </c>
      <c r="B210" s="302" t="s">
        <v>122</v>
      </c>
      <c r="C210" s="308">
        <v>6607</v>
      </c>
      <c r="D210" s="295" t="s">
        <v>291</v>
      </c>
      <c r="E210" s="142" t="s">
        <v>62</v>
      </c>
      <c r="F210" s="144" t="s">
        <v>132</v>
      </c>
      <c r="G210" s="152" t="s">
        <v>81</v>
      </c>
      <c r="H210" s="295">
        <v>50</v>
      </c>
      <c r="I210" s="295">
        <v>5</v>
      </c>
      <c r="J210" s="151">
        <v>4.05</v>
      </c>
      <c r="K210" s="145">
        <f t="shared" si="39"/>
        <v>4.2530000000000001</v>
      </c>
      <c r="L210" s="145">
        <f t="shared" si="38"/>
        <v>4.8600000000000003</v>
      </c>
      <c r="M210" s="64"/>
      <c r="N210"/>
      <c r="O210"/>
      <c r="P210"/>
    </row>
    <row r="211" spans="1:16" s="53" customFormat="1" ht="24.95" customHeight="1">
      <c r="A211" s="296"/>
      <c r="B211" s="302"/>
      <c r="C211" s="308"/>
      <c r="D211" s="295"/>
      <c r="E211" s="142" t="s">
        <v>62</v>
      </c>
      <c r="F211" s="144" t="s">
        <v>176</v>
      </c>
      <c r="G211" s="152" t="s">
        <v>81</v>
      </c>
      <c r="H211" s="295"/>
      <c r="I211" s="295"/>
      <c r="J211" s="151">
        <v>5.0999999999999996</v>
      </c>
      <c r="K211" s="145">
        <f t="shared" si="39"/>
        <v>5.3550000000000004</v>
      </c>
      <c r="L211" s="145">
        <f t="shared" si="38"/>
        <v>6.12</v>
      </c>
      <c r="M211" s="64"/>
      <c r="N211"/>
      <c r="O211"/>
      <c r="P211"/>
    </row>
    <row r="212" spans="1:16" s="53" customFormat="1" ht="24.95" customHeight="1">
      <c r="A212" s="296"/>
      <c r="B212" s="302"/>
      <c r="C212" s="308"/>
      <c r="D212" s="295"/>
      <c r="E212" s="142" t="s">
        <v>62</v>
      </c>
      <c r="F212" s="144" t="s">
        <v>132</v>
      </c>
      <c r="G212" s="152" t="s">
        <v>63</v>
      </c>
      <c r="H212" s="295"/>
      <c r="I212" s="295"/>
      <c r="J212" s="151">
        <v>4.3</v>
      </c>
      <c r="K212" s="145">
        <f t="shared" si="39"/>
        <v>4.5149999999999997</v>
      </c>
      <c r="L212" s="145">
        <f t="shared" si="38"/>
        <v>5.16</v>
      </c>
      <c r="M212" s="64"/>
      <c r="N212"/>
      <c r="O212"/>
      <c r="P212"/>
    </row>
    <row r="213" spans="1:16" s="53" customFormat="1" ht="24.95" customHeight="1">
      <c r="A213" s="296"/>
      <c r="B213" s="302"/>
      <c r="C213" s="308"/>
      <c r="D213" s="295"/>
      <c r="E213" s="142" t="s">
        <v>62</v>
      </c>
      <c r="F213" s="144" t="s">
        <v>176</v>
      </c>
      <c r="G213" s="152" t="s">
        <v>63</v>
      </c>
      <c r="H213" s="295"/>
      <c r="I213" s="295"/>
      <c r="J213" s="151">
        <v>5.6</v>
      </c>
      <c r="K213" s="145">
        <f t="shared" si="39"/>
        <v>5.88</v>
      </c>
      <c r="L213" s="145">
        <f t="shared" si="38"/>
        <v>6.72</v>
      </c>
      <c r="M213" s="64"/>
      <c r="N213"/>
      <c r="O213"/>
      <c r="P213"/>
    </row>
    <row r="214" spans="1:16" s="53" customFormat="1" ht="24.95" customHeight="1">
      <c r="A214" s="309">
        <v>71</v>
      </c>
      <c r="B214" s="333" t="s">
        <v>449</v>
      </c>
      <c r="C214" s="307" t="s">
        <v>503</v>
      </c>
      <c r="D214" s="305" t="s">
        <v>502</v>
      </c>
      <c r="E214" s="146" t="s">
        <v>244</v>
      </c>
      <c r="F214" s="149" t="s">
        <v>132</v>
      </c>
      <c r="G214" s="244" t="s">
        <v>81</v>
      </c>
      <c r="H214" s="305">
        <v>50</v>
      </c>
      <c r="I214" s="305">
        <v>1</v>
      </c>
      <c r="J214" s="153">
        <v>4.95</v>
      </c>
      <c r="K214" s="141">
        <f>IF(I214=1,(ROUNDUP((J214*0.05+J214),3)),ROUNDUP((J214*0.05+J214),3))</f>
        <v>5.1980000000000004</v>
      </c>
      <c r="L214" s="141" t="str">
        <f t="shared" ref="L214:L221" si="40">IF(I214=1,"-",IF(AND(I214="",L213="-"),"-",ROUNDUP((J214*0.2)+J214,3)))</f>
        <v>-</v>
      </c>
      <c r="M214" s="64"/>
      <c r="N214"/>
      <c r="O214"/>
      <c r="P214"/>
    </row>
    <row r="215" spans="1:16" s="53" customFormat="1" ht="24.95" customHeight="1">
      <c r="A215" s="309"/>
      <c r="B215" s="333"/>
      <c r="C215" s="307"/>
      <c r="D215" s="305"/>
      <c r="E215" s="146" t="s">
        <v>244</v>
      </c>
      <c r="F215" s="149" t="s">
        <v>176</v>
      </c>
      <c r="G215" s="244" t="s">
        <v>81</v>
      </c>
      <c r="H215" s="305"/>
      <c r="I215" s="305"/>
      <c r="J215" s="153">
        <v>5.5</v>
      </c>
      <c r="K215" s="141">
        <f t="shared" ref="K215:K221" si="41">IF(I215=1,(ROUNDUP((J215*0.05+J215),3)),ROUNDUP((J215*0.05+J215),3))</f>
        <v>5.7750000000000004</v>
      </c>
      <c r="L215" s="141" t="str">
        <f t="shared" si="40"/>
        <v>-</v>
      </c>
      <c r="M215" s="64"/>
      <c r="N215"/>
      <c r="O215"/>
      <c r="P215"/>
    </row>
    <row r="216" spans="1:16" s="53" customFormat="1" ht="24.95" customHeight="1">
      <c r="A216" s="309"/>
      <c r="B216" s="333"/>
      <c r="C216" s="307"/>
      <c r="D216" s="305"/>
      <c r="E216" s="146" t="s">
        <v>244</v>
      </c>
      <c r="F216" s="149" t="s">
        <v>177</v>
      </c>
      <c r="G216" s="244" t="s">
        <v>81</v>
      </c>
      <c r="H216" s="305"/>
      <c r="I216" s="305"/>
      <c r="J216" s="153">
        <v>6</v>
      </c>
      <c r="K216" s="141">
        <f t="shared" si="41"/>
        <v>6.3</v>
      </c>
      <c r="L216" s="141" t="str">
        <f t="shared" si="40"/>
        <v>-</v>
      </c>
      <c r="M216" s="64"/>
      <c r="N216"/>
      <c r="O216"/>
      <c r="P216"/>
    </row>
    <row r="217" spans="1:16" s="53" customFormat="1" ht="24.95" customHeight="1">
      <c r="A217" s="309"/>
      <c r="B217" s="333"/>
      <c r="C217" s="307"/>
      <c r="D217" s="305"/>
      <c r="E217" s="146" t="s">
        <v>244</v>
      </c>
      <c r="F217" s="149" t="s">
        <v>189</v>
      </c>
      <c r="G217" s="244" t="s">
        <v>81</v>
      </c>
      <c r="H217" s="305"/>
      <c r="I217" s="305"/>
      <c r="J217" s="153">
        <v>6.5</v>
      </c>
      <c r="K217" s="141">
        <f t="shared" ref="K217" si="42">IF(I217=1,(ROUNDUP((J217*0.05+J217),3)),ROUNDUP((J217*0.05+J217),3))</f>
        <v>6.8250000000000002</v>
      </c>
      <c r="L217" s="141" t="str">
        <f t="shared" ref="L217" si="43">IF(I217=1,"-",IF(AND(I217="",L216="-"),"-",ROUNDUP((J217*0.2)+J217,3)))</f>
        <v>-</v>
      </c>
      <c r="M217" s="64"/>
      <c r="N217"/>
      <c r="O217"/>
      <c r="P217"/>
    </row>
    <row r="218" spans="1:16" s="53" customFormat="1" ht="24.95" customHeight="1">
      <c r="A218" s="309"/>
      <c r="B218" s="333"/>
      <c r="C218" s="307"/>
      <c r="D218" s="305"/>
      <c r="E218" s="146" t="s">
        <v>244</v>
      </c>
      <c r="F218" s="149" t="s">
        <v>132</v>
      </c>
      <c r="G218" s="244" t="s">
        <v>63</v>
      </c>
      <c r="H218" s="305"/>
      <c r="I218" s="305"/>
      <c r="J218" s="153">
        <v>5.5</v>
      </c>
      <c r="K218" s="141">
        <f t="shared" si="41"/>
        <v>5.7750000000000004</v>
      </c>
      <c r="L218" s="141" t="str">
        <f>IF(I218=1,"-",IF(AND(I218="",L216="-"),"-",ROUNDUP((J218*0.2)+J218,3)))</f>
        <v>-</v>
      </c>
      <c r="M218" s="64"/>
      <c r="N218"/>
      <c r="O218"/>
      <c r="P218"/>
    </row>
    <row r="219" spans="1:16" s="53" customFormat="1" ht="24.95" customHeight="1">
      <c r="A219" s="309"/>
      <c r="B219" s="333"/>
      <c r="C219" s="307"/>
      <c r="D219" s="305"/>
      <c r="E219" s="146" t="s">
        <v>244</v>
      </c>
      <c r="F219" s="149" t="s">
        <v>176</v>
      </c>
      <c r="G219" s="244" t="s">
        <v>63</v>
      </c>
      <c r="H219" s="305"/>
      <c r="I219" s="305"/>
      <c r="J219" s="153">
        <v>6</v>
      </c>
      <c r="K219" s="141">
        <f t="shared" si="41"/>
        <v>6.3</v>
      </c>
      <c r="L219" s="141" t="str">
        <f t="shared" si="40"/>
        <v>-</v>
      </c>
      <c r="M219" s="64"/>
      <c r="N219"/>
      <c r="O219"/>
      <c r="P219"/>
    </row>
    <row r="220" spans="1:16" s="53" customFormat="1" ht="24.95" customHeight="1">
      <c r="A220" s="309"/>
      <c r="B220" s="333"/>
      <c r="C220" s="307"/>
      <c r="D220" s="305"/>
      <c r="E220" s="146" t="s">
        <v>244</v>
      </c>
      <c r="F220" s="149" t="s">
        <v>177</v>
      </c>
      <c r="G220" s="244" t="s">
        <v>63</v>
      </c>
      <c r="H220" s="305"/>
      <c r="I220" s="305"/>
      <c r="J220" s="153">
        <v>6.5</v>
      </c>
      <c r="K220" s="141">
        <f t="shared" si="41"/>
        <v>6.8250000000000002</v>
      </c>
      <c r="L220" s="141" t="str">
        <f t="shared" si="40"/>
        <v>-</v>
      </c>
      <c r="M220" s="64"/>
      <c r="N220"/>
      <c r="O220"/>
      <c r="P220"/>
    </row>
    <row r="221" spans="1:16" s="53" customFormat="1" ht="24.95" customHeight="1">
      <c r="A221" s="309"/>
      <c r="B221" s="333"/>
      <c r="C221" s="307"/>
      <c r="D221" s="305"/>
      <c r="E221" s="146" t="s">
        <v>244</v>
      </c>
      <c r="F221" s="149" t="s">
        <v>189</v>
      </c>
      <c r="G221" s="244" t="s">
        <v>63</v>
      </c>
      <c r="H221" s="305"/>
      <c r="I221" s="305"/>
      <c r="J221" s="153">
        <v>7</v>
      </c>
      <c r="K221" s="141">
        <f t="shared" si="41"/>
        <v>7.35</v>
      </c>
      <c r="L221" s="141" t="str">
        <f t="shared" si="40"/>
        <v>-</v>
      </c>
      <c r="M221" s="64"/>
      <c r="N221"/>
      <c r="O221"/>
      <c r="P221"/>
    </row>
    <row r="222" spans="1:16" s="53" customFormat="1" ht="21.75" customHeight="1">
      <c r="A222" s="142">
        <v>72</v>
      </c>
      <c r="B222" s="169" t="s">
        <v>122</v>
      </c>
      <c r="C222" s="143">
        <v>6629</v>
      </c>
      <c r="D222" s="144" t="s">
        <v>114</v>
      </c>
      <c r="E222" s="142" t="s">
        <v>62</v>
      </c>
      <c r="F222" s="144" t="s">
        <v>132</v>
      </c>
      <c r="G222" s="152" t="s">
        <v>63</v>
      </c>
      <c r="H222" s="144">
        <v>50</v>
      </c>
      <c r="I222" s="144">
        <v>1</v>
      </c>
      <c r="J222" s="151">
        <v>5.95</v>
      </c>
      <c r="K222" s="145">
        <f t="shared" si="39"/>
        <v>6.2480000000000002</v>
      </c>
      <c r="L222" s="145" t="str">
        <f>IF(I222=1,"-",IF(AND(I222="",#REF!="-"),"-",ROUNDUP((J222*0.2)+J222,3)))</f>
        <v>-</v>
      </c>
      <c r="M222" s="64"/>
      <c r="N222"/>
      <c r="O222"/>
      <c r="P222"/>
    </row>
    <row r="223" spans="1:16" ht="21.75" customHeight="1">
      <c r="A223" s="309">
        <v>72</v>
      </c>
      <c r="B223" s="303" t="s">
        <v>122</v>
      </c>
      <c r="C223" s="307">
        <v>6640</v>
      </c>
      <c r="D223" s="305" t="s">
        <v>95</v>
      </c>
      <c r="E223" s="149" t="s">
        <v>62</v>
      </c>
      <c r="F223" s="149" t="s">
        <v>132</v>
      </c>
      <c r="G223" s="149" t="s">
        <v>187</v>
      </c>
      <c r="H223" s="305">
        <v>50</v>
      </c>
      <c r="I223" s="320">
        <v>1</v>
      </c>
      <c r="J223" s="153">
        <v>5.95</v>
      </c>
      <c r="K223" s="141">
        <f t="shared" si="39"/>
        <v>6.2480000000000002</v>
      </c>
      <c r="L223" s="141" t="str">
        <f t="shared" si="38"/>
        <v>-</v>
      </c>
      <c r="M223" s="64"/>
    </row>
    <row r="224" spans="1:16" ht="21.75" customHeight="1">
      <c r="A224" s="309"/>
      <c r="B224" s="303"/>
      <c r="C224" s="307"/>
      <c r="D224" s="305"/>
      <c r="E224" s="149" t="s">
        <v>62</v>
      </c>
      <c r="F224" s="149" t="s">
        <v>176</v>
      </c>
      <c r="G224" s="149" t="s">
        <v>187</v>
      </c>
      <c r="H224" s="305"/>
      <c r="I224" s="320"/>
      <c r="J224" s="153">
        <v>6.25</v>
      </c>
      <c r="K224" s="141">
        <f t="shared" ref="K224" si="44">IF(I224=1,(ROUNDUP((J224*0.05+J224),3)),ROUNDUP((J224*0.05+J224),3))</f>
        <v>6.5630000000000006</v>
      </c>
      <c r="L224" s="141" t="str">
        <f t="shared" ref="L224" si="45">IF(I224=1,"-",IF(AND(I224="",L223="-"),"-",ROUNDUP((J224*0.2)+J224,3)))</f>
        <v>-</v>
      </c>
      <c r="M224" s="64"/>
    </row>
    <row r="225" spans="1:42" ht="26.1" customHeight="1">
      <c r="A225" s="296">
        <v>75</v>
      </c>
      <c r="B225" s="302" t="s">
        <v>122</v>
      </c>
      <c r="C225" s="308">
        <v>5009</v>
      </c>
      <c r="D225" s="295" t="s">
        <v>116</v>
      </c>
      <c r="E225" s="142" t="s">
        <v>62</v>
      </c>
      <c r="F225" s="144" t="s">
        <v>132</v>
      </c>
      <c r="G225" s="152" t="s">
        <v>81</v>
      </c>
      <c r="H225" s="295">
        <v>25</v>
      </c>
      <c r="I225" s="295">
        <v>1</v>
      </c>
      <c r="J225" s="151">
        <v>5.4</v>
      </c>
      <c r="K225" s="145">
        <f t="shared" si="39"/>
        <v>5.67</v>
      </c>
      <c r="L225" s="145" t="str">
        <f>IF(I225=1,"-",IF(AND(I225="",L223="-"),"-",ROUNDUP((J225*0.2)+J225,3)))</f>
        <v>-</v>
      </c>
      <c r="M225" s="64"/>
    </row>
    <row r="226" spans="1:42" ht="26.1" customHeight="1">
      <c r="A226" s="296"/>
      <c r="B226" s="302"/>
      <c r="C226" s="308"/>
      <c r="D226" s="295"/>
      <c r="E226" s="142" t="s">
        <v>62</v>
      </c>
      <c r="F226" s="144" t="s">
        <v>132</v>
      </c>
      <c r="G226" s="152" t="s">
        <v>63</v>
      </c>
      <c r="H226" s="295"/>
      <c r="I226" s="295"/>
      <c r="J226" s="151">
        <v>6.5</v>
      </c>
      <c r="K226" s="145">
        <f t="shared" si="39"/>
        <v>6.8250000000000002</v>
      </c>
      <c r="L226" s="145" t="str">
        <f t="shared" si="38"/>
        <v>-</v>
      </c>
      <c r="M226" s="64"/>
    </row>
    <row r="227" spans="1:42" ht="26.1" customHeight="1">
      <c r="A227" s="296"/>
      <c r="B227" s="302"/>
      <c r="C227" s="308"/>
      <c r="D227" s="295"/>
      <c r="E227" s="142" t="s">
        <v>62</v>
      </c>
      <c r="F227" s="144" t="s">
        <v>176</v>
      </c>
      <c r="G227" s="152" t="s">
        <v>239</v>
      </c>
      <c r="H227" s="295"/>
      <c r="I227" s="295"/>
      <c r="J227" s="151">
        <v>7.18</v>
      </c>
      <c r="K227" s="145">
        <f t="shared" si="39"/>
        <v>7.5389999999999997</v>
      </c>
      <c r="L227" s="145" t="str">
        <f t="shared" si="38"/>
        <v>-</v>
      </c>
      <c r="M227" s="64"/>
    </row>
    <row r="228" spans="1:42" s="6" customFormat="1" ht="26.1" customHeight="1">
      <c r="A228" s="309">
        <v>76</v>
      </c>
      <c r="B228" s="303" t="s">
        <v>122</v>
      </c>
      <c r="C228" s="307">
        <v>6635</v>
      </c>
      <c r="D228" s="305" t="s">
        <v>115</v>
      </c>
      <c r="E228" s="146" t="s">
        <v>62</v>
      </c>
      <c r="F228" s="149" t="s">
        <v>132</v>
      </c>
      <c r="G228" s="244" t="s">
        <v>81</v>
      </c>
      <c r="H228" s="305">
        <v>25</v>
      </c>
      <c r="I228" s="305">
        <v>1</v>
      </c>
      <c r="J228" s="153">
        <v>5.6</v>
      </c>
      <c r="K228" s="141">
        <f t="shared" si="39"/>
        <v>5.88</v>
      </c>
      <c r="L228" s="141" t="str">
        <f t="shared" si="38"/>
        <v>-</v>
      </c>
      <c r="M228" s="64"/>
      <c r="N228"/>
      <c r="O228"/>
      <c r="P228"/>
    </row>
    <row r="229" spans="1:42" s="6" customFormat="1" ht="26.1" customHeight="1">
      <c r="A229" s="309"/>
      <c r="B229" s="303"/>
      <c r="C229" s="307"/>
      <c r="D229" s="305"/>
      <c r="E229" s="146" t="s">
        <v>62</v>
      </c>
      <c r="F229" s="149" t="s">
        <v>176</v>
      </c>
      <c r="G229" s="244" t="s">
        <v>81</v>
      </c>
      <c r="H229" s="305"/>
      <c r="I229" s="305"/>
      <c r="J229" s="153">
        <v>6.7</v>
      </c>
      <c r="K229" s="141">
        <f t="shared" si="39"/>
        <v>7.0350000000000001</v>
      </c>
      <c r="L229" s="141" t="str">
        <f t="shared" si="38"/>
        <v>-</v>
      </c>
      <c r="M229" s="64"/>
      <c r="N229"/>
      <c r="O229"/>
      <c r="P229"/>
    </row>
    <row r="230" spans="1:42" s="6" customFormat="1" ht="26.1" customHeight="1">
      <c r="A230" s="309"/>
      <c r="B230" s="303"/>
      <c r="C230" s="307"/>
      <c r="D230" s="305"/>
      <c r="E230" s="146" t="s">
        <v>62</v>
      </c>
      <c r="F230" s="149" t="s">
        <v>177</v>
      </c>
      <c r="G230" s="244" t="s">
        <v>81</v>
      </c>
      <c r="H230" s="305"/>
      <c r="I230" s="305"/>
      <c r="J230" s="153">
        <v>7.05</v>
      </c>
      <c r="K230" s="141">
        <f t="shared" ref="K230" si="46">IF(I230=1,(ROUNDUP((J230*0.05+J230),3)),ROUNDUP((J230*0.05+J230),3))</f>
        <v>7.4030000000000005</v>
      </c>
      <c r="L230" s="141" t="str">
        <f t="shared" ref="L230" si="47">IF(I230=1,"-",IF(AND(I230="",L229="-"),"-",ROUNDUP((J230*0.2)+J230,3)))</f>
        <v>-</v>
      </c>
      <c r="M230" s="64"/>
      <c r="N230"/>
      <c r="O230"/>
      <c r="P230"/>
    </row>
    <row r="231" spans="1:42" s="6" customFormat="1" ht="26.1" customHeight="1">
      <c r="A231" s="309"/>
      <c r="B231" s="303"/>
      <c r="C231" s="307"/>
      <c r="D231" s="305"/>
      <c r="E231" s="146" t="s">
        <v>62</v>
      </c>
      <c r="F231" s="149" t="s">
        <v>132</v>
      </c>
      <c r="G231" s="244" t="s">
        <v>63</v>
      </c>
      <c r="H231" s="305"/>
      <c r="I231" s="305"/>
      <c r="J231" s="153">
        <v>6.2</v>
      </c>
      <c r="K231" s="141">
        <f t="shared" si="39"/>
        <v>6.51</v>
      </c>
      <c r="L231" s="141" t="str">
        <f>IF(I231=1,"-",IF(AND(I231="",L229="-"),"-",ROUNDUP((J231*0.2)+J231,3)))</f>
        <v>-</v>
      </c>
      <c r="M231" s="64"/>
      <c r="N231"/>
      <c r="O231"/>
      <c r="P231"/>
    </row>
    <row r="232" spans="1:42" s="6" customFormat="1" ht="26.1" customHeight="1">
      <c r="A232" s="309"/>
      <c r="B232" s="303"/>
      <c r="C232" s="307"/>
      <c r="D232" s="305"/>
      <c r="E232" s="146" t="s">
        <v>62</v>
      </c>
      <c r="F232" s="149" t="s">
        <v>176</v>
      </c>
      <c r="G232" s="244" t="s">
        <v>63</v>
      </c>
      <c r="H232" s="305"/>
      <c r="I232" s="305"/>
      <c r="J232" s="153">
        <v>7.4</v>
      </c>
      <c r="K232" s="141">
        <f t="shared" si="39"/>
        <v>7.77</v>
      </c>
      <c r="L232" s="141" t="str">
        <f t="shared" si="38"/>
        <v>-</v>
      </c>
      <c r="M232" s="64"/>
      <c r="N232"/>
      <c r="O232"/>
      <c r="P232"/>
    </row>
    <row r="233" spans="1:42" s="6" customFormat="1" ht="26.1" customHeight="1">
      <c r="A233" s="309"/>
      <c r="B233" s="303"/>
      <c r="C233" s="307"/>
      <c r="D233" s="305"/>
      <c r="E233" s="146" t="s">
        <v>62</v>
      </c>
      <c r="F233" s="149" t="s">
        <v>177</v>
      </c>
      <c r="G233" s="244" t="s">
        <v>63</v>
      </c>
      <c r="H233" s="305"/>
      <c r="I233" s="305"/>
      <c r="J233" s="153">
        <v>7.8</v>
      </c>
      <c r="K233" s="141">
        <f t="shared" ref="K233" si="48">IF(I233=1,(ROUNDUP((J233*0.05+J233),3)),ROUNDUP((J233*0.05+J233),3))</f>
        <v>8.19</v>
      </c>
      <c r="L233" s="141" t="str">
        <f t="shared" ref="L233" si="49">IF(I233=1,"-",IF(AND(I233="",L232="-"),"-",ROUNDUP((J233*0.2)+J233,3)))</f>
        <v>-</v>
      </c>
      <c r="M233" s="64"/>
      <c r="N233"/>
      <c r="O233"/>
      <c r="P233"/>
    </row>
    <row r="234" spans="1:42" s="6" customFormat="1" ht="26.1" customHeight="1">
      <c r="A234" s="309">
        <v>176</v>
      </c>
      <c r="B234" s="303"/>
      <c r="C234" s="307"/>
      <c r="D234" s="305"/>
      <c r="E234" s="146" t="s">
        <v>60</v>
      </c>
      <c r="F234" s="149" t="s">
        <v>12</v>
      </c>
      <c r="G234" s="244" t="s">
        <v>81</v>
      </c>
      <c r="H234" s="305"/>
      <c r="I234" s="305"/>
      <c r="J234" s="153">
        <v>4.2</v>
      </c>
      <c r="K234" s="141">
        <f t="shared" si="39"/>
        <v>4.41</v>
      </c>
      <c r="L234" s="141" t="str">
        <f>IF(I234=1,"-",IF(AND(I234="",L232="-"),"-",ROUNDUP((J234*0.2)+J234,3)))</f>
        <v>-</v>
      </c>
      <c r="M234" s="64"/>
      <c r="N234"/>
      <c r="O234"/>
      <c r="P234"/>
    </row>
    <row r="235" spans="1:42" s="6" customFormat="1" ht="26.1" customHeight="1">
      <c r="A235" s="309"/>
      <c r="B235" s="303"/>
      <c r="C235" s="307"/>
      <c r="D235" s="305"/>
      <c r="E235" s="146" t="s">
        <v>60</v>
      </c>
      <c r="F235" s="149" t="s">
        <v>12</v>
      </c>
      <c r="G235" s="244" t="s">
        <v>63</v>
      </c>
      <c r="H235" s="305"/>
      <c r="I235" s="305"/>
      <c r="J235" s="153">
        <v>4.4000000000000004</v>
      </c>
      <c r="K235" s="141">
        <f t="shared" si="39"/>
        <v>4.62</v>
      </c>
      <c r="L235" s="141" t="str">
        <f t="shared" si="38"/>
        <v>-</v>
      </c>
      <c r="M235" s="64"/>
      <c r="N235"/>
      <c r="O235"/>
      <c r="P235"/>
    </row>
    <row r="236" spans="1:42" s="6" customFormat="1" ht="26.1" customHeight="1">
      <c r="A236" s="296">
        <v>76</v>
      </c>
      <c r="B236" s="302" t="s">
        <v>122</v>
      </c>
      <c r="C236" s="308">
        <v>6636</v>
      </c>
      <c r="D236" s="295" t="s">
        <v>82</v>
      </c>
      <c r="E236" s="142" t="s">
        <v>64</v>
      </c>
      <c r="F236" s="144" t="s">
        <v>132</v>
      </c>
      <c r="G236" s="152" t="s">
        <v>81</v>
      </c>
      <c r="H236" s="295">
        <v>25</v>
      </c>
      <c r="I236" s="295">
        <v>1</v>
      </c>
      <c r="J236" s="151">
        <v>5.6</v>
      </c>
      <c r="K236" s="145">
        <f t="shared" si="39"/>
        <v>5.88</v>
      </c>
      <c r="L236" s="145" t="str">
        <f t="shared" si="38"/>
        <v>-</v>
      </c>
      <c r="M236" s="64"/>
      <c r="N236"/>
      <c r="O236"/>
      <c r="P236"/>
      <c r="Q236"/>
      <c r="R236"/>
      <c r="S236"/>
      <c r="T236"/>
      <c r="U236"/>
      <c r="V236"/>
      <c r="W236"/>
      <c r="X236"/>
      <c r="Y236"/>
      <c r="Z236"/>
      <c r="AA236"/>
      <c r="AB236"/>
      <c r="AC236"/>
      <c r="AD236"/>
      <c r="AE236"/>
      <c r="AF236"/>
      <c r="AG236"/>
      <c r="AH236"/>
      <c r="AI236"/>
      <c r="AJ236"/>
      <c r="AK236"/>
      <c r="AL236"/>
      <c r="AM236"/>
      <c r="AN236"/>
      <c r="AO236"/>
      <c r="AP236"/>
    </row>
    <row r="237" spans="1:42" s="6" customFormat="1" ht="26.1" customHeight="1">
      <c r="A237" s="296"/>
      <c r="B237" s="302"/>
      <c r="C237" s="308"/>
      <c r="D237" s="295"/>
      <c r="E237" s="142" t="s">
        <v>64</v>
      </c>
      <c r="F237" s="144" t="s">
        <v>176</v>
      </c>
      <c r="G237" s="152" t="s">
        <v>81</v>
      </c>
      <c r="H237" s="295"/>
      <c r="I237" s="295"/>
      <c r="J237" s="151">
        <v>6.7</v>
      </c>
      <c r="K237" s="145">
        <f t="shared" si="39"/>
        <v>7.0350000000000001</v>
      </c>
      <c r="L237" s="145" t="str">
        <f>IF(I237=1,"-",IF(AND(I237="",L236="-"),"-",ROUNDUP((J237*0.2)+J237,3)))</f>
        <v>-</v>
      </c>
      <c r="M237" s="64"/>
      <c r="N237"/>
      <c r="O237"/>
      <c r="P237"/>
      <c r="Q237"/>
      <c r="R237"/>
      <c r="S237"/>
      <c r="T237"/>
      <c r="U237"/>
      <c r="V237"/>
      <c r="W237"/>
      <c r="X237"/>
      <c r="Y237"/>
      <c r="Z237"/>
      <c r="AA237"/>
      <c r="AB237"/>
      <c r="AC237"/>
      <c r="AD237"/>
      <c r="AE237"/>
      <c r="AF237"/>
      <c r="AG237"/>
      <c r="AH237"/>
      <c r="AI237"/>
      <c r="AJ237"/>
      <c r="AK237"/>
      <c r="AL237"/>
      <c r="AM237"/>
      <c r="AN237"/>
      <c r="AO237"/>
      <c r="AP237"/>
    </row>
    <row r="238" spans="1:42" s="6" customFormat="1" ht="26.1" customHeight="1">
      <c r="A238" s="296"/>
      <c r="B238" s="302"/>
      <c r="C238" s="308"/>
      <c r="D238" s="295"/>
      <c r="E238" s="142" t="s">
        <v>64</v>
      </c>
      <c r="F238" s="144" t="s">
        <v>132</v>
      </c>
      <c r="G238" s="152" t="s">
        <v>63</v>
      </c>
      <c r="H238" s="295"/>
      <c r="I238" s="295"/>
      <c r="J238" s="151">
        <v>6.2</v>
      </c>
      <c r="K238" s="145">
        <f t="shared" si="39"/>
        <v>6.51</v>
      </c>
      <c r="L238" s="145" t="str">
        <f t="shared" si="38"/>
        <v>-</v>
      </c>
      <c r="M238" s="64"/>
      <c r="N238"/>
      <c r="O238"/>
      <c r="P238"/>
      <c r="Q238"/>
      <c r="R238"/>
      <c r="S238"/>
      <c r="T238"/>
      <c r="U238"/>
      <c r="V238"/>
      <c r="W238"/>
      <c r="X238"/>
      <c r="Y238"/>
      <c r="Z238"/>
      <c r="AA238"/>
      <c r="AB238"/>
      <c r="AC238"/>
      <c r="AD238"/>
      <c r="AE238"/>
      <c r="AF238"/>
      <c r="AG238"/>
      <c r="AH238"/>
      <c r="AI238"/>
      <c r="AJ238"/>
      <c r="AK238"/>
      <c r="AL238"/>
      <c r="AM238"/>
      <c r="AN238"/>
      <c r="AO238"/>
      <c r="AP238"/>
    </row>
    <row r="239" spans="1:42" s="6" customFormat="1" ht="26.1" customHeight="1">
      <c r="A239" s="296"/>
      <c r="B239" s="302"/>
      <c r="C239" s="308"/>
      <c r="D239" s="295"/>
      <c r="E239" s="142" t="s">
        <v>64</v>
      </c>
      <c r="F239" s="144" t="s">
        <v>176</v>
      </c>
      <c r="G239" s="152" t="s">
        <v>63</v>
      </c>
      <c r="H239" s="295"/>
      <c r="I239" s="295"/>
      <c r="J239" s="151">
        <v>7.4</v>
      </c>
      <c r="K239" s="145">
        <f t="shared" si="39"/>
        <v>7.77</v>
      </c>
      <c r="L239" s="145" t="str">
        <f t="shared" si="38"/>
        <v>-</v>
      </c>
      <c r="M239" s="64"/>
      <c r="N239"/>
      <c r="O239"/>
      <c r="P239"/>
      <c r="Q239"/>
      <c r="R239"/>
      <c r="S239"/>
      <c r="T239"/>
      <c r="U239"/>
      <c r="V239"/>
      <c r="W239"/>
      <c r="X239"/>
      <c r="Y239"/>
      <c r="Z239"/>
      <c r="AA239"/>
      <c r="AB239"/>
      <c r="AC239"/>
      <c r="AD239"/>
      <c r="AE239"/>
      <c r="AF239"/>
      <c r="AG239"/>
      <c r="AH239"/>
      <c r="AI239"/>
      <c r="AJ239"/>
      <c r="AK239"/>
      <c r="AL239"/>
      <c r="AM239"/>
      <c r="AN239"/>
      <c r="AO239"/>
      <c r="AP239"/>
    </row>
    <row r="240" spans="1:42" s="6" customFormat="1" ht="26.1" customHeight="1">
      <c r="A240" s="421">
        <v>78</v>
      </c>
      <c r="B240" s="333" t="s">
        <v>449</v>
      </c>
      <c r="C240" s="307" t="s">
        <v>504</v>
      </c>
      <c r="D240" s="305" t="s">
        <v>505</v>
      </c>
      <c r="E240" s="146" t="s">
        <v>62</v>
      </c>
      <c r="F240" s="149" t="s">
        <v>132</v>
      </c>
      <c r="G240" s="244" t="s">
        <v>63</v>
      </c>
      <c r="H240" s="305">
        <v>30</v>
      </c>
      <c r="I240" s="305">
        <v>1</v>
      </c>
      <c r="J240" s="171">
        <v>9.5</v>
      </c>
      <c r="K240" s="141">
        <f t="shared" ref="K240:K243" si="50">IF(I240=1,(ROUNDUP((J240*0.05+J240),3)),ROUNDUP((J240*0.05+J240),3))</f>
        <v>9.9749999999999996</v>
      </c>
      <c r="L240" s="141" t="str">
        <f t="shared" ref="L240:L243" si="51">IF(I240=1,"-",IF(AND(I240="",L239="-"),"-",ROUNDUP((J240*0.2)+J240,3)))</f>
        <v>-</v>
      </c>
      <c r="M240" s="64"/>
      <c r="N240"/>
      <c r="O240"/>
      <c r="P240"/>
      <c r="Q240"/>
      <c r="R240"/>
      <c r="S240"/>
      <c r="T240"/>
      <c r="U240"/>
      <c r="V240"/>
      <c r="W240"/>
      <c r="X240"/>
      <c r="Y240"/>
      <c r="Z240"/>
      <c r="AA240"/>
      <c r="AB240"/>
      <c r="AC240"/>
      <c r="AD240"/>
      <c r="AE240"/>
      <c r="AF240"/>
      <c r="AG240"/>
      <c r="AH240"/>
      <c r="AI240"/>
      <c r="AJ240"/>
      <c r="AK240"/>
      <c r="AL240"/>
      <c r="AM240"/>
      <c r="AN240"/>
      <c r="AO240"/>
      <c r="AP240"/>
    </row>
    <row r="241" spans="1:42" s="6" customFormat="1" ht="26.1" customHeight="1">
      <c r="A241" s="421"/>
      <c r="B241" s="333"/>
      <c r="C241" s="307"/>
      <c r="D241" s="305"/>
      <c r="E241" s="146" t="s">
        <v>62</v>
      </c>
      <c r="F241" s="149" t="s">
        <v>176</v>
      </c>
      <c r="G241" s="244" t="s">
        <v>63</v>
      </c>
      <c r="H241" s="305"/>
      <c r="I241" s="305"/>
      <c r="J241" s="171">
        <v>10</v>
      </c>
      <c r="K241" s="141">
        <f t="shared" si="50"/>
        <v>10.5</v>
      </c>
      <c r="L241" s="141" t="str">
        <f t="shared" si="51"/>
        <v>-</v>
      </c>
      <c r="M241" s="64"/>
      <c r="N241"/>
      <c r="O241"/>
      <c r="P241"/>
      <c r="Q241"/>
      <c r="R241"/>
      <c r="S241"/>
      <c r="T241"/>
      <c r="U241"/>
      <c r="V241"/>
      <c r="W241"/>
      <c r="X241"/>
      <c r="Y241"/>
      <c r="Z241"/>
      <c r="AA241"/>
      <c r="AB241"/>
      <c r="AC241"/>
      <c r="AD241"/>
      <c r="AE241"/>
      <c r="AF241"/>
      <c r="AG241"/>
      <c r="AH241"/>
      <c r="AI241"/>
      <c r="AJ241"/>
      <c r="AK241"/>
      <c r="AL241"/>
      <c r="AM241"/>
      <c r="AN241"/>
      <c r="AO241"/>
      <c r="AP241"/>
    </row>
    <row r="242" spans="1:42" s="6" customFormat="1" ht="26.1" customHeight="1">
      <c r="A242" s="420">
        <v>78</v>
      </c>
      <c r="B242" s="331" t="s">
        <v>449</v>
      </c>
      <c r="C242" s="308" t="s">
        <v>507</v>
      </c>
      <c r="D242" s="295" t="s">
        <v>506</v>
      </c>
      <c r="E242" s="142" t="s">
        <v>64</v>
      </c>
      <c r="F242" s="144" t="s">
        <v>132</v>
      </c>
      <c r="G242" s="152" t="s">
        <v>63</v>
      </c>
      <c r="H242" s="295">
        <v>30</v>
      </c>
      <c r="I242" s="295">
        <v>1</v>
      </c>
      <c r="J242" s="170">
        <v>9.5</v>
      </c>
      <c r="K242" s="145">
        <f t="shared" si="50"/>
        <v>9.9749999999999996</v>
      </c>
      <c r="L242" s="145" t="str">
        <f t="shared" si="51"/>
        <v>-</v>
      </c>
      <c r="M242" s="64"/>
      <c r="N242"/>
      <c r="O242"/>
      <c r="P242"/>
      <c r="Q242"/>
      <c r="R242"/>
      <c r="S242"/>
      <c r="T242"/>
      <c r="U242"/>
      <c r="V242"/>
      <c r="W242"/>
      <c r="X242"/>
      <c r="Y242"/>
      <c r="Z242"/>
      <c r="AA242"/>
      <c r="AB242"/>
      <c r="AC242"/>
      <c r="AD242"/>
      <c r="AE242"/>
      <c r="AF242"/>
      <c r="AG242"/>
      <c r="AH242"/>
      <c r="AI242"/>
      <c r="AJ242"/>
      <c r="AK242"/>
      <c r="AL242"/>
      <c r="AM242"/>
      <c r="AN242"/>
      <c r="AO242"/>
      <c r="AP242"/>
    </row>
    <row r="243" spans="1:42" s="6" customFormat="1" ht="26.1" customHeight="1">
      <c r="A243" s="420"/>
      <c r="B243" s="331"/>
      <c r="C243" s="308"/>
      <c r="D243" s="295"/>
      <c r="E243" s="142" t="s">
        <v>64</v>
      </c>
      <c r="F243" s="144" t="s">
        <v>176</v>
      </c>
      <c r="G243" s="152" t="s">
        <v>63</v>
      </c>
      <c r="H243" s="295"/>
      <c r="I243" s="295"/>
      <c r="J243" s="170">
        <v>10</v>
      </c>
      <c r="K243" s="145">
        <f t="shared" si="50"/>
        <v>10.5</v>
      </c>
      <c r="L243" s="145" t="str">
        <f t="shared" si="51"/>
        <v>-</v>
      </c>
      <c r="M243" s="64"/>
      <c r="N243"/>
      <c r="O243"/>
      <c r="P243"/>
      <c r="Q243"/>
      <c r="R243"/>
      <c r="S243"/>
      <c r="T243"/>
      <c r="U243"/>
      <c r="V243"/>
      <c r="W243"/>
      <c r="X243"/>
      <c r="Y243"/>
      <c r="Z243"/>
      <c r="AA243"/>
      <c r="AB243"/>
      <c r="AC243"/>
      <c r="AD243"/>
      <c r="AE243"/>
      <c r="AF243"/>
      <c r="AG243"/>
      <c r="AH243"/>
      <c r="AI243"/>
      <c r="AJ243"/>
      <c r="AK243"/>
      <c r="AL243"/>
      <c r="AM243"/>
      <c r="AN243"/>
      <c r="AO243"/>
      <c r="AP243"/>
    </row>
    <row r="244" spans="1:42" s="53" customFormat="1" ht="21.75" customHeight="1">
      <c r="A244" s="332" t="s">
        <v>494</v>
      </c>
      <c r="B244" s="332"/>
      <c r="C244" s="332"/>
      <c r="D244" s="332"/>
      <c r="E244" s="332"/>
      <c r="F244" s="332"/>
      <c r="G244" s="332"/>
      <c r="H244" s="332"/>
      <c r="I244" s="332"/>
      <c r="J244" s="332"/>
      <c r="K244" s="332"/>
      <c r="L244" s="332"/>
      <c r="M244" s="64"/>
      <c r="N244"/>
      <c r="O244"/>
      <c r="P244"/>
    </row>
    <row r="245" spans="1:42" s="6" customFormat="1" ht="26.1" customHeight="1">
      <c r="A245" s="309">
        <v>85</v>
      </c>
      <c r="B245" s="303" t="s">
        <v>122</v>
      </c>
      <c r="C245" s="307">
        <v>1070</v>
      </c>
      <c r="D245" s="305" t="s">
        <v>117</v>
      </c>
      <c r="E245" s="149" t="s">
        <v>244</v>
      </c>
      <c r="F245" s="149" t="s">
        <v>178</v>
      </c>
      <c r="G245" s="149" t="s">
        <v>187</v>
      </c>
      <c r="H245" s="305">
        <v>30</v>
      </c>
      <c r="I245" s="294">
        <v>1</v>
      </c>
      <c r="J245" s="153">
        <v>5.95</v>
      </c>
      <c r="K245" s="141">
        <f t="shared" si="39"/>
        <v>6.2480000000000002</v>
      </c>
      <c r="L245" s="141" t="str">
        <f>IF(I245=1,"-",IF(AND(I245="",L239="-"),"-",ROUNDUP((J245*0.2)+J245,3)))</f>
        <v>-</v>
      </c>
      <c r="M245" s="64"/>
      <c r="N245"/>
      <c r="O245"/>
      <c r="P245"/>
    </row>
    <row r="246" spans="1:42" s="6" customFormat="1" ht="26.1" customHeight="1">
      <c r="A246" s="309"/>
      <c r="B246" s="303"/>
      <c r="C246" s="307"/>
      <c r="D246" s="305"/>
      <c r="E246" s="149" t="s">
        <v>244</v>
      </c>
      <c r="F246" s="149" t="s">
        <v>176</v>
      </c>
      <c r="G246" s="149" t="s">
        <v>187</v>
      </c>
      <c r="H246" s="305"/>
      <c r="I246" s="294"/>
      <c r="J246" s="153">
        <v>6.5</v>
      </c>
      <c r="K246" s="141">
        <f t="shared" si="39"/>
        <v>6.8250000000000002</v>
      </c>
      <c r="L246" s="141" t="str">
        <f t="shared" si="38"/>
        <v>-</v>
      </c>
      <c r="M246" s="64"/>
      <c r="N246"/>
      <c r="O246"/>
      <c r="P246"/>
    </row>
    <row r="247" spans="1:42" s="6" customFormat="1" ht="26.1" customHeight="1">
      <c r="A247" s="146">
        <v>178</v>
      </c>
      <c r="B247" s="303"/>
      <c r="C247" s="307"/>
      <c r="D247" s="305"/>
      <c r="E247" s="149" t="s">
        <v>60</v>
      </c>
      <c r="F247" s="149" t="s">
        <v>12</v>
      </c>
      <c r="G247" s="149" t="s">
        <v>187</v>
      </c>
      <c r="H247" s="305"/>
      <c r="I247" s="294"/>
      <c r="J247" s="153">
        <v>4.95</v>
      </c>
      <c r="K247" s="141">
        <f t="shared" ref="K247:K280" si="52">IF(I247=1,(ROUNDUP((J247*0.05+J247),3)),ROUNDUP((J247*0.05+J247),3))</f>
        <v>5.1980000000000004</v>
      </c>
      <c r="L247" s="141" t="str">
        <f t="shared" si="38"/>
        <v>-</v>
      </c>
      <c r="M247" s="64"/>
      <c r="N247"/>
      <c r="O247"/>
      <c r="P247"/>
    </row>
    <row r="248" spans="1:42" s="6" customFormat="1" ht="21.75" customHeight="1">
      <c r="A248" s="296">
        <v>86</v>
      </c>
      <c r="B248" s="302" t="s">
        <v>122</v>
      </c>
      <c r="C248" s="308">
        <v>1071</v>
      </c>
      <c r="D248" s="295" t="s">
        <v>281</v>
      </c>
      <c r="E248" s="144" t="s">
        <v>244</v>
      </c>
      <c r="F248" s="144" t="s">
        <v>178</v>
      </c>
      <c r="G248" s="144" t="s">
        <v>187</v>
      </c>
      <c r="H248" s="295">
        <v>30</v>
      </c>
      <c r="I248" s="297">
        <v>1</v>
      </c>
      <c r="J248" s="151">
        <v>9.9499999999999993</v>
      </c>
      <c r="K248" s="145">
        <f t="shared" si="52"/>
        <v>10.447999999999999</v>
      </c>
      <c r="L248" s="145" t="str">
        <f t="shared" si="38"/>
        <v>-</v>
      </c>
      <c r="M248" s="64"/>
      <c r="N248"/>
      <c r="O248"/>
      <c r="P248"/>
      <c r="Q248"/>
      <c r="R248"/>
      <c r="S248"/>
      <c r="T248"/>
      <c r="U248"/>
      <c r="V248"/>
      <c r="W248"/>
      <c r="X248"/>
      <c r="Y248"/>
      <c r="Z248"/>
      <c r="AA248"/>
      <c r="AB248"/>
      <c r="AC248"/>
      <c r="AD248"/>
      <c r="AE248"/>
      <c r="AF248"/>
      <c r="AG248"/>
      <c r="AH248"/>
      <c r="AI248"/>
      <c r="AJ248"/>
      <c r="AK248"/>
      <c r="AL248"/>
      <c r="AM248"/>
      <c r="AN248"/>
      <c r="AO248"/>
      <c r="AP248"/>
    </row>
    <row r="249" spans="1:42" ht="24.95" customHeight="1">
      <c r="A249" s="296"/>
      <c r="B249" s="302"/>
      <c r="C249" s="308"/>
      <c r="D249" s="295"/>
      <c r="E249" s="144" t="s">
        <v>244</v>
      </c>
      <c r="F249" s="144" t="s">
        <v>176</v>
      </c>
      <c r="G249" s="144" t="s">
        <v>187</v>
      </c>
      <c r="H249" s="295"/>
      <c r="I249" s="297"/>
      <c r="J249" s="151">
        <v>10.95</v>
      </c>
      <c r="K249" s="145">
        <f t="shared" si="52"/>
        <v>11.497999999999999</v>
      </c>
      <c r="L249" s="145" t="str">
        <f t="shared" si="38"/>
        <v>-</v>
      </c>
      <c r="M249" s="64"/>
    </row>
    <row r="250" spans="1:42" ht="26.1" customHeight="1">
      <c r="A250" s="426">
        <v>88</v>
      </c>
      <c r="B250" s="334" t="s">
        <v>122</v>
      </c>
      <c r="C250" s="390">
        <v>1117</v>
      </c>
      <c r="D250" s="389" t="s">
        <v>249</v>
      </c>
      <c r="E250" s="150" t="s">
        <v>62</v>
      </c>
      <c r="F250" s="150" t="s">
        <v>178</v>
      </c>
      <c r="G250" s="150" t="s">
        <v>63</v>
      </c>
      <c r="H250" s="389">
        <v>30</v>
      </c>
      <c r="I250" s="385">
        <v>1</v>
      </c>
      <c r="J250" s="153">
        <v>8.85</v>
      </c>
      <c r="K250" s="172">
        <f t="shared" si="52"/>
        <v>9.2929999999999993</v>
      </c>
      <c r="L250" s="141" t="str">
        <f t="shared" si="38"/>
        <v>-</v>
      </c>
      <c r="M250" s="64"/>
    </row>
    <row r="251" spans="1:42" ht="26.1" customHeight="1">
      <c r="A251" s="426"/>
      <c r="B251" s="334"/>
      <c r="C251" s="390"/>
      <c r="D251" s="389"/>
      <c r="E251" s="150" t="s">
        <v>62</v>
      </c>
      <c r="F251" s="150" t="s">
        <v>176</v>
      </c>
      <c r="G251" s="150" t="s">
        <v>63</v>
      </c>
      <c r="H251" s="389"/>
      <c r="I251" s="385"/>
      <c r="J251" s="153">
        <v>9.76</v>
      </c>
      <c r="K251" s="172">
        <f t="shared" si="52"/>
        <v>10.247999999999999</v>
      </c>
      <c r="L251" s="141" t="str">
        <f t="shared" si="38"/>
        <v>-</v>
      </c>
      <c r="M251" s="64"/>
    </row>
    <row r="252" spans="1:42" s="6" customFormat="1" ht="26.1" customHeight="1">
      <c r="A252" s="296">
        <v>89</v>
      </c>
      <c r="B252" s="302" t="s">
        <v>122</v>
      </c>
      <c r="C252" s="308">
        <v>1104</v>
      </c>
      <c r="D252" s="295" t="s">
        <v>96</v>
      </c>
      <c r="E252" s="144" t="s">
        <v>62</v>
      </c>
      <c r="F252" s="144" t="s">
        <v>132</v>
      </c>
      <c r="G252" s="144" t="s">
        <v>63</v>
      </c>
      <c r="H252" s="295">
        <v>30</v>
      </c>
      <c r="I252" s="306">
        <v>1</v>
      </c>
      <c r="J252" s="151">
        <v>6.95</v>
      </c>
      <c r="K252" s="145">
        <f t="shared" si="52"/>
        <v>7.298</v>
      </c>
      <c r="L252" s="145" t="str">
        <f t="shared" ref="L252:L278" si="53">IF(I252=1,"-",IF(AND(I252="",L251="-"),"-",ROUNDUP((J252*0.2)+J252,3)))</f>
        <v>-</v>
      </c>
      <c r="M252" s="64"/>
      <c r="N252"/>
      <c r="O252"/>
      <c r="P252"/>
    </row>
    <row r="253" spans="1:42" s="6" customFormat="1" ht="26.1" customHeight="1">
      <c r="A253" s="296"/>
      <c r="B253" s="302"/>
      <c r="C253" s="308"/>
      <c r="D253" s="295"/>
      <c r="E253" s="144" t="s">
        <v>62</v>
      </c>
      <c r="F253" s="144" t="s">
        <v>176</v>
      </c>
      <c r="G253" s="144" t="s">
        <v>63</v>
      </c>
      <c r="H253" s="295"/>
      <c r="I253" s="306"/>
      <c r="J253" s="151">
        <v>7.3</v>
      </c>
      <c r="K253" s="145">
        <f t="shared" ref="K253" si="54">IF(I253=1,(ROUNDUP((J253*0.05+J253),3)),ROUNDUP((J253*0.05+J253),3))</f>
        <v>7.665</v>
      </c>
      <c r="L253" s="145" t="str">
        <f t="shared" ref="L253" si="55">IF(I253=1,"-",IF(AND(I253="",L252="-"),"-",ROUNDUP((J253*0.2)+J253,3)))</f>
        <v>-</v>
      </c>
      <c r="M253" s="64"/>
      <c r="N253"/>
      <c r="O253"/>
      <c r="P253"/>
    </row>
    <row r="254" spans="1:42" s="6" customFormat="1" ht="26.1" customHeight="1">
      <c r="A254" s="309">
        <v>90</v>
      </c>
      <c r="B254" s="315" t="s">
        <v>122</v>
      </c>
      <c r="C254" s="366" t="s">
        <v>543</v>
      </c>
      <c r="D254" s="313" t="s">
        <v>545</v>
      </c>
      <c r="E254" s="76" t="s">
        <v>244</v>
      </c>
      <c r="F254" s="76" t="s">
        <v>132</v>
      </c>
      <c r="G254" s="76" t="s">
        <v>63</v>
      </c>
      <c r="H254" s="313">
        <v>30</v>
      </c>
      <c r="I254" s="386">
        <v>1</v>
      </c>
      <c r="J254" s="153">
        <v>8.5</v>
      </c>
      <c r="K254" s="141">
        <f t="shared" ref="K254:K257" si="56">IF(I254=1,(ROUNDUP((J254*0.05+J254),3)),ROUNDUP((J254*0.05+J254),3))</f>
        <v>8.9250000000000007</v>
      </c>
      <c r="L254" s="141" t="str">
        <f>IF(I254=1,"-",IF(AND(I254="",L252="-"),"-",ROUNDUP((J254*0.2)+J254,3)))</f>
        <v>-</v>
      </c>
      <c r="M254" s="64"/>
      <c r="N254"/>
      <c r="O254"/>
      <c r="P254"/>
    </row>
    <row r="255" spans="1:42" s="6" customFormat="1" ht="26.1" customHeight="1">
      <c r="A255" s="309"/>
      <c r="B255" s="315"/>
      <c r="C255" s="366"/>
      <c r="D255" s="313"/>
      <c r="E255" s="76" t="s">
        <v>244</v>
      </c>
      <c r="F255" s="76" t="s">
        <v>176</v>
      </c>
      <c r="G255" s="76" t="s">
        <v>63</v>
      </c>
      <c r="H255" s="313"/>
      <c r="I255" s="386"/>
      <c r="J255" s="153">
        <v>8.9499999999999993</v>
      </c>
      <c r="K255" s="141">
        <f t="shared" si="56"/>
        <v>9.3979999999999997</v>
      </c>
      <c r="L255" s="141" t="str">
        <f t="shared" ref="L255:L257" si="57">IF(I255=1,"-",IF(AND(I255="",L254="-"),"-",ROUNDUP((J255*0.2)+J255,3)))</f>
        <v>-</v>
      </c>
      <c r="M255" s="64"/>
      <c r="N255"/>
      <c r="O255"/>
      <c r="P255"/>
    </row>
    <row r="256" spans="1:42" s="6" customFormat="1" ht="26.1" customHeight="1">
      <c r="A256" s="296">
        <v>91</v>
      </c>
      <c r="B256" s="424" t="s">
        <v>122</v>
      </c>
      <c r="C256" s="425" t="s">
        <v>544</v>
      </c>
      <c r="D256" s="387" t="s">
        <v>546</v>
      </c>
      <c r="E256" s="245" t="s">
        <v>244</v>
      </c>
      <c r="F256" s="245" t="s">
        <v>132</v>
      </c>
      <c r="G256" s="245" t="s">
        <v>63</v>
      </c>
      <c r="H256" s="387">
        <v>30</v>
      </c>
      <c r="I256" s="388">
        <v>1</v>
      </c>
      <c r="J256" s="151">
        <v>10.65</v>
      </c>
      <c r="K256" s="145">
        <f t="shared" si="56"/>
        <v>11.183</v>
      </c>
      <c r="L256" s="145" t="str">
        <f t="shared" si="57"/>
        <v>-</v>
      </c>
      <c r="M256" s="64"/>
      <c r="N256"/>
      <c r="O256"/>
      <c r="P256"/>
    </row>
    <row r="257" spans="1:42" s="6" customFormat="1" ht="26.1" customHeight="1">
      <c r="A257" s="296"/>
      <c r="B257" s="424"/>
      <c r="C257" s="425"/>
      <c r="D257" s="387"/>
      <c r="E257" s="245" t="s">
        <v>244</v>
      </c>
      <c r="F257" s="245" t="s">
        <v>176</v>
      </c>
      <c r="G257" s="245" t="s">
        <v>63</v>
      </c>
      <c r="H257" s="387"/>
      <c r="I257" s="388"/>
      <c r="J257" s="151">
        <v>11.2</v>
      </c>
      <c r="K257" s="145">
        <f t="shared" si="56"/>
        <v>11.76</v>
      </c>
      <c r="L257" s="145" t="str">
        <f t="shared" si="57"/>
        <v>-</v>
      </c>
      <c r="M257" s="64"/>
      <c r="N257"/>
      <c r="O257"/>
      <c r="P257"/>
    </row>
    <row r="258" spans="1:42" s="6" customFormat="1" ht="26.1" customHeight="1">
      <c r="A258" s="309">
        <v>92</v>
      </c>
      <c r="B258" s="303" t="s">
        <v>122</v>
      </c>
      <c r="C258" s="307">
        <v>1067</v>
      </c>
      <c r="D258" s="305" t="s">
        <v>32</v>
      </c>
      <c r="E258" s="150" t="s">
        <v>62</v>
      </c>
      <c r="F258" s="149" t="s">
        <v>178</v>
      </c>
      <c r="G258" s="149" t="s">
        <v>187</v>
      </c>
      <c r="H258" s="305">
        <v>25</v>
      </c>
      <c r="I258" s="294">
        <v>1</v>
      </c>
      <c r="J258" s="153">
        <v>7.5</v>
      </c>
      <c r="K258" s="141">
        <f t="shared" si="52"/>
        <v>7.875</v>
      </c>
      <c r="L258" s="141" t="str">
        <f>IF(I258=1,"-",IF(AND(I258="",L252="-"),"-",ROUNDUP((J258*0.2)+J258,3)))</f>
        <v>-</v>
      </c>
      <c r="M258" s="64"/>
      <c r="N258"/>
      <c r="O258"/>
      <c r="P258"/>
    </row>
    <row r="259" spans="1:42" s="6" customFormat="1" ht="26.1" customHeight="1">
      <c r="A259" s="309"/>
      <c r="B259" s="303"/>
      <c r="C259" s="307"/>
      <c r="D259" s="305"/>
      <c r="E259" s="150" t="s">
        <v>62</v>
      </c>
      <c r="F259" s="149" t="s">
        <v>176</v>
      </c>
      <c r="G259" s="149" t="s">
        <v>187</v>
      </c>
      <c r="H259" s="305"/>
      <c r="I259" s="294"/>
      <c r="J259" s="153">
        <v>8.25</v>
      </c>
      <c r="K259" s="141">
        <f t="shared" si="52"/>
        <v>8.6630000000000003</v>
      </c>
      <c r="L259" s="141" t="str">
        <f t="shared" si="53"/>
        <v>-</v>
      </c>
      <c r="M259" s="64"/>
      <c r="N259"/>
      <c r="O259"/>
      <c r="P259"/>
    </row>
    <row r="260" spans="1:42" s="6" customFormat="1" ht="26.1" customHeight="1">
      <c r="A260" s="309"/>
      <c r="B260" s="303"/>
      <c r="C260" s="307"/>
      <c r="D260" s="305"/>
      <c r="E260" s="150" t="s">
        <v>62</v>
      </c>
      <c r="F260" s="149" t="s">
        <v>177</v>
      </c>
      <c r="G260" s="149" t="s">
        <v>187</v>
      </c>
      <c r="H260" s="305"/>
      <c r="I260" s="294"/>
      <c r="J260" s="153">
        <v>8.75</v>
      </c>
      <c r="K260" s="141">
        <f t="shared" si="52"/>
        <v>9.1879999999999988</v>
      </c>
      <c r="L260" s="141" t="str">
        <f t="shared" si="53"/>
        <v>-</v>
      </c>
      <c r="M260" s="64"/>
      <c r="N260"/>
      <c r="O260"/>
      <c r="P260"/>
    </row>
    <row r="261" spans="1:42" s="6" customFormat="1" ht="26.1" customHeight="1">
      <c r="A261" s="146">
        <v>179</v>
      </c>
      <c r="B261" s="303"/>
      <c r="C261" s="307"/>
      <c r="D261" s="305"/>
      <c r="E261" s="150" t="s">
        <v>62</v>
      </c>
      <c r="F261" s="149" t="s">
        <v>12</v>
      </c>
      <c r="G261" s="149" t="s">
        <v>187</v>
      </c>
      <c r="H261" s="305"/>
      <c r="I261" s="294"/>
      <c r="J261" s="153">
        <v>6.5</v>
      </c>
      <c r="K261" s="141">
        <f t="shared" si="52"/>
        <v>6.8250000000000002</v>
      </c>
      <c r="L261" s="141" t="str">
        <f t="shared" si="53"/>
        <v>-</v>
      </c>
      <c r="M261" s="64"/>
      <c r="N261"/>
      <c r="O261"/>
      <c r="P261"/>
    </row>
    <row r="262" spans="1:42" s="6" customFormat="1" ht="26.1" customHeight="1">
      <c r="A262" s="142">
        <v>92</v>
      </c>
      <c r="B262" s="169" t="s">
        <v>122</v>
      </c>
      <c r="C262" s="143">
        <v>1068</v>
      </c>
      <c r="D262" s="144" t="s">
        <v>72</v>
      </c>
      <c r="E262" s="144" t="s">
        <v>64</v>
      </c>
      <c r="F262" s="144" t="s">
        <v>132</v>
      </c>
      <c r="G262" s="144" t="s">
        <v>187</v>
      </c>
      <c r="H262" s="144">
        <v>25</v>
      </c>
      <c r="I262" s="156">
        <v>1</v>
      </c>
      <c r="J262" s="151">
        <v>7.5</v>
      </c>
      <c r="K262" s="145">
        <f t="shared" si="52"/>
        <v>7.875</v>
      </c>
      <c r="L262" s="145" t="str">
        <f t="shared" si="53"/>
        <v>-</v>
      </c>
      <c r="M262" s="64"/>
      <c r="N262"/>
      <c r="O262"/>
      <c r="P262"/>
      <c r="Q262"/>
      <c r="R262"/>
      <c r="S262"/>
      <c r="T262"/>
      <c r="U262"/>
      <c r="V262"/>
      <c r="W262"/>
      <c r="X262"/>
      <c r="Y262"/>
      <c r="Z262"/>
      <c r="AA262"/>
      <c r="AB262"/>
      <c r="AC262"/>
      <c r="AD262"/>
      <c r="AE262"/>
      <c r="AF262"/>
      <c r="AG262"/>
      <c r="AH262"/>
      <c r="AI262"/>
      <c r="AJ262"/>
      <c r="AK262"/>
      <c r="AL262"/>
      <c r="AM262"/>
      <c r="AN262"/>
      <c r="AO262"/>
      <c r="AP262"/>
    </row>
    <row r="263" spans="1:42" ht="26.1" customHeight="1">
      <c r="A263" s="309">
        <v>95</v>
      </c>
      <c r="B263" s="303" t="s">
        <v>122</v>
      </c>
      <c r="C263" s="307">
        <v>1058</v>
      </c>
      <c r="D263" s="305" t="s">
        <v>250</v>
      </c>
      <c r="E263" s="149" t="s">
        <v>244</v>
      </c>
      <c r="F263" s="149" t="s">
        <v>178</v>
      </c>
      <c r="G263" s="149" t="s">
        <v>63</v>
      </c>
      <c r="H263" s="305">
        <v>25</v>
      </c>
      <c r="I263" s="294">
        <v>1</v>
      </c>
      <c r="J263" s="153">
        <v>10.5</v>
      </c>
      <c r="K263" s="141">
        <f t="shared" si="52"/>
        <v>11.025</v>
      </c>
      <c r="L263" s="141" t="str">
        <f t="shared" si="53"/>
        <v>-</v>
      </c>
      <c r="M263" s="64"/>
    </row>
    <row r="264" spans="1:42" ht="26.1" customHeight="1">
      <c r="A264" s="309"/>
      <c r="B264" s="303"/>
      <c r="C264" s="307"/>
      <c r="D264" s="305"/>
      <c r="E264" s="149" t="s">
        <v>244</v>
      </c>
      <c r="F264" s="149" t="s">
        <v>176</v>
      </c>
      <c r="G264" s="149" t="s">
        <v>63</v>
      </c>
      <c r="H264" s="305"/>
      <c r="I264" s="294"/>
      <c r="J264" s="153">
        <v>11</v>
      </c>
      <c r="K264" s="141">
        <f t="shared" si="52"/>
        <v>11.55</v>
      </c>
      <c r="L264" s="141" t="str">
        <f t="shared" si="53"/>
        <v>-</v>
      </c>
      <c r="M264" s="64"/>
    </row>
    <row r="265" spans="1:42" ht="26.1" customHeight="1">
      <c r="A265" s="146">
        <v>179</v>
      </c>
      <c r="B265" s="303"/>
      <c r="C265" s="307"/>
      <c r="D265" s="305"/>
      <c r="E265" s="149" t="s">
        <v>60</v>
      </c>
      <c r="F265" s="149" t="s">
        <v>12</v>
      </c>
      <c r="G265" s="149" t="s">
        <v>63</v>
      </c>
      <c r="H265" s="305"/>
      <c r="I265" s="294"/>
      <c r="J265" s="153">
        <v>8.65</v>
      </c>
      <c r="K265" s="141">
        <f t="shared" si="52"/>
        <v>9.0830000000000002</v>
      </c>
      <c r="L265" s="141" t="str">
        <f t="shared" si="53"/>
        <v>-</v>
      </c>
      <c r="M265" s="64"/>
    </row>
    <row r="266" spans="1:42" s="53" customFormat="1" ht="24.95" customHeight="1">
      <c r="A266" s="296">
        <v>96</v>
      </c>
      <c r="B266" s="302" t="s">
        <v>122</v>
      </c>
      <c r="C266" s="308">
        <v>1074</v>
      </c>
      <c r="D266" s="295" t="s">
        <v>282</v>
      </c>
      <c r="E266" s="144" t="s">
        <v>244</v>
      </c>
      <c r="F266" s="144" t="s">
        <v>178</v>
      </c>
      <c r="G266" s="144" t="s">
        <v>187</v>
      </c>
      <c r="H266" s="295">
        <v>25</v>
      </c>
      <c r="I266" s="297">
        <v>1</v>
      </c>
      <c r="J266" s="151">
        <v>12.75</v>
      </c>
      <c r="K266" s="145">
        <f t="shared" si="52"/>
        <v>13.388</v>
      </c>
      <c r="L266" s="145" t="str">
        <f t="shared" si="53"/>
        <v>-</v>
      </c>
      <c r="M266" s="64"/>
      <c r="N266"/>
      <c r="O266"/>
      <c r="P266"/>
    </row>
    <row r="267" spans="1:42" s="53" customFormat="1" ht="24.95" customHeight="1">
      <c r="A267" s="296"/>
      <c r="B267" s="302"/>
      <c r="C267" s="308"/>
      <c r="D267" s="295"/>
      <c r="E267" s="144" t="s">
        <v>244</v>
      </c>
      <c r="F267" s="144" t="s">
        <v>176</v>
      </c>
      <c r="G267" s="144" t="s">
        <v>187</v>
      </c>
      <c r="H267" s="295"/>
      <c r="I267" s="297"/>
      <c r="J267" s="151">
        <v>13.75</v>
      </c>
      <c r="K267" s="145">
        <f t="shared" si="52"/>
        <v>14.437999999999999</v>
      </c>
      <c r="L267" s="145" t="str">
        <f t="shared" si="53"/>
        <v>-</v>
      </c>
      <c r="M267" s="64"/>
      <c r="N267"/>
      <c r="O267"/>
      <c r="P267"/>
    </row>
    <row r="268" spans="1:42" s="53" customFormat="1" ht="24.95" customHeight="1">
      <c r="A268" s="309">
        <v>99</v>
      </c>
      <c r="B268" s="333" t="s">
        <v>449</v>
      </c>
      <c r="C268" s="307" t="s">
        <v>508</v>
      </c>
      <c r="D268" s="305" t="s">
        <v>509</v>
      </c>
      <c r="E268" s="149" t="s">
        <v>244</v>
      </c>
      <c r="F268" s="149" t="s">
        <v>178</v>
      </c>
      <c r="G268" s="149" t="s">
        <v>187</v>
      </c>
      <c r="H268" s="305">
        <v>25</v>
      </c>
      <c r="I268" s="320">
        <v>1</v>
      </c>
      <c r="J268" s="153">
        <v>10.95</v>
      </c>
      <c r="K268" s="141">
        <f t="shared" ref="K268:K269" si="58">IF(I268=1,(ROUNDUP((J268*0.05+J268),3)),ROUNDUP((J268*0.05+J268),3))</f>
        <v>11.497999999999999</v>
      </c>
      <c r="L268" s="141" t="str">
        <f t="shared" ref="L268:L269" si="59">IF(I268=1,"-",IF(AND(I268="",L267="-"),"-",ROUNDUP((J268*0.2)+J268,3)))</f>
        <v>-</v>
      </c>
      <c r="M268" s="64"/>
      <c r="N268"/>
      <c r="O268"/>
      <c r="P268"/>
    </row>
    <row r="269" spans="1:42" s="53" customFormat="1" ht="24.95" customHeight="1">
      <c r="A269" s="309"/>
      <c r="B269" s="333"/>
      <c r="C269" s="307"/>
      <c r="D269" s="305"/>
      <c r="E269" s="149" t="s">
        <v>244</v>
      </c>
      <c r="F269" s="149" t="s">
        <v>176</v>
      </c>
      <c r="G269" s="149" t="s">
        <v>187</v>
      </c>
      <c r="H269" s="305"/>
      <c r="I269" s="320"/>
      <c r="J269" s="153">
        <v>11.5</v>
      </c>
      <c r="K269" s="141">
        <f t="shared" si="58"/>
        <v>12.074999999999999</v>
      </c>
      <c r="L269" s="141" t="str">
        <f t="shared" si="59"/>
        <v>-</v>
      </c>
      <c r="M269" s="64"/>
      <c r="N269"/>
      <c r="O269"/>
      <c r="P269"/>
    </row>
    <row r="270" spans="1:42" s="6" customFormat="1" ht="26.1" customHeight="1">
      <c r="A270" s="296">
        <v>100</v>
      </c>
      <c r="B270" s="302" t="s">
        <v>122</v>
      </c>
      <c r="C270" s="308">
        <v>1109</v>
      </c>
      <c r="D270" s="295" t="s">
        <v>134</v>
      </c>
      <c r="E270" s="144" t="s">
        <v>62</v>
      </c>
      <c r="F270" s="144" t="s">
        <v>132</v>
      </c>
      <c r="G270" s="144" t="s">
        <v>187</v>
      </c>
      <c r="H270" s="295">
        <v>25</v>
      </c>
      <c r="I270" s="297">
        <v>1</v>
      </c>
      <c r="J270" s="151">
        <v>8.5</v>
      </c>
      <c r="K270" s="145">
        <f t="shared" si="52"/>
        <v>8.9250000000000007</v>
      </c>
      <c r="L270" s="145" t="str">
        <f>IF(I270=1,"-",IF(AND(I270="",L267="-"),"-",ROUNDUP((J270*0.2)+J270,3)))</f>
        <v>-</v>
      </c>
      <c r="M270" s="64"/>
      <c r="N270"/>
      <c r="O270"/>
      <c r="P270"/>
      <c r="Q270"/>
      <c r="R270"/>
      <c r="S270"/>
      <c r="T270"/>
      <c r="U270"/>
      <c r="V270"/>
      <c r="W270"/>
      <c r="X270"/>
      <c r="Y270"/>
      <c r="Z270"/>
      <c r="AA270"/>
      <c r="AB270"/>
      <c r="AC270"/>
      <c r="AD270"/>
      <c r="AE270"/>
      <c r="AF270"/>
      <c r="AG270"/>
      <c r="AH270"/>
      <c r="AI270"/>
      <c r="AJ270"/>
      <c r="AK270"/>
      <c r="AL270"/>
      <c r="AM270"/>
      <c r="AN270"/>
      <c r="AO270"/>
      <c r="AP270"/>
    </row>
    <row r="271" spans="1:42" s="6" customFormat="1" ht="26.1" customHeight="1">
      <c r="A271" s="296"/>
      <c r="B271" s="302"/>
      <c r="C271" s="308"/>
      <c r="D271" s="295"/>
      <c r="E271" s="144" t="s">
        <v>62</v>
      </c>
      <c r="F271" s="144" t="s">
        <v>176</v>
      </c>
      <c r="G271" s="144" t="s">
        <v>187</v>
      </c>
      <c r="H271" s="295"/>
      <c r="I271" s="297"/>
      <c r="J271" s="151">
        <v>9.1999999999999993</v>
      </c>
      <c r="K271" s="145">
        <f t="shared" si="52"/>
        <v>9.66</v>
      </c>
      <c r="L271" s="145" t="str">
        <f t="shared" si="53"/>
        <v>-</v>
      </c>
      <c r="M271" s="64"/>
      <c r="N271"/>
      <c r="O271"/>
      <c r="P271"/>
      <c r="Q271"/>
      <c r="R271"/>
      <c r="S271"/>
      <c r="T271"/>
      <c r="U271"/>
      <c r="V271"/>
      <c r="W271"/>
      <c r="X271"/>
      <c r="Y271"/>
      <c r="Z271"/>
      <c r="AA271"/>
      <c r="AB271"/>
      <c r="AC271"/>
      <c r="AD271"/>
      <c r="AE271"/>
      <c r="AF271"/>
      <c r="AG271"/>
      <c r="AH271"/>
      <c r="AI271"/>
      <c r="AJ271"/>
      <c r="AK271"/>
      <c r="AL271"/>
      <c r="AM271"/>
      <c r="AN271"/>
      <c r="AO271"/>
      <c r="AP271"/>
    </row>
    <row r="272" spans="1:42" s="6" customFormat="1" ht="26.1" customHeight="1">
      <c r="A272" s="309">
        <v>101</v>
      </c>
      <c r="B272" s="303" t="s">
        <v>122</v>
      </c>
      <c r="C272" s="307">
        <v>6439</v>
      </c>
      <c r="D272" s="305" t="s">
        <v>299</v>
      </c>
      <c r="E272" s="149" t="s">
        <v>62</v>
      </c>
      <c r="F272" s="149" t="s">
        <v>178</v>
      </c>
      <c r="G272" s="149" t="s">
        <v>187</v>
      </c>
      <c r="H272" s="305">
        <v>25</v>
      </c>
      <c r="I272" s="294">
        <v>1</v>
      </c>
      <c r="J272" s="153">
        <v>9.5</v>
      </c>
      <c r="K272" s="141">
        <f t="shared" si="52"/>
        <v>9.9749999999999996</v>
      </c>
      <c r="L272" s="141" t="str">
        <f t="shared" si="53"/>
        <v>-</v>
      </c>
      <c r="M272" s="64"/>
      <c r="N272"/>
      <c r="O272"/>
      <c r="P272"/>
      <c r="Q272"/>
      <c r="R272"/>
      <c r="S272"/>
      <c r="T272"/>
      <c r="U272"/>
      <c r="V272"/>
      <c r="W272"/>
      <c r="X272"/>
      <c r="Y272"/>
      <c r="Z272"/>
      <c r="AA272"/>
      <c r="AB272"/>
      <c r="AC272"/>
      <c r="AD272"/>
      <c r="AE272"/>
      <c r="AF272"/>
      <c r="AG272"/>
      <c r="AH272"/>
      <c r="AI272"/>
      <c r="AJ272"/>
      <c r="AK272"/>
      <c r="AL272"/>
      <c r="AM272"/>
      <c r="AN272"/>
      <c r="AO272"/>
      <c r="AP272"/>
    </row>
    <row r="273" spans="1:42" s="6" customFormat="1" ht="26.1" customHeight="1">
      <c r="A273" s="309"/>
      <c r="B273" s="303"/>
      <c r="C273" s="307"/>
      <c r="D273" s="305"/>
      <c r="E273" s="149" t="s">
        <v>62</v>
      </c>
      <c r="F273" s="149" t="s">
        <v>176</v>
      </c>
      <c r="G273" s="149" t="s">
        <v>187</v>
      </c>
      <c r="H273" s="305"/>
      <c r="I273" s="294"/>
      <c r="J273" s="153">
        <v>9.8000000000000007</v>
      </c>
      <c r="K273" s="141">
        <f t="shared" si="52"/>
        <v>10.29</v>
      </c>
      <c r="L273" s="141" t="str">
        <f t="shared" si="53"/>
        <v>-</v>
      </c>
      <c r="M273" s="64"/>
      <c r="N273"/>
      <c r="O273"/>
      <c r="P273"/>
      <c r="Q273"/>
      <c r="R273"/>
      <c r="S273"/>
      <c r="T273"/>
      <c r="U273"/>
      <c r="V273"/>
      <c r="W273"/>
      <c r="X273"/>
      <c r="Y273"/>
      <c r="Z273"/>
      <c r="AA273"/>
      <c r="AB273"/>
      <c r="AC273"/>
      <c r="AD273"/>
      <c r="AE273"/>
      <c r="AF273"/>
      <c r="AG273"/>
      <c r="AH273"/>
      <c r="AI273"/>
      <c r="AJ273"/>
      <c r="AK273"/>
      <c r="AL273"/>
      <c r="AM273"/>
      <c r="AN273"/>
      <c r="AO273"/>
      <c r="AP273"/>
    </row>
    <row r="274" spans="1:42" s="6" customFormat="1" ht="26.1" customHeight="1">
      <c r="A274" s="146">
        <v>181</v>
      </c>
      <c r="B274" s="303"/>
      <c r="C274" s="307"/>
      <c r="D274" s="305"/>
      <c r="E274" s="149" t="s">
        <v>60</v>
      </c>
      <c r="F274" s="149" t="s">
        <v>12</v>
      </c>
      <c r="G274" s="149" t="s">
        <v>187</v>
      </c>
      <c r="H274" s="305"/>
      <c r="I274" s="294"/>
      <c r="J274" s="153">
        <v>7.6</v>
      </c>
      <c r="K274" s="141">
        <f t="shared" si="52"/>
        <v>7.98</v>
      </c>
      <c r="L274" s="141" t="str">
        <f t="shared" si="53"/>
        <v>-</v>
      </c>
      <c r="M274" s="64"/>
      <c r="N274"/>
      <c r="O274"/>
      <c r="P274"/>
      <c r="Q274"/>
      <c r="R274"/>
      <c r="S274"/>
      <c r="T274"/>
      <c r="U274"/>
      <c r="V274"/>
      <c r="W274"/>
      <c r="X274"/>
      <c r="Y274"/>
      <c r="Z274"/>
      <c r="AA274"/>
      <c r="AB274"/>
      <c r="AC274"/>
      <c r="AD274"/>
      <c r="AE274"/>
      <c r="AF274"/>
      <c r="AG274"/>
      <c r="AH274"/>
      <c r="AI274"/>
      <c r="AJ274"/>
      <c r="AK274"/>
      <c r="AL274"/>
      <c r="AM274"/>
      <c r="AN274"/>
      <c r="AO274"/>
      <c r="AP274"/>
    </row>
    <row r="275" spans="1:42" s="6" customFormat="1" ht="26.1" customHeight="1">
      <c r="A275" s="296">
        <v>102</v>
      </c>
      <c r="B275" s="302" t="s">
        <v>122</v>
      </c>
      <c r="C275" s="308">
        <v>6421</v>
      </c>
      <c r="D275" s="295" t="s">
        <v>33</v>
      </c>
      <c r="E275" s="144" t="s">
        <v>62</v>
      </c>
      <c r="F275" s="144" t="s">
        <v>132</v>
      </c>
      <c r="G275" s="144" t="s">
        <v>63</v>
      </c>
      <c r="H275" s="295">
        <v>25</v>
      </c>
      <c r="I275" s="306">
        <v>1</v>
      </c>
      <c r="J275" s="151">
        <v>9.9499999999999993</v>
      </c>
      <c r="K275" s="145">
        <f t="shared" si="52"/>
        <v>10.447999999999999</v>
      </c>
      <c r="L275" s="145" t="str">
        <f t="shared" si="53"/>
        <v>-</v>
      </c>
      <c r="M275" s="64"/>
      <c r="N275"/>
      <c r="O275"/>
      <c r="P275"/>
    </row>
    <row r="276" spans="1:42" s="6" customFormat="1" ht="26.1" customHeight="1">
      <c r="A276" s="296"/>
      <c r="B276" s="302"/>
      <c r="C276" s="308"/>
      <c r="D276" s="295"/>
      <c r="E276" s="144" t="s">
        <v>62</v>
      </c>
      <c r="F276" s="144" t="s">
        <v>176</v>
      </c>
      <c r="G276" s="144" t="s">
        <v>63</v>
      </c>
      <c r="H276" s="295"/>
      <c r="I276" s="306"/>
      <c r="J276" s="151">
        <v>11.56</v>
      </c>
      <c r="K276" s="145">
        <f t="shared" si="52"/>
        <v>12.138</v>
      </c>
      <c r="L276" s="145" t="str">
        <f t="shared" si="53"/>
        <v>-</v>
      </c>
      <c r="M276" s="64"/>
      <c r="N276"/>
      <c r="O276"/>
      <c r="P276"/>
    </row>
    <row r="277" spans="1:42" s="6" customFormat="1" ht="26.1" customHeight="1">
      <c r="A277" s="142">
        <v>180</v>
      </c>
      <c r="B277" s="302"/>
      <c r="C277" s="308"/>
      <c r="D277" s="295"/>
      <c r="E277" s="144" t="s">
        <v>60</v>
      </c>
      <c r="F277" s="144" t="s">
        <v>12</v>
      </c>
      <c r="G277" s="144" t="s">
        <v>63</v>
      </c>
      <c r="H277" s="295"/>
      <c r="I277" s="306"/>
      <c r="J277" s="151">
        <v>8</v>
      </c>
      <c r="K277" s="145">
        <f t="shared" si="52"/>
        <v>8.4</v>
      </c>
      <c r="L277" s="145" t="str">
        <f t="shared" si="53"/>
        <v>-</v>
      </c>
      <c r="M277" s="64"/>
      <c r="N277"/>
      <c r="O277"/>
      <c r="P277"/>
    </row>
    <row r="278" spans="1:42" s="6" customFormat="1" ht="26.1" customHeight="1">
      <c r="A278" s="309">
        <v>102</v>
      </c>
      <c r="B278" s="303" t="s">
        <v>122</v>
      </c>
      <c r="C278" s="307">
        <v>6425</v>
      </c>
      <c r="D278" s="305" t="s">
        <v>136</v>
      </c>
      <c r="E278" s="149" t="s">
        <v>64</v>
      </c>
      <c r="F278" s="149" t="s">
        <v>132</v>
      </c>
      <c r="G278" s="149" t="s">
        <v>63</v>
      </c>
      <c r="H278" s="305">
        <v>25</v>
      </c>
      <c r="I278" s="294">
        <v>1</v>
      </c>
      <c r="J278" s="153">
        <v>9.9499999999999993</v>
      </c>
      <c r="K278" s="141">
        <f t="shared" si="52"/>
        <v>10.447999999999999</v>
      </c>
      <c r="L278" s="141" t="str">
        <f t="shared" si="53"/>
        <v>-</v>
      </c>
      <c r="M278" s="64"/>
      <c r="N278"/>
      <c r="O278"/>
      <c r="P278"/>
      <c r="Q278"/>
      <c r="R278"/>
      <c r="S278"/>
      <c r="T278"/>
      <c r="U278"/>
      <c r="V278"/>
      <c r="W278"/>
      <c r="X278"/>
      <c r="Y278"/>
      <c r="Z278"/>
      <c r="AA278"/>
      <c r="AB278"/>
      <c r="AC278"/>
      <c r="AD278"/>
      <c r="AE278"/>
      <c r="AF278"/>
      <c r="AG278"/>
      <c r="AH278"/>
      <c r="AI278"/>
      <c r="AJ278"/>
      <c r="AK278"/>
      <c r="AL278"/>
      <c r="AM278"/>
      <c r="AN278"/>
      <c r="AO278"/>
      <c r="AP278"/>
    </row>
    <row r="279" spans="1:42" s="6" customFormat="1" ht="26.1" customHeight="1">
      <c r="A279" s="309"/>
      <c r="B279" s="303"/>
      <c r="C279" s="307"/>
      <c r="D279" s="305"/>
      <c r="E279" s="149" t="s">
        <v>64</v>
      </c>
      <c r="F279" s="149" t="s">
        <v>176</v>
      </c>
      <c r="G279" s="149" t="s">
        <v>63</v>
      </c>
      <c r="H279" s="305"/>
      <c r="I279" s="294"/>
      <c r="J279" s="153">
        <v>11.55</v>
      </c>
      <c r="K279" s="141">
        <f t="shared" ref="K279" si="60">IF(I279=1,(ROUNDUP((J279*0.05+J279),3)),ROUNDUP((J279*0.05+J279),3))</f>
        <v>12.128</v>
      </c>
      <c r="L279" s="141" t="str">
        <f t="shared" ref="L279" si="61">IF(I279=1,"-",IF(AND(I279="",L278="-"),"-",ROUNDUP((J279*0.2)+J279,3)))</f>
        <v>-</v>
      </c>
      <c r="M279" s="64"/>
      <c r="N279"/>
      <c r="O279"/>
      <c r="P279"/>
      <c r="Q279"/>
      <c r="R279"/>
      <c r="S279"/>
      <c r="T279"/>
      <c r="U279"/>
      <c r="V279"/>
      <c r="W279"/>
      <c r="X279"/>
      <c r="Y279"/>
      <c r="Z279"/>
      <c r="AA279"/>
      <c r="AB279"/>
      <c r="AC279"/>
      <c r="AD279"/>
      <c r="AE279"/>
      <c r="AF279"/>
      <c r="AG279"/>
      <c r="AH279"/>
      <c r="AI279"/>
      <c r="AJ279"/>
      <c r="AK279"/>
      <c r="AL279"/>
      <c r="AM279"/>
      <c r="AN279"/>
      <c r="AO279"/>
      <c r="AP279"/>
    </row>
    <row r="280" spans="1:42" s="6" customFormat="1" ht="26.1" customHeight="1">
      <c r="A280" s="296">
        <v>104</v>
      </c>
      <c r="B280" s="302" t="s">
        <v>122</v>
      </c>
      <c r="C280" s="308">
        <v>1105</v>
      </c>
      <c r="D280" s="295" t="s">
        <v>97</v>
      </c>
      <c r="E280" s="144" t="s">
        <v>244</v>
      </c>
      <c r="F280" s="144" t="s">
        <v>132</v>
      </c>
      <c r="G280" s="144" t="s">
        <v>63</v>
      </c>
      <c r="H280" s="295">
        <v>20</v>
      </c>
      <c r="I280" s="306">
        <v>1</v>
      </c>
      <c r="J280" s="151">
        <v>10.65</v>
      </c>
      <c r="K280" s="145">
        <f t="shared" si="52"/>
        <v>11.183</v>
      </c>
      <c r="L280" s="145" t="str">
        <f>IF(I280=1,"-",IF(AND(I280="",L278="-"),"-",ROUNDUP((J280*0.2)+J280,3)))</f>
        <v>-</v>
      </c>
      <c r="M280" s="64"/>
      <c r="N280"/>
      <c r="O280"/>
      <c r="P280"/>
    </row>
    <row r="281" spans="1:42" s="6" customFormat="1" ht="26.1" customHeight="1">
      <c r="A281" s="296"/>
      <c r="B281" s="302"/>
      <c r="C281" s="308"/>
      <c r="D281" s="295"/>
      <c r="E281" s="144" t="s">
        <v>244</v>
      </c>
      <c r="F281" s="144" t="s">
        <v>176</v>
      </c>
      <c r="G281" s="144" t="s">
        <v>63</v>
      </c>
      <c r="H281" s="295"/>
      <c r="I281" s="306"/>
      <c r="J281" s="151">
        <v>11.2</v>
      </c>
      <c r="K281" s="145">
        <f t="shared" ref="K281" si="62">IF(I281=1,(ROUNDUP((J281*0.05+J281),3)),ROUNDUP((J281*0.05+J281),3))</f>
        <v>11.76</v>
      </c>
      <c r="L281" s="145" t="str">
        <f t="shared" ref="L281" si="63">IF(I281=1,"-",IF(AND(I281="",L280="-"),"-",ROUNDUP((J281*0.2)+J281,3)))</f>
        <v>-</v>
      </c>
      <c r="M281" s="64"/>
      <c r="N281"/>
      <c r="O281"/>
      <c r="P281"/>
    </row>
    <row r="282" spans="1:42" s="53" customFormat="1" ht="21.75" customHeight="1">
      <c r="A282" s="332" t="s">
        <v>454</v>
      </c>
      <c r="B282" s="332"/>
      <c r="C282" s="332"/>
      <c r="D282" s="332"/>
      <c r="E282" s="332"/>
      <c r="F282" s="332"/>
      <c r="G282" s="332"/>
      <c r="H282" s="332"/>
      <c r="I282" s="332"/>
      <c r="J282" s="332"/>
      <c r="K282" s="332"/>
      <c r="L282" s="332"/>
      <c r="M282" s="64"/>
      <c r="N282"/>
      <c r="O282"/>
      <c r="P282"/>
    </row>
    <row r="283" spans="1:42" s="6" customFormat="1" ht="26.1" customHeight="1">
      <c r="A283" s="252">
        <v>111</v>
      </c>
      <c r="B283" s="303" t="s">
        <v>122</v>
      </c>
      <c r="C283" s="307">
        <v>1095</v>
      </c>
      <c r="D283" s="309" t="s">
        <v>43</v>
      </c>
      <c r="E283" s="149" t="s">
        <v>62</v>
      </c>
      <c r="F283" s="149" t="s">
        <v>492</v>
      </c>
      <c r="G283" s="149" t="s">
        <v>63</v>
      </c>
      <c r="H283" s="305">
        <v>25</v>
      </c>
      <c r="I283" s="294">
        <v>1</v>
      </c>
      <c r="J283" s="153">
        <v>4.3499999999999996</v>
      </c>
      <c r="K283" s="141">
        <f t="shared" ref="K283:K318" si="64">IF(I283=1,(ROUNDUP((J283*0.05+J283),3)),ROUNDUP((J283*0.05+J283),3))</f>
        <v>4.5680000000000005</v>
      </c>
      <c r="L283" s="154" t="str">
        <f>IF(I283=1,"-",IF(AND(I283="",L282="-"),"-",ROUNDUP((J283*0.2)+J283,3)))</f>
        <v>-</v>
      </c>
      <c r="M283" s="64"/>
      <c r="N283"/>
      <c r="O283"/>
      <c r="P283"/>
      <c r="Q283"/>
      <c r="R283"/>
      <c r="S283"/>
      <c r="T283"/>
      <c r="U283"/>
      <c r="V283"/>
      <c r="W283"/>
      <c r="X283"/>
      <c r="Y283"/>
      <c r="Z283"/>
      <c r="AA283"/>
      <c r="AB283"/>
      <c r="AC283"/>
      <c r="AD283"/>
      <c r="AE283"/>
      <c r="AF283"/>
      <c r="AG283"/>
      <c r="AH283"/>
      <c r="AI283"/>
      <c r="AJ283"/>
      <c r="AK283"/>
      <c r="AL283"/>
      <c r="AM283"/>
      <c r="AN283"/>
      <c r="AO283"/>
      <c r="AP283"/>
    </row>
    <row r="284" spans="1:42" ht="26.1" customHeight="1">
      <c r="A284" s="252">
        <v>185</v>
      </c>
      <c r="B284" s="303"/>
      <c r="C284" s="307"/>
      <c r="D284" s="309"/>
      <c r="E284" s="149" t="s">
        <v>60</v>
      </c>
      <c r="F284" s="149" t="s">
        <v>12</v>
      </c>
      <c r="G284" s="149" t="s">
        <v>63</v>
      </c>
      <c r="H284" s="305"/>
      <c r="I284" s="294"/>
      <c r="J284" s="153">
        <v>3.67</v>
      </c>
      <c r="K284" s="141">
        <f t="shared" si="64"/>
        <v>3.8540000000000001</v>
      </c>
      <c r="L284" s="154" t="str">
        <f t="shared" ref="L284" si="65">IF(I284=1,"-",IF(AND(I284="",L283="-"),"-",ROUNDUP((J284*0.2)+J284,3)))</f>
        <v>-</v>
      </c>
      <c r="M284" s="64"/>
    </row>
    <row r="285" spans="1:42" s="6" customFormat="1" ht="26.1" customHeight="1">
      <c r="A285" s="296">
        <v>111</v>
      </c>
      <c r="B285" s="302" t="s">
        <v>122</v>
      </c>
      <c r="C285" s="308">
        <v>1195</v>
      </c>
      <c r="D285" s="295" t="s">
        <v>79</v>
      </c>
      <c r="E285" s="144" t="s">
        <v>62</v>
      </c>
      <c r="F285" s="144" t="s">
        <v>132</v>
      </c>
      <c r="G285" s="144" t="s">
        <v>63</v>
      </c>
      <c r="H285" s="295">
        <v>15</v>
      </c>
      <c r="I285" s="306">
        <v>1</v>
      </c>
      <c r="J285" s="151">
        <v>9.9499999999999993</v>
      </c>
      <c r="K285" s="145">
        <f t="shared" si="64"/>
        <v>10.447999999999999</v>
      </c>
      <c r="L285" s="155" t="str">
        <f>IF(I285=1,"-",IF(AND(I285="",L284="-"),"-",ROUNDUP((J285*0.2)+J285,3)))</f>
        <v>-</v>
      </c>
      <c r="M285" s="64"/>
      <c r="N285"/>
      <c r="O285"/>
      <c r="P285"/>
      <c r="Q285"/>
      <c r="R285"/>
      <c r="S285"/>
      <c r="T285"/>
      <c r="U285"/>
      <c r="V285"/>
      <c r="W285"/>
      <c r="X285"/>
      <c r="Y285"/>
      <c r="Z285"/>
      <c r="AA285"/>
      <c r="AB285"/>
      <c r="AC285"/>
      <c r="AD285"/>
      <c r="AE285"/>
      <c r="AF285"/>
      <c r="AG285"/>
      <c r="AH285"/>
      <c r="AI285"/>
      <c r="AJ285"/>
      <c r="AK285"/>
      <c r="AL285"/>
      <c r="AM285"/>
      <c r="AN285"/>
      <c r="AO285"/>
      <c r="AP285"/>
    </row>
    <row r="286" spans="1:42" ht="26.1" customHeight="1">
      <c r="A286" s="296"/>
      <c r="B286" s="302"/>
      <c r="C286" s="308"/>
      <c r="D286" s="295"/>
      <c r="E286" s="144" t="s">
        <v>62</v>
      </c>
      <c r="F286" s="144" t="s">
        <v>176</v>
      </c>
      <c r="G286" s="144" t="s">
        <v>63</v>
      </c>
      <c r="H286" s="295"/>
      <c r="I286" s="306"/>
      <c r="J286" s="151">
        <v>11.35</v>
      </c>
      <c r="K286" s="145">
        <f t="shared" si="64"/>
        <v>11.917999999999999</v>
      </c>
      <c r="L286" s="155" t="str">
        <f>IF(I286=1,"-",IF(AND(I286="",L285="-"),"-",ROUNDUP((J286*0.2)+J286,3)))</f>
        <v>-</v>
      </c>
      <c r="M286" s="64"/>
    </row>
    <row r="287" spans="1:42" ht="26.1" customHeight="1">
      <c r="A287" s="309">
        <v>112</v>
      </c>
      <c r="B287" s="333" t="s">
        <v>449</v>
      </c>
      <c r="C287" s="307" t="s">
        <v>511</v>
      </c>
      <c r="D287" s="305" t="s">
        <v>510</v>
      </c>
      <c r="E287" s="149" t="s">
        <v>62</v>
      </c>
      <c r="F287" s="149" t="s">
        <v>132</v>
      </c>
      <c r="G287" s="149" t="s">
        <v>187</v>
      </c>
      <c r="H287" s="305">
        <v>15</v>
      </c>
      <c r="I287" s="294">
        <v>1</v>
      </c>
      <c r="J287" s="153">
        <v>7.9</v>
      </c>
      <c r="K287" s="141">
        <f t="shared" ref="K287:K291" si="66">IF(I287=1,(ROUNDUP((J287*0.05+J287),3)),ROUNDUP((J287*0.05+J287),3))</f>
        <v>8.2949999999999999</v>
      </c>
      <c r="L287" s="154" t="str">
        <f t="shared" ref="L287:L291" si="67">IF(I287=1,"-",IF(AND(I287="",L286="-"),"-",ROUNDUP((J287*0.2)+J287,3)))</f>
        <v>-</v>
      </c>
      <c r="M287" s="64"/>
    </row>
    <row r="288" spans="1:42" ht="26.1" customHeight="1">
      <c r="A288" s="309"/>
      <c r="B288" s="333"/>
      <c r="C288" s="307"/>
      <c r="D288" s="305"/>
      <c r="E288" s="149" t="s">
        <v>62</v>
      </c>
      <c r="F288" s="149" t="s">
        <v>176</v>
      </c>
      <c r="G288" s="149" t="s">
        <v>187</v>
      </c>
      <c r="H288" s="305"/>
      <c r="I288" s="294"/>
      <c r="J288" s="153">
        <v>8.75</v>
      </c>
      <c r="K288" s="141">
        <f t="shared" si="66"/>
        <v>9.1879999999999988</v>
      </c>
      <c r="L288" s="154" t="str">
        <f t="shared" si="67"/>
        <v>-</v>
      </c>
      <c r="M288" s="64"/>
    </row>
    <row r="289" spans="1:42" ht="26.1" customHeight="1">
      <c r="A289" s="309"/>
      <c r="B289" s="333"/>
      <c r="C289" s="307"/>
      <c r="D289" s="305"/>
      <c r="E289" s="149" t="s">
        <v>62</v>
      </c>
      <c r="F289" s="149" t="s">
        <v>177</v>
      </c>
      <c r="G289" s="149" t="s">
        <v>63</v>
      </c>
      <c r="H289" s="305"/>
      <c r="I289" s="294"/>
      <c r="J289" s="153">
        <v>9.5500000000000007</v>
      </c>
      <c r="K289" s="141">
        <f t="shared" si="66"/>
        <v>10.027999999999999</v>
      </c>
      <c r="L289" s="154" t="str">
        <f t="shared" si="67"/>
        <v>-</v>
      </c>
      <c r="M289" s="64"/>
    </row>
    <row r="290" spans="1:42" ht="26.1" customHeight="1">
      <c r="A290" s="146">
        <v>185</v>
      </c>
      <c r="B290" s="333"/>
      <c r="C290" s="307"/>
      <c r="D290" s="305"/>
      <c r="E290" s="149" t="s">
        <v>60</v>
      </c>
      <c r="F290" s="149" t="s">
        <v>12</v>
      </c>
      <c r="G290" s="149" t="s">
        <v>63</v>
      </c>
      <c r="H290" s="305"/>
      <c r="I290" s="294"/>
      <c r="J290" s="153">
        <v>6.8</v>
      </c>
      <c r="K290" s="141">
        <f t="shared" si="66"/>
        <v>7.14</v>
      </c>
      <c r="L290" s="154" t="str">
        <f t="shared" si="67"/>
        <v>-</v>
      </c>
      <c r="M290" s="64"/>
    </row>
    <row r="291" spans="1:42" ht="26.1" customHeight="1">
      <c r="A291" s="142">
        <v>112</v>
      </c>
      <c r="B291" s="173" t="s">
        <v>449</v>
      </c>
      <c r="C291" s="143" t="s">
        <v>512</v>
      </c>
      <c r="D291" s="144" t="s">
        <v>513</v>
      </c>
      <c r="E291" s="144" t="s">
        <v>64</v>
      </c>
      <c r="F291" s="144" t="s">
        <v>132</v>
      </c>
      <c r="G291" s="144" t="s">
        <v>187</v>
      </c>
      <c r="H291" s="144">
        <v>15</v>
      </c>
      <c r="I291" s="156">
        <v>1</v>
      </c>
      <c r="J291" s="151">
        <v>7.9</v>
      </c>
      <c r="K291" s="145">
        <f t="shared" si="66"/>
        <v>8.2949999999999999</v>
      </c>
      <c r="L291" s="155" t="str">
        <f t="shared" si="67"/>
        <v>-</v>
      </c>
      <c r="M291" s="64"/>
    </row>
    <row r="292" spans="1:42" s="6" customFormat="1" ht="26.1" customHeight="1">
      <c r="A292" s="309">
        <v>114</v>
      </c>
      <c r="B292" s="303" t="s">
        <v>122</v>
      </c>
      <c r="C292" s="307">
        <v>1199</v>
      </c>
      <c r="D292" s="305" t="s">
        <v>51</v>
      </c>
      <c r="E292" s="149" t="s">
        <v>62</v>
      </c>
      <c r="F292" s="149" t="s">
        <v>132</v>
      </c>
      <c r="G292" s="149" t="s">
        <v>63</v>
      </c>
      <c r="H292" s="305">
        <v>15</v>
      </c>
      <c r="I292" s="294">
        <v>1</v>
      </c>
      <c r="J292" s="153">
        <v>8.9</v>
      </c>
      <c r="K292" s="141">
        <f t="shared" si="64"/>
        <v>9.3450000000000006</v>
      </c>
      <c r="L292" s="154" t="str">
        <f>IF(I292=1,"-",IF(AND(I292="",#REF!="-"),"-",ROUNDUP((J292*0.2)+J292,3)))</f>
        <v>-</v>
      </c>
      <c r="M292" s="64"/>
      <c r="N292"/>
      <c r="O292"/>
      <c r="P292"/>
    </row>
    <row r="293" spans="1:42" s="6" customFormat="1" ht="26.1" customHeight="1">
      <c r="A293" s="309"/>
      <c r="B293" s="303"/>
      <c r="C293" s="307"/>
      <c r="D293" s="305"/>
      <c r="E293" s="149" t="s">
        <v>62</v>
      </c>
      <c r="F293" s="149" t="s">
        <v>176</v>
      </c>
      <c r="G293" s="149" t="s">
        <v>63</v>
      </c>
      <c r="H293" s="305"/>
      <c r="I293" s="294"/>
      <c r="J293" s="153">
        <v>9.35</v>
      </c>
      <c r="K293" s="141">
        <f t="shared" ref="K293" si="68">IF(I293=1,(ROUNDUP((J293*0.05+J293),3)),ROUNDUP((J293*0.05+J293),3))</f>
        <v>9.8179999999999996</v>
      </c>
      <c r="L293" s="154" t="str">
        <f>IF(I292=1,"-",IF(AND(I292="",#REF!="-"),"-",ROUNDUP((J293*0.2)+J293,3)))</f>
        <v>-</v>
      </c>
      <c r="M293" s="64"/>
      <c r="N293"/>
      <c r="O293"/>
      <c r="P293"/>
    </row>
    <row r="294" spans="1:42" s="6" customFormat="1" ht="26.1" customHeight="1">
      <c r="A294" s="296">
        <v>114</v>
      </c>
      <c r="B294" s="302" t="s">
        <v>122</v>
      </c>
      <c r="C294" s="308">
        <v>6438</v>
      </c>
      <c r="D294" s="295" t="s">
        <v>139</v>
      </c>
      <c r="E294" s="144" t="s">
        <v>62</v>
      </c>
      <c r="F294" s="144" t="s">
        <v>132</v>
      </c>
      <c r="G294" s="144" t="s">
        <v>63</v>
      </c>
      <c r="H294" s="295">
        <v>15</v>
      </c>
      <c r="I294" s="306">
        <v>1</v>
      </c>
      <c r="J294" s="151">
        <v>9.4499999999999993</v>
      </c>
      <c r="K294" s="145">
        <f t="shared" si="64"/>
        <v>9.923</v>
      </c>
      <c r="L294" s="155" t="str">
        <f>IF(I294=1,"-",IF(AND(I294="",L292="-"),"-",ROUNDUP((J294*0.2)+J294,3)))</f>
        <v>-</v>
      </c>
      <c r="M294" s="64"/>
      <c r="N294"/>
      <c r="O294"/>
      <c r="P294"/>
      <c r="Q294"/>
      <c r="R294"/>
      <c r="S294"/>
      <c r="T294"/>
      <c r="U294"/>
      <c r="V294"/>
      <c r="W294"/>
      <c r="X294"/>
      <c r="Y294"/>
      <c r="Z294"/>
      <c r="AA294"/>
      <c r="AB294"/>
      <c r="AC294"/>
      <c r="AD294"/>
      <c r="AE294"/>
      <c r="AF294"/>
      <c r="AG294"/>
      <c r="AH294"/>
      <c r="AI294"/>
      <c r="AJ294"/>
      <c r="AK294"/>
      <c r="AL294"/>
      <c r="AM294"/>
      <c r="AN294"/>
      <c r="AO294"/>
      <c r="AP294"/>
    </row>
    <row r="295" spans="1:42" ht="26.1" customHeight="1">
      <c r="A295" s="296"/>
      <c r="B295" s="302"/>
      <c r="C295" s="308"/>
      <c r="D295" s="295"/>
      <c r="E295" s="144" t="s">
        <v>62</v>
      </c>
      <c r="F295" s="144" t="s">
        <v>176</v>
      </c>
      <c r="G295" s="144" t="s">
        <v>63</v>
      </c>
      <c r="H295" s="295"/>
      <c r="I295" s="306"/>
      <c r="J295" s="151">
        <v>10.91</v>
      </c>
      <c r="K295" s="145">
        <f t="shared" si="64"/>
        <v>11.456</v>
      </c>
      <c r="L295" s="155" t="str">
        <f t="shared" ref="L295:L302" si="69">IF(I295=1,"-",IF(AND(I295="",L294="-"),"-",ROUNDUP((J295*0.2)+J295,3)))</f>
        <v>-</v>
      </c>
      <c r="M295" s="64"/>
    </row>
    <row r="296" spans="1:42" ht="26.1" customHeight="1">
      <c r="A296" s="309">
        <v>117</v>
      </c>
      <c r="B296" s="333" t="s">
        <v>449</v>
      </c>
      <c r="C296" s="307" t="s">
        <v>515</v>
      </c>
      <c r="D296" s="305" t="s">
        <v>514</v>
      </c>
      <c r="E296" s="149" t="s">
        <v>244</v>
      </c>
      <c r="F296" s="149" t="s">
        <v>132</v>
      </c>
      <c r="G296" s="149" t="s">
        <v>63</v>
      </c>
      <c r="H296" s="305">
        <v>15</v>
      </c>
      <c r="I296" s="294">
        <v>1</v>
      </c>
      <c r="J296" s="153">
        <v>6.5</v>
      </c>
      <c r="K296" s="141">
        <f t="shared" ref="K296:K297" si="70">IF(I296=1,(ROUNDUP((J296*0.05+J296),3)),ROUNDUP((J296*0.05+J296),3))</f>
        <v>6.8250000000000002</v>
      </c>
      <c r="L296" s="154" t="str">
        <f t="shared" ref="L296:L297" si="71">IF(I296=1,"-",IF(AND(I296="",L295="-"),"-",ROUNDUP((J296*0.2)+J296,3)))</f>
        <v>-</v>
      </c>
      <c r="M296" s="64"/>
    </row>
    <row r="297" spans="1:42" ht="26.1" customHeight="1">
      <c r="A297" s="309"/>
      <c r="B297" s="333"/>
      <c r="C297" s="307"/>
      <c r="D297" s="305"/>
      <c r="E297" s="149" t="s">
        <v>244</v>
      </c>
      <c r="F297" s="149" t="s">
        <v>176</v>
      </c>
      <c r="G297" s="149" t="s">
        <v>63</v>
      </c>
      <c r="H297" s="305"/>
      <c r="I297" s="294"/>
      <c r="J297" s="153">
        <v>7.17</v>
      </c>
      <c r="K297" s="141">
        <f t="shared" si="70"/>
        <v>7.5289999999999999</v>
      </c>
      <c r="L297" s="154" t="str">
        <f t="shared" si="71"/>
        <v>-</v>
      </c>
      <c r="M297" s="64"/>
    </row>
    <row r="298" spans="1:42" ht="26.1" customHeight="1">
      <c r="A298" s="296">
        <v>119</v>
      </c>
      <c r="B298" s="302" t="s">
        <v>122</v>
      </c>
      <c r="C298" s="308">
        <v>5092</v>
      </c>
      <c r="D298" s="295" t="s">
        <v>143</v>
      </c>
      <c r="E298" s="144" t="s">
        <v>62</v>
      </c>
      <c r="F298" s="144" t="s">
        <v>132</v>
      </c>
      <c r="G298" s="144" t="s">
        <v>63</v>
      </c>
      <c r="H298" s="295">
        <v>10</v>
      </c>
      <c r="I298" s="306">
        <v>1</v>
      </c>
      <c r="J298" s="151">
        <v>9.9499999999999993</v>
      </c>
      <c r="K298" s="145">
        <f t="shared" si="64"/>
        <v>10.447999999999999</v>
      </c>
      <c r="L298" s="155" t="str">
        <f>IF(I298=1,"-",IF(AND(I298="",L295="-"),"-",ROUNDUP((J298*0.2)+J298,3)))</f>
        <v>-</v>
      </c>
      <c r="M298" s="64"/>
    </row>
    <row r="299" spans="1:42" ht="26.1" customHeight="1">
      <c r="A299" s="296"/>
      <c r="B299" s="302"/>
      <c r="C299" s="308"/>
      <c r="D299" s="295"/>
      <c r="E299" s="144" t="s">
        <v>62</v>
      </c>
      <c r="F299" s="144" t="s">
        <v>176</v>
      </c>
      <c r="G299" s="144" t="s">
        <v>63</v>
      </c>
      <c r="H299" s="295"/>
      <c r="I299" s="306"/>
      <c r="J299" s="151">
        <v>11.25</v>
      </c>
      <c r="K299" s="145">
        <f t="shared" si="64"/>
        <v>11.812999999999999</v>
      </c>
      <c r="L299" s="155" t="str">
        <f t="shared" si="69"/>
        <v>-</v>
      </c>
      <c r="M299" s="64"/>
    </row>
    <row r="300" spans="1:42" s="6" customFormat="1" ht="26.1" customHeight="1">
      <c r="A300" s="296"/>
      <c r="B300" s="302"/>
      <c r="C300" s="308"/>
      <c r="D300" s="295"/>
      <c r="E300" s="144" t="s">
        <v>62</v>
      </c>
      <c r="F300" s="144" t="s">
        <v>177</v>
      </c>
      <c r="G300" s="144" t="s">
        <v>63</v>
      </c>
      <c r="H300" s="295"/>
      <c r="I300" s="306"/>
      <c r="J300" s="151">
        <v>11.5</v>
      </c>
      <c r="K300" s="145">
        <f t="shared" si="64"/>
        <v>12.074999999999999</v>
      </c>
      <c r="L300" s="155" t="str">
        <f t="shared" si="69"/>
        <v>-</v>
      </c>
      <c r="M300" s="64"/>
      <c r="N300"/>
      <c r="O300"/>
      <c r="P300"/>
      <c r="Q300"/>
      <c r="R300"/>
      <c r="S300"/>
      <c r="T300"/>
      <c r="U300"/>
      <c r="V300"/>
      <c r="W300"/>
      <c r="X300"/>
      <c r="Y300"/>
      <c r="Z300"/>
      <c r="AA300"/>
      <c r="AB300"/>
      <c r="AC300"/>
      <c r="AD300"/>
      <c r="AE300"/>
      <c r="AF300"/>
      <c r="AG300"/>
      <c r="AH300"/>
      <c r="AI300"/>
      <c r="AJ300"/>
      <c r="AK300"/>
      <c r="AL300"/>
      <c r="AM300"/>
      <c r="AN300"/>
      <c r="AO300"/>
      <c r="AP300"/>
    </row>
    <row r="301" spans="1:42" s="6" customFormat="1" ht="26.1" customHeight="1">
      <c r="A301" s="142">
        <v>186</v>
      </c>
      <c r="B301" s="302"/>
      <c r="C301" s="308"/>
      <c r="D301" s="295"/>
      <c r="E301" s="144" t="s">
        <v>60</v>
      </c>
      <c r="F301" s="144" t="s">
        <v>12</v>
      </c>
      <c r="G301" s="144" t="s">
        <v>63</v>
      </c>
      <c r="H301" s="295"/>
      <c r="I301" s="306"/>
      <c r="J301" s="151">
        <v>9.25</v>
      </c>
      <c r="K301" s="145">
        <f t="shared" si="64"/>
        <v>9.7129999999999992</v>
      </c>
      <c r="L301" s="155" t="str">
        <f t="shared" si="69"/>
        <v>-</v>
      </c>
      <c r="M301" s="64"/>
      <c r="N301"/>
      <c r="O301"/>
      <c r="P301"/>
    </row>
    <row r="302" spans="1:42" s="6" customFormat="1" ht="26.1" customHeight="1">
      <c r="A302" s="146">
        <v>119</v>
      </c>
      <c r="B302" s="168" t="s">
        <v>122</v>
      </c>
      <c r="C302" s="148">
        <v>5093</v>
      </c>
      <c r="D302" s="149" t="s">
        <v>144</v>
      </c>
      <c r="E302" s="149" t="s">
        <v>64</v>
      </c>
      <c r="F302" s="149" t="s">
        <v>132</v>
      </c>
      <c r="G302" s="149" t="s">
        <v>63</v>
      </c>
      <c r="H302" s="149">
        <v>10</v>
      </c>
      <c r="I302" s="167">
        <v>1</v>
      </c>
      <c r="J302" s="153">
        <v>9.9499999999999993</v>
      </c>
      <c r="K302" s="141">
        <f t="shared" si="64"/>
        <v>10.447999999999999</v>
      </c>
      <c r="L302" s="154" t="str">
        <f t="shared" si="69"/>
        <v>-</v>
      </c>
      <c r="M302" s="64"/>
      <c r="N302"/>
      <c r="O302"/>
      <c r="P302"/>
    </row>
    <row r="303" spans="1:42" ht="26.1" customHeight="1">
      <c r="A303" s="296">
        <v>120</v>
      </c>
      <c r="B303" s="302" t="s">
        <v>122</v>
      </c>
      <c r="C303" s="308">
        <v>6436</v>
      </c>
      <c r="D303" s="295" t="s">
        <v>137</v>
      </c>
      <c r="E303" s="144" t="s">
        <v>62</v>
      </c>
      <c r="F303" s="144" t="s">
        <v>132</v>
      </c>
      <c r="G303" s="144" t="s">
        <v>63</v>
      </c>
      <c r="H303" s="295">
        <v>15</v>
      </c>
      <c r="I303" s="306">
        <v>1</v>
      </c>
      <c r="J303" s="151">
        <v>12.8</v>
      </c>
      <c r="K303" s="145">
        <f t="shared" si="64"/>
        <v>13.44</v>
      </c>
      <c r="L303" s="155" t="str">
        <f>IF(I303=1,"-",IF(AND(I303="",L302="-"),"-",ROUNDUP((J303*0.2)+J303,3)))</f>
        <v>-</v>
      </c>
      <c r="M303" s="64"/>
    </row>
    <row r="304" spans="1:42" ht="26.1" customHeight="1">
      <c r="A304" s="296"/>
      <c r="B304" s="302"/>
      <c r="C304" s="308"/>
      <c r="D304" s="295"/>
      <c r="E304" s="144" t="s">
        <v>62</v>
      </c>
      <c r="F304" s="144" t="s">
        <v>241</v>
      </c>
      <c r="G304" s="144" t="s">
        <v>63</v>
      </c>
      <c r="H304" s="295"/>
      <c r="I304" s="306"/>
      <c r="J304" s="151">
        <v>14.09</v>
      </c>
      <c r="K304" s="145">
        <f t="shared" si="64"/>
        <v>14.795</v>
      </c>
      <c r="L304" s="155" t="str">
        <f t="shared" ref="L304:L318" si="72">IF(I304=1,"-",IF(AND(I304="",L303="-"),"-",ROUNDUP((J304*0.2)+J304,3)))</f>
        <v>-</v>
      </c>
      <c r="M304" s="64"/>
    </row>
    <row r="305" spans="1:42" s="6" customFormat="1" ht="26.1" customHeight="1">
      <c r="A305" s="142">
        <v>182</v>
      </c>
      <c r="B305" s="302"/>
      <c r="C305" s="308"/>
      <c r="D305" s="295"/>
      <c r="E305" s="144" t="s">
        <v>60</v>
      </c>
      <c r="F305" s="144" t="s">
        <v>12</v>
      </c>
      <c r="G305" s="144" t="s">
        <v>63</v>
      </c>
      <c r="H305" s="295"/>
      <c r="I305" s="306"/>
      <c r="J305" s="151">
        <v>12.18</v>
      </c>
      <c r="K305" s="145">
        <f t="shared" si="64"/>
        <v>12.789</v>
      </c>
      <c r="L305" s="155" t="str">
        <f t="shared" si="72"/>
        <v>-</v>
      </c>
      <c r="M305" s="64"/>
      <c r="N305"/>
      <c r="O305"/>
      <c r="P305"/>
      <c r="Q305"/>
      <c r="R305"/>
      <c r="S305"/>
      <c r="T305"/>
      <c r="U305"/>
      <c r="V305"/>
      <c r="W305"/>
      <c r="X305"/>
      <c r="Y305"/>
      <c r="Z305"/>
      <c r="AA305"/>
      <c r="AB305"/>
      <c r="AC305"/>
      <c r="AD305"/>
      <c r="AE305"/>
      <c r="AF305"/>
      <c r="AG305"/>
      <c r="AH305"/>
      <c r="AI305"/>
      <c r="AJ305"/>
      <c r="AK305"/>
      <c r="AL305"/>
      <c r="AM305"/>
      <c r="AN305"/>
      <c r="AO305"/>
      <c r="AP305"/>
    </row>
    <row r="306" spans="1:42" s="6" customFormat="1" ht="26.1" customHeight="1">
      <c r="A306" s="309">
        <v>120</v>
      </c>
      <c r="B306" s="303" t="s">
        <v>122</v>
      </c>
      <c r="C306" s="307">
        <v>6437</v>
      </c>
      <c r="D306" s="305" t="s">
        <v>138</v>
      </c>
      <c r="E306" s="149" t="s">
        <v>64</v>
      </c>
      <c r="F306" s="149" t="s">
        <v>132</v>
      </c>
      <c r="G306" s="149" t="s">
        <v>238</v>
      </c>
      <c r="H306" s="305">
        <v>15</v>
      </c>
      <c r="I306" s="294">
        <v>1</v>
      </c>
      <c r="J306" s="153">
        <v>12.8</v>
      </c>
      <c r="K306" s="141">
        <f t="shared" si="64"/>
        <v>13.44</v>
      </c>
      <c r="L306" s="154" t="str">
        <f t="shared" si="72"/>
        <v>-</v>
      </c>
      <c r="M306" s="64"/>
      <c r="N306"/>
      <c r="O306"/>
      <c r="P306"/>
    </row>
    <row r="307" spans="1:42" s="6" customFormat="1" ht="26.1" customHeight="1">
      <c r="A307" s="309"/>
      <c r="B307" s="303"/>
      <c r="C307" s="307"/>
      <c r="D307" s="305"/>
      <c r="E307" s="149" t="s">
        <v>64</v>
      </c>
      <c r="F307" s="149" t="s">
        <v>176</v>
      </c>
      <c r="G307" s="149" t="s">
        <v>238</v>
      </c>
      <c r="H307" s="305"/>
      <c r="I307" s="294"/>
      <c r="J307" s="153">
        <v>14.09</v>
      </c>
      <c r="K307" s="141">
        <f t="shared" si="64"/>
        <v>14.795</v>
      </c>
      <c r="L307" s="154" t="str">
        <f t="shared" si="72"/>
        <v>-</v>
      </c>
      <c r="M307" s="64"/>
      <c r="N307"/>
      <c r="O307"/>
      <c r="P307"/>
    </row>
    <row r="308" spans="1:42" s="6" customFormat="1" ht="26.1" customHeight="1">
      <c r="A308" s="296">
        <v>123</v>
      </c>
      <c r="B308" s="302" t="s">
        <v>122</v>
      </c>
      <c r="C308" s="308">
        <v>6432</v>
      </c>
      <c r="D308" s="295" t="s">
        <v>180</v>
      </c>
      <c r="E308" s="144" t="s">
        <v>62</v>
      </c>
      <c r="F308" s="144" t="s">
        <v>132</v>
      </c>
      <c r="G308" s="144" t="s">
        <v>187</v>
      </c>
      <c r="H308" s="295">
        <v>15</v>
      </c>
      <c r="I308" s="306">
        <v>1</v>
      </c>
      <c r="J308" s="151">
        <v>11.95</v>
      </c>
      <c r="K308" s="145">
        <f t="shared" si="64"/>
        <v>12.548</v>
      </c>
      <c r="L308" s="155" t="str">
        <f t="shared" si="72"/>
        <v>-</v>
      </c>
      <c r="M308" s="64"/>
      <c r="N308"/>
      <c r="O308"/>
      <c r="P308"/>
    </row>
    <row r="309" spans="1:42" s="6" customFormat="1" ht="26.1" customHeight="1">
      <c r="A309" s="296"/>
      <c r="B309" s="302"/>
      <c r="C309" s="308"/>
      <c r="D309" s="295"/>
      <c r="E309" s="144" t="s">
        <v>62</v>
      </c>
      <c r="F309" s="144" t="s">
        <v>176</v>
      </c>
      <c r="G309" s="144" t="s">
        <v>187</v>
      </c>
      <c r="H309" s="295"/>
      <c r="I309" s="306"/>
      <c r="J309" s="151">
        <v>13.15</v>
      </c>
      <c r="K309" s="145">
        <f t="shared" si="64"/>
        <v>13.808</v>
      </c>
      <c r="L309" s="155" t="str">
        <f t="shared" si="72"/>
        <v>-</v>
      </c>
      <c r="M309" s="64"/>
      <c r="N309"/>
      <c r="O309"/>
      <c r="P309"/>
    </row>
    <row r="310" spans="1:42" s="6" customFormat="1" ht="26.1" customHeight="1">
      <c r="A310" s="142">
        <v>182</v>
      </c>
      <c r="B310" s="302"/>
      <c r="C310" s="308"/>
      <c r="D310" s="295"/>
      <c r="E310" s="144" t="s">
        <v>60</v>
      </c>
      <c r="F310" s="144" t="s">
        <v>12</v>
      </c>
      <c r="G310" s="144" t="s">
        <v>63</v>
      </c>
      <c r="H310" s="295"/>
      <c r="I310" s="306"/>
      <c r="J310" s="151">
        <v>10.95</v>
      </c>
      <c r="K310" s="145">
        <f t="shared" si="64"/>
        <v>11.497999999999999</v>
      </c>
      <c r="L310" s="155" t="str">
        <f t="shared" si="72"/>
        <v>-</v>
      </c>
      <c r="M310" s="64"/>
      <c r="N310"/>
      <c r="O310"/>
      <c r="P310"/>
    </row>
    <row r="311" spans="1:42" ht="26.1" customHeight="1">
      <c r="A311" s="421">
        <v>123</v>
      </c>
      <c r="B311" s="303" t="s">
        <v>122</v>
      </c>
      <c r="C311" s="307">
        <v>6433</v>
      </c>
      <c r="D311" s="309" t="s">
        <v>181</v>
      </c>
      <c r="E311" s="149" t="s">
        <v>64</v>
      </c>
      <c r="F311" s="149" t="s">
        <v>132</v>
      </c>
      <c r="G311" s="149" t="s">
        <v>187</v>
      </c>
      <c r="H311" s="384">
        <v>15</v>
      </c>
      <c r="I311" s="294">
        <v>1</v>
      </c>
      <c r="J311" s="153">
        <v>11.95</v>
      </c>
      <c r="K311" s="141">
        <f t="shared" si="64"/>
        <v>12.548</v>
      </c>
      <c r="L311" s="154" t="str">
        <f t="shared" si="72"/>
        <v>-</v>
      </c>
      <c r="M311" s="64"/>
    </row>
    <row r="312" spans="1:42" ht="26.1" customHeight="1">
      <c r="A312" s="421"/>
      <c r="B312" s="303"/>
      <c r="C312" s="307"/>
      <c r="D312" s="309"/>
      <c r="E312" s="149" t="s">
        <v>64</v>
      </c>
      <c r="F312" s="149" t="s">
        <v>176</v>
      </c>
      <c r="G312" s="149" t="s">
        <v>187</v>
      </c>
      <c r="H312" s="384"/>
      <c r="I312" s="294"/>
      <c r="J312" s="153">
        <v>13.15</v>
      </c>
      <c r="K312" s="141">
        <f t="shared" si="64"/>
        <v>13.808</v>
      </c>
      <c r="L312" s="154" t="str">
        <f t="shared" si="72"/>
        <v>-</v>
      </c>
      <c r="M312" s="64"/>
    </row>
    <row r="313" spans="1:42" s="6" customFormat="1" ht="26.1" customHeight="1">
      <c r="A313" s="296">
        <v>124</v>
      </c>
      <c r="B313" s="302" t="s">
        <v>122</v>
      </c>
      <c r="C313" s="308">
        <v>6428</v>
      </c>
      <c r="D313" s="295" t="s">
        <v>208</v>
      </c>
      <c r="E313" s="144" t="s">
        <v>62</v>
      </c>
      <c r="F313" s="144" t="s">
        <v>178</v>
      </c>
      <c r="G313" s="144" t="s">
        <v>63</v>
      </c>
      <c r="H313" s="295">
        <v>15</v>
      </c>
      <c r="I313" s="306">
        <v>1</v>
      </c>
      <c r="J313" s="151">
        <v>15.95</v>
      </c>
      <c r="K313" s="145">
        <f>IF(I318=1,(ROUNDUP((J313*0.05+J313),3)),ROUNDUP((J313*0.05+J313),3))</f>
        <v>16.748000000000001</v>
      </c>
      <c r="L313" s="155" t="str">
        <f>IF(I318=1,"-",IF(AND(I318="",L317="-"),"-",ROUNDUP((J313*0.2)+J313,3)))</f>
        <v>-</v>
      </c>
      <c r="M313" s="64"/>
      <c r="N313"/>
      <c r="O313"/>
      <c r="P313"/>
    </row>
    <row r="314" spans="1:42" s="6" customFormat="1" ht="26.1" customHeight="1">
      <c r="A314" s="296"/>
      <c r="B314" s="302"/>
      <c r="C314" s="308"/>
      <c r="D314" s="295"/>
      <c r="E314" s="144" t="s">
        <v>62</v>
      </c>
      <c r="F314" s="144" t="s">
        <v>176</v>
      </c>
      <c r="G314" s="144" t="s">
        <v>63</v>
      </c>
      <c r="H314" s="295"/>
      <c r="I314" s="306"/>
      <c r="J314" s="151">
        <v>16.95</v>
      </c>
      <c r="K314" s="145">
        <f>IF(I313=1,(ROUNDUP((J314*0.05+J314),3)),ROUNDUP((J314*0.05+J314),3))</f>
        <v>17.798000000000002</v>
      </c>
      <c r="L314" s="155" t="str">
        <f>IF(I313=1,"-",IF(AND(I313="",L318="-"),"-",ROUNDUP((J314*0.2)+J314,3)))</f>
        <v>-</v>
      </c>
      <c r="M314" s="64"/>
      <c r="N314"/>
      <c r="O314"/>
      <c r="P314"/>
    </row>
    <row r="315" spans="1:42" s="6" customFormat="1" ht="26.1" customHeight="1">
      <c r="A315" s="309">
        <v>125</v>
      </c>
      <c r="B315" s="303" t="s">
        <v>122</v>
      </c>
      <c r="C315" s="307">
        <v>6435</v>
      </c>
      <c r="D315" s="305" t="s">
        <v>83</v>
      </c>
      <c r="E315" s="149" t="s">
        <v>62</v>
      </c>
      <c r="F315" s="149" t="s">
        <v>132</v>
      </c>
      <c r="G315" s="149" t="s">
        <v>63</v>
      </c>
      <c r="H315" s="305">
        <v>15</v>
      </c>
      <c r="I315" s="294">
        <v>1</v>
      </c>
      <c r="J315" s="153">
        <v>13.9</v>
      </c>
      <c r="K315" s="141">
        <f t="shared" si="64"/>
        <v>14.595000000000001</v>
      </c>
      <c r="L315" s="154" t="str">
        <f>IF(I315=1,"-",IF(AND(I315="",L312="-"),"-",ROUNDUP((J315*0.2)+J315,3)))</f>
        <v>-</v>
      </c>
      <c r="M315" s="64"/>
      <c r="N315"/>
      <c r="O315"/>
      <c r="P315"/>
    </row>
    <row r="316" spans="1:42" s="6" customFormat="1" ht="26.1" customHeight="1">
      <c r="A316" s="309"/>
      <c r="B316" s="303"/>
      <c r="C316" s="307"/>
      <c r="D316" s="305"/>
      <c r="E316" s="149" t="s">
        <v>62</v>
      </c>
      <c r="F316" s="149" t="s">
        <v>176</v>
      </c>
      <c r="G316" s="149" t="s">
        <v>63</v>
      </c>
      <c r="H316" s="305"/>
      <c r="I316" s="294"/>
      <c r="J316" s="153">
        <v>15.2</v>
      </c>
      <c r="K316" s="141">
        <f t="shared" si="64"/>
        <v>15.96</v>
      </c>
      <c r="L316" s="154" t="str">
        <f t="shared" si="72"/>
        <v>-</v>
      </c>
      <c r="M316" s="64"/>
      <c r="N316"/>
      <c r="O316"/>
      <c r="P316"/>
    </row>
    <row r="317" spans="1:42" s="6" customFormat="1" ht="26.1" customHeight="1">
      <c r="A317" s="309"/>
      <c r="B317" s="303"/>
      <c r="C317" s="307"/>
      <c r="D317" s="305"/>
      <c r="E317" s="149" t="s">
        <v>62</v>
      </c>
      <c r="F317" s="149" t="s">
        <v>132</v>
      </c>
      <c r="G317" s="149" t="s">
        <v>242</v>
      </c>
      <c r="H317" s="305"/>
      <c r="I317" s="294"/>
      <c r="J317" s="153">
        <v>15.1</v>
      </c>
      <c r="K317" s="141">
        <f t="shared" si="64"/>
        <v>15.855</v>
      </c>
      <c r="L317" s="154" t="str">
        <f t="shared" si="72"/>
        <v>-</v>
      </c>
      <c r="M317" s="64"/>
      <c r="N317"/>
      <c r="O317"/>
      <c r="P317"/>
    </row>
    <row r="318" spans="1:42" s="6" customFormat="1" ht="26.1" customHeight="1">
      <c r="A318" s="309"/>
      <c r="B318" s="303"/>
      <c r="C318" s="307"/>
      <c r="D318" s="305"/>
      <c r="E318" s="149" t="s">
        <v>62</v>
      </c>
      <c r="F318" s="149" t="s">
        <v>176</v>
      </c>
      <c r="G318" s="149" t="s">
        <v>242</v>
      </c>
      <c r="H318" s="305"/>
      <c r="I318" s="294"/>
      <c r="J318" s="153">
        <v>15.1</v>
      </c>
      <c r="K318" s="141">
        <f t="shared" si="64"/>
        <v>15.855</v>
      </c>
      <c r="L318" s="154" t="str">
        <f t="shared" si="72"/>
        <v>-</v>
      </c>
      <c r="M318" s="64"/>
      <c r="N318"/>
      <c r="O318"/>
      <c r="P318"/>
    </row>
    <row r="319" spans="1:42" s="12" customFormat="1" ht="21.75" customHeight="1">
      <c r="A319" s="296">
        <v>126</v>
      </c>
      <c r="B319" s="302" t="s">
        <v>122</v>
      </c>
      <c r="C319" s="308" t="s">
        <v>452</v>
      </c>
      <c r="D319" s="295" t="s">
        <v>453</v>
      </c>
      <c r="E319" s="144" t="s">
        <v>244</v>
      </c>
      <c r="F319" s="144" t="s">
        <v>178</v>
      </c>
      <c r="G319" s="144" t="s">
        <v>63</v>
      </c>
      <c r="H319" s="295">
        <v>50</v>
      </c>
      <c r="I319" s="297">
        <v>1</v>
      </c>
      <c r="J319" s="151">
        <v>14.95</v>
      </c>
      <c r="K319" s="145">
        <f>IF(I314=1,(ROUNDUP((J319*0.05+J319),3)),ROUNDUP((J319*0.05+J319),3))</f>
        <v>15.697999999999999</v>
      </c>
      <c r="L319" s="155" t="str">
        <f>IF(I314=1,"-",IF(AND(I314="",L313="-"),"-",ROUNDUP((J319*0.2)+J319,3)))</f>
        <v>-</v>
      </c>
      <c r="M319" s="64"/>
      <c r="N319"/>
      <c r="O319"/>
      <c r="P319"/>
      <c r="Q319"/>
      <c r="R319"/>
      <c r="S319"/>
      <c r="T319"/>
      <c r="U319"/>
      <c r="V319"/>
      <c r="W319"/>
      <c r="X319"/>
      <c r="Y319"/>
      <c r="Z319"/>
      <c r="AA319"/>
      <c r="AB319"/>
      <c r="AC319"/>
      <c r="AD319"/>
      <c r="AE319"/>
      <c r="AF319"/>
      <c r="AG319"/>
      <c r="AH319"/>
      <c r="AI319"/>
      <c r="AJ319"/>
      <c r="AK319"/>
      <c r="AL319"/>
      <c r="AM319"/>
      <c r="AN319"/>
      <c r="AO319"/>
      <c r="AP319"/>
    </row>
    <row r="320" spans="1:42" s="12" customFormat="1" ht="21.75" customHeight="1">
      <c r="A320" s="296"/>
      <c r="B320" s="302"/>
      <c r="C320" s="308"/>
      <c r="D320" s="295"/>
      <c r="E320" s="144" t="s">
        <v>244</v>
      </c>
      <c r="F320" s="144" t="s">
        <v>176</v>
      </c>
      <c r="G320" s="144" t="s">
        <v>63</v>
      </c>
      <c r="H320" s="295"/>
      <c r="I320" s="297"/>
      <c r="J320" s="151">
        <v>15.7</v>
      </c>
      <c r="K320" s="145">
        <f t="shared" ref="K320" si="73">IF(I319=1,(ROUNDUP((J320*0.05+J320),3)),ROUNDUP((J320*0.05+J320),3))</f>
        <v>16.484999999999999</v>
      </c>
      <c r="L320" s="155" t="str">
        <f>IF(I319=1,"-",IF(AND(I319="",L314="-"),"-",ROUNDUP((J320*0.2)+J320,3)))</f>
        <v>-</v>
      </c>
      <c r="M320" s="64"/>
      <c r="N320"/>
      <c r="O320"/>
      <c r="P320"/>
      <c r="Q320"/>
      <c r="R320"/>
      <c r="S320"/>
      <c r="T320"/>
      <c r="U320"/>
      <c r="V320"/>
      <c r="W320"/>
      <c r="X320"/>
      <c r="Y320"/>
      <c r="Z320"/>
      <c r="AA320"/>
      <c r="AB320"/>
      <c r="AC320"/>
      <c r="AD320"/>
      <c r="AE320"/>
      <c r="AF320"/>
      <c r="AG320"/>
      <c r="AH320"/>
      <c r="AI320"/>
      <c r="AJ320"/>
      <c r="AK320"/>
      <c r="AL320"/>
      <c r="AM320"/>
      <c r="AN320"/>
      <c r="AO320"/>
      <c r="AP320"/>
    </row>
    <row r="321" spans="1:42" ht="26.1" customHeight="1">
      <c r="A321" s="309">
        <v>129</v>
      </c>
      <c r="B321" s="303" t="s">
        <v>122</v>
      </c>
      <c r="C321" s="307">
        <v>5079</v>
      </c>
      <c r="D321" s="305" t="s">
        <v>300</v>
      </c>
      <c r="E321" s="149" t="s">
        <v>62</v>
      </c>
      <c r="F321" s="149" t="s">
        <v>132</v>
      </c>
      <c r="G321" s="149" t="s">
        <v>238</v>
      </c>
      <c r="H321" s="305">
        <v>10</v>
      </c>
      <c r="I321" s="294">
        <v>1</v>
      </c>
      <c r="J321" s="153">
        <v>11.95</v>
      </c>
      <c r="K321" s="141">
        <f>IF(I321=1,(ROUNDUP((J321*0.05+J321),3)),ROUNDUP((J321*0.05+J321),3))</f>
        <v>12.548</v>
      </c>
      <c r="L321" s="154" t="str">
        <f>IF(I321=1,"-",IF(AND(I321="",L314="-"),"-",ROUNDUP((J321*0.2)+J321,3)))</f>
        <v>-</v>
      </c>
      <c r="M321" s="64"/>
    </row>
    <row r="322" spans="1:42" ht="26.1" customHeight="1">
      <c r="A322" s="309"/>
      <c r="B322" s="303"/>
      <c r="C322" s="307"/>
      <c r="D322" s="305"/>
      <c r="E322" s="149" t="s">
        <v>62</v>
      </c>
      <c r="F322" s="149" t="s">
        <v>176</v>
      </c>
      <c r="G322" s="149" t="s">
        <v>238</v>
      </c>
      <c r="H322" s="305"/>
      <c r="I322" s="294"/>
      <c r="J322" s="153">
        <v>12.9</v>
      </c>
      <c r="K322" s="141">
        <f>IF(I322=1,(ROUNDUP((J322*0.05+J322),3)),ROUNDUP((J322*0.05+J322),3))</f>
        <v>13.545</v>
      </c>
      <c r="L322" s="154" t="str">
        <f>IF(I322=1,"-",IF(AND(I322="",L321="-"),"-",ROUNDUP((J322*0.2)+J322,3)))</f>
        <v>-</v>
      </c>
      <c r="M322" s="64"/>
    </row>
    <row r="323" spans="1:42" ht="26.1" customHeight="1">
      <c r="A323" s="296">
        <v>130</v>
      </c>
      <c r="B323" s="302" t="s">
        <v>122</v>
      </c>
      <c r="C323" s="308">
        <v>5094</v>
      </c>
      <c r="D323" s="295" t="s">
        <v>203</v>
      </c>
      <c r="E323" s="144" t="s">
        <v>62</v>
      </c>
      <c r="F323" s="144" t="s">
        <v>132</v>
      </c>
      <c r="G323" s="144" t="s">
        <v>63</v>
      </c>
      <c r="H323" s="295">
        <v>10</v>
      </c>
      <c r="I323" s="306">
        <v>1</v>
      </c>
      <c r="J323" s="151">
        <v>12.9</v>
      </c>
      <c r="K323" s="145">
        <f t="shared" ref="K323:K327" si="74">IF(I323=1,(ROUNDUP((J323*0.05+J323),3)),ROUNDUP((J323*0.05+J323),3))</f>
        <v>13.545</v>
      </c>
      <c r="L323" s="155" t="str">
        <f>IF(I323=1,"-",IF(AND(I323="",L322="-"),"-",ROUNDUP((J323*0.2)+J323,3)))</f>
        <v>-</v>
      </c>
      <c r="M323" s="64"/>
    </row>
    <row r="324" spans="1:42" s="6" customFormat="1" ht="26.1" customHeight="1">
      <c r="A324" s="296"/>
      <c r="B324" s="302"/>
      <c r="C324" s="308"/>
      <c r="D324" s="295"/>
      <c r="E324" s="144" t="s">
        <v>62</v>
      </c>
      <c r="F324" s="144" t="s">
        <v>176</v>
      </c>
      <c r="G324" s="144" t="s">
        <v>63</v>
      </c>
      <c r="H324" s="295"/>
      <c r="I324" s="306"/>
      <c r="J324" s="151">
        <v>14.2</v>
      </c>
      <c r="K324" s="145">
        <f t="shared" si="74"/>
        <v>14.91</v>
      </c>
      <c r="L324" s="155" t="str">
        <f t="shared" ref="L324:L327" si="75">IF(I324=1,"-",IF(AND(I324="",L323="-"),"-",ROUNDUP((J324*0.2)+J324,3)))</f>
        <v>-</v>
      </c>
      <c r="M324" s="64"/>
      <c r="N324"/>
      <c r="O324"/>
      <c r="P324"/>
      <c r="Q324"/>
      <c r="R324"/>
      <c r="S324"/>
      <c r="T324"/>
      <c r="U324"/>
      <c r="V324"/>
      <c r="W324"/>
      <c r="X324"/>
      <c r="Y324"/>
      <c r="Z324"/>
      <c r="AA324"/>
      <c r="AB324"/>
      <c r="AC324"/>
      <c r="AD324"/>
      <c r="AE324"/>
      <c r="AF324"/>
      <c r="AG324"/>
      <c r="AH324"/>
      <c r="AI324"/>
      <c r="AJ324"/>
      <c r="AK324"/>
      <c r="AL324"/>
      <c r="AM324"/>
      <c r="AN324"/>
      <c r="AO324"/>
      <c r="AP324"/>
    </row>
    <row r="325" spans="1:42" s="6" customFormat="1" ht="26.1" customHeight="1">
      <c r="A325" s="296"/>
      <c r="B325" s="302"/>
      <c r="C325" s="308"/>
      <c r="D325" s="295"/>
      <c r="E325" s="144" t="s">
        <v>62</v>
      </c>
      <c r="F325" s="144" t="s">
        <v>132</v>
      </c>
      <c r="G325" s="144" t="s">
        <v>325</v>
      </c>
      <c r="H325" s="295"/>
      <c r="I325" s="306"/>
      <c r="J325" s="151">
        <v>13.9</v>
      </c>
      <c r="K325" s="145">
        <f t="shared" si="74"/>
        <v>14.595000000000001</v>
      </c>
      <c r="L325" s="155" t="str">
        <f t="shared" si="75"/>
        <v>-</v>
      </c>
      <c r="M325" s="64"/>
      <c r="N325"/>
      <c r="O325"/>
      <c r="P325"/>
      <c r="Q325"/>
      <c r="R325"/>
      <c r="S325"/>
      <c r="T325"/>
      <c r="U325"/>
      <c r="V325"/>
      <c r="W325"/>
      <c r="X325"/>
      <c r="Y325"/>
      <c r="Z325"/>
      <c r="AA325"/>
      <c r="AB325"/>
      <c r="AC325"/>
      <c r="AD325"/>
      <c r="AE325"/>
      <c r="AF325"/>
      <c r="AG325"/>
      <c r="AH325"/>
      <c r="AI325"/>
      <c r="AJ325"/>
      <c r="AK325"/>
      <c r="AL325"/>
      <c r="AM325"/>
      <c r="AN325"/>
      <c r="AO325"/>
      <c r="AP325"/>
    </row>
    <row r="326" spans="1:42" s="6" customFormat="1" ht="26.1" customHeight="1">
      <c r="A326" s="296"/>
      <c r="B326" s="302"/>
      <c r="C326" s="308"/>
      <c r="D326" s="295"/>
      <c r="E326" s="144" t="s">
        <v>62</v>
      </c>
      <c r="F326" s="144" t="s">
        <v>176</v>
      </c>
      <c r="G326" s="144" t="s">
        <v>325</v>
      </c>
      <c r="H326" s="295"/>
      <c r="I326" s="306"/>
      <c r="J326" s="151">
        <v>15.2</v>
      </c>
      <c r="K326" s="145">
        <f t="shared" si="74"/>
        <v>15.96</v>
      </c>
      <c r="L326" s="155" t="str">
        <f t="shared" si="75"/>
        <v>-</v>
      </c>
      <c r="M326" s="64"/>
      <c r="N326"/>
      <c r="O326"/>
      <c r="P326"/>
      <c r="Q326"/>
      <c r="R326"/>
      <c r="S326"/>
      <c r="T326"/>
      <c r="U326"/>
      <c r="V326"/>
      <c r="W326"/>
      <c r="X326"/>
      <c r="Y326"/>
      <c r="Z326"/>
      <c r="AA326"/>
      <c r="AB326"/>
      <c r="AC326"/>
      <c r="AD326"/>
      <c r="AE326"/>
      <c r="AF326"/>
      <c r="AG326"/>
      <c r="AH326"/>
      <c r="AI326"/>
      <c r="AJ326"/>
      <c r="AK326"/>
      <c r="AL326"/>
      <c r="AM326"/>
      <c r="AN326"/>
      <c r="AO326"/>
      <c r="AP326"/>
    </row>
    <row r="327" spans="1:42" s="6" customFormat="1" ht="26.1" customHeight="1">
      <c r="A327" s="146">
        <v>130</v>
      </c>
      <c r="B327" s="168" t="s">
        <v>122</v>
      </c>
      <c r="C327" s="148">
        <v>5095</v>
      </c>
      <c r="D327" s="149" t="s">
        <v>209</v>
      </c>
      <c r="E327" s="149" t="s">
        <v>64</v>
      </c>
      <c r="F327" s="149" t="s">
        <v>132</v>
      </c>
      <c r="G327" s="149" t="s">
        <v>63</v>
      </c>
      <c r="H327" s="149">
        <v>10</v>
      </c>
      <c r="I327" s="167">
        <v>1</v>
      </c>
      <c r="J327" s="153">
        <v>12.9</v>
      </c>
      <c r="K327" s="141">
        <f t="shared" si="74"/>
        <v>13.545</v>
      </c>
      <c r="L327" s="154" t="str">
        <f t="shared" si="75"/>
        <v>-</v>
      </c>
      <c r="M327" s="64"/>
      <c r="N327"/>
      <c r="O327"/>
      <c r="P327"/>
    </row>
    <row r="328" spans="1:42" s="6" customFormat="1" ht="26.1" customHeight="1">
      <c r="A328" s="296">
        <v>133</v>
      </c>
      <c r="B328" s="302" t="s">
        <v>122</v>
      </c>
      <c r="C328" s="308">
        <v>5090</v>
      </c>
      <c r="D328" s="295" t="s">
        <v>141</v>
      </c>
      <c r="E328" s="144" t="s">
        <v>62</v>
      </c>
      <c r="F328" s="144" t="s">
        <v>132</v>
      </c>
      <c r="G328" s="144" t="s">
        <v>63</v>
      </c>
      <c r="H328" s="295">
        <v>10</v>
      </c>
      <c r="I328" s="306">
        <v>1</v>
      </c>
      <c r="J328" s="151">
        <v>13.5</v>
      </c>
      <c r="K328" s="145">
        <f t="shared" ref="K328:K337" si="76">IF(I328=1,(ROUNDUP((J328*0.05+J328),3)),ROUNDUP((J328*0.05+J328),3))</f>
        <v>14.175000000000001</v>
      </c>
      <c r="L328" s="155" t="str">
        <f>IF(I328=1,"-",IF(AND(I328="",L327="-"),"-",ROUNDUP((J328*0.2)+J328,3)))</f>
        <v>-</v>
      </c>
      <c r="M328" s="64"/>
      <c r="N328"/>
      <c r="O328"/>
      <c r="P328"/>
    </row>
    <row r="329" spans="1:42" s="6" customFormat="1" ht="26.1" customHeight="1">
      <c r="A329" s="296"/>
      <c r="B329" s="302"/>
      <c r="C329" s="308"/>
      <c r="D329" s="295"/>
      <c r="E329" s="144" t="s">
        <v>62</v>
      </c>
      <c r="F329" s="144" t="s">
        <v>176</v>
      </c>
      <c r="G329" s="144" t="s">
        <v>63</v>
      </c>
      <c r="H329" s="295"/>
      <c r="I329" s="306"/>
      <c r="J329" s="151">
        <v>15</v>
      </c>
      <c r="K329" s="145">
        <f t="shared" si="76"/>
        <v>15.75</v>
      </c>
      <c r="L329" s="155" t="str">
        <f>IF(I329=1,"-",IF(AND(I329="",L328="-"),"-",ROUNDUP((J329*0.2)+J329,3)))</f>
        <v>-</v>
      </c>
      <c r="M329" s="64"/>
      <c r="N329"/>
      <c r="O329"/>
      <c r="P329"/>
    </row>
    <row r="330" spans="1:42" s="6" customFormat="1" ht="26.1" customHeight="1">
      <c r="A330" s="142">
        <v>187</v>
      </c>
      <c r="B330" s="302"/>
      <c r="C330" s="308"/>
      <c r="D330" s="295"/>
      <c r="E330" s="144" t="s">
        <v>60</v>
      </c>
      <c r="F330" s="144" t="s">
        <v>12</v>
      </c>
      <c r="G330" s="144" t="s">
        <v>63</v>
      </c>
      <c r="H330" s="295"/>
      <c r="I330" s="306"/>
      <c r="J330" s="151">
        <v>12.5</v>
      </c>
      <c r="K330" s="145">
        <f t="shared" si="76"/>
        <v>13.125</v>
      </c>
      <c r="L330" s="155" t="str">
        <f>IF(I330=1,"-",IF(AND(I330="",L329="-"),"-",ROUNDUP((J330*0.2)+J330,3)))</f>
        <v>-</v>
      </c>
      <c r="M330" s="64"/>
      <c r="N330"/>
      <c r="O330"/>
      <c r="P330"/>
    </row>
    <row r="331" spans="1:42" ht="26.1" customHeight="1">
      <c r="A331" s="146">
        <v>133</v>
      </c>
      <c r="B331" s="168" t="s">
        <v>122</v>
      </c>
      <c r="C331" s="148">
        <v>5091</v>
      </c>
      <c r="D331" s="149" t="s">
        <v>142</v>
      </c>
      <c r="E331" s="149" t="s">
        <v>64</v>
      </c>
      <c r="F331" s="149" t="s">
        <v>132</v>
      </c>
      <c r="G331" s="149" t="s">
        <v>63</v>
      </c>
      <c r="H331" s="149">
        <v>10</v>
      </c>
      <c r="I331" s="167">
        <v>1</v>
      </c>
      <c r="J331" s="153">
        <v>13.5</v>
      </c>
      <c r="K331" s="141">
        <f t="shared" si="76"/>
        <v>14.175000000000001</v>
      </c>
      <c r="L331" s="154" t="str">
        <f>IF(I331=1,"-",IF(AND(I331="",L330="-"),"-",ROUNDUP((J331*0.2)+J331,3)))</f>
        <v>-</v>
      </c>
      <c r="M331" s="64"/>
    </row>
    <row r="332" spans="1:42" s="6" customFormat="1" ht="26.1" customHeight="1">
      <c r="A332" s="296">
        <v>134</v>
      </c>
      <c r="B332" s="375" t="s">
        <v>122</v>
      </c>
      <c r="C332" s="308" t="s">
        <v>308</v>
      </c>
      <c r="D332" s="295" t="s">
        <v>309</v>
      </c>
      <c r="E332" s="144" t="s">
        <v>62</v>
      </c>
      <c r="F332" s="144" t="s">
        <v>135</v>
      </c>
      <c r="G332" s="144" t="s">
        <v>63</v>
      </c>
      <c r="H332" s="295">
        <v>10</v>
      </c>
      <c r="I332" s="297">
        <v>1</v>
      </c>
      <c r="J332" s="151">
        <v>19.95</v>
      </c>
      <c r="K332" s="155">
        <f t="shared" si="76"/>
        <v>20.948</v>
      </c>
      <c r="L332" s="155" t="str">
        <f>IF(I332=1,"-",IF(AND(I332="",L559="-"),"-",ROUNDUP((J332*0.2)+J332,3)))</f>
        <v>-</v>
      </c>
      <c r="M332" s="64"/>
      <c r="N332"/>
      <c r="O332"/>
      <c r="P332"/>
    </row>
    <row r="333" spans="1:42" s="6" customFormat="1" ht="26.1" customHeight="1">
      <c r="A333" s="296"/>
      <c r="B333" s="375"/>
      <c r="C333" s="308"/>
      <c r="D333" s="295"/>
      <c r="E333" s="144" t="s">
        <v>60</v>
      </c>
      <c r="F333" s="144" t="s">
        <v>12</v>
      </c>
      <c r="G333" s="144" t="s">
        <v>63</v>
      </c>
      <c r="H333" s="295"/>
      <c r="I333" s="297"/>
      <c r="J333" s="151">
        <v>17.899999999999999</v>
      </c>
      <c r="K333" s="155">
        <f t="shared" si="76"/>
        <v>18.795000000000002</v>
      </c>
      <c r="L333" s="155" t="str">
        <f>IF(I333=1,"-",IF(AND(I333="",L332="-"),"-",ROUNDUP((J333*0.2)+J333,3)))</f>
        <v>-</v>
      </c>
      <c r="M333" s="64"/>
      <c r="N333"/>
      <c r="O333"/>
      <c r="P333"/>
    </row>
    <row r="334" spans="1:42" ht="26.1" customHeight="1">
      <c r="A334" s="309">
        <v>135</v>
      </c>
      <c r="B334" s="304" t="s">
        <v>122</v>
      </c>
      <c r="C334" s="307" t="s">
        <v>409</v>
      </c>
      <c r="D334" s="305" t="s">
        <v>410</v>
      </c>
      <c r="E334" s="149" t="s">
        <v>62</v>
      </c>
      <c r="F334" s="149" t="s">
        <v>135</v>
      </c>
      <c r="G334" s="149" t="s">
        <v>63</v>
      </c>
      <c r="H334" s="305">
        <v>10</v>
      </c>
      <c r="I334" s="294">
        <v>1</v>
      </c>
      <c r="J334" s="153">
        <v>21.65</v>
      </c>
      <c r="K334" s="141">
        <f t="shared" si="76"/>
        <v>22.733000000000001</v>
      </c>
      <c r="L334" s="154" t="str">
        <f>IF(I334=1,"-",IF(AND(I334="",L331="-"),"-",ROUNDUP((J334*0.2)+J334,3)))</f>
        <v>-</v>
      </c>
      <c r="M334" s="64"/>
    </row>
    <row r="335" spans="1:42" ht="26.1" customHeight="1">
      <c r="A335" s="309"/>
      <c r="B335" s="304"/>
      <c r="C335" s="307"/>
      <c r="D335" s="305"/>
      <c r="E335" s="149" t="s">
        <v>60</v>
      </c>
      <c r="F335" s="149" t="s">
        <v>411</v>
      </c>
      <c r="G335" s="149" t="s">
        <v>63</v>
      </c>
      <c r="H335" s="305"/>
      <c r="I335" s="294"/>
      <c r="J335" s="153">
        <v>18.95</v>
      </c>
      <c r="K335" s="141">
        <f t="shared" si="76"/>
        <v>19.898</v>
      </c>
      <c r="L335" s="154" t="str">
        <f>IF(I335=1,"-",IF(AND(I335="",L334="-"),"-",ROUNDUP((J335*0.2)+J335,3)))</f>
        <v>-</v>
      </c>
      <c r="M335" s="64"/>
    </row>
    <row r="336" spans="1:42" s="6" customFormat="1" ht="26.1" customHeight="1">
      <c r="A336" s="142">
        <v>136</v>
      </c>
      <c r="B336" s="169" t="s">
        <v>122</v>
      </c>
      <c r="C336" s="143">
        <v>1120</v>
      </c>
      <c r="D336" s="144" t="s">
        <v>251</v>
      </c>
      <c r="E336" s="144" t="s">
        <v>62</v>
      </c>
      <c r="F336" s="144" t="s">
        <v>135</v>
      </c>
      <c r="G336" s="144" t="s">
        <v>63</v>
      </c>
      <c r="H336" s="144">
        <v>10</v>
      </c>
      <c r="I336" s="156">
        <v>1</v>
      </c>
      <c r="J336" s="151">
        <v>12.9</v>
      </c>
      <c r="K336" s="145">
        <f t="shared" si="76"/>
        <v>13.545</v>
      </c>
      <c r="L336" s="155" t="str">
        <f>IF(I336=1,"-",IF(AND(I336="",L331="-"),"-",ROUNDUP((J336*0.2)+J336,3)))</f>
        <v>-</v>
      </c>
      <c r="M336" s="64"/>
      <c r="N336"/>
      <c r="O336"/>
      <c r="P336"/>
    </row>
    <row r="337" spans="1:16" s="6" customFormat="1" ht="26.1" customHeight="1">
      <c r="A337" s="146">
        <v>137</v>
      </c>
      <c r="B337" s="168" t="s">
        <v>122</v>
      </c>
      <c r="C337" s="148">
        <v>5085</v>
      </c>
      <c r="D337" s="149" t="s">
        <v>301</v>
      </c>
      <c r="E337" s="149" t="s">
        <v>62</v>
      </c>
      <c r="F337" s="149" t="s">
        <v>135</v>
      </c>
      <c r="G337" s="149" t="s">
        <v>63</v>
      </c>
      <c r="H337" s="149">
        <v>10</v>
      </c>
      <c r="I337" s="167">
        <v>1</v>
      </c>
      <c r="J337" s="153">
        <v>14.95</v>
      </c>
      <c r="K337" s="141">
        <f t="shared" si="76"/>
        <v>15.697999999999999</v>
      </c>
      <c r="L337" s="154" t="str">
        <f>IF(I337=1,"-",IF(AND(I337="",L336="-"),"-",ROUNDUP((J337*0.2)+J337,3)))</f>
        <v>-</v>
      </c>
      <c r="M337" s="64"/>
      <c r="N337"/>
      <c r="O337"/>
      <c r="P337"/>
    </row>
    <row r="338" spans="1:16" ht="26.1" customHeight="1">
      <c r="A338" s="296">
        <v>138</v>
      </c>
      <c r="B338" s="302" t="s">
        <v>122</v>
      </c>
      <c r="C338" s="308" t="s">
        <v>493</v>
      </c>
      <c r="D338" s="295" t="s">
        <v>457</v>
      </c>
      <c r="E338" s="144" t="s">
        <v>62</v>
      </c>
      <c r="F338" s="144" t="s">
        <v>132</v>
      </c>
      <c r="G338" s="144" t="s">
        <v>63</v>
      </c>
      <c r="H338" s="295">
        <v>10</v>
      </c>
      <c r="I338" s="306">
        <v>1</v>
      </c>
      <c r="J338" s="151">
        <v>15.75</v>
      </c>
      <c r="K338" s="145">
        <f t="shared" ref="K338:K340" si="77">IF(I338=1,(ROUNDUP((J338*0.05+J338),3)),ROUNDUP((J338*0.05+J338),3))</f>
        <v>16.538</v>
      </c>
      <c r="L338" s="155" t="str">
        <f>IF(I338=1,"-",IF(AND(I338="",#REF!="-"),"-",ROUNDUP((J338*0.2)+J338,3)))</f>
        <v>-</v>
      </c>
      <c r="M338" s="64"/>
    </row>
    <row r="339" spans="1:16" ht="26.1" customHeight="1">
      <c r="A339" s="296"/>
      <c r="B339" s="302"/>
      <c r="C339" s="308"/>
      <c r="D339" s="295"/>
      <c r="E339" s="144" t="s">
        <v>62</v>
      </c>
      <c r="F339" s="144" t="s">
        <v>176</v>
      </c>
      <c r="G339" s="144" t="s">
        <v>63</v>
      </c>
      <c r="H339" s="295"/>
      <c r="I339" s="306"/>
      <c r="J339" s="151">
        <v>16.5</v>
      </c>
      <c r="K339" s="145">
        <f t="shared" si="77"/>
        <v>17.324999999999999</v>
      </c>
      <c r="L339" s="155" t="str">
        <f t="shared" ref="L339:L340" si="78">IF(I339=1,"-",IF(AND(I339="",L338="-"),"-",ROUNDUP((J339*0.2)+J339,3)))</f>
        <v>-</v>
      </c>
      <c r="M339" s="64"/>
    </row>
    <row r="340" spans="1:16" ht="26.1" customHeight="1">
      <c r="A340" s="142">
        <v>187</v>
      </c>
      <c r="B340" s="302"/>
      <c r="C340" s="308"/>
      <c r="D340" s="295"/>
      <c r="E340" s="144" t="s">
        <v>60</v>
      </c>
      <c r="F340" s="144" t="s">
        <v>12</v>
      </c>
      <c r="G340" s="144" t="s">
        <v>63</v>
      </c>
      <c r="H340" s="295"/>
      <c r="I340" s="306"/>
      <c r="J340" s="151">
        <v>14.5</v>
      </c>
      <c r="K340" s="145">
        <f t="shared" si="77"/>
        <v>15.225</v>
      </c>
      <c r="L340" s="155" t="str">
        <f t="shared" si="78"/>
        <v>-</v>
      </c>
      <c r="M340" s="64"/>
    </row>
    <row r="341" spans="1:16" ht="26.1" customHeight="1">
      <c r="A341" s="309">
        <v>138</v>
      </c>
      <c r="B341" s="303" t="s">
        <v>122</v>
      </c>
      <c r="C341" s="307" t="s">
        <v>455</v>
      </c>
      <c r="D341" s="305" t="s">
        <v>456</v>
      </c>
      <c r="E341" s="149" t="s">
        <v>64</v>
      </c>
      <c r="F341" s="149" t="s">
        <v>132</v>
      </c>
      <c r="G341" s="149" t="s">
        <v>63</v>
      </c>
      <c r="H341" s="305">
        <v>10</v>
      </c>
      <c r="I341" s="294">
        <v>1</v>
      </c>
      <c r="J341" s="153">
        <v>15.75</v>
      </c>
      <c r="K341" s="141">
        <f t="shared" ref="K341" si="79">IF(I341=1,(ROUNDUP((J341*0.05+J341),3)),ROUNDUP((J341*0.05+J341),3))</f>
        <v>16.538</v>
      </c>
      <c r="L341" s="154" t="str">
        <f t="shared" ref="L341" si="80">IF(I341=1,"-",IF(AND(I341="",L337="-"),"-",ROUNDUP((J341*0.2)+J341,3)))</f>
        <v>-</v>
      </c>
      <c r="M341" s="64"/>
    </row>
    <row r="342" spans="1:16" ht="26.1" customHeight="1">
      <c r="A342" s="309"/>
      <c r="B342" s="303"/>
      <c r="C342" s="307"/>
      <c r="D342" s="305"/>
      <c r="E342" s="149" t="s">
        <v>64</v>
      </c>
      <c r="F342" s="149" t="s">
        <v>176</v>
      </c>
      <c r="G342" s="149" t="s">
        <v>63</v>
      </c>
      <c r="H342" s="305"/>
      <c r="I342" s="294"/>
      <c r="J342" s="153">
        <v>16.5</v>
      </c>
      <c r="K342" s="141">
        <f t="shared" ref="K342" si="81">IF(I342=1,(ROUNDUP((J342*0.05+J342),3)),ROUNDUP((J342*0.05+J342),3))</f>
        <v>17.324999999999999</v>
      </c>
      <c r="L342" s="154" t="str">
        <f t="shared" ref="L342" si="82">IF(I342=1,"-",IF(AND(I342="",L341="-"),"-",ROUNDUP((J342*0.2)+J342,3)))</f>
        <v>-</v>
      </c>
      <c r="M342" s="64"/>
    </row>
    <row r="343" spans="1:16" ht="26.1" customHeight="1">
      <c r="A343" s="296">
        <v>140</v>
      </c>
      <c r="B343" s="302" t="s">
        <v>122</v>
      </c>
      <c r="C343" s="308">
        <v>1108</v>
      </c>
      <c r="D343" s="295" t="s">
        <v>140</v>
      </c>
      <c r="E343" s="144" t="s">
        <v>62</v>
      </c>
      <c r="F343" s="144" t="s">
        <v>132</v>
      </c>
      <c r="G343" s="144" t="s">
        <v>63</v>
      </c>
      <c r="H343" s="295">
        <v>10</v>
      </c>
      <c r="I343" s="306">
        <v>1</v>
      </c>
      <c r="J343" s="151">
        <v>12.95</v>
      </c>
      <c r="K343" s="145">
        <f t="shared" ref="K343:K353" si="83">IF(I343=1,(ROUNDUP((J343*0.05+J343),3)),ROUNDUP((J343*0.05+J343),3))</f>
        <v>13.597999999999999</v>
      </c>
      <c r="L343" s="155" t="str">
        <f>IF(I343=1,"-",IF(AND(I343="",#REF!="-"),"-",ROUNDUP((J343*0.2)+J343,3)))</f>
        <v>-</v>
      </c>
      <c r="M343" s="64"/>
    </row>
    <row r="344" spans="1:16" ht="26.1" customHeight="1">
      <c r="A344" s="296"/>
      <c r="B344" s="302"/>
      <c r="C344" s="308"/>
      <c r="D344" s="295"/>
      <c r="E344" s="144" t="s">
        <v>62</v>
      </c>
      <c r="F344" s="144" t="s">
        <v>176</v>
      </c>
      <c r="G344" s="144" t="s">
        <v>63</v>
      </c>
      <c r="H344" s="295"/>
      <c r="I344" s="306"/>
      <c r="J344" s="151">
        <v>13.9</v>
      </c>
      <c r="K344" s="145">
        <f t="shared" si="83"/>
        <v>14.595000000000001</v>
      </c>
      <c r="L344" s="155" t="str">
        <f>IF(I344=1,"-",IF(AND(I344="",L343="-"),"-",ROUNDUP((J344*0.2)+J344,3)))</f>
        <v>-</v>
      </c>
      <c r="M344" s="64"/>
    </row>
    <row r="345" spans="1:16" ht="26.1" customHeight="1">
      <c r="A345" s="309">
        <v>141</v>
      </c>
      <c r="B345" s="333" t="s">
        <v>449</v>
      </c>
      <c r="C345" s="307" t="s">
        <v>516</v>
      </c>
      <c r="D345" s="305" t="s">
        <v>517</v>
      </c>
      <c r="E345" s="149" t="s">
        <v>244</v>
      </c>
      <c r="F345" s="149" t="s">
        <v>178</v>
      </c>
      <c r="G345" s="149" t="s">
        <v>63</v>
      </c>
      <c r="H345" s="305">
        <v>10</v>
      </c>
      <c r="I345" s="294">
        <v>1</v>
      </c>
      <c r="J345" s="153">
        <v>19.95</v>
      </c>
      <c r="K345" s="141">
        <f t="shared" ref="K345:K347" si="84">IF(I345=1,(ROUNDUP((J345*0.05+J345),3)),ROUNDUP((J345*0.05+J345),3))</f>
        <v>20.948</v>
      </c>
      <c r="L345" s="154" t="str">
        <f t="shared" ref="L345:L347" si="85">IF(I345=1,"-",IF(AND(I345="",L344="-"),"-",ROUNDUP((J345*0.2)+J345,3)))</f>
        <v>-</v>
      </c>
      <c r="M345" s="64"/>
    </row>
    <row r="346" spans="1:16" ht="26.1" customHeight="1">
      <c r="A346" s="309"/>
      <c r="B346" s="333"/>
      <c r="C346" s="307"/>
      <c r="D346" s="305"/>
      <c r="E346" s="149" t="s">
        <v>244</v>
      </c>
      <c r="F346" s="149" t="s">
        <v>176</v>
      </c>
      <c r="G346" s="149" t="s">
        <v>63</v>
      </c>
      <c r="H346" s="305"/>
      <c r="I346" s="294"/>
      <c r="J346" s="153">
        <v>20.95</v>
      </c>
      <c r="K346" s="141">
        <f t="shared" si="84"/>
        <v>21.998000000000001</v>
      </c>
      <c r="L346" s="154" t="str">
        <f t="shared" si="85"/>
        <v>-</v>
      </c>
      <c r="M346" s="64"/>
    </row>
    <row r="347" spans="1:16" ht="26.1" customHeight="1">
      <c r="A347" s="309"/>
      <c r="B347" s="333"/>
      <c r="C347" s="307"/>
      <c r="D347" s="305"/>
      <c r="E347" s="149" t="s">
        <v>244</v>
      </c>
      <c r="F347" s="149" t="s">
        <v>177</v>
      </c>
      <c r="G347" s="149" t="s">
        <v>63</v>
      </c>
      <c r="H347" s="305"/>
      <c r="I347" s="294"/>
      <c r="J347" s="153">
        <v>21.95</v>
      </c>
      <c r="K347" s="141">
        <f t="shared" si="84"/>
        <v>23.048000000000002</v>
      </c>
      <c r="L347" s="154" t="str">
        <f t="shared" si="85"/>
        <v>-</v>
      </c>
      <c r="M347" s="64"/>
    </row>
    <row r="348" spans="1:16" ht="24" customHeight="1">
      <c r="A348" s="296">
        <v>142</v>
      </c>
      <c r="B348" s="302" t="s">
        <v>122</v>
      </c>
      <c r="C348" s="308">
        <v>5200</v>
      </c>
      <c r="D348" s="295" t="s">
        <v>145</v>
      </c>
      <c r="E348" s="144" t="s">
        <v>62</v>
      </c>
      <c r="F348" s="144" t="s">
        <v>132</v>
      </c>
      <c r="G348" s="144" t="s">
        <v>63</v>
      </c>
      <c r="H348" s="295">
        <v>50</v>
      </c>
      <c r="I348" s="306">
        <v>1</v>
      </c>
      <c r="J348" s="151">
        <v>6.25</v>
      </c>
      <c r="K348" s="145">
        <f t="shared" si="83"/>
        <v>6.5630000000000006</v>
      </c>
      <c r="L348" s="155" t="str">
        <f>IF(I348=1,"-",IF(AND(I348="",#REF!="-"),"-",ROUNDUP((J348*0.2)+J348,3)))</f>
        <v>-</v>
      </c>
      <c r="M348" s="64"/>
    </row>
    <row r="349" spans="1:16" ht="24" customHeight="1">
      <c r="A349" s="296"/>
      <c r="B349" s="302"/>
      <c r="C349" s="308"/>
      <c r="D349" s="295"/>
      <c r="E349" s="144" t="s">
        <v>62</v>
      </c>
      <c r="F349" s="144" t="s">
        <v>176</v>
      </c>
      <c r="G349" s="144" t="s">
        <v>63</v>
      </c>
      <c r="H349" s="295"/>
      <c r="I349" s="306"/>
      <c r="J349" s="151">
        <v>6.6</v>
      </c>
      <c r="K349" s="145">
        <f t="shared" ref="K349" si="86">IF(I349=1,(ROUNDUP((J349*0.05+J349),3)),ROUNDUP((J349*0.05+J349),3))</f>
        <v>6.93</v>
      </c>
      <c r="L349" s="155" t="str">
        <f>IF(I348=1,"-",IF(AND(I348="",#REF!="-"),"-",ROUNDUP((J349*0.2)+J349,3)))</f>
        <v>-</v>
      </c>
      <c r="M349" s="64"/>
    </row>
    <row r="350" spans="1:16" s="6" customFormat="1" ht="21.75" customHeight="1">
      <c r="A350" s="309">
        <v>143</v>
      </c>
      <c r="B350" s="303" t="s">
        <v>122</v>
      </c>
      <c r="C350" s="307">
        <v>5074</v>
      </c>
      <c r="D350" s="305" t="s">
        <v>119</v>
      </c>
      <c r="E350" s="149" t="s">
        <v>62</v>
      </c>
      <c r="F350" s="149" t="s">
        <v>132</v>
      </c>
      <c r="G350" s="149" t="s">
        <v>63</v>
      </c>
      <c r="H350" s="305">
        <v>50</v>
      </c>
      <c r="I350" s="294">
        <v>1</v>
      </c>
      <c r="J350" s="153">
        <v>6.25</v>
      </c>
      <c r="K350" s="141">
        <f t="shared" si="83"/>
        <v>6.5630000000000006</v>
      </c>
      <c r="L350" s="154" t="str">
        <f>IF(I350=1,"-",IF(AND(I350="",L348="-"),"-",ROUNDUP((J350*0.2)+J350,3)))</f>
        <v>-</v>
      </c>
      <c r="M350" s="64"/>
      <c r="N350"/>
      <c r="O350"/>
      <c r="P350"/>
    </row>
    <row r="351" spans="1:16" s="6" customFormat="1" ht="21.75" customHeight="1">
      <c r="A351" s="309"/>
      <c r="B351" s="303"/>
      <c r="C351" s="307"/>
      <c r="D351" s="305"/>
      <c r="E351" s="149" t="s">
        <v>62</v>
      </c>
      <c r="F351" s="149" t="s">
        <v>176</v>
      </c>
      <c r="G351" s="149" t="s">
        <v>63</v>
      </c>
      <c r="H351" s="305"/>
      <c r="I351" s="294"/>
      <c r="J351" s="153">
        <v>6.6</v>
      </c>
      <c r="K351" s="141">
        <f t="shared" ref="K351" si="87">IF(I351=1,(ROUNDUP((J351*0.05+J351),3)),ROUNDUP((J351*0.05+J351),3))</f>
        <v>6.93</v>
      </c>
      <c r="L351" s="154" t="str">
        <f>IF(I351=1,"-",IF(AND(I351="",L349="-"),"-",ROUNDUP((J351*0.2)+J351,3)))</f>
        <v>-</v>
      </c>
      <c r="M351" s="64"/>
      <c r="N351"/>
      <c r="O351"/>
      <c r="P351"/>
    </row>
    <row r="352" spans="1:16" ht="26.1" customHeight="1">
      <c r="A352" s="142">
        <v>144</v>
      </c>
      <c r="B352" s="169" t="s">
        <v>122</v>
      </c>
      <c r="C352" s="143">
        <v>5201</v>
      </c>
      <c r="D352" s="144" t="s">
        <v>302</v>
      </c>
      <c r="E352" s="144" t="s">
        <v>64</v>
      </c>
      <c r="F352" s="144" t="s">
        <v>135</v>
      </c>
      <c r="G352" s="144" t="s">
        <v>238</v>
      </c>
      <c r="H352" s="144">
        <v>10</v>
      </c>
      <c r="I352" s="156">
        <v>1</v>
      </c>
      <c r="J352" s="151">
        <v>29</v>
      </c>
      <c r="K352" s="145">
        <f t="shared" si="83"/>
        <v>30.45</v>
      </c>
      <c r="L352" s="155" t="str">
        <f>IF(I352=1,"-",IF(AND(I352="",L353="-"),"-",ROUNDUP((J352*0.2)+J352,3)))</f>
        <v>-</v>
      </c>
      <c r="M352" s="64"/>
    </row>
    <row r="353" spans="1:254" ht="26.1" customHeight="1">
      <c r="A353" s="146">
        <v>144</v>
      </c>
      <c r="B353" s="168" t="s">
        <v>122</v>
      </c>
      <c r="C353" s="148">
        <v>5202</v>
      </c>
      <c r="D353" s="149" t="s">
        <v>303</v>
      </c>
      <c r="E353" s="149" t="s">
        <v>62</v>
      </c>
      <c r="F353" s="149" t="s">
        <v>135</v>
      </c>
      <c r="G353" s="149" t="s">
        <v>238</v>
      </c>
      <c r="H353" s="149">
        <v>10</v>
      </c>
      <c r="I353" s="167">
        <v>1</v>
      </c>
      <c r="J353" s="153">
        <v>29</v>
      </c>
      <c r="K353" s="141">
        <f t="shared" si="83"/>
        <v>30.45</v>
      </c>
      <c r="L353" s="154" t="str">
        <f>IF(I353=1,"-",IF(AND(I353="",L350="-"),"-",ROUNDUP((J353*0.2)+J353,3)))</f>
        <v>-</v>
      </c>
      <c r="M353" s="64"/>
    </row>
    <row r="354" spans="1:254" ht="26.1" customHeight="1">
      <c r="A354" s="383" t="s">
        <v>422</v>
      </c>
      <c r="B354" s="383"/>
      <c r="C354" s="383"/>
      <c r="D354" s="383"/>
      <c r="E354" s="383"/>
      <c r="F354" s="383"/>
      <c r="G354" s="383"/>
      <c r="H354" s="383"/>
      <c r="I354" s="383"/>
      <c r="J354" s="383"/>
      <c r="K354" s="383"/>
      <c r="L354" s="383"/>
      <c r="M354" s="64"/>
    </row>
    <row r="355" spans="1:254" ht="26.1" customHeight="1">
      <c r="A355" s="175">
        <v>151</v>
      </c>
      <c r="B355" s="200" t="s">
        <v>122</v>
      </c>
      <c r="C355" s="174" t="s">
        <v>414</v>
      </c>
      <c r="D355" s="150" t="s">
        <v>413</v>
      </c>
      <c r="E355" s="150" t="s">
        <v>62</v>
      </c>
      <c r="F355" s="150" t="s">
        <v>412</v>
      </c>
      <c r="G355" s="150" t="s">
        <v>238</v>
      </c>
      <c r="H355" s="150">
        <v>20</v>
      </c>
      <c r="I355" s="203">
        <v>1</v>
      </c>
      <c r="J355" s="153">
        <v>10.95</v>
      </c>
      <c r="K355" s="172">
        <f>IF(I355=1,(ROUNDUP((J355*0.05+J355),3)),ROUNDUP((J355*0.05+J355),3))</f>
        <v>11.497999999999999</v>
      </c>
      <c r="L355" s="154" t="str">
        <f>IF(I355=1,"-",IF(AND(I355="",L354="-"),"-",ROUNDUP((J355*0.2)+J355,3)))</f>
        <v>-</v>
      </c>
      <c r="M355" s="64"/>
    </row>
    <row r="356" spans="1:254" ht="26.1" customHeight="1">
      <c r="A356" s="204">
        <v>151</v>
      </c>
      <c r="B356" s="201" t="s">
        <v>122</v>
      </c>
      <c r="C356" s="205" t="s">
        <v>415</v>
      </c>
      <c r="D356" s="206" t="s">
        <v>416</v>
      </c>
      <c r="E356" s="206" t="s">
        <v>64</v>
      </c>
      <c r="F356" s="206" t="s">
        <v>417</v>
      </c>
      <c r="G356" s="206" t="s">
        <v>238</v>
      </c>
      <c r="H356" s="206">
        <v>20</v>
      </c>
      <c r="I356" s="207">
        <v>1</v>
      </c>
      <c r="J356" s="208">
        <v>10.95</v>
      </c>
      <c r="K356" s="209">
        <f>IF(I356=1,(ROUNDUP((J356*0.05+J356),3)),ROUNDUP((J356*0.05+J356),3))</f>
        <v>11.497999999999999</v>
      </c>
      <c r="L356" s="210" t="str">
        <f>IF(I356=1,"-",IF(AND(I356="",L355="-"),"-",ROUNDUP((J356*0.2)+J356,3)))</f>
        <v>-</v>
      </c>
      <c r="M356" s="64"/>
    </row>
    <row r="357" spans="1:254" ht="26.1" customHeight="1">
      <c r="A357" s="175">
        <v>152</v>
      </c>
      <c r="B357" s="200" t="s">
        <v>122</v>
      </c>
      <c r="C357" s="174" t="s">
        <v>418</v>
      </c>
      <c r="D357" s="150" t="s">
        <v>420</v>
      </c>
      <c r="E357" s="150" t="s">
        <v>62</v>
      </c>
      <c r="F357" s="150" t="s">
        <v>412</v>
      </c>
      <c r="G357" s="150" t="s">
        <v>238</v>
      </c>
      <c r="H357" s="150">
        <v>25</v>
      </c>
      <c r="I357" s="203">
        <v>1</v>
      </c>
      <c r="J357" s="153">
        <v>12.95</v>
      </c>
      <c r="K357" s="172">
        <f t="shared" ref="K357:K361" si="88">IF(I357=1,(ROUNDUP((J357*0.05+J357),3)),ROUNDUP((J357*0.05+J357),3))</f>
        <v>13.597999999999999</v>
      </c>
      <c r="L357" s="154" t="str">
        <f>IF(I357=1,"-",IF(AND(I357="",L356="-"),"-",ROUNDUP((J357*0.2)+J357,3)))</f>
        <v>-</v>
      </c>
      <c r="M357" s="64"/>
    </row>
    <row r="358" spans="1:254" ht="26.1" customHeight="1">
      <c r="A358" s="204">
        <v>152</v>
      </c>
      <c r="B358" s="201" t="s">
        <v>122</v>
      </c>
      <c r="C358" s="205" t="s">
        <v>419</v>
      </c>
      <c r="D358" s="206" t="s">
        <v>421</v>
      </c>
      <c r="E358" s="206" t="s">
        <v>64</v>
      </c>
      <c r="F358" s="206" t="s">
        <v>417</v>
      </c>
      <c r="G358" s="206" t="s">
        <v>238</v>
      </c>
      <c r="H358" s="206">
        <v>25</v>
      </c>
      <c r="I358" s="207">
        <v>1</v>
      </c>
      <c r="J358" s="208">
        <v>12.95</v>
      </c>
      <c r="K358" s="209">
        <f t="shared" si="88"/>
        <v>13.597999999999999</v>
      </c>
      <c r="L358" s="210" t="str">
        <f t="shared" ref="L358" si="89">IF(I358=1,"-",IF(AND(I358="",L357="-"),"-",ROUNDUP((J358*0.2)+J358,3)))</f>
        <v>-</v>
      </c>
      <c r="M358" s="64"/>
    </row>
    <row r="359" spans="1:254" ht="26.1" customHeight="1">
      <c r="A359" s="146">
        <v>155</v>
      </c>
      <c r="B359" s="147" t="s">
        <v>122</v>
      </c>
      <c r="C359" s="148" t="s">
        <v>583</v>
      </c>
      <c r="D359" s="149" t="s">
        <v>425</v>
      </c>
      <c r="E359" s="149" t="s">
        <v>62</v>
      </c>
      <c r="F359" s="149" t="s">
        <v>427</v>
      </c>
      <c r="G359" s="149" t="s">
        <v>238</v>
      </c>
      <c r="H359" s="149">
        <v>20</v>
      </c>
      <c r="I359" s="167">
        <v>1</v>
      </c>
      <c r="J359" s="153">
        <v>10.95</v>
      </c>
      <c r="K359" s="141">
        <f>IF(I359=1,(ROUNDUP((J359*0.05+J359),3)),ROUNDUP((J359*0.05+J359),3))</f>
        <v>11.497999999999999</v>
      </c>
      <c r="L359" s="154" t="str">
        <f>IF(I359=1,"-",IF(AND(I359="",L360="-"),"-",ROUNDUP((J359*0.2)+J359,3)))</f>
        <v>-</v>
      </c>
      <c r="M359" s="64"/>
    </row>
    <row r="360" spans="1:254" ht="26.1" customHeight="1">
      <c r="A360" s="204">
        <v>155</v>
      </c>
      <c r="B360" s="202" t="s">
        <v>122</v>
      </c>
      <c r="C360" s="205" t="s">
        <v>423</v>
      </c>
      <c r="D360" s="206" t="s">
        <v>424</v>
      </c>
      <c r="E360" s="206" t="s">
        <v>64</v>
      </c>
      <c r="F360" s="206" t="s">
        <v>426</v>
      </c>
      <c r="G360" s="206" t="s">
        <v>238</v>
      </c>
      <c r="H360" s="206">
        <v>20</v>
      </c>
      <c r="I360" s="207">
        <v>1</v>
      </c>
      <c r="J360" s="208">
        <v>10.95</v>
      </c>
      <c r="K360" s="209">
        <f t="shared" si="88"/>
        <v>11.497999999999999</v>
      </c>
      <c r="L360" s="210" t="str">
        <f>IF(I360=1,"-",IF(AND(I360="",L358="-"),"-",ROUNDUP((J360*0.2)+J360,3)))</f>
        <v>-</v>
      </c>
      <c r="M360" s="64"/>
    </row>
    <row r="361" spans="1:254" ht="26.1" customHeight="1">
      <c r="A361" s="175">
        <v>156</v>
      </c>
      <c r="B361" s="200" t="s">
        <v>122</v>
      </c>
      <c r="C361" s="174" t="s">
        <v>428</v>
      </c>
      <c r="D361" s="150" t="s">
        <v>429</v>
      </c>
      <c r="E361" s="149" t="s">
        <v>64</v>
      </c>
      <c r="F361" s="150" t="s">
        <v>132</v>
      </c>
      <c r="G361" s="150" t="s">
        <v>238</v>
      </c>
      <c r="H361" s="150">
        <v>25</v>
      </c>
      <c r="I361" s="203">
        <v>1</v>
      </c>
      <c r="J361" s="153">
        <v>11.95</v>
      </c>
      <c r="K361" s="172">
        <f t="shared" si="88"/>
        <v>12.548</v>
      </c>
      <c r="L361" s="154" t="str">
        <f>IF(I361=1,"-",IF(AND(I361="",L359="-"),"-",ROUNDUP((J361*0.2)+J361,3)))</f>
        <v>-</v>
      </c>
      <c r="M361" s="64"/>
    </row>
    <row r="362" spans="1:254" ht="26.1" customHeight="1">
      <c r="A362" s="204">
        <v>158</v>
      </c>
      <c r="B362" s="267" t="s">
        <v>449</v>
      </c>
      <c r="C362" s="205" t="s">
        <v>518</v>
      </c>
      <c r="D362" s="206" t="s">
        <v>519</v>
      </c>
      <c r="E362" s="206" t="s">
        <v>244</v>
      </c>
      <c r="F362" s="206" t="s">
        <v>492</v>
      </c>
      <c r="G362" s="206" t="s">
        <v>238</v>
      </c>
      <c r="H362" s="206">
        <v>25</v>
      </c>
      <c r="I362" s="207">
        <v>1</v>
      </c>
      <c r="J362" s="208">
        <v>11.95</v>
      </c>
      <c r="K362" s="209">
        <f t="shared" ref="K362:K363" si="90">IF(I362=1,(ROUNDUP((J362*0.05+J362),3)),ROUNDUP((J362*0.05+J362),3))</f>
        <v>12.548</v>
      </c>
      <c r="L362" s="210" t="str">
        <f t="shared" ref="L362" si="91">IF(I362=1,"-",IF(AND(I362="",L360="-"),"-",ROUNDUP((J362*0.2)+J362,3)))</f>
        <v>-</v>
      </c>
      <c r="M362" s="64"/>
    </row>
    <row r="363" spans="1:254" s="114" customFormat="1" ht="24.95" customHeight="1">
      <c r="A363" s="175">
        <v>160</v>
      </c>
      <c r="B363" s="200" t="s">
        <v>122</v>
      </c>
      <c r="C363" s="174">
        <v>9005</v>
      </c>
      <c r="D363" s="150" t="s">
        <v>430</v>
      </c>
      <c r="E363" s="149" t="s">
        <v>62</v>
      </c>
      <c r="F363" s="150" t="s">
        <v>427</v>
      </c>
      <c r="G363" s="150" t="s">
        <v>63</v>
      </c>
      <c r="H363" s="150">
        <v>30</v>
      </c>
      <c r="I363" s="203">
        <v>1</v>
      </c>
      <c r="J363" s="153">
        <v>7.5</v>
      </c>
      <c r="K363" s="172">
        <f t="shared" si="90"/>
        <v>7.875</v>
      </c>
      <c r="L363" s="154" t="str">
        <f>IF(I363=1,"-",IF(AND(I363="",L361="-"),"-",ROUNDUP((J363*0.2)+J363,3)))</f>
        <v>-</v>
      </c>
      <c r="M363" s="64"/>
      <c r="N363"/>
      <c r="O363"/>
      <c r="P363"/>
      <c r="Q363"/>
      <c r="R363" t="s">
        <v>183</v>
      </c>
      <c r="S363"/>
      <c r="T363"/>
      <c r="U363"/>
      <c r="V363"/>
      <c r="W363"/>
      <c r="X363"/>
      <c r="Y363"/>
      <c r="Z363"/>
      <c r="AA363"/>
      <c r="AB363"/>
      <c r="AC363"/>
      <c r="AD363"/>
      <c r="AE363"/>
      <c r="AF363"/>
      <c r="AG363"/>
      <c r="AH363"/>
      <c r="AI363"/>
      <c r="AJ363"/>
      <c r="AK363"/>
      <c r="AL363"/>
      <c r="AM363"/>
      <c r="AN363"/>
      <c r="AO363"/>
      <c r="AP363"/>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c r="FF363" s="12"/>
      <c r="FG363" s="12"/>
      <c r="FH363" s="12"/>
      <c r="FI363" s="12"/>
      <c r="FJ363" s="12"/>
      <c r="FK363" s="12"/>
      <c r="FL363" s="12"/>
      <c r="FM363" s="12"/>
      <c r="FN363" s="12"/>
      <c r="FO363" s="12"/>
      <c r="FP363" s="12"/>
      <c r="FQ363" s="12"/>
      <c r="FR363" s="12"/>
      <c r="FS363" s="12"/>
      <c r="FT363" s="12"/>
      <c r="FU363" s="12"/>
      <c r="FV363" s="12"/>
      <c r="FW363" s="12"/>
      <c r="FX363" s="12"/>
      <c r="FY363" s="12"/>
      <c r="FZ363" s="12"/>
      <c r="GA363" s="12"/>
      <c r="GB363" s="12"/>
      <c r="GC363" s="12"/>
      <c r="GD363" s="12"/>
      <c r="GE363" s="12"/>
      <c r="GF363" s="12"/>
      <c r="GG363" s="12"/>
      <c r="GH363" s="12"/>
      <c r="GI363" s="12"/>
      <c r="GJ363" s="12"/>
      <c r="GK363" s="12"/>
      <c r="GL363" s="12"/>
      <c r="GM363" s="12"/>
      <c r="GN363" s="12"/>
      <c r="GO363" s="12"/>
      <c r="GP363" s="12"/>
      <c r="GQ363" s="12"/>
      <c r="GR363" s="12"/>
      <c r="GS363" s="12"/>
      <c r="GT363" s="12"/>
      <c r="GU363" s="12"/>
      <c r="GV363" s="12"/>
      <c r="GW363" s="12"/>
      <c r="GX363" s="12"/>
      <c r="GY363" s="12"/>
      <c r="GZ363" s="12"/>
      <c r="HA363" s="12"/>
      <c r="HB363" s="12"/>
      <c r="HC363" s="12"/>
      <c r="HD363" s="12"/>
      <c r="HE363" s="12"/>
      <c r="HF363" s="12"/>
      <c r="HG363" s="12"/>
      <c r="HH363" s="12"/>
      <c r="HI363" s="12"/>
      <c r="HJ363" s="12"/>
      <c r="HK363" s="12"/>
      <c r="HL363" s="12"/>
      <c r="HM363" s="12"/>
      <c r="HN363" s="12"/>
      <c r="HO363" s="12"/>
      <c r="HP363" s="12"/>
      <c r="HQ363" s="12"/>
      <c r="HR363" s="12"/>
      <c r="HS363" s="12"/>
      <c r="HT363" s="12"/>
      <c r="HU363" s="12"/>
      <c r="HV363" s="12"/>
      <c r="HW363" s="12"/>
      <c r="HX363" s="12"/>
      <c r="HY363" s="12"/>
      <c r="HZ363" s="12"/>
      <c r="IA363" s="12"/>
      <c r="IB363" s="12"/>
      <c r="IC363" s="12"/>
      <c r="ID363" s="12"/>
      <c r="IE363" s="12"/>
      <c r="IF363" s="12"/>
      <c r="IG363" s="12"/>
      <c r="IH363" s="12"/>
      <c r="II363" s="12"/>
      <c r="IJ363" s="12"/>
      <c r="IK363" s="12"/>
      <c r="IL363" s="12"/>
      <c r="IM363" s="12"/>
      <c r="IN363" s="12"/>
      <c r="IO363" s="12"/>
      <c r="IP363" s="12"/>
      <c r="IQ363" s="12"/>
      <c r="IR363" s="12"/>
      <c r="IS363" s="12"/>
      <c r="IT363" s="12"/>
    </row>
    <row r="364" spans="1:254" s="12" customFormat="1" ht="21.75" customHeight="1">
      <c r="A364" s="372" t="s">
        <v>342</v>
      </c>
      <c r="B364" s="372"/>
      <c r="C364" s="372"/>
      <c r="D364" s="372"/>
      <c r="E364" s="372"/>
      <c r="F364" s="372"/>
      <c r="G364" s="372"/>
      <c r="H364" s="372"/>
      <c r="I364" s="372"/>
      <c r="J364" s="372"/>
      <c r="K364" s="372"/>
      <c r="L364" s="372"/>
      <c r="M364" s="64"/>
      <c r="N364"/>
      <c r="O364"/>
      <c r="P364"/>
      <c r="Q364"/>
      <c r="R364"/>
      <c r="S364"/>
      <c r="T364"/>
      <c r="U364"/>
      <c r="V364"/>
      <c r="W364"/>
      <c r="X364"/>
      <c r="Y364"/>
      <c r="Z364"/>
      <c r="AA364"/>
      <c r="AB364"/>
      <c r="AC364"/>
      <c r="AD364"/>
      <c r="AE364"/>
      <c r="AF364"/>
      <c r="AG364"/>
      <c r="AH364"/>
      <c r="AI364"/>
      <c r="AJ364"/>
      <c r="AK364"/>
      <c r="AL364"/>
      <c r="AM364"/>
      <c r="AN364"/>
      <c r="AO364"/>
      <c r="AP364"/>
    </row>
    <row r="365" spans="1:254" s="6" customFormat="1" ht="21.75" customHeight="1">
      <c r="A365" s="380">
        <v>164</v>
      </c>
      <c r="B365" s="374" t="s">
        <v>122</v>
      </c>
      <c r="C365" s="370">
        <v>7200</v>
      </c>
      <c r="D365" s="371" t="s">
        <v>322</v>
      </c>
      <c r="E365" s="371" t="s">
        <v>60</v>
      </c>
      <c r="F365" s="214" t="s">
        <v>12</v>
      </c>
      <c r="G365" s="214" t="s">
        <v>81</v>
      </c>
      <c r="H365" s="371">
        <v>100</v>
      </c>
      <c r="I365" s="379">
        <v>5</v>
      </c>
      <c r="J365" s="215">
        <v>2.2000000000000002</v>
      </c>
      <c r="K365" s="216">
        <f>IF(I365=1,(ROUNDUP((J365*0.05+J365),3)),ROUNDUP((J365*0.05+J365),3))</f>
        <v>2.31</v>
      </c>
      <c r="L365" s="216">
        <f>IF(I365=1,"-",IF(AND(I365="",L361="-"),"-",ROUNDUP((J365*0.2)+J365,3)))</f>
        <v>2.64</v>
      </c>
      <c r="M365" s="64"/>
      <c r="N365"/>
      <c r="O365"/>
      <c r="P365"/>
      <c r="Q365"/>
      <c r="R365"/>
      <c r="S365"/>
      <c r="T365"/>
      <c r="U365"/>
      <c r="V365"/>
      <c r="W365"/>
      <c r="X365"/>
      <c r="Y365"/>
      <c r="Z365"/>
      <c r="AA365"/>
      <c r="AB365"/>
      <c r="AC365"/>
      <c r="AD365"/>
      <c r="AE365"/>
      <c r="AF365"/>
      <c r="AG365"/>
      <c r="AH365"/>
      <c r="AI365"/>
      <c r="AJ365"/>
      <c r="AK365"/>
      <c r="AL365"/>
      <c r="AM365"/>
    </row>
    <row r="366" spans="1:254" s="6" customFormat="1" ht="21.75" customHeight="1">
      <c r="A366" s="380"/>
      <c r="B366" s="374"/>
      <c r="C366" s="370"/>
      <c r="D366" s="371"/>
      <c r="E366" s="371"/>
      <c r="F366" s="214" t="s">
        <v>12</v>
      </c>
      <c r="G366" s="214" t="s">
        <v>63</v>
      </c>
      <c r="H366" s="371"/>
      <c r="I366" s="379"/>
      <c r="J366" s="215">
        <v>2.35</v>
      </c>
      <c r="K366" s="216">
        <f>IF(I366=1,(ROUNDUP((J366*0.05+J366),3)),ROUNDUP((J366*0.05+J366),3))</f>
        <v>2.468</v>
      </c>
      <c r="L366" s="216">
        <f>IF(I366=1,"-",IF(AND(I366="",A364="-"),"-",ROUNDUP((J366*0.2)+J366,3)))</f>
        <v>2.82</v>
      </c>
      <c r="M366" s="64"/>
      <c r="N366"/>
      <c r="O366"/>
      <c r="P366"/>
      <c r="Q366"/>
      <c r="R366"/>
      <c r="S366"/>
      <c r="T366"/>
      <c r="U366"/>
      <c r="V366"/>
      <c r="W366"/>
      <c r="X366"/>
      <c r="Y366"/>
      <c r="Z366"/>
      <c r="AA366"/>
      <c r="AB366"/>
      <c r="AC366"/>
      <c r="AD366"/>
      <c r="AE366"/>
      <c r="AF366"/>
      <c r="AG366"/>
      <c r="AH366"/>
      <c r="AI366"/>
      <c r="AJ366"/>
      <c r="AK366"/>
      <c r="AL366"/>
      <c r="AM366"/>
    </row>
    <row r="367" spans="1:254" s="12" customFormat="1" ht="21.75" customHeight="1">
      <c r="A367" s="309">
        <v>164</v>
      </c>
      <c r="B367" s="373" t="s">
        <v>122</v>
      </c>
      <c r="C367" s="307">
        <v>7202</v>
      </c>
      <c r="D367" s="314" t="s">
        <v>319</v>
      </c>
      <c r="E367" s="314" t="s">
        <v>60</v>
      </c>
      <c r="F367" s="139" t="s">
        <v>12</v>
      </c>
      <c r="G367" s="139" t="s">
        <v>81</v>
      </c>
      <c r="H367" s="314">
        <v>100</v>
      </c>
      <c r="I367" s="320">
        <v>5</v>
      </c>
      <c r="J367" s="153">
        <v>2.35</v>
      </c>
      <c r="K367" s="141">
        <f t="shared" ref="K367:K372" si="92">IF(I367=1,(ROUNDUP((J367*0.05+J367),3)),ROUNDUP((J367*0.05+J367),3))</f>
        <v>2.468</v>
      </c>
      <c r="L367" s="141">
        <f>IF(I367=1,"-",IF(AND(I367="",L364="-"),"-",ROUNDUP((J367*0.2)+J367,3)))</f>
        <v>2.82</v>
      </c>
      <c r="M367" s="64"/>
      <c r="N367"/>
      <c r="O367"/>
      <c r="P367"/>
      <c r="Q367"/>
      <c r="R367"/>
      <c r="S367"/>
      <c r="T367"/>
      <c r="U367"/>
      <c r="V367"/>
      <c r="W367"/>
      <c r="X367"/>
      <c r="Y367"/>
      <c r="Z367"/>
      <c r="AA367"/>
      <c r="AB367"/>
      <c r="AC367"/>
      <c r="AD367"/>
      <c r="AE367"/>
      <c r="AF367"/>
      <c r="AG367"/>
      <c r="AH367"/>
      <c r="AI367"/>
      <c r="AJ367"/>
      <c r="AK367"/>
      <c r="AL367"/>
      <c r="AM367"/>
    </row>
    <row r="368" spans="1:254" s="12" customFormat="1" ht="21.75" customHeight="1">
      <c r="A368" s="309"/>
      <c r="B368" s="373"/>
      <c r="C368" s="307"/>
      <c r="D368" s="314"/>
      <c r="E368" s="314"/>
      <c r="F368" s="139" t="s">
        <v>12</v>
      </c>
      <c r="G368" s="139" t="s">
        <v>63</v>
      </c>
      <c r="H368" s="314"/>
      <c r="I368" s="320"/>
      <c r="J368" s="153">
        <v>2.54</v>
      </c>
      <c r="K368" s="141">
        <f t="shared" si="92"/>
        <v>2.6669999999999998</v>
      </c>
      <c r="L368" s="141">
        <f t="shared" ref="L368:L372" si="93">IF(I368=1,"-",IF(AND(I368="",L367="-"),"-",ROUNDUP((J368*0.2)+J368,3)))</f>
        <v>3.048</v>
      </c>
      <c r="M368" s="64"/>
      <c r="N368"/>
      <c r="O368"/>
      <c r="P368"/>
      <c r="Q368"/>
      <c r="R368"/>
      <c r="S368"/>
      <c r="T368"/>
      <c r="U368"/>
      <c r="V368"/>
      <c r="W368"/>
      <c r="X368"/>
      <c r="Y368"/>
      <c r="Z368"/>
      <c r="AA368"/>
      <c r="AB368"/>
      <c r="AC368"/>
      <c r="AD368"/>
      <c r="AE368"/>
      <c r="AF368"/>
      <c r="AG368"/>
      <c r="AH368"/>
      <c r="AI368"/>
      <c r="AJ368"/>
      <c r="AK368"/>
      <c r="AL368"/>
      <c r="AM368"/>
    </row>
    <row r="369" spans="1:42" ht="21.75" customHeight="1">
      <c r="A369" s="380">
        <v>165</v>
      </c>
      <c r="B369" s="369" t="s">
        <v>122</v>
      </c>
      <c r="C369" s="370">
        <v>6564</v>
      </c>
      <c r="D369" s="371" t="s">
        <v>321</v>
      </c>
      <c r="E369" s="371" t="s">
        <v>60</v>
      </c>
      <c r="F369" s="214" t="s">
        <v>12</v>
      </c>
      <c r="G369" s="214" t="s">
        <v>81</v>
      </c>
      <c r="H369" s="371">
        <v>100</v>
      </c>
      <c r="I369" s="379">
        <v>5</v>
      </c>
      <c r="J369" s="215">
        <v>1.5</v>
      </c>
      <c r="K369" s="216">
        <f>IF(I369=1,(ROUNDUP((J369*0.05+J369),3)),ROUNDUP((J369*0.05+J369),3))</f>
        <v>1.575</v>
      </c>
      <c r="L369" s="216">
        <f>IF(I369=1,"-",IF(AND(I369="",L372="-"),"-",ROUNDUP((J369*0.2)+J369,3)))</f>
        <v>1.8</v>
      </c>
      <c r="M369" s="64"/>
    </row>
    <row r="370" spans="1:42" ht="21.75" customHeight="1">
      <c r="A370" s="380"/>
      <c r="B370" s="369"/>
      <c r="C370" s="370"/>
      <c r="D370" s="371"/>
      <c r="E370" s="371" t="s">
        <v>60</v>
      </c>
      <c r="F370" s="214" t="s">
        <v>12</v>
      </c>
      <c r="G370" s="214" t="s">
        <v>63</v>
      </c>
      <c r="H370" s="371"/>
      <c r="I370" s="379"/>
      <c r="J370" s="215">
        <v>1.69</v>
      </c>
      <c r="K370" s="216">
        <f>IF(I370=1,(ROUNDUP((J370*0.05+J370),3)),ROUNDUP((J370*0.05+J370),3))</f>
        <v>1.7749999999999999</v>
      </c>
      <c r="L370" s="216">
        <f>IF(I370=1,"-",IF(AND(I370="",L369="-"),"-",ROUNDUP((J370*0.2)+J370,3)))</f>
        <v>2.028</v>
      </c>
      <c r="M370" s="64"/>
    </row>
    <row r="371" spans="1:42" s="65" customFormat="1" ht="21.75" customHeight="1">
      <c r="A371" s="309">
        <v>165</v>
      </c>
      <c r="B371" s="315" t="s">
        <v>122</v>
      </c>
      <c r="C371" s="307">
        <v>7203</v>
      </c>
      <c r="D371" s="314" t="s">
        <v>320</v>
      </c>
      <c r="E371" s="314" t="s">
        <v>60</v>
      </c>
      <c r="F371" s="139" t="s">
        <v>12</v>
      </c>
      <c r="G371" s="139" t="s">
        <v>81</v>
      </c>
      <c r="H371" s="314">
        <v>100</v>
      </c>
      <c r="I371" s="320">
        <v>5</v>
      </c>
      <c r="J371" s="153">
        <v>1.75</v>
      </c>
      <c r="K371" s="141">
        <f t="shared" si="92"/>
        <v>1.8379999999999999</v>
      </c>
      <c r="L371" s="141">
        <f>IF(I371=1,"-",IF(AND(I371="",L366="-"),"-",ROUNDUP((J371*0.2)+J371,3)))</f>
        <v>2.1</v>
      </c>
      <c r="M371" s="64"/>
      <c r="N371"/>
      <c r="O371"/>
      <c r="P371"/>
      <c r="Q371"/>
      <c r="R371"/>
      <c r="S371"/>
      <c r="T371"/>
      <c r="U371"/>
      <c r="V371"/>
      <c r="W371"/>
      <c r="X371"/>
      <c r="Y371"/>
      <c r="Z371"/>
      <c r="AA371"/>
      <c r="AB371"/>
      <c r="AC371"/>
      <c r="AD371"/>
      <c r="AE371"/>
      <c r="AF371"/>
      <c r="AG371"/>
      <c r="AH371"/>
      <c r="AI371"/>
      <c r="AJ371"/>
      <c r="AK371"/>
      <c r="AL371"/>
      <c r="AM371"/>
    </row>
    <row r="372" spans="1:42" s="65" customFormat="1" ht="21.75" customHeight="1">
      <c r="A372" s="309"/>
      <c r="B372" s="315"/>
      <c r="C372" s="307"/>
      <c r="D372" s="314"/>
      <c r="E372" s="314"/>
      <c r="F372" s="139" t="s">
        <v>12</v>
      </c>
      <c r="G372" s="139" t="s">
        <v>63</v>
      </c>
      <c r="H372" s="314"/>
      <c r="I372" s="320"/>
      <c r="J372" s="153">
        <v>1.9</v>
      </c>
      <c r="K372" s="141">
        <f t="shared" si="92"/>
        <v>1.9950000000000001</v>
      </c>
      <c r="L372" s="141">
        <f t="shared" si="93"/>
        <v>2.2799999999999998</v>
      </c>
      <c r="M372" s="64"/>
      <c r="N372"/>
      <c r="O372"/>
      <c r="P372"/>
      <c r="Q372"/>
      <c r="R372"/>
      <c r="S372"/>
      <c r="T372"/>
      <c r="U372"/>
      <c r="V372"/>
      <c r="W372"/>
      <c r="X372"/>
      <c r="Y372"/>
      <c r="Z372"/>
      <c r="AA372"/>
      <c r="AB372"/>
      <c r="AC372"/>
      <c r="AD372"/>
      <c r="AE372"/>
      <c r="AF372"/>
      <c r="AG372"/>
      <c r="AH372"/>
      <c r="AI372"/>
      <c r="AJ372"/>
      <c r="AK372"/>
      <c r="AL372"/>
      <c r="AM372"/>
    </row>
    <row r="373" spans="1:42" s="6" customFormat="1" ht="26.1" customHeight="1">
      <c r="A373" s="380">
        <v>173</v>
      </c>
      <c r="B373" s="369" t="s">
        <v>122</v>
      </c>
      <c r="C373" s="370">
        <v>1205</v>
      </c>
      <c r="D373" s="371" t="s">
        <v>80</v>
      </c>
      <c r="E373" s="371" t="s">
        <v>60</v>
      </c>
      <c r="F373" s="214" t="s">
        <v>12</v>
      </c>
      <c r="G373" s="214" t="s">
        <v>81</v>
      </c>
      <c r="H373" s="371">
        <v>100</v>
      </c>
      <c r="I373" s="379">
        <v>1</v>
      </c>
      <c r="J373" s="215">
        <v>1.95</v>
      </c>
      <c r="K373" s="216">
        <f>IF(I373=1,(ROUNDUP((J373*0.05+J373),3)),ROUNDUP((J373*0.05+J373),3))</f>
        <v>2.048</v>
      </c>
      <c r="L373" s="216" t="str">
        <f>IF(I373=1,"-",IF(AND(I373="",L166="-"),"-",ROUNDUP((J373*0.2)+J373,3)))</f>
        <v>-</v>
      </c>
      <c r="M373" s="64"/>
      <c r="N373"/>
      <c r="O373"/>
      <c r="P373"/>
    </row>
    <row r="374" spans="1:42" s="6" customFormat="1" ht="25.5" customHeight="1">
      <c r="A374" s="380"/>
      <c r="B374" s="369"/>
      <c r="C374" s="370"/>
      <c r="D374" s="371"/>
      <c r="E374" s="371" t="s">
        <v>60</v>
      </c>
      <c r="F374" s="214" t="s">
        <v>12</v>
      </c>
      <c r="G374" s="214" t="s">
        <v>63</v>
      </c>
      <c r="H374" s="371"/>
      <c r="I374" s="379"/>
      <c r="J374" s="215">
        <v>2.4</v>
      </c>
      <c r="K374" s="216">
        <f>IF(I374=1,(ROUNDUP((J374*0.05+J374),3)),ROUNDUP((J374*0.05+J374),3))</f>
        <v>2.52</v>
      </c>
      <c r="L374" s="216" t="str">
        <f>IF(I374=1,"-",IF(AND(I374="",L373="-"),"-",ROUNDUP((J374*0.2)+J374,3)))</f>
        <v>-</v>
      </c>
      <c r="M374" s="64"/>
      <c r="N374"/>
      <c r="O374"/>
      <c r="P374"/>
    </row>
    <row r="375" spans="1:42" s="6" customFormat="1" ht="26.1" customHeight="1">
      <c r="A375" s="160">
        <v>177</v>
      </c>
      <c r="B375" s="74" t="s">
        <v>122</v>
      </c>
      <c r="C375" s="162" t="s">
        <v>340</v>
      </c>
      <c r="D375" s="139" t="s">
        <v>341</v>
      </c>
      <c r="E375" s="160" t="s">
        <v>60</v>
      </c>
      <c r="F375" s="139" t="s">
        <v>12</v>
      </c>
      <c r="G375" s="166" t="s">
        <v>81</v>
      </c>
      <c r="H375" s="139">
        <v>50</v>
      </c>
      <c r="I375" s="139">
        <v>1</v>
      </c>
      <c r="J375" s="153">
        <v>3.9</v>
      </c>
      <c r="K375" s="141">
        <f t="shared" ref="K375" si="94">IF(I375=1,(ROUNDUP((J375*0.05+J375),3)),ROUNDUP((J375*0.05+J375),3))</f>
        <v>4.0949999999999998</v>
      </c>
      <c r="L375" s="154" t="str">
        <f>IF(I375=1,"-",IF(AND(I375="",L227="-"),"-",ROUNDUP((J375*0.2)+J375,3)))</f>
        <v>-</v>
      </c>
      <c r="M375" s="64"/>
      <c r="N375"/>
      <c r="O375"/>
      <c r="P375"/>
    </row>
    <row r="376" spans="1:42" s="12" customFormat="1" ht="21.75" customHeight="1">
      <c r="A376" s="393" t="s">
        <v>343</v>
      </c>
      <c r="B376" s="393"/>
      <c r="C376" s="393"/>
      <c r="D376" s="393"/>
      <c r="E376" s="393"/>
      <c r="F376" s="393"/>
      <c r="G376" s="393"/>
      <c r="H376" s="393"/>
      <c r="I376" s="393"/>
      <c r="J376" s="393"/>
      <c r="K376" s="393"/>
      <c r="L376" s="393"/>
      <c r="M376" s="64"/>
      <c r="N376"/>
      <c r="O376"/>
      <c r="P376"/>
      <c r="Q376"/>
      <c r="R376"/>
      <c r="S376"/>
      <c r="T376"/>
      <c r="U376"/>
      <c r="V376"/>
      <c r="W376"/>
      <c r="X376"/>
      <c r="Y376"/>
      <c r="Z376"/>
      <c r="AA376"/>
      <c r="AB376"/>
      <c r="AC376"/>
      <c r="AD376"/>
      <c r="AE376"/>
      <c r="AF376"/>
      <c r="AG376"/>
      <c r="AH376"/>
      <c r="AI376"/>
      <c r="AJ376"/>
      <c r="AK376"/>
      <c r="AL376"/>
      <c r="AM376"/>
      <c r="AN376"/>
      <c r="AO376"/>
      <c r="AP376"/>
    </row>
    <row r="377" spans="1:42" s="6" customFormat="1" ht="24.95" customHeight="1">
      <c r="A377" s="222">
        <v>232</v>
      </c>
      <c r="B377" s="223" t="s">
        <v>122</v>
      </c>
      <c r="C377" s="219">
        <v>8300</v>
      </c>
      <c r="D377" s="224" t="s">
        <v>292</v>
      </c>
      <c r="E377" s="224" t="s">
        <v>244</v>
      </c>
      <c r="F377" s="224" t="s">
        <v>293</v>
      </c>
      <c r="G377" s="224" t="s">
        <v>187</v>
      </c>
      <c r="H377" s="224">
        <v>12</v>
      </c>
      <c r="I377" s="225">
        <v>1</v>
      </c>
      <c r="J377" s="220">
        <v>9.9499999999999993</v>
      </c>
      <c r="K377" s="226">
        <f t="shared" ref="K377" si="95">IF(I377=1,(ROUNDUP((J377*0.05+J377),3)),ROUNDUP((J377*0.05+J377),3))</f>
        <v>10.447999999999999</v>
      </c>
      <c r="L377" s="221" t="str">
        <f>IF(I377=1,"-",IF(AND(I377="",#REF!="-"),"-",ROUNDUP((J377*0.2)+J377,3)))</f>
        <v>-</v>
      </c>
      <c r="M377" s="64"/>
      <c r="N377"/>
      <c r="O377"/>
      <c r="P377"/>
      <c r="Q377"/>
      <c r="R377"/>
      <c r="S377"/>
      <c r="T377"/>
      <c r="U377"/>
      <c r="V377"/>
      <c r="W377"/>
      <c r="X377"/>
      <c r="Y377"/>
      <c r="Z377"/>
      <c r="AA377"/>
      <c r="AB377"/>
      <c r="AC377"/>
      <c r="AD377"/>
      <c r="AE377"/>
      <c r="AF377"/>
      <c r="AG377"/>
      <c r="AH377"/>
      <c r="AI377"/>
      <c r="AJ377"/>
      <c r="AK377"/>
      <c r="AL377"/>
      <c r="AM377"/>
      <c r="AN377"/>
    </row>
    <row r="378" spans="1:42" s="6" customFormat="1" ht="24.95" customHeight="1">
      <c r="A378" s="146">
        <v>234</v>
      </c>
      <c r="B378" s="213" t="s">
        <v>122</v>
      </c>
      <c r="C378" s="148" t="s">
        <v>431</v>
      </c>
      <c r="D378" s="149" t="s">
        <v>432</v>
      </c>
      <c r="E378" s="149" t="s">
        <v>244</v>
      </c>
      <c r="F378" s="149" t="s">
        <v>293</v>
      </c>
      <c r="G378" s="149" t="s">
        <v>63</v>
      </c>
      <c r="H378" s="149">
        <v>10</v>
      </c>
      <c r="I378" s="212">
        <v>1</v>
      </c>
      <c r="J378" s="153">
        <v>14.5</v>
      </c>
      <c r="K378" s="141">
        <f t="shared" ref="K378:K384" si="96">IF(I378=1,(ROUNDUP((J378*0.05+J378),3)),ROUNDUP((J378*0.05+J378),3))</f>
        <v>15.225</v>
      </c>
      <c r="L378" s="154" t="str">
        <f>IF(I378=1,"-",IF(AND(I378="",#REF!="-"),"-",ROUNDUP((J378*0.2)+J378,3)))</f>
        <v>-</v>
      </c>
      <c r="M378" s="64"/>
      <c r="N378"/>
      <c r="O378"/>
      <c r="P378"/>
    </row>
    <row r="379" spans="1:42" s="6" customFormat="1" ht="24.95" customHeight="1">
      <c r="A379" s="222">
        <v>235</v>
      </c>
      <c r="B379" s="223" t="s">
        <v>122</v>
      </c>
      <c r="C379" s="219">
        <v>8330</v>
      </c>
      <c r="D379" s="224" t="s">
        <v>318</v>
      </c>
      <c r="E379" s="224" t="s">
        <v>244</v>
      </c>
      <c r="F379" s="224" t="s">
        <v>293</v>
      </c>
      <c r="G379" s="224" t="s">
        <v>187</v>
      </c>
      <c r="H379" s="224">
        <v>10</v>
      </c>
      <c r="I379" s="225">
        <v>1</v>
      </c>
      <c r="J379" s="220">
        <v>14.5</v>
      </c>
      <c r="K379" s="226">
        <f t="shared" si="96"/>
        <v>15.225</v>
      </c>
      <c r="L379" s="221" t="str">
        <f>IF(I379=1,"-",IF(AND(I379="",L378="-"),"-",ROUNDUP((J379*0.2)+J379,3)))</f>
        <v>-</v>
      </c>
      <c r="M379" s="64"/>
      <c r="N379"/>
      <c r="O379"/>
      <c r="P379"/>
    </row>
    <row r="380" spans="1:42" s="6" customFormat="1" ht="24.95" customHeight="1">
      <c r="A380" s="146">
        <v>236</v>
      </c>
      <c r="B380" s="213" t="s">
        <v>122</v>
      </c>
      <c r="C380" s="148">
        <v>8310</v>
      </c>
      <c r="D380" s="149" t="s">
        <v>294</v>
      </c>
      <c r="E380" s="149" t="s">
        <v>244</v>
      </c>
      <c r="F380" s="149" t="s">
        <v>295</v>
      </c>
      <c r="G380" s="149" t="s">
        <v>187</v>
      </c>
      <c r="H380" s="149">
        <v>10</v>
      </c>
      <c r="I380" s="212">
        <v>1</v>
      </c>
      <c r="J380" s="153">
        <v>16.899999999999999</v>
      </c>
      <c r="K380" s="141">
        <f t="shared" si="96"/>
        <v>17.745000000000001</v>
      </c>
      <c r="L380" s="154" t="str">
        <f>IF(I380=1,"-",IF(AND(I380="",#REF!="-"),"-",ROUNDUP((J380*0.2)+J380,3)))</f>
        <v>-</v>
      </c>
      <c r="M380" s="64"/>
      <c r="N380"/>
      <c r="O380"/>
      <c r="P380"/>
    </row>
    <row r="381" spans="1:42" s="6" customFormat="1" ht="24.95" customHeight="1">
      <c r="A381" s="222">
        <v>237</v>
      </c>
      <c r="B381" s="223" t="s">
        <v>122</v>
      </c>
      <c r="C381" s="219">
        <v>8335</v>
      </c>
      <c r="D381" s="224" t="s">
        <v>317</v>
      </c>
      <c r="E381" s="224" t="s">
        <v>244</v>
      </c>
      <c r="F381" s="224" t="s">
        <v>295</v>
      </c>
      <c r="G381" s="224" t="s">
        <v>187</v>
      </c>
      <c r="H381" s="224">
        <v>10</v>
      </c>
      <c r="I381" s="225">
        <v>1</v>
      </c>
      <c r="J381" s="220">
        <v>21.5</v>
      </c>
      <c r="K381" s="226">
        <f t="shared" si="96"/>
        <v>22.574999999999999</v>
      </c>
      <c r="L381" s="221" t="str">
        <f>IF(I381=1,"-",IF(AND(I381="",L380="-"),"-",ROUNDUP((J381*0.2)+J381,3)))</f>
        <v>-</v>
      </c>
      <c r="M381" s="64"/>
      <c r="N381"/>
      <c r="O381"/>
      <c r="P381"/>
    </row>
    <row r="382" spans="1:42" s="6" customFormat="1" ht="24.95" customHeight="1">
      <c r="A382" s="146">
        <v>238</v>
      </c>
      <c r="B382" s="213" t="s">
        <v>122</v>
      </c>
      <c r="C382" s="148" t="s">
        <v>483</v>
      </c>
      <c r="D382" s="149" t="s">
        <v>484</v>
      </c>
      <c r="E382" s="149" t="s">
        <v>244</v>
      </c>
      <c r="F382" s="149" t="s">
        <v>485</v>
      </c>
      <c r="G382" s="149" t="s">
        <v>63</v>
      </c>
      <c r="H382" s="149">
        <v>10</v>
      </c>
      <c r="I382" s="212">
        <v>1</v>
      </c>
      <c r="J382" s="153">
        <v>14.95</v>
      </c>
      <c r="K382" s="141">
        <f t="shared" si="96"/>
        <v>15.697999999999999</v>
      </c>
      <c r="L382" s="154" t="str">
        <f>IF(I382=1,"-",IF(AND(I382="",L381="-"),"-",ROUNDUP((J382*0.2)+J382,3)))</f>
        <v>-</v>
      </c>
      <c r="M382" s="64"/>
      <c r="N382"/>
      <c r="O382"/>
      <c r="P382"/>
    </row>
    <row r="383" spans="1:42" s="6" customFormat="1" ht="24.95" customHeight="1">
      <c r="A383" s="222">
        <v>240</v>
      </c>
      <c r="B383" s="223" t="s">
        <v>122</v>
      </c>
      <c r="C383" s="219" t="s">
        <v>486</v>
      </c>
      <c r="D383" s="224" t="s">
        <v>487</v>
      </c>
      <c r="E383" s="224" t="s">
        <v>244</v>
      </c>
      <c r="F383" s="224" t="s">
        <v>295</v>
      </c>
      <c r="G383" s="224" t="s">
        <v>63</v>
      </c>
      <c r="H383" s="224">
        <v>24</v>
      </c>
      <c r="I383" s="225">
        <v>1</v>
      </c>
      <c r="J383" s="220">
        <v>3.75</v>
      </c>
      <c r="K383" s="226">
        <f t="shared" si="96"/>
        <v>3.9379999999999997</v>
      </c>
      <c r="L383" s="221" t="str">
        <f>IF(I383=1,"-",IF(AND(I383="",#REF!="-"),"-",ROUNDUP((J383*0.2)+J383,3)))</f>
        <v>-</v>
      </c>
      <c r="M383" s="64"/>
      <c r="N383"/>
      <c r="O383"/>
      <c r="P383"/>
      <c r="Q383"/>
      <c r="R383"/>
      <c r="S383"/>
      <c r="T383"/>
      <c r="U383"/>
      <c r="V383"/>
      <c r="W383"/>
      <c r="X383"/>
      <c r="Y383"/>
      <c r="Z383"/>
      <c r="AA383"/>
      <c r="AB383"/>
      <c r="AC383"/>
      <c r="AD383"/>
      <c r="AE383"/>
      <c r="AF383"/>
      <c r="AG383"/>
      <c r="AH383"/>
      <c r="AI383"/>
      <c r="AJ383"/>
      <c r="AK383"/>
      <c r="AL383"/>
      <c r="AM383"/>
      <c r="AN383"/>
    </row>
    <row r="384" spans="1:42" s="6" customFormat="1" ht="24.95" customHeight="1">
      <c r="A384" s="146">
        <v>241</v>
      </c>
      <c r="B384" s="213" t="s">
        <v>122</v>
      </c>
      <c r="C384" s="148" t="s">
        <v>488</v>
      </c>
      <c r="D384" s="149" t="s">
        <v>489</v>
      </c>
      <c r="E384" s="149" t="s">
        <v>244</v>
      </c>
      <c r="F384" s="149" t="s">
        <v>324</v>
      </c>
      <c r="G384" s="149" t="s">
        <v>63</v>
      </c>
      <c r="H384" s="149">
        <v>20</v>
      </c>
      <c r="I384" s="212">
        <v>1</v>
      </c>
      <c r="J384" s="153">
        <v>3.5</v>
      </c>
      <c r="K384" s="141">
        <f t="shared" si="96"/>
        <v>3.6749999999999998</v>
      </c>
      <c r="L384" s="154" t="str">
        <f>IF(I384=1,"-",IF(AND(I384="",#REF!="-"),"-",ROUNDUP((J384*0.2)+J384,3)))</f>
        <v>-</v>
      </c>
      <c r="M384" s="64"/>
      <c r="N384"/>
      <c r="O384"/>
      <c r="P384"/>
    </row>
    <row r="385" spans="1:42" s="6" customFormat="1" ht="24.95" customHeight="1">
      <c r="A385" s="376" t="s">
        <v>344</v>
      </c>
      <c r="B385" s="376"/>
      <c r="C385" s="376"/>
      <c r="D385" s="376"/>
      <c r="E385" s="376"/>
      <c r="F385" s="376"/>
      <c r="G385" s="376"/>
      <c r="H385" s="376"/>
      <c r="I385" s="376"/>
      <c r="J385" s="376"/>
      <c r="K385" s="376"/>
      <c r="L385" s="376"/>
      <c r="M385" s="64"/>
      <c r="N385"/>
      <c r="O385"/>
      <c r="P385"/>
      <c r="Q385"/>
      <c r="R385"/>
      <c r="S385"/>
      <c r="T385"/>
      <c r="U385"/>
      <c r="V385"/>
      <c r="W385"/>
      <c r="X385"/>
      <c r="Y385"/>
      <c r="Z385"/>
      <c r="AA385"/>
      <c r="AB385"/>
      <c r="AC385"/>
      <c r="AD385"/>
      <c r="AE385"/>
      <c r="AF385"/>
      <c r="AG385"/>
      <c r="AH385"/>
      <c r="AI385"/>
      <c r="AJ385"/>
      <c r="AK385"/>
      <c r="AL385"/>
      <c r="AM385"/>
      <c r="AN385"/>
      <c r="AO385"/>
      <c r="AP385"/>
    </row>
    <row r="386" spans="1:42" ht="24.95" customHeight="1">
      <c r="A386" s="377" t="s">
        <v>185</v>
      </c>
      <c r="B386" s="377"/>
      <c r="C386" s="377"/>
      <c r="D386" s="377"/>
      <c r="E386" s="377"/>
      <c r="F386" s="377"/>
      <c r="G386" s="377"/>
      <c r="H386" s="377"/>
      <c r="I386" s="377"/>
      <c r="J386" s="377"/>
      <c r="K386" s="377"/>
      <c r="L386" s="377"/>
      <c r="M386" s="64"/>
    </row>
    <row r="387" spans="1:42" s="53" customFormat="1" ht="24.95" customHeight="1">
      <c r="A387" s="309">
        <v>249</v>
      </c>
      <c r="B387" s="353" t="s">
        <v>122</v>
      </c>
      <c r="C387" s="307" t="s">
        <v>397</v>
      </c>
      <c r="D387" s="314" t="s">
        <v>398</v>
      </c>
      <c r="E387" s="139" t="s">
        <v>62</v>
      </c>
      <c r="F387" s="139" t="s">
        <v>132</v>
      </c>
      <c r="G387" s="139" t="s">
        <v>81</v>
      </c>
      <c r="H387" s="314">
        <v>50</v>
      </c>
      <c r="I387" s="341">
        <v>1</v>
      </c>
      <c r="J387" s="153">
        <v>2.6</v>
      </c>
      <c r="K387" s="141">
        <f>IF(I387=1,(ROUNDUP((J387*0.05+J387),3)),ROUNDUP((J387*0.05+J387),3))</f>
        <v>2.73</v>
      </c>
      <c r="L387" s="141" t="str">
        <f>IF(I387=1,"-",IF(AND(I387="",#REF!="-"),"-",ROUNDUP((J387*0.2)+J387,3)))</f>
        <v>-</v>
      </c>
      <c r="M387" s="64"/>
      <c r="N387"/>
      <c r="O387"/>
      <c r="P387"/>
    </row>
    <row r="388" spans="1:42" s="53" customFormat="1" ht="24.95" customHeight="1">
      <c r="A388" s="309"/>
      <c r="B388" s="353"/>
      <c r="C388" s="307"/>
      <c r="D388" s="314"/>
      <c r="E388" s="139" t="s">
        <v>62</v>
      </c>
      <c r="F388" s="139" t="s">
        <v>176</v>
      </c>
      <c r="G388" s="139" t="s">
        <v>81</v>
      </c>
      <c r="H388" s="314"/>
      <c r="I388" s="341"/>
      <c r="J388" s="153">
        <v>2.8</v>
      </c>
      <c r="K388" s="141">
        <f>IF(I388=1,(ROUNDUP((J388*0.05+J388),3)),ROUNDUP((J388*0.05+J388),3))</f>
        <v>2.94</v>
      </c>
      <c r="L388" s="141" t="str">
        <f>IF(I388=1,"-",IF(AND(I388="",L387="-"),"-",ROUNDUP((J388*0.2)+J388,3)))</f>
        <v>-</v>
      </c>
      <c r="M388" s="64"/>
      <c r="N388"/>
      <c r="O388"/>
      <c r="P388"/>
    </row>
    <row r="389" spans="1:42" s="6" customFormat="1" ht="26.1" customHeight="1">
      <c r="A389" s="227">
        <v>249</v>
      </c>
      <c r="B389" s="129" t="s">
        <v>122</v>
      </c>
      <c r="C389" s="228" t="s">
        <v>399</v>
      </c>
      <c r="D389" s="229" t="s">
        <v>400</v>
      </c>
      <c r="E389" s="229" t="s">
        <v>64</v>
      </c>
      <c r="F389" s="229" t="s">
        <v>132</v>
      </c>
      <c r="G389" s="229" t="s">
        <v>81</v>
      </c>
      <c r="H389" s="229">
        <v>50</v>
      </c>
      <c r="I389" s="230">
        <v>1</v>
      </c>
      <c r="J389" s="231">
        <v>2.6</v>
      </c>
      <c r="K389" s="232">
        <f>IF(I389=1,(ROUNDUP((J389*0.05+J389),3)),ROUNDUP((J389*0.05+J389),3))</f>
        <v>2.73</v>
      </c>
      <c r="L389" s="232" t="str">
        <f>IF(I389=1,"-",IF(AND(I389="",#REF!="-"),"-",ROUNDUP((J389*0.2)+J389,3)))</f>
        <v>-</v>
      </c>
      <c r="M389" s="64"/>
      <c r="N389"/>
      <c r="O389"/>
      <c r="P389"/>
      <c r="Q389"/>
      <c r="R389"/>
      <c r="S389"/>
      <c r="T389"/>
      <c r="U389"/>
      <c r="V389"/>
      <c r="W389"/>
      <c r="X389"/>
      <c r="Y389"/>
      <c r="Z389"/>
      <c r="AA389"/>
      <c r="AB389"/>
      <c r="AC389"/>
      <c r="AD389"/>
      <c r="AE389"/>
      <c r="AF389"/>
      <c r="AG389"/>
      <c r="AH389"/>
      <c r="AI389"/>
      <c r="AJ389"/>
      <c r="AK389"/>
      <c r="AL389"/>
      <c r="AM389"/>
      <c r="AN389"/>
      <c r="AO389"/>
      <c r="AP389"/>
    </row>
    <row r="390" spans="1:42" ht="24.95" customHeight="1">
      <c r="A390" s="363">
        <v>250</v>
      </c>
      <c r="B390" s="318" t="s">
        <v>122</v>
      </c>
      <c r="C390" s="307" t="s">
        <v>458</v>
      </c>
      <c r="D390" s="314" t="s">
        <v>459</v>
      </c>
      <c r="E390" s="139" t="s">
        <v>62</v>
      </c>
      <c r="F390" s="139" t="s">
        <v>132</v>
      </c>
      <c r="G390" s="139" t="s">
        <v>187</v>
      </c>
      <c r="H390" s="314">
        <v>50</v>
      </c>
      <c r="I390" s="341">
        <v>5</v>
      </c>
      <c r="J390" s="153">
        <v>2.2000000000000002</v>
      </c>
      <c r="K390" s="141">
        <f t="shared" ref="K390:K392" si="97">IF(I390=1,(ROUNDUP((J390*0.05+J390),3)),ROUNDUP((J390*0.05+J390),3))</f>
        <v>2.31</v>
      </c>
      <c r="L390" s="154">
        <f>IF(I390=1,"-",IF(AND(I390="",L416="-"),"-",ROUNDUP((J390*0.2)+J390,3)))</f>
        <v>2.64</v>
      </c>
      <c r="M390" s="64"/>
    </row>
    <row r="391" spans="1:42" ht="24.95" customHeight="1">
      <c r="A391" s="363"/>
      <c r="B391" s="318"/>
      <c r="C391" s="307"/>
      <c r="D391" s="314"/>
      <c r="E391" s="139" t="s">
        <v>62</v>
      </c>
      <c r="F391" s="139" t="s">
        <v>176</v>
      </c>
      <c r="G391" s="139" t="s">
        <v>187</v>
      </c>
      <c r="H391" s="314"/>
      <c r="I391" s="341"/>
      <c r="J391" s="153">
        <v>2.4</v>
      </c>
      <c r="K391" s="141">
        <f t="shared" ref="K391" si="98">IF(I391=1,(ROUNDUP((J391*0.05+J391),3)),ROUNDUP((J391*0.05+J391),3))</f>
        <v>2.52</v>
      </c>
      <c r="L391" s="154">
        <f t="shared" ref="L391:L392" si="99">IF(I391=1,"-",IF(AND(I391="",L390="-"),"-",ROUNDUP((J391*0.2)+J391,3)))</f>
        <v>2.88</v>
      </c>
      <c r="M391" s="64"/>
    </row>
    <row r="392" spans="1:42" ht="24.95" customHeight="1">
      <c r="A392" s="160">
        <v>195</v>
      </c>
      <c r="B392" s="318"/>
      <c r="C392" s="307"/>
      <c r="D392" s="314"/>
      <c r="E392" s="139" t="s">
        <v>60</v>
      </c>
      <c r="F392" s="139" t="s">
        <v>12</v>
      </c>
      <c r="G392" s="139" t="s">
        <v>63</v>
      </c>
      <c r="H392" s="314"/>
      <c r="I392" s="341"/>
      <c r="J392" s="153">
        <v>1.95</v>
      </c>
      <c r="K392" s="141">
        <f t="shared" si="97"/>
        <v>2.048</v>
      </c>
      <c r="L392" s="154">
        <f t="shared" si="99"/>
        <v>2.34</v>
      </c>
      <c r="M392" s="64"/>
    </row>
    <row r="393" spans="1:42" ht="26.1" customHeight="1">
      <c r="A393" s="233">
        <v>250</v>
      </c>
      <c r="B393" s="130" t="s">
        <v>122</v>
      </c>
      <c r="C393" s="228" t="s">
        <v>496</v>
      </c>
      <c r="D393" s="229" t="s">
        <v>466</v>
      </c>
      <c r="E393" s="229" t="s">
        <v>64</v>
      </c>
      <c r="F393" s="229" t="s">
        <v>132</v>
      </c>
      <c r="G393" s="229" t="s">
        <v>187</v>
      </c>
      <c r="H393" s="229">
        <v>50</v>
      </c>
      <c r="I393" s="230">
        <v>5</v>
      </c>
      <c r="J393" s="231">
        <v>2.2000000000000002</v>
      </c>
      <c r="K393" s="232">
        <f t="shared" ref="K393" si="100">IF(I393=1,(ROUNDUP((J393*0.05+J393),3)),ROUNDUP((J393*0.05+J393),3))</f>
        <v>2.31</v>
      </c>
      <c r="L393" s="234">
        <f>IF(I393=1,"-",IF(AND(I393="",L392="-"),"-",ROUNDUP((J393*0.2)+J393,3)))</f>
        <v>2.64</v>
      </c>
      <c r="M393" s="64"/>
    </row>
    <row r="394" spans="1:42" s="6" customFormat="1" ht="26.1" customHeight="1">
      <c r="A394" s="363">
        <v>252</v>
      </c>
      <c r="B394" s="318" t="s">
        <v>122</v>
      </c>
      <c r="C394" s="307" t="s">
        <v>199</v>
      </c>
      <c r="D394" s="314" t="s">
        <v>202</v>
      </c>
      <c r="E394" s="139" t="s">
        <v>62</v>
      </c>
      <c r="F394" s="139" t="s">
        <v>132</v>
      </c>
      <c r="G394" s="139" t="s">
        <v>187</v>
      </c>
      <c r="H394" s="314">
        <v>50</v>
      </c>
      <c r="I394" s="341">
        <v>5</v>
      </c>
      <c r="J394" s="153">
        <v>1.3</v>
      </c>
      <c r="K394" s="141">
        <f t="shared" ref="K394:K406" si="101">IF(I394=1,(ROUNDUP((J394*0.05+J394),3)),ROUNDUP((J394*0.05+J394),3))</f>
        <v>1.365</v>
      </c>
      <c r="L394" s="154">
        <f>IF(I394=1,"-",IF(AND(I394="",L406="-"),"-",ROUNDUP((J394*0.2)+J394,3)))</f>
        <v>1.56</v>
      </c>
      <c r="M394" s="64"/>
      <c r="N394"/>
      <c r="O394"/>
      <c r="P394"/>
    </row>
    <row r="395" spans="1:42" s="6" customFormat="1" ht="26.1" customHeight="1">
      <c r="A395" s="363"/>
      <c r="B395" s="318"/>
      <c r="C395" s="307"/>
      <c r="D395" s="314"/>
      <c r="E395" s="139" t="s">
        <v>62</v>
      </c>
      <c r="F395" s="139" t="s">
        <v>176</v>
      </c>
      <c r="G395" s="139" t="s">
        <v>187</v>
      </c>
      <c r="H395" s="314"/>
      <c r="I395" s="341"/>
      <c r="J395" s="153">
        <v>1.6</v>
      </c>
      <c r="K395" s="141">
        <f t="shared" si="101"/>
        <v>1.68</v>
      </c>
      <c r="L395" s="154">
        <f t="shared" ref="L395:L402" si="102">IF(I395=1,"-",IF(AND(I395="",L394="-"),"-",ROUNDUP((J395*0.2)+J395,3)))</f>
        <v>1.92</v>
      </c>
      <c r="M395" s="64"/>
      <c r="N395"/>
      <c r="O395"/>
      <c r="P395"/>
    </row>
    <row r="396" spans="1:42" s="6" customFormat="1" ht="26.1" customHeight="1">
      <c r="A396" s="363"/>
      <c r="B396" s="318"/>
      <c r="C396" s="307"/>
      <c r="D396" s="314"/>
      <c r="E396" s="139" t="s">
        <v>62</v>
      </c>
      <c r="F396" s="139" t="s">
        <v>177</v>
      </c>
      <c r="G396" s="139" t="s">
        <v>187</v>
      </c>
      <c r="H396" s="314"/>
      <c r="I396" s="341"/>
      <c r="J396" s="153">
        <v>1.75</v>
      </c>
      <c r="K396" s="141">
        <f t="shared" si="101"/>
        <v>1.8379999999999999</v>
      </c>
      <c r="L396" s="154">
        <f t="shared" si="102"/>
        <v>2.1</v>
      </c>
      <c r="M396" s="64"/>
      <c r="N396"/>
      <c r="O396"/>
      <c r="P396"/>
    </row>
    <row r="397" spans="1:42" s="6" customFormat="1" ht="26.1" customHeight="1">
      <c r="A397" s="160">
        <v>189</v>
      </c>
      <c r="B397" s="318"/>
      <c r="C397" s="307"/>
      <c r="D397" s="314"/>
      <c r="E397" s="139" t="s">
        <v>60</v>
      </c>
      <c r="F397" s="139" t="s">
        <v>12</v>
      </c>
      <c r="G397" s="139" t="s">
        <v>187</v>
      </c>
      <c r="H397" s="314"/>
      <c r="I397" s="341"/>
      <c r="J397" s="153">
        <v>1.25</v>
      </c>
      <c r="K397" s="141">
        <f t="shared" si="101"/>
        <v>1.3129999999999999</v>
      </c>
      <c r="L397" s="154">
        <f t="shared" si="102"/>
        <v>1.5</v>
      </c>
      <c r="M397" s="64"/>
      <c r="N397"/>
      <c r="O397"/>
      <c r="P397"/>
    </row>
    <row r="398" spans="1:42" ht="26.1" customHeight="1">
      <c r="A398" s="233">
        <v>252</v>
      </c>
      <c r="B398" s="130" t="s">
        <v>122</v>
      </c>
      <c r="C398" s="228" t="s">
        <v>200</v>
      </c>
      <c r="D398" s="229" t="s">
        <v>201</v>
      </c>
      <c r="E398" s="229" t="s">
        <v>64</v>
      </c>
      <c r="F398" s="229" t="s">
        <v>132</v>
      </c>
      <c r="G398" s="229" t="s">
        <v>187</v>
      </c>
      <c r="H398" s="229">
        <v>50</v>
      </c>
      <c r="I398" s="230">
        <v>5</v>
      </c>
      <c r="J398" s="231">
        <v>1.3</v>
      </c>
      <c r="K398" s="232">
        <f t="shared" si="101"/>
        <v>1.365</v>
      </c>
      <c r="L398" s="234">
        <f t="shared" si="102"/>
        <v>1.56</v>
      </c>
      <c r="M398" s="64"/>
    </row>
    <row r="399" spans="1:42" s="6" customFormat="1" ht="26.1" customHeight="1">
      <c r="A399" s="363">
        <v>255</v>
      </c>
      <c r="B399" s="318" t="s">
        <v>122</v>
      </c>
      <c r="C399" s="307" t="s">
        <v>285</v>
      </c>
      <c r="D399" s="314" t="s">
        <v>286</v>
      </c>
      <c r="E399" s="139" t="s">
        <v>62</v>
      </c>
      <c r="F399" s="139" t="s">
        <v>132</v>
      </c>
      <c r="G399" s="139" t="s">
        <v>187</v>
      </c>
      <c r="H399" s="314">
        <v>50</v>
      </c>
      <c r="I399" s="341">
        <v>5</v>
      </c>
      <c r="J399" s="153">
        <v>1.75</v>
      </c>
      <c r="K399" s="141">
        <f t="shared" si="101"/>
        <v>1.8379999999999999</v>
      </c>
      <c r="L399" s="154">
        <f t="shared" si="102"/>
        <v>2.1</v>
      </c>
      <c r="M399" s="64"/>
      <c r="N399"/>
      <c r="O399"/>
      <c r="P399"/>
    </row>
    <row r="400" spans="1:42" s="6" customFormat="1" ht="26.1" customHeight="1">
      <c r="A400" s="363"/>
      <c r="B400" s="318"/>
      <c r="C400" s="307"/>
      <c r="D400" s="314"/>
      <c r="E400" s="139" t="s">
        <v>62</v>
      </c>
      <c r="F400" s="139" t="s">
        <v>176</v>
      </c>
      <c r="G400" s="139" t="s">
        <v>187</v>
      </c>
      <c r="H400" s="314"/>
      <c r="I400" s="341"/>
      <c r="J400" s="153">
        <v>1.95</v>
      </c>
      <c r="K400" s="141">
        <f t="shared" si="101"/>
        <v>2.048</v>
      </c>
      <c r="L400" s="154">
        <f t="shared" si="102"/>
        <v>2.34</v>
      </c>
      <c r="M400" s="64"/>
      <c r="N400"/>
      <c r="O400"/>
      <c r="P400"/>
    </row>
    <row r="401" spans="1:42" s="6" customFormat="1" ht="26.1" customHeight="1">
      <c r="A401" s="160">
        <v>190</v>
      </c>
      <c r="B401" s="318"/>
      <c r="C401" s="307"/>
      <c r="D401" s="314"/>
      <c r="E401" s="139" t="s">
        <v>60</v>
      </c>
      <c r="F401" s="139" t="s">
        <v>12</v>
      </c>
      <c r="G401" s="139" t="s">
        <v>187</v>
      </c>
      <c r="H401" s="314"/>
      <c r="I401" s="341"/>
      <c r="J401" s="153">
        <v>1.6</v>
      </c>
      <c r="K401" s="141">
        <f t="shared" si="101"/>
        <v>1.68</v>
      </c>
      <c r="L401" s="154">
        <f t="shared" si="102"/>
        <v>1.92</v>
      </c>
      <c r="M401" s="64"/>
      <c r="N401"/>
      <c r="O401"/>
      <c r="P401"/>
    </row>
    <row r="402" spans="1:42" s="6" customFormat="1" ht="26.1" customHeight="1">
      <c r="A402" s="227">
        <v>255</v>
      </c>
      <c r="B402" s="135" t="s">
        <v>122</v>
      </c>
      <c r="C402" s="228" t="s">
        <v>283</v>
      </c>
      <c r="D402" s="229" t="s">
        <v>284</v>
      </c>
      <c r="E402" s="229" t="s">
        <v>64</v>
      </c>
      <c r="F402" s="229" t="s">
        <v>132</v>
      </c>
      <c r="G402" s="229" t="s">
        <v>187</v>
      </c>
      <c r="H402" s="229">
        <v>50</v>
      </c>
      <c r="I402" s="230">
        <v>5</v>
      </c>
      <c r="J402" s="231">
        <v>1.75</v>
      </c>
      <c r="K402" s="232">
        <f t="shared" si="101"/>
        <v>1.8379999999999999</v>
      </c>
      <c r="L402" s="234">
        <f t="shared" si="102"/>
        <v>2.1</v>
      </c>
      <c r="M402" s="64"/>
      <c r="N402"/>
      <c r="O402"/>
      <c r="P402"/>
      <c r="Q402"/>
      <c r="R402"/>
      <c r="S402"/>
      <c r="T402"/>
      <c r="U402"/>
      <c r="V402"/>
      <c r="W402"/>
      <c r="X402"/>
      <c r="Y402"/>
      <c r="Z402"/>
      <c r="AA402"/>
      <c r="AB402"/>
      <c r="AC402"/>
      <c r="AD402"/>
      <c r="AE402"/>
      <c r="AF402"/>
      <c r="AG402"/>
      <c r="AH402"/>
      <c r="AI402"/>
      <c r="AJ402"/>
      <c r="AK402"/>
      <c r="AL402"/>
      <c r="AM402"/>
      <c r="AN402"/>
    </row>
    <row r="403" spans="1:42" ht="26.1" customHeight="1">
      <c r="A403" s="363">
        <v>257</v>
      </c>
      <c r="B403" s="318" t="s">
        <v>122</v>
      </c>
      <c r="C403" s="307" t="s">
        <v>13</v>
      </c>
      <c r="D403" s="314" t="s">
        <v>120</v>
      </c>
      <c r="E403" s="139" t="s">
        <v>62</v>
      </c>
      <c r="F403" s="139" t="s">
        <v>132</v>
      </c>
      <c r="G403" s="139" t="s">
        <v>187</v>
      </c>
      <c r="H403" s="314">
        <v>50</v>
      </c>
      <c r="I403" s="341">
        <v>5</v>
      </c>
      <c r="J403" s="153">
        <v>1.6</v>
      </c>
      <c r="K403" s="141">
        <f t="shared" si="101"/>
        <v>1.68</v>
      </c>
      <c r="L403" s="154">
        <f>IF(I403=1,"-",IF(AND(I403="",L408="-"),"-",ROUNDUP((J403*0.2)+J403,3)))</f>
        <v>1.92</v>
      </c>
      <c r="M403" s="64"/>
    </row>
    <row r="404" spans="1:42" ht="26.1" customHeight="1">
      <c r="A404" s="363"/>
      <c r="B404" s="318"/>
      <c r="C404" s="307"/>
      <c r="D404" s="314"/>
      <c r="E404" s="139" t="s">
        <v>62</v>
      </c>
      <c r="F404" s="139" t="s">
        <v>176</v>
      </c>
      <c r="G404" s="139" t="s">
        <v>187</v>
      </c>
      <c r="H404" s="314"/>
      <c r="I404" s="341"/>
      <c r="J404" s="153">
        <v>1.9</v>
      </c>
      <c r="K404" s="141">
        <f t="shared" si="101"/>
        <v>1.9950000000000001</v>
      </c>
      <c r="L404" s="154">
        <f>IF(I404=1,"-",IF(AND(I404="",L403="-"),"-",ROUNDUP((J404*0.2)+J404,3)))</f>
        <v>2.2799999999999998</v>
      </c>
      <c r="M404" s="64"/>
    </row>
    <row r="405" spans="1:42" s="6" customFormat="1" ht="26.1" customHeight="1">
      <c r="A405" s="160">
        <v>191</v>
      </c>
      <c r="B405" s="318"/>
      <c r="C405" s="307"/>
      <c r="D405" s="314"/>
      <c r="E405" s="139" t="s">
        <v>60</v>
      </c>
      <c r="F405" s="139" t="s">
        <v>12</v>
      </c>
      <c r="G405" s="139" t="s">
        <v>187</v>
      </c>
      <c r="H405" s="314"/>
      <c r="I405" s="341"/>
      <c r="J405" s="153">
        <v>1.55</v>
      </c>
      <c r="K405" s="141">
        <f t="shared" si="101"/>
        <v>1.6279999999999999</v>
      </c>
      <c r="L405" s="154">
        <f>IF(I405=1,"-",IF(AND(I405="",L404="-"),"-",ROUNDUP((J405*0.2)+J405,3)))</f>
        <v>1.86</v>
      </c>
      <c r="M405" s="64"/>
      <c r="N405"/>
      <c r="O405"/>
      <c r="P405"/>
      <c r="Q405"/>
      <c r="R405"/>
      <c r="S405"/>
      <c r="T405"/>
      <c r="U405"/>
      <c r="V405"/>
      <c r="W405"/>
      <c r="X405"/>
      <c r="Y405"/>
      <c r="Z405"/>
      <c r="AA405"/>
      <c r="AB405"/>
      <c r="AC405"/>
      <c r="AD405"/>
      <c r="AE405"/>
      <c r="AF405"/>
      <c r="AG405"/>
      <c r="AH405"/>
      <c r="AI405"/>
      <c r="AJ405"/>
      <c r="AK405"/>
      <c r="AL405"/>
      <c r="AM405"/>
      <c r="AN405"/>
      <c r="AO405"/>
      <c r="AP405"/>
    </row>
    <row r="406" spans="1:42" s="6" customFormat="1" ht="26.1" customHeight="1">
      <c r="A406" s="233">
        <v>257</v>
      </c>
      <c r="B406" s="130" t="s">
        <v>122</v>
      </c>
      <c r="C406" s="228" t="s">
        <v>38</v>
      </c>
      <c r="D406" s="229" t="s">
        <v>73</v>
      </c>
      <c r="E406" s="229" t="s">
        <v>64</v>
      </c>
      <c r="F406" s="229" t="s">
        <v>132</v>
      </c>
      <c r="G406" s="229" t="s">
        <v>187</v>
      </c>
      <c r="H406" s="229">
        <v>50</v>
      </c>
      <c r="I406" s="230">
        <v>5</v>
      </c>
      <c r="J406" s="231">
        <v>1.6</v>
      </c>
      <c r="K406" s="232">
        <f t="shared" si="101"/>
        <v>1.68</v>
      </c>
      <c r="L406" s="234">
        <f>IF(I406=1,"-",IF(AND(I406="",L405="-"),"-",ROUNDUP((J406*0.2)+J406,3)))</f>
        <v>1.92</v>
      </c>
      <c r="M406" s="64"/>
      <c r="N406"/>
      <c r="O406"/>
      <c r="P406"/>
    </row>
    <row r="407" spans="1:42" s="6" customFormat="1" ht="26.1" customHeight="1">
      <c r="A407" s="268">
        <v>258</v>
      </c>
      <c r="B407" s="317" t="s">
        <v>122</v>
      </c>
      <c r="C407" s="390" t="s">
        <v>304</v>
      </c>
      <c r="D407" s="381" t="s">
        <v>305</v>
      </c>
      <c r="E407" s="163" t="s">
        <v>62</v>
      </c>
      <c r="F407" s="163" t="s">
        <v>135</v>
      </c>
      <c r="G407" s="163" t="s">
        <v>187</v>
      </c>
      <c r="H407" s="381">
        <v>50</v>
      </c>
      <c r="I407" s="378">
        <v>5</v>
      </c>
      <c r="J407" s="153">
        <v>1.99</v>
      </c>
      <c r="K407" s="172">
        <f t="shared" ref="K407:K410" si="103">IF(I407=1,(ROUNDUP((J407*0.05+J407),3)),ROUNDUP((J407*0.05+J407),3))</f>
        <v>2.09</v>
      </c>
      <c r="L407" s="154">
        <f>IF(I407=1,"-",IF(AND(I407="",L386="-"),"-",ROUNDUP((J407*0.2)+J407,3)))</f>
        <v>2.3879999999999999</v>
      </c>
      <c r="M407" s="64"/>
      <c r="N407"/>
      <c r="O407"/>
      <c r="P407"/>
    </row>
    <row r="408" spans="1:42" s="6" customFormat="1" ht="26.1" customHeight="1">
      <c r="A408" s="268">
        <v>188</v>
      </c>
      <c r="B408" s="317"/>
      <c r="C408" s="390"/>
      <c r="D408" s="381"/>
      <c r="E408" s="163" t="s">
        <v>60</v>
      </c>
      <c r="F408" s="163" t="s">
        <v>12</v>
      </c>
      <c r="G408" s="163" t="s">
        <v>187</v>
      </c>
      <c r="H408" s="381"/>
      <c r="I408" s="378"/>
      <c r="J408" s="153">
        <v>1.82</v>
      </c>
      <c r="K408" s="172">
        <f t="shared" si="103"/>
        <v>1.911</v>
      </c>
      <c r="L408" s="154">
        <f t="shared" ref="L408" si="104">IF(I408=1,"-",IF(AND(I408="",L407="-"),"-",ROUNDUP((J408*0.2)+J408,3)))</f>
        <v>2.1840000000000002</v>
      </c>
      <c r="M408" s="64"/>
      <c r="N408"/>
      <c r="O408"/>
      <c r="P408"/>
    </row>
    <row r="409" spans="1:42" s="6" customFormat="1" ht="26.1" customHeight="1">
      <c r="A409" s="342">
        <v>259</v>
      </c>
      <c r="B409" s="336" t="s">
        <v>122</v>
      </c>
      <c r="C409" s="346" t="s">
        <v>232</v>
      </c>
      <c r="D409" s="343" t="s">
        <v>233</v>
      </c>
      <c r="E409" s="229" t="s">
        <v>244</v>
      </c>
      <c r="F409" s="229" t="s">
        <v>178</v>
      </c>
      <c r="G409" s="229" t="s">
        <v>187</v>
      </c>
      <c r="H409" s="343">
        <v>50</v>
      </c>
      <c r="I409" s="345">
        <v>5</v>
      </c>
      <c r="J409" s="231">
        <v>2.4</v>
      </c>
      <c r="K409" s="232">
        <f t="shared" si="103"/>
        <v>2.52</v>
      </c>
      <c r="L409" s="234">
        <f>IF(I409=1,"-",IF(AND(I409="",L402="-"),"-",ROUNDUP((J409*0.2)+J409,3)))</f>
        <v>2.88</v>
      </c>
      <c r="M409" s="64"/>
      <c r="N409"/>
      <c r="O409"/>
      <c r="P409"/>
    </row>
    <row r="410" spans="1:42" s="6" customFormat="1" ht="26.1" customHeight="1">
      <c r="A410" s="342"/>
      <c r="B410" s="336"/>
      <c r="C410" s="346"/>
      <c r="D410" s="343"/>
      <c r="E410" s="229" t="s">
        <v>244</v>
      </c>
      <c r="F410" s="229" t="s">
        <v>176</v>
      </c>
      <c r="G410" s="229" t="s">
        <v>187</v>
      </c>
      <c r="H410" s="343"/>
      <c r="I410" s="345"/>
      <c r="J410" s="231">
        <v>2.6</v>
      </c>
      <c r="K410" s="232">
        <f t="shared" si="103"/>
        <v>2.73</v>
      </c>
      <c r="L410" s="234">
        <f t="shared" ref="L410:L412" si="105">IF(I410=1,"-",IF(AND(I410="",L409="-"),"-",ROUNDUP((J410*0.2)+J410,3)))</f>
        <v>3.12</v>
      </c>
      <c r="M410" s="64"/>
      <c r="N410"/>
      <c r="O410"/>
      <c r="P410"/>
    </row>
    <row r="411" spans="1:42" ht="26.1" customHeight="1">
      <c r="A411" s="160">
        <v>260</v>
      </c>
      <c r="B411" s="318" t="s">
        <v>122</v>
      </c>
      <c r="C411" s="307" t="s">
        <v>148</v>
      </c>
      <c r="D411" s="314" t="s">
        <v>149</v>
      </c>
      <c r="E411" s="139" t="s">
        <v>62</v>
      </c>
      <c r="F411" s="139" t="s">
        <v>132</v>
      </c>
      <c r="G411" s="139" t="s">
        <v>187</v>
      </c>
      <c r="H411" s="314">
        <v>50</v>
      </c>
      <c r="I411" s="341">
        <v>5</v>
      </c>
      <c r="J411" s="153">
        <v>2.75</v>
      </c>
      <c r="K411" s="141">
        <f t="shared" ref="K411:K419" si="106">IF(I411=1,(ROUNDUP((J411*0.05+J411),3)),ROUNDUP((J411*0.05+J411),3))</f>
        <v>2.8879999999999999</v>
      </c>
      <c r="L411" s="154">
        <f t="shared" si="105"/>
        <v>3.3</v>
      </c>
      <c r="M411" s="64"/>
    </row>
    <row r="412" spans="1:42" ht="26.1" customHeight="1">
      <c r="A412" s="160">
        <v>192</v>
      </c>
      <c r="B412" s="318"/>
      <c r="C412" s="307"/>
      <c r="D412" s="314"/>
      <c r="E412" s="139" t="s">
        <v>60</v>
      </c>
      <c r="F412" s="139" t="s">
        <v>12</v>
      </c>
      <c r="G412" s="139" t="s">
        <v>187</v>
      </c>
      <c r="H412" s="314"/>
      <c r="I412" s="341"/>
      <c r="J412" s="153">
        <v>2.5</v>
      </c>
      <c r="K412" s="141">
        <f t="shared" si="106"/>
        <v>2.625</v>
      </c>
      <c r="L412" s="154">
        <f t="shared" si="105"/>
        <v>3</v>
      </c>
      <c r="M412" s="64"/>
    </row>
    <row r="413" spans="1:42" s="6" customFormat="1" ht="26.1" customHeight="1">
      <c r="A413" s="233">
        <v>260</v>
      </c>
      <c r="B413" s="130" t="s">
        <v>122</v>
      </c>
      <c r="C413" s="228" t="s">
        <v>214</v>
      </c>
      <c r="D413" s="229" t="s">
        <v>213</v>
      </c>
      <c r="E413" s="229" t="s">
        <v>64</v>
      </c>
      <c r="F413" s="229" t="s">
        <v>132</v>
      </c>
      <c r="G413" s="229" t="s">
        <v>187</v>
      </c>
      <c r="H413" s="229">
        <v>50</v>
      </c>
      <c r="I413" s="230">
        <v>5</v>
      </c>
      <c r="J413" s="231">
        <v>2.75</v>
      </c>
      <c r="K413" s="232">
        <f t="shared" si="106"/>
        <v>2.8879999999999999</v>
      </c>
      <c r="L413" s="234">
        <f>IF(I413=1,"-",IF(AND(I413="",L412="-"),"-",ROUNDUP((J413*0.2)+J413,3)))</f>
        <v>3.3</v>
      </c>
      <c r="M413" s="64"/>
      <c r="N413"/>
      <c r="O413"/>
      <c r="P413"/>
    </row>
    <row r="414" spans="1:42" ht="26.1" customHeight="1">
      <c r="A414" s="160">
        <v>262</v>
      </c>
      <c r="B414" s="318" t="s">
        <v>122</v>
      </c>
      <c r="C414" s="307" t="s">
        <v>100</v>
      </c>
      <c r="D414" s="314" t="s">
        <v>101</v>
      </c>
      <c r="E414" s="139" t="s">
        <v>62</v>
      </c>
      <c r="F414" s="139" t="s">
        <v>132</v>
      </c>
      <c r="G414" s="139" t="s">
        <v>187</v>
      </c>
      <c r="H414" s="314">
        <v>50</v>
      </c>
      <c r="I414" s="341">
        <v>5</v>
      </c>
      <c r="J414" s="153">
        <v>2.35</v>
      </c>
      <c r="K414" s="141">
        <f t="shared" si="106"/>
        <v>2.468</v>
      </c>
      <c r="L414" s="154">
        <f>IF(I414=1,"-",IF(AND(I414="",L417="-"),"-",ROUNDUP((J414*0.2)+J414,3)))</f>
        <v>2.82</v>
      </c>
      <c r="M414" s="64"/>
    </row>
    <row r="415" spans="1:42" ht="26.1" customHeight="1">
      <c r="A415" s="160">
        <v>194</v>
      </c>
      <c r="B415" s="318"/>
      <c r="C415" s="307"/>
      <c r="D415" s="314"/>
      <c r="E415" s="139" t="s">
        <v>60</v>
      </c>
      <c r="F415" s="139" t="s">
        <v>12</v>
      </c>
      <c r="G415" s="139" t="s">
        <v>187</v>
      </c>
      <c r="H415" s="314"/>
      <c r="I415" s="341"/>
      <c r="J415" s="153">
        <v>2.15</v>
      </c>
      <c r="K415" s="141">
        <f t="shared" si="106"/>
        <v>2.258</v>
      </c>
      <c r="L415" s="154">
        <f>IF(I415=1,"-",IF(AND(I415="",L414="-"),"-",ROUNDUP((J415*0.2)+J415,3)))</f>
        <v>2.58</v>
      </c>
      <c r="M415" s="64"/>
    </row>
    <row r="416" spans="1:42" s="6" customFormat="1" ht="26.1" customHeight="1">
      <c r="A416" s="233">
        <v>262</v>
      </c>
      <c r="B416" s="130" t="s">
        <v>122</v>
      </c>
      <c r="C416" s="228" t="s">
        <v>99</v>
      </c>
      <c r="D416" s="229" t="s">
        <v>98</v>
      </c>
      <c r="E416" s="229" t="s">
        <v>64</v>
      </c>
      <c r="F416" s="229" t="s">
        <v>132</v>
      </c>
      <c r="G416" s="229" t="s">
        <v>187</v>
      </c>
      <c r="H416" s="229">
        <v>50</v>
      </c>
      <c r="I416" s="230">
        <v>5</v>
      </c>
      <c r="J416" s="231">
        <v>2.35</v>
      </c>
      <c r="K416" s="232">
        <f t="shared" si="106"/>
        <v>2.468</v>
      </c>
      <c r="L416" s="234">
        <f>IF(I416=1,"-",IF(AND(I416="",L415="-"),"-",ROUNDUP((J416*0.2)+J416,3)))</f>
        <v>2.82</v>
      </c>
      <c r="M416" s="64"/>
      <c r="N416"/>
      <c r="O416"/>
      <c r="P416"/>
    </row>
    <row r="417" spans="1:42" ht="26.1" customHeight="1">
      <c r="A417" s="146">
        <v>264</v>
      </c>
      <c r="B417" s="74" t="s">
        <v>122</v>
      </c>
      <c r="C417" s="148" t="s">
        <v>287</v>
      </c>
      <c r="D417" s="139" t="s">
        <v>288</v>
      </c>
      <c r="E417" s="139" t="s">
        <v>62</v>
      </c>
      <c r="F417" s="139" t="s">
        <v>132</v>
      </c>
      <c r="G417" s="139" t="s">
        <v>63</v>
      </c>
      <c r="H417" s="139">
        <v>50</v>
      </c>
      <c r="I417" s="161">
        <v>1</v>
      </c>
      <c r="J417" s="153">
        <v>3.6</v>
      </c>
      <c r="K417" s="141">
        <f>IF(I417=1,(ROUNDUP((J417*0.05+J417),3)),ROUNDUP((J417*0.05+J417),3))</f>
        <v>3.78</v>
      </c>
      <c r="L417" s="154" t="str">
        <f>IF(I417=1,"-",IF(AND(I417="",L410="-"),"-",ROUNDUP((J417*0.2)+J417,3)))</f>
        <v>-</v>
      </c>
      <c r="M417" s="64"/>
    </row>
    <row r="418" spans="1:42" s="6" customFormat="1" ht="26.1" customHeight="1">
      <c r="A418" s="233">
        <v>264</v>
      </c>
      <c r="B418" s="336" t="s">
        <v>122</v>
      </c>
      <c r="C418" s="346" t="s">
        <v>146</v>
      </c>
      <c r="D418" s="343" t="s">
        <v>147</v>
      </c>
      <c r="E418" s="229" t="s">
        <v>62</v>
      </c>
      <c r="F418" s="229" t="s">
        <v>132</v>
      </c>
      <c r="G418" s="229" t="s">
        <v>187</v>
      </c>
      <c r="H418" s="343">
        <v>50</v>
      </c>
      <c r="I418" s="345">
        <v>5</v>
      </c>
      <c r="J418" s="231">
        <v>2.4</v>
      </c>
      <c r="K418" s="232">
        <f t="shared" si="106"/>
        <v>2.52</v>
      </c>
      <c r="L418" s="234">
        <f>IF(I418=1,"-",IF(AND(I418="",L393="-"),"-",ROUNDUP((J418*0.2)+J418,3)))</f>
        <v>2.88</v>
      </c>
      <c r="M418" s="64"/>
      <c r="N418"/>
      <c r="O418"/>
      <c r="P418"/>
      <c r="Q418"/>
      <c r="R418"/>
      <c r="S418"/>
      <c r="T418"/>
      <c r="U418"/>
      <c r="V418"/>
      <c r="W418"/>
      <c r="X418"/>
      <c r="Y418"/>
      <c r="Z418"/>
      <c r="AA418"/>
      <c r="AB418"/>
      <c r="AC418"/>
      <c r="AD418"/>
      <c r="AE418"/>
      <c r="AF418"/>
      <c r="AG418"/>
      <c r="AH418"/>
      <c r="AI418"/>
      <c r="AJ418"/>
      <c r="AK418"/>
      <c r="AL418"/>
      <c r="AM418"/>
      <c r="AN418"/>
      <c r="AO418"/>
      <c r="AP418"/>
    </row>
    <row r="419" spans="1:42" s="6" customFormat="1" ht="26.1" customHeight="1">
      <c r="A419" s="233">
        <v>194</v>
      </c>
      <c r="B419" s="336"/>
      <c r="C419" s="346"/>
      <c r="D419" s="343"/>
      <c r="E419" s="229" t="s">
        <v>60</v>
      </c>
      <c r="F419" s="229" t="s">
        <v>12</v>
      </c>
      <c r="G419" s="229" t="s">
        <v>187</v>
      </c>
      <c r="H419" s="343"/>
      <c r="I419" s="345"/>
      <c r="J419" s="231">
        <v>2.0699999999999998</v>
      </c>
      <c r="K419" s="232">
        <f t="shared" si="106"/>
        <v>2.1739999999999999</v>
      </c>
      <c r="L419" s="234">
        <f t="shared" ref="L419" si="107">IF(I419=1,"-",IF(AND(I419="",L418="-"),"-",ROUNDUP((J419*0.2)+J419,3)))</f>
        <v>2.484</v>
      </c>
      <c r="M419" s="64"/>
      <c r="N419"/>
      <c r="O419"/>
      <c r="P419"/>
      <c r="Q419"/>
      <c r="R419"/>
      <c r="S419"/>
      <c r="T419"/>
      <c r="U419"/>
      <c r="V419"/>
      <c r="W419"/>
      <c r="X419"/>
      <c r="Y419"/>
      <c r="Z419"/>
      <c r="AA419"/>
      <c r="AB419"/>
      <c r="AC419"/>
      <c r="AD419"/>
      <c r="AE419"/>
      <c r="AF419"/>
      <c r="AG419"/>
      <c r="AH419"/>
      <c r="AI419"/>
      <c r="AJ419"/>
      <c r="AK419"/>
      <c r="AL419"/>
      <c r="AM419"/>
      <c r="AN419"/>
      <c r="AO419"/>
      <c r="AP419"/>
    </row>
    <row r="420" spans="1:42" s="6" customFormat="1" ht="26.1" customHeight="1">
      <c r="A420" s="309">
        <v>265</v>
      </c>
      <c r="B420" s="382" t="s">
        <v>449</v>
      </c>
      <c r="C420" s="307" t="s">
        <v>524</v>
      </c>
      <c r="D420" s="314" t="s">
        <v>523</v>
      </c>
      <c r="E420" s="139" t="s">
        <v>62</v>
      </c>
      <c r="F420" s="139" t="s">
        <v>132</v>
      </c>
      <c r="G420" s="139" t="s">
        <v>63</v>
      </c>
      <c r="H420" s="314">
        <v>50</v>
      </c>
      <c r="I420" s="341">
        <v>1</v>
      </c>
      <c r="J420" s="153">
        <v>2.95</v>
      </c>
      <c r="K420" s="141">
        <f t="shared" ref="K420:K421" si="108">IF(I420=1,(ROUNDUP((J420*0.05+J420),3)),ROUNDUP((J420*0.05+J420),3))</f>
        <v>3.0979999999999999</v>
      </c>
      <c r="L420" s="154" t="str">
        <f>IF(I420=1,"-",IF(AND(I420="",L411="-"),"-",ROUNDUP((J420*0.2)+J420,3)))</f>
        <v>-</v>
      </c>
      <c r="M420" s="64"/>
      <c r="N420"/>
      <c r="O420"/>
      <c r="P420"/>
    </row>
    <row r="421" spans="1:42" s="6" customFormat="1" ht="26.1" customHeight="1">
      <c r="A421" s="309"/>
      <c r="B421" s="382"/>
      <c r="C421" s="307"/>
      <c r="D421" s="314"/>
      <c r="E421" s="139" t="s">
        <v>62</v>
      </c>
      <c r="F421" s="139" t="s">
        <v>176</v>
      </c>
      <c r="G421" s="139" t="s">
        <v>63</v>
      </c>
      <c r="H421" s="314"/>
      <c r="I421" s="341"/>
      <c r="J421" s="153">
        <v>3.2</v>
      </c>
      <c r="K421" s="141">
        <f t="shared" si="108"/>
        <v>3.36</v>
      </c>
      <c r="L421" s="154" t="str">
        <f>IF(I420=1,"-",IF(AND(I420="",L420="-"),"-",ROUNDUP((J421*0.2)+J421,3)))</f>
        <v>-</v>
      </c>
      <c r="M421" s="64"/>
      <c r="N421"/>
      <c r="O421"/>
      <c r="P421"/>
    </row>
    <row r="422" spans="1:42" s="6" customFormat="1" ht="26.1" customHeight="1">
      <c r="A422" s="342">
        <v>266</v>
      </c>
      <c r="B422" s="336" t="s">
        <v>122</v>
      </c>
      <c r="C422" s="346" t="s">
        <v>124</v>
      </c>
      <c r="D422" s="343" t="s">
        <v>102</v>
      </c>
      <c r="E422" s="229" t="s">
        <v>62</v>
      </c>
      <c r="F422" s="229" t="s">
        <v>132</v>
      </c>
      <c r="G422" s="229" t="s">
        <v>187</v>
      </c>
      <c r="H422" s="343">
        <v>50</v>
      </c>
      <c r="I422" s="345">
        <v>5</v>
      </c>
      <c r="J422" s="231">
        <v>2.15</v>
      </c>
      <c r="K422" s="232">
        <f t="shared" ref="K422:K442" si="109">IF(I422=1,(ROUNDUP((J422*0.05+J422),3)),ROUNDUP((J422*0.05+J422),3))</f>
        <v>2.258</v>
      </c>
      <c r="L422" s="234">
        <f>IF(I422=1,"-",IF(AND(I422="",L416="-"),"-",ROUNDUP((J422*0.2)+J422,3)))</f>
        <v>2.58</v>
      </c>
      <c r="M422" s="64"/>
      <c r="N422"/>
      <c r="O422"/>
      <c r="P422"/>
    </row>
    <row r="423" spans="1:42" s="6" customFormat="1" ht="26.1" customHeight="1">
      <c r="A423" s="342"/>
      <c r="B423" s="336"/>
      <c r="C423" s="346"/>
      <c r="D423" s="343"/>
      <c r="E423" s="229" t="s">
        <v>62</v>
      </c>
      <c r="F423" s="229" t="s">
        <v>176</v>
      </c>
      <c r="G423" s="229" t="s">
        <v>187</v>
      </c>
      <c r="H423" s="343"/>
      <c r="I423" s="345"/>
      <c r="J423" s="231">
        <v>2.33</v>
      </c>
      <c r="K423" s="232">
        <f t="shared" si="109"/>
        <v>2.4470000000000001</v>
      </c>
      <c r="L423" s="234">
        <f>IF(I423=1,"-",IF(AND(I423="",L422="-"),"-",ROUNDUP((J423*0.2)+J423,3)))</f>
        <v>2.7959999999999998</v>
      </c>
      <c r="M423" s="64"/>
      <c r="N423"/>
      <c r="O423"/>
      <c r="P423"/>
    </row>
    <row r="424" spans="1:42" s="6" customFormat="1" ht="26.1" customHeight="1">
      <c r="A424" s="233">
        <v>196</v>
      </c>
      <c r="B424" s="336"/>
      <c r="C424" s="346"/>
      <c r="D424" s="343"/>
      <c r="E424" s="229" t="s">
        <v>60</v>
      </c>
      <c r="F424" s="229" t="s">
        <v>12</v>
      </c>
      <c r="G424" s="229" t="s">
        <v>187</v>
      </c>
      <c r="H424" s="343"/>
      <c r="I424" s="345"/>
      <c r="J424" s="231">
        <v>1.99</v>
      </c>
      <c r="K424" s="232">
        <f t="shared" si="109"/>
        <v>2.09</v>
      </c>
      <c r="L424" s="234">
        <f>IF(I424=1,"-",IF(AND(I424="",L423="-"),"-",ROUNDUP((J424*0.2)+J424,3)))</f>
        <v>2.3879999999999999</v>
      </c>
      <c r="M424" s="64"/>
      <c r="N424"/>
      <c r="O424"/>
      <c r="P424"/>
    </row>
    <row r="425" spans="1:42" s="6" customFormat="1" ht="26.1" customHeight="1">
      <c r="A425" s="160">
        <v>266</v>
      </c>
      <c r="B425" s="353" t="s">
        <v>122</v>
      </c>
      <c r="C425" s="307" t="s">
        <v>211</v>
      </c>
      <c r="D425" s="314" t="s">
        <v>210</v>
      </c>
      <c r="E425" s="139" t="s">
        <v>62</v>
      </c>
      <c r="F425" s="139" t="s">
        <v>132</v>
      </c>
      <c r="G425" s="139" t="s">
        <v>63</v>
      </c>
      <c r="H425" s="314">
        <v>50</v>
      </c>
      <c r="I425" s="341">
        <v>5</v>
      </c>
      <c r="J425" s="153">
        <v>2.4500000000000002</v>
      </c>
      <c r="K425" s="141">
        <f t="shared" si="109"/>
        <v>2.573</v>
      </c>
      <c r="L425" s="154">
        <f>IF(I425=1,"-",IF(AND(I425="",L419="-"),"-",ROUNDUP((J425*0.2)+J425,3)))</f>
        <v>2.94</v>
      </c>
      <c r="M425" s="64"/>
      <c r="N425"/>
      <c r="O425"/>
      <c r="P425"/>
    </row>
    <row r="426" spans="1:42" s="6" customFormat="1" ht="26.1" customHeight="1">
      <c r="A426" s="160">
        <v>196</v>
      </c>
      <c r="B426" s="353"/>
      <c r="C426" s="307"/>
      <c r="D426" s="314"/>
      <c r="E426" s="139" t="s">
        <v>60</v>
      </c>
      <c r="F426" s="139" t="s">
        <v>12</v>
      </c>
      <c r="G426" s="139" t="s">
        <v>63</v>
      </c>
      <c r="H426" s="314"/>
      <c r="I426" s="341"/>
      <c r="J426" s="153">
        <v>2.15</v>
      </c>
      <c r="K426" s="141">
        <f t="shared" si="109"/>
        <v>2.258</v>
      </c>
      <c r="L426" s="154">
        <f>IF(I426=1,"-",IF(AND(I426="",L425="-"),"-",ROUNDUP((J426*0.2)+J426,3)))</f>
        <v>2.58</v>
      </c>
      <c r="M426" s="64"/>
      <c r="N426"/>
      <c r="O426"/>
      <c r="P426"/>
    </row>
    <row r="427" spans="1:42" s="6" customFormat="1" ht="26.1" customHeight="1">
      <c r="A427" s="342">
        <v>267</v>
      </c>
      <c r="B427" s="394" t="s">
        <v>449</v>
      </c>
      <c r="C427" s="346" t="s">
        <v>581</v>
      </c>
      <c r="D427" s="343" t="s">
        <v>582</v>
      </c>
      <c r="E427" s="229" t="s">
        <v>244</v>
      </c>
      <c r="F427" s="229" t="s">
        <v>178</v>
      </c>
      <c r="G427" s="229" t="s">
        <v>187</v>
      </c>
      <c r="H427" s="343">
        <v>50</v>
      </c>
      <c r="I427" s="345">
        <v>5</v>
      </c>
      <c r="J427" s="231">
        <v>2.75</v>
      </c>
      <c r="K427" s="232">
        <f t="shared" ref="K427:K429" si="110">IF(I427=1,(ROUNDUP((J427*0.05+J427),3)),ROUNDUP((J427*0.05+J427),3))</f>
        <v>2.8879999999999999</v>
      </c>
      <c r="L427" s="234">
        <f t="shared" ref="L427" si="111">IF(I427=1,"-",IF(AND(I427="",L426="-"),"-",ROUNDUP((J427*0.2)+J427,3)))</f>
        <v>3.3</v>
      </c>
      <c r="M427" s="64"/>
      <c r="N427"/>
      <c r="O427"/>
      <c r="P427"/>
    </row>
    <row r="428" spans="1:42" s="6" customFormat="1" ht="26.1" customHeight="1">
      <c r="A428" s="342"/>
      <c r="B428" s="394"/>
      <c r="C428" s="346"/>
      <c r="D428" s="343"/>
      <c r="E428" s="229" t="s">
        <v>244</v>
      </c>
      <c r="F428" s="229" t="s">
        <v>176</v>
      </c>
      <c r="G428" s="229" t="s">
        <v>187</v>
      </c>
      <c r="H428" s="343"/>
      <c r="I428" s="345"/>
      <c r="J428" s="231">
        <v>2.75</v>
      </c>
      <c r="K428" s="232">
        <f t="shared" ref="K428" si="112">IF(I428=1,(ROUNDUP((J428*0.05+J428),3)),ROUNDUP((J428*0.05+J428),3))</f>
        <v>2.8879999999999999</v>
      </c>
      <c r="L428" s="234">
        <f t="shared" ref="L428" si="113">IF(I428=1,"-",IF(AND(I428="",L427="-"),"-",ROUNDUP((J428*0.2)+J428,3)))</f>
        <v>3.3</v>
      </c>
      <c r="M428" s="64"/>
      <c r="N428"/>
      <c r="O428"/>
      <c r="P428"/>
    </row>
    <row r="429" spans="1:42" s="6" customFormat="1" ht="26.1" customHeight="1">
      <c r="A429" s="342"/>
      <c r="B429" s="394"/>
      <c r="C429" s="346"/>
      <c r="D429" s="343"/>
      <c r="E429" s="229" t="s">
        <v>60</v>
      </c>
      <c r="F429" s="229" t="s">
        <v>12</v>
      </c>
      <c r="G429" s="229" t="s">
        <v>187</v>
      </c>
      <c r="H429" s="343"/>
      <c r="I429" s="345"/>
      <c r="J429" s="231">
        <v>2.25</v>
      </c>
      <c r="K429" s="232">
        <f t="shared" si="110"/>
        <v>2.363</v>
      </c>
      <c r="L429" s="234">
        <f>IF(I429=1,"-",IF(AND(I429="",L427="-"),"-",ROUNDUP((J429*0.2)+J429,3)))</f>
        <v>2.7</v>
      </c>
      <c r="M429" s="64"/>
      <c r="N429"/>
      <c r="O429"/>
      <c r="P429"/>
    </row>
    <row r="430" spans="1:42" ht="26.1" customHeight="1">
      <c r="A430" s="146">
        <v>267</v>
      </c>
      <c r="B430" s="74" t="s">
        <v>122</v>
      </c>
      <c r="C430" s="148" t="s">
        <v>67</v>
      </c>
      <c r="D430" s="139" t="s">
        <v>68</v>
      </c>
      <c r="E430" s="139" t="s">
        <v>62</v>
      </c>
      <c r="F430" s="139" t="s">
        <v>132</v>
      </c>
      <c r="G430" s="139" t="s">
        <v>187</v>
      </c>
      <c r="H430" s="139">
        <v>50</v>
      </c>
      <c r="I430" s="161">
        <v>5</v>
      </c>
      <c r="J430" s="153">
        <v>2.65</v>
      </c>
      <c r="K430" s="141">
        <f t="shared" si="109"/>
        <v>2.7829999999999999</v>
      </c>
      <c r="L430" s="154">
        <f>IF(I430=1,"-",IF(AND(I430="",L413="-"),"-",ROUNDUP((J430*0.2)+J430,3)))</f>
        <v>3.18</v>
      </c>
      <c r="M430" s="64"/>
    </row>
    <row r="431" spans="1:42" s="6" customFormat="1" ht="26.1" customHeight="1">
      <c r="A431" s="233">
        <v>269</v>
      </c>
      <c r="B431" s="336" t="s">
        <v>122</v>
      </c>
      <c r="C431" s="346" t="s">
        <v>150</v>
      </c>
      <c r="D431" s="343" t="s">
        <v>151</v>
      </c>
      <c r="E431" s="229" t="s">
        <v>62</v>
      </c>
      <c r="F431" s="229" t="s">
        <v>132</v>
      </c>
      <c r="G431" s="229" t="s">
        <v>63</v>
      </c>
      <c r="H431" s="343">
        <v>50</v>
      </c>
      <c r="I431" s="345">
        <v>5</v>
      </c>
      <c r="J431" s="231">
        <v>2.75</v>
      </c>
      <c r="K431" s="232">
        <f t="shared" si="109"/>
        <v>2.8879999999999999</v>
      </c>
      <c r="L431" s="234">
        <f>IF(I431=1,"-",IF(AND(I431="",L414="-"),"-",ROUNDUP((J431*0.2)+J431,3)))</f>
        <v>3.3</v>
      </c>
      <c r="M431" s="64"/>
      <c r="N431"/>
      <c r="O431"/>
      <c r="P431"/>
    </row>
    <row r="432" spans="1:42" s="6" customFormat="1" ht="26.1" customHeight="1">
      <c r="A432" s="233">
        <v>193</v>
      </c>
      <c r="B432" s="336"/>
      <c r="C432" s="346"/>
      <c r="D432" s="343"/>
      <c r="E432" s="229" t="s">
        <v>60</v>
      </c>
      <c r="F432" s="229" t="s">
        <v>12</v>
      </c>
      <c r="G432" s="229" t="s">
        <v>63</v>
      </c>
      <c r="H432" s="343"/>
      <c r="I432" s="345"/>
      <c r="J432" s="231">
        <v>2.35</v>
      </c>
      <c r="K432" s="232">
        <f t="shared" si="109"/>
        <v>2.468</v>
      </c>
      <c r="L432" s="234">
        <f>IF(I432=1,"-",IF(AND(I432="",L415="-"),"-",ROUNDUP((J432*0.2)+J432,3)))</f>
        <v>2.82</v>
      </c>
      <c r="M432" s="64"/>
      <c r="N432"/>
      <c r="O432"/>
      <c r="P432"/>
    </row>
    <row r="433" spans="1:42" ht="26.1" customHeight="1">
      <c r="A433" s="146">
        <v>269</v>
      </c>
      <c r="B433" s="74" t="s">
        <v>122</v>
      </c>
      <c r="C433" s="148" t="s">
        <v>254</v>
      </c>
      <c r="D433" s="139" t="s">
        <v>255</v>
      </c>
      <c r="E433" s="139" t="s">
        <v>64</v>
      </c>
      <c r="F433" s="139" t="s">
        <v>132</v>
      </c>
      <c r="G433" s="139" t="s">
        <v>63</v>
      </c>
      <c r="H433" s="139">
        <v>50</v>
      </c>
      <c r="I433" s="161">
        <v>5</v>
      </c>
      <c r="J433" s="153">
        <v>2.75</v>
      </c>
      <c r="K433" s="141">
        <f t="shared" si="109"/>
        <v>2.8879999999999999</v>
      </c>
      <c r="L433" s="154">
        <f>IF(I433=1,"-",IF(AND(I433="",L416="-"),"-",ROUNDUP((J433*0.2)+J433,3)))</f>
        <v>3.3</v>
      </c>
      <c r="M433" s="64"/>
    </row>
    <row r="434" spans="1:42" s="6" customFormat="1" ht="26.1" customHeight="1">
      <c r="A434" s="233">
        <v>270</v>
      </c>
      <c r="B434" s="336" t="s">
        <v>122</v>
      </c>
      <c r="C434" s="346" t="s">
        <v>54</v>
      </c>
      <c r="D434" s="343" t="s">
        <v>182</v>
      </c>
      <c r="E434" s="229" t="s">
        <v>62</v>
      </c>
      <c r="F434" s="229" t="s">
        <v>132</v>
      </c>
      <c r="G434" s="229" t="s">
        <v>187</v>
      </c>
      <c r="H434" s="343">
        <v>50</v>
      </c>
      <c r="I434" s="345">
        <v>1</v>
      </c>
      <c r="J434" s="231">
        <v>1.95</v>
      </c>
      <c r="K434" s="232">
        <f t="shared" si="109"/>
        <v>2.048</v>
      </c>
      <c r="L434" s="234" t="str">
        <f>IF(I434=1,"-",IF(AND(I434="",#REF!="-"),"-",ROUNDUP((J434*0.2)+J434,3)))</f>
        <v>-</v>
      </c>
      <c r="M434" s="64"/>
      <c r="N434"/>
      <c r="O434"/>
      <c r="P434"/>
    </row>
    <row r="435" spans="1:42" s="6" customFormat="1" ht="26.1" customHeight="1">
      <c r="A435" s="233">
        <v>199</v>
      </c>
      <c r="B435" s="336"/>
      <c r="C435" s="346"/>
      <c r="D435" s="343"/>
      <c r="E435" s="229" t="s">
        <v>60</v>
      </c>
      <c r="F435" s="229" t="s">
        <v>12</v>
      </c>
      <c r="G435" s="229" t="s">
        <v>187</v>
      </c>
      <c r="H435" s="343"/>
      <c r="I435" s="345"/>
      <c r="J435" s="231">
        <v>1.85</v>
      </c>
      <c r="K435" s="232">
        <f t="shared" si="109"/>
        <v>1.9429999999999998</v>
      </c>
      <c r="L435" s="234" t="str">
        <f>IF(I435=1,"-",IF(AND(I435="",L434="-"),"-",ROUNDUP((J435*0.2)+J435,3)))</f>
        <v>-</v>
      </c>
      <c r="M435" s="64"/>
      <c r="N435"/>
      <c r="O435"/>
      <c r="P435"/>
    </row>
    <row r="436" spans="1:42" s="6" customFormat="1" ht="26.1" customHeight="1">
      <c r="A436" s="160">
        <v>271</v>
      </c>
      <c r="B436" s="81" t="s">
        <v>122</v>
      </c>
      <c r="C436" s="148" t="s">
        <v>230</v>
      </c>
      <c r="D436" s="139" t="s">
        <v>231</v>
      </c>
      <c r="E436" s="139" t="s">
        <v>244</v>
      </c>
      <c r="F436" s="139" t="s">
        <v>178</v>
      </c>
      <c r="G436" s="139" t="s">
        <v>63</v>
      </c>
      <c r="H436" s="139">
        <v>100</v>
      </c>
      <c r="I436" s="161">
        <v>10</v>
      </c>
      <c r="J436" s="153">
        <v>4.95</v>
      </c>
      <c r="K436" s="141">
        <f t="shared" si="109"/>
        <v>5.1980000000000004</v>
      </c>
      <c r="L436" s="154">
        <f>IF(I436=1,"-",IF(AND(I436="",L435="-"),"-",ROUNDUP((J436*0.2)+J436,3)))</f>
        <v>5.94</v>
      </c>
      <c r="M436" s="64"/>
      <c r="N436"/>
      <c r="O436"/>
      <c r="P436"/>
    </row>
    <row r="437" spans="1:42" s="6" customFormat="1" ht="26.1" customHeight="1">
      <c r="A437" s="233">
        <v>272</v>
      </c>
      <c r="B437" s="130" t="s">
        <v>122</v>
      </c>
      <c r="C437" s="228" t="s">
        <v>84</v>
      </c>
      <c r="D437" s="229" t="s">
        <v>85</v>
      </c>
      <c r="E437" s="229" t="s">
        <v>64</v>
      </c>
      <c r="F437" s="229" t="s">
        <v>132</v>
      </c>
      <c r="G437" s="229" t="s">
        <v>187</v>
      </c>
      <c r="H437" s="229">
        <v>50</v>
      </c>
      <c r="I437" s="230">
        <v>5</v>
      </c>
      <c r="J437" s="231">
        <v>1.7</v>
      </c>
      <c r="K437" s="232">
        <f>IF(I437=1,(ROUNDUP((J437*0.05+J437),3)),ROUNDUP((J437*0.05+J437),3))</f>
        <v>1.7849999999999999</v>
      </c>
      <c r="L437" s="234">
        <f>IF(I437=1,"-",IF(AND(I437="",L440="-"),"-",ROUNDUP((J437*0.2)+J437,3)))</f>
        <v>2.04</v>
      </c>
      <c r="M437" s="64"/>
      <c r="N437"/>
      <c r="O437"/>
      <c r="P437"/>
      <c r="Q437"/>
      <c r="R437"/>
      <c r="S437"/>
      <c r="T437"/>
      <c r="U437"/>
      <c r="V437"/>
      <c r="W437"/>
      <c r="X437"/>
      <c r="Y437"/>
      <c r="Z437"/>
      <c r="AA437"/>
      <c r="AB437"/>
      <c r="AC437"/>
      <c r="AD437"/>
      <c r="AE437"/>
      <c r="AF437"/>
      <c r="AG437"/>
      <c r="AH437"/>
      <c r="AI437"/>
      <c r="AJ437"/>
      <c r="AK437"/>
      <c r="AL437"/>
      <c r="AM437"/>
      <c r="AN437"/>
      <c r="AO437"/>
      <c r="AP437"/>
    </row>
    <row r="438" spans="1:42" s="6" customFormat="1" ht="26.1" customHeight="1">
      <c r="A438" s="160">
        <v>272</v>
      </c>
      <c r="B438" s="318" t="s">
        <v>122</v>
      </c>
      <c r="C438" s="307" t="s">
        <v>154</v>
      </c>
      <c r="D438" s="314" t="s">
        <v>155</v>
      </c>
      <c r="E438" s="139" t="s">
        <v>64</v>
      </c>
      <c r="F438" s="139" t="s">
        <v>132</v>
      </c>
      <c r="G438" s="139" t="s">
        <v>187</v>
      </c>
      <c r="H438" s="314">
        <v>50</v>
      </c>
      <c r="I438" s="341">
        <v>5</v>
      </c>
      <c r="J438" s="153">
        <v>2.4</v>
      </c>
      <c r="K438" s="141">
        <f>IF(I438=1,(ROUNDUP((J438*0.05+J438),3)),ROUNDUP((J438*0.05+J438),3))</f>
        <v>2.52</v>
      </c>
      <c r="L438" s="154">
        <f>IF(I438=1,"-",IF(AND(I438="",L437="-"),"-",ROUNDUP((J438*0.2)+J438,3)))</f>
        <v>2.88</v>
      </c>
      <c r="M438" s="64"/>
      <c r="N438"/>
      <c r="O438"/>
      <c r="P438"/>
    </row>
    <row r="439" spans="1:42" s="6" customFormat="1" ht="26.1" customHeight="1">
      <c r="A439" s="160">
        <v>198</v>
      </c>
      <c r="B439" s="318"/>
      <c r="C439" s="307"/>
      <c r="D439" s="314"/>
      <c r="E439" s="139" t="s">
        <v>60</v>
      </c>
      <c r="F439" s="139" t="s">
        <v>12</v>
      </c>
      <c r="G439" s="139" t="s">
        <v>187</v>
      </c>
      <c r="H439" s="314"/>
      <c r="I439" s="341"/>
      <c r="J439" s="153">
        <v>2.17</v>
      </c>
      <c r="K439" s="141">
        <f>IF(I439=1,(ROUNDUP((J439*0.05+J439),3)),ROUNDUP((J439*0.05+J439),3))</f>
        <v>2.2789999999999999</v>
      </c>
      <c r="L439" s="154">
        <f>IF(I439=1,"-",IF(AND(I439="",L438="-"),"-",ROUNDUP((J439*0.2)+J439,3)))</f>
        <v>2.6040000000000001</v>
      </c>
      <c r="M439" s="64"/>
      <c r="N439"/>
      <c r="O439"/>
      <c r="P439"/>
    </row>
    <row r="440" spans="1:42" s="6" customFormat="1" ht="26.1" customHeight="1">
      <c r="A440" s="233">
        <v>273</v>
      </c>
      <c r="B440" s="130" t="s">
        <v>122</v>
      </c>
      <c r="C440" s="228" t="s">
        <v>152</v>
      </c>
      <c r="D440" s="229" t="s">
        <v>153</v>
      </c>
      <c r="E440" s="229" t="s">
        <v>64</v>
      </c>
      <c r="F440" s="229" t="s">
        <v>132</v>
      </c>
      <c r="G440" s="229" t="s">
        <v>187</v>
      </c>
      <c r="H440" s="229">
        <v>50</v>
      </c>
      <c r="I440" s="230">
        <v>5</v>
      </c>
      <c r="J440" s="231">
        <v>2.95</v>
      </c>
      <c r="K440" s="232">
        <f t="shared" si="109"/>
        <v>3.0979999999999999</v>
      </c>
      <c r="L440" s="234">
        <f>IF(I440=1,"-",IF(AND(I440="",L436="-"),"-",ROUNDUP((J440*0.2)+J440,3)))</f>
        <v>3.54</v>
      </c>
      <c r="M440" s="64"/>
      <c r="N440"/>
      <c r="O440"/>
      <c r="P440"/>
    </row>
    <row r="441" spans="1:42" ht="26.1" customHeight="1">
      <c r="A441" s="160">
        <v>274</v>
      </c>
      <c r="B441" s="81" t="s">
        <v>122</v>
      </c>
      <c r="C441" s="148" t="s">
        <v>194</v>
      </c>
      <c r="D441" s="139" t="s">
        <v>195</v>
      </c>
      <c r="E441" s="139" t="s">
        <v>64</v>
      </c>
      <c r="F441" s="139" t="s">
        <v>50</v>
      </c>
      <c r="G441" s="139" t="s">
        <v>63</v>
      </c>
      <c r="H441" s="139">
        <v>50</v>
      </c>
      <c r="I441" s="161">
        <v>5</v>
      </c>
      <c r="J441" s="153">
        <v>5.25</v>
      </c>
      <c r="K441" s="141">
        <f t="shared" si="109"/>
        <v>5.5129999999999999</v>
      </c>
      <c r="L441" s="154">
        <f>IF(I441=1,"-",IF(AND(I441="",L442="-"),"-",ROUNDUP((J441*0.2)+J441,3)))</f>
        <v>6.3</v>
      </c>
      <c r="M441" s="64"/>
    </row>
    <row r="442" spans="1:42" s="6" customFormat="1" ht="26.1" customHeight="1">
      <c r="A442" s="233">
        <v>275</v>
      </c>
      <c r="B442" s="130" t="s">
        <v>122</v>
      </c>
      <c r="C442" s="228" t="s">
        <v>306</v>
      </c>
      <c r="D442" s="229" t="s">
        <v>307</v>
      </c>
      <c r="E442" s="229" t="s">
        <v>64</v>
      </c>
      <c r="F442" s="229" t="s">
        <v>50</v>
      </c>
      <c r="G442" s="229" t="s">
        <v>63</v>
      </c>
      <c r="H442" s="229">
        <v>50</v>
      </c>
      <c r="I442" s="230">
        <v>1</v>
      </c>
      <c r="J442" s="231">
        <v>8.9</v>
      </c>
      <c r="K442" s="232">
        <f t="shared" si="109"/>
        <v>9.3450000000000006</v>
      </c>
      <c r="L442" s="234" t="str">
        <f>IF(I442=1,"-",IF(AND(I442="",L439="-"),"-",ROUNDUP((J442*0.2)+J442,3)))</f>
        <v>-</v>
      </c>
      <c r="M442" s="64"/>
      <c r="N442"/>
      <c r="O442"/>
      <c r="P442"/>
    </row>
    <row r="443" spans="1:42" ht="26.1" customHeight="1">
      <c r="A443" s="363">
        <v>280</v>
      </c>
      <c r="B443" s="315" t="s">
        <v>122</v>
      </c>
      <c r="C443" s="307" t="s">
        <v>467</v>
      </c>
      <c r="D443" s="314" t="s">
        <v>468</v>
      </c>
      <c r="E443" s="139" t="s">
        <v>62</v>
      </c>
      <c r="F443" s="139" t="s">
        <v>132</v>
      </c>
      <c r="G443" s="139" t="s">
        <v>187</v>
      </c>
      <c r="H443" s="314">
        <v>50</v>
      </c>
      <c r="I443" s="391">
        <v>1</v>
      </c>
      <c r="J443" s="153">
        <v>3.75</v>
      </c>
      <c r="K443" s="141">
        <f t="shared" ref="K443:K445" si="114">IF(I443=1,(ROUNDUP((J443*0.05+J443),3)),ROUNDUP((J443*0.05+J443),3))</f>
        <v>3.9379999999999997</v>
      </c>
      <c r="L443" s="141" t="str">
        <f>IF(I443=1,"-",IF(AND(I443="",#REF!="-"),"-",ROUNDUP((J443*0.2)+J443,3)))</f>
        <v>-</v>
      </c>
      <c r="M443" s="64"/>
    </row>
    <row r="444" spans="1:42" ht="26.1" customHeight="1">
      <c r="A444" s="363"/>
      <c r="B444" s="315"/>
      <c r="C444" s="307"/>
      <c r="D444" s="314"/>
      <c r="E444" s="139" t="s">
        <v>62</v>
      </c>
      <c r="F444" s="139" t="s">
        <v>176</v>
      </c>
      <c r="G444" s="139" t="s">
        <v>187</v>
      </c>
      <c r="H444" s="314"/>
      <c r="I444" s="391"/>
      <c r="J444" s="153">
        <v>3.95</v>
      </c>
      <c r="K444" s="141">
        <f t="shared" si="114"/>
        <v>4.1480000000000006</v>
      </c>
      <c r="L444" s="141" t="str">
        <f t="shared" ref="L444:L445" si="115">IF(I444=1,"-",IF(AND(I444="",L443="-"),"-",ROUNDUP((J444*0.2)+J444,3)))</f>
        <v>-</v>
      </c>
      <c r="M444" s="64"/>
    </row>
    <row r="445" spans="1:42" s="12" customFormat="1" ht="21.75" customHeight="1">
      <c r="A445" s="233">
        <v>281</v>
      </c>
      <c r="B445" s="135" t="s">
        <v>122</v>
      </c>
      <c r="C445" s="228" t="s">
        <v>469</v>
      </c>
      <c r="D445" s="229" t="s">
        <v>470</v>
      </c>
      <c r="E445" s="229" t="s">
        <v>64</v>
      </c>
      <c r="F445" s="229" t="s">
        <v>50</v>
      </c>
      <c r="G445" s="229" t="s">
        <v>187</v>
      </c>
      <c r="H445" s="229">
        <v>50</v>
      </c>
      <c r="I445" s="239">
        <v>1</v>
      </c>
      <c r="J445" s="231">
        <v>3.75</v>
      </c>
      <c r="K445" s="232">
        <f t="shared" si="114"/>
        <v>3.9379999999999997</v>
      </c>
      <c r="L445" s="232" t="str">
        <f t="shared" si="115"/>
        <v>-</v>
      </c>
      <c r="M445" s="64"/>
      <c r="N445"/>
      <c r="O445"/>
      <c r="P445"/>
      <c r="Q445"/>
      <c r="R445"/>
      <c r="S445"/>
      <c r="T445"/>
      <c r="U445"/>
      <c r="V445"/>
      <c r="W445"/>
      <c r="X445"/>
      <c r="Y445"/>
      <c r="Z445"/>
      <c r="AA445"/>
      <c r="AB445"/>
      <c r="AC445"/>
      <c r="AD445"/>
      <c r="AE445"/>
      <c r="AF445"/>
      <c r="AG445"/>
      <c r="AH445"/>
      <c r="AI445"/>
      <c r="AJ445"/>
      <c r="AK445"/>
      <c r="AL445"/>
      <c r="AM445"/>
      <c r="AN445"/>
      <c r="AO445"/>
      <c r="AP445"/>
    </row>
    <row r="446" spans="1:42" s="6" customFormat="1" ht="26.1" customHeight="1">
      <c r="A446" s="363">
        <v>283</v>
      </c>
      <c r="B446" s="318" t="s">
        <v>122</v>
      </c>
      <c r="C446" s="307" t="s">
        <v>55</v>
      </c>
      <c r="D446" s="314" t="s">
        <v>123</v>
      </c>
      <c r="E446" s="139" t="s">
        <v>62</v>
      </c>
      <c r="F446" s="139" t="s">
        <v>132</v>
      </c>
      <c r="G446" s="139" t="s">
        <v>187</v>
      </c>
      <c r="H446" s="314">
        <v>50</v>
      </c>
      <c r="I446" s="341">
        <v>1</v>
      </c>
      <c r="J446" s="153">
        <v>2.95</v>
      </c>
      <c r="K446" s="141">
        <f>IF(I446=1,(ROUNDUP((J446*0.05+J446),3)),ROUNDUP((J446*0.05+J446),3))</f>
        <v>3.0979999999999999</v>
      </c>
      <c r="L446" s="154" t="str">
        <f>IF(I446=1,"-",IF(AND(I446="",L441="-"),"-",ROUNDUP((J446*0.2)+J446,3)))</f>
        <v>-</v>
      </c>
      <c r="M446" s="64"/>
      <c r="N446"/>
      <c r="O446"/>
      <c r="P446"/>
      <c r="Q446"/>
      <c r="R446"/>
      <c r="S446"/>
      <c r="T446"/>
      <c r="U446"/>
      <c r="V446"/>
      <c r="W446"/>
      <c r="X446"/>
      <c r="Y446"/>
      <c r="Z446"/>
      <c r="AA446"/>
      <c r="AB446"/>
      <c r="AC446"/>
      <c r="AD446"/>
      <c r="AE446"/>
      <c r="AF446"/>
      <c r="AG446"/>
      <c r="AH446"/>
      <c r="AI446"/>
      <c r="AJ446"/>
      <c r="AK446"/>
      <c r="AL446"/>
      <c r="AM446"/>
      <c r="AN446"/>
      <c r="AO446"/>
      <c r="AP446"/>
    </row>
    <row r="447" spans="1:42" s="6" customFormat="1" ht="26.1" customHeight="1">
      <c r="A447" s="363"/>
      <c r="B447" s="318"/>
      <c r="C447" s="307"/>
      <c r="D447" s="314"/>
      <c r="E447" s="139" t="s">
        <v>62</v>
      </c>
      <c r="F447" s="139" t="s">
        <v>176</v>
      </c>
      <c r="G447" s="139" t="s">
        <v>187</v>
      </c>
      <c r="H447" s="314"/>
      <c r="I447" s="341"/>
      <c r="J447" s="153">
        <v>3.41</v>
      </c>
      <c r="K447" s="141">
        <f>IF(I447=1,(ROUNDUP((J447*0.05+J447),3)),ROUNDUP((J447*0.05+J447),3))</f>
        <v>3.581</v>
      </c>
      <c r="L447" s="154" t="str">
        <f>IF(I447=1,"-",IF(AND(I447="",L446="-"),"-",ROUNDUP((J447*0.2)+J447,3)))</f>
        <v>-</v>
      </c>
      <c r="M447" s="64"/>
      <c r="N447"/>
      <c r="O447"/>
      <c r="P447"/>
      <c r="Q447"/>
      <c r="R447"/>
      <c r="S447"/>
      <c r="T447"/>
      <c r="U447"/>
      <c r="V447"/>
      <c r="W447"/>
      <c r="X447"/>
      <c r="Y447"/>
      <c r="Z447"/>
      <c r="AA447"/>
      <c r="AB447"/>
      <c r="AC447"/>
      <c r="AD447"/>
      <c r="AE447"/>
      <c r="AF447"/>
      <c r="AG447"/>
      <c r="AH447"/>
      <c r="AI447"/>
      <c r="AJ447"/>
      <c r="AK447"/>
      <c r="AL447"/>
      <c r="AM447"/>
      <c r="AN447"/>
      <c r="AO447"/>
      <c r="AP447"/>
    </row>
    <row r="448" spans="1:42" s="6" customFormat="1" ht="26.1" customHeight="1">
      <c r="A448" s="160">
        <v>201</v>
      </c>
      <c r="B448" s="318"/>
      <c r="C448" s="307"/>
      <c r="D448" s="314"/>
      <c r="E448" s="139" t="s">
        <v>60</v>
      </c>
      <c r="F448" s="139" t="s">
        <v>12</v>
      </c>
      <c r="G448" s="139" t="s">
        <v>187</v>
      </c>
      <c r="H448" s="314"/>
      <c r="I448" s="341"/>
      <c r="J448" s="153">
        <v>2.75</v>
      </c>
      <c r="K448" s="141">
        <f>IF(I448=1,(ROUNDUP((J448*0.05+J448),3)),ROUNDUP((J448*0.05+J448),3))</f>
        <v>2.8879999999999999</v>
      </c>
      <c r="L448" s="154" t="str">
        <f>IF(I448=1,"-",IF(AND(I448="",L447="-"),"-",ROUNDUP((J448*0.2)+J448,3)))</f>
        <v>-</v>
      </c>
      <c r="M448" s="64"/>
      <c r="N448"/>
      <c r="O448"/>
      <c r="P448"/>
      <c r="Q448"/>
      <c r="R448"/>
      <c r="S448"/>
      <c r="T448"/>
      <c r="U448"/>
      <c r="V448"/>
      <c r="W448"/>
      <c r="X448"/>
      <c r="Y448"/>
      <c r="Z448"/>
      <c r="AA448"/>
      <c r="AB448"/>
      <c r="AC448"/>
      <c r="AD448"/>
      <c r="AE448"/>
      <c r="AF448"/>
      <c r="AG448"/>
      <c r="AH448"/>
      <c r="AI448"/>
      <c r="AJ448"/>
      <c r="AK448"/>
      <c r="AL448"/>
      <c r="AM448"/>
      <c r="AN448"/>
      <c r="AO448"/>
      <c r="AP448"/>
    </row>
    <row r="449" spans="1:16" s="6" customFormat="1" ht="26.1" customHeight="1">
      <c r="A449" s="233">
        <v>283</v>
      </c>
      <c r="B449" s="130" t="s">
        <v>122</v>
      </c>
      <c r="C449" s="228" t="s">
        <v>206</v>
      </c>
      <c r="D449" s="229" t="s">
        <v>207</v>
      </c>
      <c r="E449" s="229" t="s">
        <v>64</v>
      </c>
      <c r="F449" s="229" t="s">
        <v>132</v>
      </c>
      <c r="G449" s="229" t="s">
        <v>187</v>
      </c>
      <c r="H449" s="229">
        <v>50</v>
      </c>
      <c r="I449" s="230">
        <v>1</v>
      </c>
      <c r="J449" s="231">
        <v>2.95</v>
      </c>
      <c r="K449" s="232">
        <f>IF(I449=1,(ROUNDUP((J449*0.05+J449),3)),ROUNDUP((J449*0.05+J449),3))</f>
        <v>3.0979999999999999</v>
      </c>
      <c r="L449" s="234" t="str">
        <f>IF(I449=1,"-",IF(AND(I449="",L448="-"),"-",ROUNDUP((J449*0.2)+J449,3)))</f>
        <v>-</v>
      </c>
      <c r="M449" s="64"/>
      <c r="N449"/>
      <c r="O449"/>
      <c r="P449"/>
    </row>
    <row r="450" spans="1:16" s="54" customFormat="1" ht="26.1" customHeight="1">
      <c r="A450" s="363">
        <v>284</v>
      </c>
      <c r="B450" s="318" t="s">
        <v>326</v>
      </c>
      <c r="C450" s="307" t="s">
        <v>331</v>
      </c>
      <c r="D450" s="314" t="s">
        <v>332</v>
      </c>
      <c r="E450" s="139" t="s">
        <v>62</v>
      </c>
      <c r="F450" s="139" t="s">
        <v>132</v>
      </c>
      <c r="G450" s="139" t="s">
        <v>187</v>
      </c>
      <c r="H450" s="314">
        <v>50</v>
      </c>
      <c r="I450" s="341">
        <v>1</v>
      </c>
      <c r="J450" s="153">
        <v>4.5</v>
      </c>
      <c r="K450" s="141">
        <f t="shared" ref="K450:K455" si="116">IF(I450=1,(ROUNDUP((J450*0.05+J450),3)),ROUNDUP((J450*0.05+J450),3))</f>
        <v>4.7249999999999996</v>
      </c>
      <c r="L450" s="154" t="str">
        <f>IF(I450=1,"-",IF(AND(I450="",L453="-"),"-",ROUNDUP((J450*0.2)+J450,3)))</f>
        <v>-</v>
      </c>
      <c r="M450" s="64"/>
      <c r="N450"/>
      <c r="O450"/>
      <c r="P450"/>
    </row>
    <row r="451" spans="1:16" ht="26.1" customHeight="1">
      <c r="A451" s="363"/>
      <c r="B451" s="318"/>
      <c r="C451" s="307"/>
      <c r="D451" s="314"/>
      <c r="E451" s="139" t="s">
        <v>62</v>
      </c>
      <c r="F451" s="139" t="s">
        <v>176</v>
      </c>
      <c r="G451" s="139" t="s">
        <v>187</v>
      </c>
      <c r="H451" s="314"/>
      <c r="I451" s="341"/>
      <c r="J451" s="153">
        <v>4.75</v>
      </c>
      <c r="K451" s="141">
        <f t="shared" si="116"/>
        <v>4.9880000000000004</v>
      </c>
      <c r="L451" s="154" t="str">
        <f>IF(I451=1,"-",IF(AND(I451="",L450="-"),"-",ROUNDUP((J451*0.2)+J451,3)))</f>
        <v>-</v>
      </c>
      <c r="M451" s="64"/>
    </row>
    <row r="452" spans="1:16" s="6" customFormat="1" ht="26.1" customHeight="1">
      <c r="A452" s="160">
        <v>201</v>
      </c>
      <c r="B452" s="318"/>
      <c r="C452" s="307"/>
      <c r="D452" s="314"/>
      <c r="E452" s="139" t="s">
        <v>60</v>
      </c>
      <c r="F452" s="139" t="s">
        <v>12</v>
      </c>
      <c r="G452" s="139" t="s">
        <v>187</v>
      </c>
      <c r="H452" s="314"/>
      <c r="I452" s="341"/>
      <c r="J452" s="153">
        <v>4.25</v>
      </c>
      <c r="K452" s="141">
        <f t="shared" si="116"/>
        <v>4.4630000000000001</v>
      </c>
      <c r="L452" s="154" t="str">
        <f>IF(I452=1,"-",IF(AND(I452="",L451="-"),"-",ROUNDUP((J452*0.2)+J452,3)))</f>
        <v>-</v>
      </c>
      <c r="M452" s="64"/>
      <c r="N452"/>
      <c r="O452"/>
      <c r="P452"/>
    </row>
    <row r="453" spans="1:16" s="54" customFormat="1" ht="26.1" customHeight="1">
      <c r="A453" s="233">
        <v>284</v>
      </c>
      <c r="B453" s="130" t="s">
        <v>326</v>
      </c>
      <c r="C453" s="228" t="s">
        <v>333</v>
      </c>
      <c r="D453" s="229" t="s">
        <v>334</v>
      </c>
      <c r="E453" s="229" t="s">
        <v>64</v>
      </c>
      <c r="F453" s="229" t="s">
        <v>132</v>
      </c>
      <c r="G453" s="229" t="s">
        <v>187</v>
      </c>
      <c r="H453" s="229">
        <v>50</v>
      </c>
      <c r="I453" s="230">
        <v>1</v>
      </c>
      <c r="J453" s="231">
        <v>4.5</v>
      </c>
      <c r="K453" s="232">
        <f t="shared" si="116"/>
        <v>4.7249999999999996</v>
      </c>
      <c r="L453" s="234" t="str">
        <f>IF(I453=1,"-",IF(AND(I453="",L455="-"),"-",ROUNDUP((J453*0.2)+J453,3)))</f>
        <v>-</v>
      </c>
      <c r="M453" s="64"/>
      <c r="N453"/>
      <c r="O453"/>
      <c r="P453"/>
    </row>
    <row r="454" spans="1:16" s="6" customFormat="1" ht="26.1" customHeight="1">
      <c r="A454" s="363">
        <v>287</v>
      </c>
      <c r="B454" s="318" t="s">
        <v>122</v>
      </c>
      <c r="C454" s="307" t="s">
        <v>44</v>
      </c>
      <c r="D454" s="314" t="s">
        <v>156</v>
      </c>
      <c r="E454" s="139" t="s">
        <v>62</v>
      </c>
      <c r="F454" s="139" t="s">
        <v>132</v>
      </c>
      <c r="G454" s="139" t="s">
        <v>63</v>
      </c>
      <c r="H454" s="314">
        <v>50</v>
      </c>
      <c r="I454" s="341">
        <v>1</v>
      </c>
      <c r="J454" s="153">
        <v>3.7</v>
      </c>
      <c r="K454" s="141">
        <f t="shared" si="116"/>
        <v>3.8849999999999998</v>
      </c>
      <c r="L454" s="154" t="str">
        <f>IF(I454=1,"-",IF(AND(I454="",L449="-"),"-",ROUNDUP((J454*0.2)+J454,3)))</f>
        <v>-</v>
      </c>
      <c r="M454" s="64"/>
      <c r="N454"/>
      <c r="O454"/>
      <c r="P454"/>
    </row>
    <row r="455" spans="1:16" s="6" customFormat="1" ht="26.1" customHeight="1">
      <c r="A455" s="363"/>
      <c r="B455" s="318"/>
      <c r="C455" s="307"/>
      <c r="D455" s="314"/>
      <c r="E455" s="139" t="s">
        <v>62</v>
      </c>
      <c r="F455" s="139" t="s">
        <v>176</v>
      </c>
      <c r="G455" s="139" t="s">
        <v>63</v>
      </c>
      <c r="H455" s="314"/>
      <c r="I455" s="341"/>
      <c r="J455" s="153">
        <v>3.99</v>
      </c>
      <c r="K455" s="141">
        <f t="shared" si="116"/>
        <v>4.1900000000000004</v>
      </c>
      <c r="L455" s="154" t="str">
        <f>IF(I455=1,"-",IF(AND(I455="",L454="-"),"-",ROUNDUP((J455*0.2)+J455,3)))</f>
        <v>-</v>
      </c>
      <c r="M455" s="64"/>
      <c r="N455"/>
      <c r="O455"/>
      <c r="P455"/>
    </row>
    <row r="456" spans="1:16" s="6" customFormat="1" ht="26.1" customHeight="1">
      <c r="A456" s="354" t="s">
        <v>352</v>
      </c>
      <c r="B456" s="354"/>
      <c r="C456" s="354"/>
      <c r="D456" s="354"/>
      <c r="E456" s="354"/>
      <c r="F456" s="354"/>
      <c r="G456" s="354"/>
      <c r="H456" s="354"/>
      <c r="I456" s="354"/>
      <c r="J456" s="354"/>
      <c r="K456" s="354"/>
      <c r="L456" s="354"/>
      <c r="M456" s="64"/>
      <c r="N456"/>
      <c r="O456"/>
      <c r="P456"/>
    </row>
    <row r="457" spans="1:16" s="6" customFormat="1" ht="26.1" customHeight="1">
      <c r="A457" s="73">
        <v>292</v>
      </c>
      <c r="B457" s="235" t="s">
        <v>449</v>
      </c>
      <c r="C457" s="69" t="s">
        <v>525</v>
      </c>
      <c r="D457" s="70" t="s">
        <v>526</v>
      </c>
      <c r="E457" s="70" t="s">
        <v>64</v>
      </c>
      <c r="F457" s="70" t="s">
        <v>132</v>
      </c>
      <c r="G457" s="70" t="s">
        <v>63</v>
      </c>
      <c r="H457" s="70">
        <v>50</v>
      </c>
      <c r="I457" s="71">
        <v>1</v>
      </c>
      <c r="J457" s="94">
        <v>6.95</v>
      </c>
      <c r="K457" s="56">
        <f>IF(I457=1,(ROUNDUP((J457*0.05+J457),3)),ROUNDUP((J457*0.05+J457),3))</f>
        <v>7.298</v>
      </c>
      <c r="L457" s="95" t="str">
        <f t="shared" ref="L457:L458" si="117">IF(I457=1,"-",IF(AND(I457="",L454="-"),"-",ROUNDUP((J457*0.2)+J457,3)))</f>
        <v>-</v>
      </c>
      <c r="M457" s="64"/>
      <c r="N457"/>
      <c r="O457"/>
      <c r="P457"/>
    </row>
    <row r="458" spans="1:16" s="6" customFormat="1" ht="26.1" customHeight="1">
      <c r="A458" s="79">
        <v>293</v>
      </c>
      <c r="B458" s="236" t="s">
        <v>449</v>
      </c>
      <c r="C458" s="75" t="s">
        <v>527</v>
      </c>
      <c r="D458" s="76" t="s">
        <v>528</v>
      </c>
      <c r="E458" s="76" t="s">
        <v>62</v>
      </c>
      <c r="F458" s="76" t="s">
        <v>132</v>
      </c>
      <c r="G458" s="76" t="s">
        <v>63</v>
      </c>
      <c r="H458" s="76">
        <v>50</v>
      </c>
      <c r="I458" s="78">
        <v>1</v>
      </c>
      <c r="J458" s="92">
        <v>6.95</v>
      </c>
      <c r="K458" s="77">
        <f t="shared" ref="K458" si="118">IF(I458=1,(ROUNDUP((J458*0.05+J458),3)),ROUNDUP((J458*0.05+J458),3))</f>
        <v>7.298</v>
      </c>
      <c r="L458" s="93" t="str">
        <f t="shared" si="117"/>
        <v>-</v>
      </c>
      <c r="M458" s="64"/>
      <c r="N458"/>
      <c r="O458"/>
      <c r="P458"/>
    </row>
    <row r="459" spans="1:16" ht="26.1" customHeight="1">
      <c r="A459" s="73">
        <v>294</v>
      </c>
      <c r="B459" s="129" t="s">
        <v>122</v>
      </c>
      <c r="C459" s="69" t="s">
        <v>401</v>
      </c>
      <c r="D459" s="70" t="s">
        <v>402</v>
      </c>
      <c r="E459" s="70" t="s">
        <v>62</v>
      </c>
      <c r="F459" s="70" t="s">
        <v>132</v>
      </c>
      <c r="G459" s="70" t="s">
        <v>63</v>
      </c>
      <c r="H459" s="70">
        <v>50</v>
      </c>
      <c r="I459" s="71">
        <v>1</v>
      </c>
      <c r="J459" s="94">
        <v>8.65</v>
      </c>
      <c r="K459" s="56">
        <f t="shared" ref="K459:K492" si="119">IF(I459=1,(ROUNDUP((J459*0.05+J459),3)),ROUNDUP((J459*0.05+J459),3))</f>
        <v>9.0830000000000002</v>
      </c>
      <c r="L459" s="95" t="str">
        <f>IF(I459=1,"-",IF(AND(I459="",L456="-"),"-",ROUNDUP((J459*0.2)+J459,3)))</f>
        <v>-</v>
      </c>
      <c r="M459" s="64"/>
    </row>
    <row r="460" spans="1:16" s="6" customFormat="1" ht="26.1" customHeight="1">
      <c r="A460" s="79">
        <v>294</v>
      </c>
      <c r="B460" s="136" t="s">
        <v>122</v>
      </c>
      <c r="C460" s="75" t="s">
        <v>403</v>
      </c>
      <c r="D460" s="76" t="s">
        <v>404</v>
      </c>
      <c r="E460" s="76" t="s">
        <v>64</v>
      </c>
      <c r="F460" s="76" t="s">
        <v>132</v>
      </c>
      <c r="G460" s="76" t="s">
        <v>63</v>
      </c>
      <c r="H460" s="76">
        <v>50</v>
      </c>
      <c r="I460" s="78">
        <v>1</v>
      </c>
      <c r="J460" s="92">
        <v>9.25</v>
      </c>
      <c r="K460" s="77">
        <f t="shared" si="119"/>
        <v>9.7129999999999992</v>
      </c>
      <c r="L460" s="93" t="str">
        <f>IF(I460=1,"-",IF(AND(I460="",L459="-"),"-",ROUNDUP((J460*0.2)+J460,3)))</f>
        <v>-</v>
      </c>
      <c r="M460" s="64"/>
      <c r="N460"/>
      <c r="O460"/>
      <c r="P460"/>
    </row>
    <row r="461" spans="1:16" ht="26.1" customHeight="1">
      <c r="A461" s="73">
        <v>297</v>
      </c>
      <c r="B461" s="135" t="s">
        <v>122</v>
      </c>
      <c r="C461" s="69" t="s">
        <v>109</v>
      </c>
      <c r="D461" s="70" t="s">
        <v>76</v>
      </c>
      <c r="E461" s="70" t="s">
        <v>62</v>
      </c>
      <c r="F461" s="70" t="s">
        <v>132</v>
      </c>
      <c r="G461" s="70" t="s">
        <v>187</v>
      </c>
      <c r="H461" s="70">
        <v>30</v>
      </c>
      <c r="I461" s="71">
        <v>1</v>
      </c>
      <c r="J461" s="94">
        <v>5.75</v>
      </c>
      <c r="K461" s="56">
        <f t="shared" si="119"/>
        <v>6.0380000000000003</v>
      </c>
      <c r="L461" s="95" t="str">
        <f>IF(I461=1,"-",IF(AND(I461="",L456="-"),"-",ROUNDUP((J461*0.2)+J461,3)))</f>
        <v>-</v>
      </c>
      <c r="M461" s="64"/>
    </row>
    <row r="462" spans="1:16" s="6" customFormat="1" ht="26.1" customHeight="1">
      <c r="A462" s="66">
        <v>297</v>
      </c>
      <c r="B462" s="317" t="s">
        <v>122</v>
      </c>
      <c r="C462" s="359">
        <v>6705</v>
      </c>
      <c r="D462" s="316" t="s">
        <v>157</v>
      </c>
      <c r="E462" s="67" t="s">
        <v>244</v>
      </c>
      <c r="F462" s="67" t="s">
        <v>132</v>
      </c>
      <c r="G462" s="67" t="s">
        <v>63</v>
      </c>
      <c r="H462" s="316">
        <v>50</v>
      </c>
      <c r="I462" s="361">
        <v>1</v>
      </c>
      <c r="J462" s="92">
        <v>3.7</v>
      </c>
      <c r="K462" s="77">
        <f t="shared" si="119"/>
        <v>3.8849999999999998</v>
      </c>
      <c r="L462" s="93" t="str">
        <f t="shared" ref="L462:L471" si="120">IF(I462=1,"-",IF(AND(I462="",L461="-"),"-",ROUNDUP((J462*0.2)+J462,3)))</f>
        <v>-</v>
      </c>
      <c r="M462" s="64"/>
      <c r="N462"/>
      <c r="O462"/>
      <c r="P462"/>
    </row>
    <row r="463" spans="1:16" s="6" customFormat="1" ht="26.1" customHeight="1">
      <c r="A463" s="66">
        <v>208</v>
      </c>
      <c r="B463" s="317"/>
      <c r="C463" s="359"/>
      <c r="D463" s="316"/>
      <c r="E463" s="67" t="s">
        <v>60</v>
      </c>
      <c r="F463" s="67" t="s">
        <v>12</v>
      </c>
      <c r="G463" s="67" t="s">
        <v>63</v>
      </c>
      <c r="H463" s="316"/>
      <c r="I463" s="361"/>
      <c r="J463" s="92">
        <v>3</v>
      </c>
      <c r="K463" s="77">
        <f t="shared" si="119"/>
        <v>3.15</v>
      </c>
      <c r="L463" s="93" t="str">
        <f t="shared" si="120"/>
        <v>-</v>
      </c>
      <c r="M463" s="64"/>
      <c r="N463"/>
      <c r="O463"/>
      <c r="P463"/>
    </row>
    <row r="464" spans="1:16" ht="26.1" customHeight="1">
      <c r="A464" s="335">
        <v>297</v>
      </c>
      <c r="B464" s="362" t="s">
        <v>122</v>
      </c>
      <c r="C464" s="311" t="s">
        <v>262</v>
      </c>
      <c r="D464" s="312" t="s">
        <v>263</v>
      </c>
      <c r="E464" s="70" t="s">
        <v>62</v>
      </c>
      <c r="F464" s="70" t="s">
        <v>135</v>
      </c>
      <c r="G464" s="70" t="s">
        <v>63</v>
      </c>
      <c r="H464" s="312">
        <v>30</v>
      </c>
      <c r="I464" s="319">
        <v>1</v>
      </c>
      <c r="J464" s="94">
        <v>7.2</v>
      </c>
      <c r="K464" s="56">
        <f t="shared" si="119"/>
        <v>7.56</v>
      </c>
      <c r="L464" s="95" t="str">
        <f t="shared" si="120"/>
        <v>-</v>
      </c>
      <c r="M464" s="64"/>
    </row>
    <row r="465" spans="1:16" ht="26.1" customHeight="1">
      <c r="A465" s="335"/>
      <c r="B465" s="362"/>
      <c r="C465" s="311"/>
      <c r="D465" s="312"/>
      <c r="E465" s="70" t="s">
        <v>62</v>
      </c>
      <c r="F465" s="70" t="s">
        <v>177</v>
      </c>
      <c r="G465" s="70" t="s">
        <v>63</v>
      </c>
      <c r="H465" s="312"/>
      <c r="I465" s="319"/>
      <c r="J465" s="94">
        <v>7.6</v>
      </c>
      <c r="K465" s="56">
        <f t="shared" ref="K465" si="121">IF(I465=1,(ROUNDUP((J465*0.05+J465),3)),ROUNDUP((J465*0.05+J465),3))</f>
        <v>7.98</v>
      </c>
      <c r="L465" s="95" t="str">
        <f t="shared" ref="L465" si="122">IF(I465=1,"-",IF(AND(I465="",L464="-"),"-",ROUNDUP((J465*0.2)+J465,3)))</f>
        <v>-</v>
      </c>
      <c r="M465" s="64"/>
    </row>
    <row r="466" spans="1:16" ht="26.1" customHeight="1">
      <c r="A466" s="66">
        <v>298</v>
      </c>
      <c r="B466" s="358" t="s">
        <v>122</v>
      </c>
      <c r="C466" s="359" t="s">
        <v>70</v>
      </c>
      <c r="D466" s="316" t="s">
        <v>71</v>
      </c>
      <c r="E466" s="67" t="s">
        <v>62</v>
      </c>
      <c r="F466" s="67" t="s">
        <v>179</v>
      </c>
      <c r="G466" s="67" t="s">
        <v>187</v>
      </c>
      <c r="H466" s="316">
        <v>50</v>
      </c>
      <c r="I466" s="361">
        <v>1</v>
      </c>
      <c r="J466" s="92">
        <v>2.1</v>
      </c>
      <c r="K466" s="77">
        <f t="shared" si="119"/>
        <v>2.2050000000000001</v>
      </c>
      <c r="L466" s="93" t="str">
        <f>IF(I466=1,"-",IF(AND(I466="",L464="-"),"-",ROUNDUP((J466*0.2)+J466,3)))</f>
        <v>-</v>
      </c>
      <c r="M466" s="64"/>
    </row>
    <row r="467" spans="1:16" ht="26.1" customHeight="1">
      <c r="A467" s="66">
        <v>209</v>
      </c>
      <c r="B467" s="358"/>
      <c r="C467" s="359"/>
      <c r="D467" s="316"/>
      <c r="E467" s="67" t="s">
        <v>60</v>
      </c>
      <c r="F467" s="67" t="s">
        <v>12</v>
      </c>
      <c r="G467" s="67" t="s">
        <v>187</v>
      </c>
      <c r="H467" s="316"/>
      <c r="I467" s="361"/>
      <c r="J467" s="92">
        <v>1.81</v>
      </c>
      <c r="K467" s="77">
        <f t="shared" si="119"/>
        <v>1.9009999999999998</v>
      </c>
      <c r="L467" s="93" t="str">
        <f t="shared" si="120"/>
        <v>-</v>
      </c>
      <c r="M467" s="64"/>
    </row>
    <row r="468" spans="1:16" s="6" customFormat="1" ht="26.1" customHeight="1">
      <c r="A468" s="73">
        <v>298</v>
      </c>
      <c r="B468" s="360" t="s">
        <v>122</v>
      </c>
      <c r="C468" s="311" t="s">
        <v>14</v>
      </c>
      <c r="D468" s="312" t="s">
        <v>121</v>
      </c>
      <c r="E468" s="70" t="s">
        <v>62</v>
      </c>
      <c r="F468" s="70" t="s">
        <v>179</v>
      </c>
      <c r="G468" s="70" t="s">
        <v>187</v>
      </c>
      <c r="H468" s="312">
        <v>50</v>
      </c>
      <c r="I468" s="319">
        <v>1</v>
      </c>
      <c r="J468" s="94">
        <v>2.9</v>
      </c>
      <c r="K468" s="56">
        <f t="shared" si="119"/>
        <v>3.0449999999999999</v>
      </c>
      <c r="L468" s="95" t="str">
        <f t="shared" si="120"/>
        <v>-</v>
      </c>
      <c r="M468" s="64"/>
      <c r="N468"/>
      <c r="O468"/>
      <c r="P468"/>
    </row>
    <row r="469" spans="1:16" s="6" customFormat="1" ht="26.1" customHeight="1">
      <c r="A469" s="73">
        <v>209</v>
      </c>
      <c r="B469" s="360"/>
      <c r="C469" s="311"/>
      <c r="D469" s="312"/>
      <c r="E469" s="70" t="s">
        <v>60</v>
      </c>
      <c r="F469" s="70" t="s">
        <v>12</v>
      </c>
      <c r="G469" s="70" t="s">
        <v>187</v>
      </c>
      <c r="H469" s="312"/>
      <c r="I469" s="319"/>
      <c r="J469" s="94">
        <v>2.58</v>
      </c>
      <c r="K469" s="56">
        <f t="shared" si="119"/>
        <v>2.7090000000000001</v>
      </c>
      <c r="L469" s="95" t="str">
        <f t="shared" si="120"/>
        <v>-</v>
      </c>
      <c r="M469" s="64"/>
      <c r="N469"/>
      <c r="O469"/>
      <c r="P469"/>
    </row>
    <row r="470" spans="1:16" ht="26.1" customHeight="1">
      <c r="A470" s="66">
        <v>298</v>
      </c>
      <c r="B470" s="358" t="s">
        <v>122</v>
      </c>
      <c r="C470" s="359" t="s">
        <v>217</v>
      </c>
      <c r="D470" s="316" t="s">
        <v>218</v>
      </c>
      <c r="E470" s="67" t="s">
        <v>62</v>
      </c>
      <c r="F470" s="67" t="s">
        <v>132</v>
      </c>
      <c r="G470" s="67" t="s">
        <v>187</v>
      </c>
      <c r="H470" s="316">
        <v>50</v>
      </c>
      <c r="I470" s="361">
        <v>1</v>
      </c>
      <c r="J470" s="92">
        <v>2.65</v>
      </c>
      <c r="K470" s="77">
        <f t="shared" si="119"/>
        <v>2.7829999999999999</v>
      </c>
      <c r="L470" s="93" t="str">
        <f t="shared" si="120"/>
        <v>-</v>
      </c>
      <c r="M470" s="64"/>
    </row>
    <row r="471" spans="1:16" ht="26.1" customHeight="1">
      <c r="A471" s="66">
        <v>209</v>
      </c>
      <c r="B471" s="358"/>
      <c r="C471" s="359"/>
      <c r="D471" s="316"/>
      <c r="E471" s="67" t="s">
        <v>60</v>
      </c>
      <c r="F471" s="67" t="s">
        <v>12</v>
      </c>
      <c r="G471" s="67" t="s">
        <v>187</v>
      </c>
      <c r="H471" s="316"/>
      <c r="I471" s="361"/>
      <c r="J471" s="92">
        <v>2.65</v>
      </c>
      <c r="K471" s="77">
        <f t="shared" si="119"/>
        <v>2.7829999999999999</v>
      </c>
      <c r="L471" s="93" t="str">
        <f t="shared" si="120"/>
        <v>-</v>
      </c>
      <c r="M471" s="64"/>
    </row>
    <row r="472" spans="1:16" s="6" customFormat="1" ht="26.1" customHeight="1">
      <c r="A472" s="73">
        <v>299</v>
      </c>
      <c r="B472" s="336" t="s">
        <v>122</v>
      </c>
      <c r="C472" s="311" t="s">
        <v>260</v>
      </c>
      <c r="D472" s="312" t="s">
        <v>261</v>
      </c>
      <c r="E472" s="70" t="s">
        <v>62</v>
      </c>
      <c r="F472" s="70" t="s">
        <v>135</v>
      </c>
      <c r="G472" s="70" t="s">
        <v>63</v>
      </c>
      <c r="H472" s="312">
        <v>50</v>
      </c>
      <c r="I472" s="319">
        <v>1</v>
      </c>
      <c r="J472" s="94">
        <v>4.75</v>
      </c>
      <c r="K472" s="56">
        <f t="shared" si="119"/>
        <v>4.9880000000000004</v>
      </c>
      <c r="L472" s="95" t="str">
        <f>IF(I472=1,"-",IF(AND(I472="",L477="-"),"-",ROUNDUP((J472*0.2)+J472,3)))</f>
        <v>-</v>
      </c>
      <c r="M472" s="64"/>
      <c r="N472"/>
      <c r="O472"/>
      <c r="P472"/>
    </row>
    <row r="473" spans="1:16" s="6" customFormat="1" ht="26.1" customHeight="1">
      <c r="A473" s="73">
        <v>209</v>
      </c>
      <c r="B473" s="336"/>
      <c r="C473" s="311"/>
      <c r="D473" s="312"/>
      <c r="E473" s="70" t="s">
        <v>60</v>
      </c>
      <c r="F473" s="70" t="s">
        <v>12</v>
      </c>
      <c r="G473" s="70" t="s">
        <v>63</v>
      </c>
      <c r="H473" s="312"/>
      <c r="I473" s="319"/>
      <c r="J473" s="94">
        <v>4.75</v>
      </c>
      <c r="K473" s="56">
        <f t="shared" si="119"/>
        <v>4.9880000000000004</v>
      </c>
      <c r="L473" s="95" t="str">
        <f>IF(I473=1,"-",IF(AND(I473="",L472="-"),"-",ROUNDUP((J473*0.2)+J473,3)))</f>
        <v>-</v>
      </c>
      <c r="M473" s="64"/>
      <c r="N473"/>
      <c r="O473"/>
      <c r="P473"/>
    </row>
    <row r="474" spans="1:16" ht="26.1" customHeight="1">
      <c r="A474" s="79">
        <v>299</v>
      </c>
      <c r="B474" s="81" t="s">
        <v>122</v>
      </c>
      <c r="C474" s="75" t="s">
        <v>56</v>
      </c>
      <c r="D474" s="76" t="s">
        <v>57</v>
      </c>
      <c r="E474" s="76" t="s">
        <v>62</v>
      </c>
      <c r="F474" s="76" t="s">
        <v>132</v>
      </c>
      <c r="G474" s="76" t="s">
        <v>187</v>
      </c>
      <c r="H474" s="76">
        <v>50</v>
      </c>
      <c r="I474" s="78">
        <v>1</v>
      </c>
      <c r="J474" s="92">
        <v>5.7</v>
      </c>
      <c r="K474" s="77">
        <f t="shared" si="119"/>
        <v>5.9850000000000003</v>
      </c>
      <c r="L474" s="93" t="str">
        <f>IF(I474=1,"-",IF(AND(I474="",L473="-"),"-",ROUNDUP((J474*0.2)+J474,3)))</f>
        <v>-</v>
      </c>
      <c r="M474" s="64"/>
    </row>
    <row r="475" spans="1:16" s="6" customFormat="1" ht="26.1" customHeight="1">
      <c r="A475" s="73">
        <v>299</v>
      </c>
      <c r="B475" s="336" t="s">
        <v>122</v>
      </c>
      <c r="C475" s="311" t="s">
        <v>258</v>
      </c>
      <c r="D475" s="312" t="s">
        <v>259</v>
      </c>
      <c r="E475" s="70" t="s">
        <v>62</v>
      </c>
      <c r="F475" s="70" t="s">
        <v>132</v>
      </c>
      <c r="G475" s="70" t="s">
        <v>63</v>
      </c>
      <c r="H475" s="312">
        <v>50</v>
      </c>
      <c r="I475" s="319">
        <v>1</v>
      </c>
      <c r="J475" s="94">
        <v>4.5999999999999996</v>
      </c>
      <c r="K475" s="56">
        <f t="shared" si="119"/>
        <v>4.83</v>
      </c>
      <c r="L475" s="95" t="str">
        <f>IF(I475=1,"-",IF(AND(I475="",L474="-"),"-",ROUNDUP((J475*0.2)+J475,3)))</f>
        <v>-</v>
      </c>
      <c r="M475" s="64"/>
      <c r="N475"/>
      <c r="O475"/>
      <c r="P475"/>
    </row>
    <row r="476" spans="1:16" s="6" customFormat="1" ht="26.1" customHeight="1">
      <c r="A476" s="73">
        <v>208</v>
      </c>
      <c r="B476" s="336"/>
      <c r="C476" s="311"/>
      <c r="D476" s="312"/>
      <c r="E476" s="70" t="s">
        <v>60</v>
      </c>
      <c r="F476" s="70" t="s">
        <v>12</v>
      </c>
      <c r="G476" s="70" t="s">
        <v>63</v>
      </c>
      <c r="H476" s="312"/>
      <c r="I476" s="319"/>
      <c r="J476" s="94">
        <v>4.08</v>
      </c>
      <c r="K476" s="56">
        <f t="shared" si="119"/>
        <v>4.2839999999999998</v>
      </c>
      <c r="L476" s="95" t="str">
        <f>IF(I476=1,"-",IF(AND(I476="",L475="-"),"-",ROUNDUP((J476*0.2)+J476,3)))</f>
        <v>-</v>
      </c>
      <c r="M476" s="64"/>
      <c r="N476"/>
      <c r="O476"/>
      <c r="P476"/>
    </row>
    <row r="477" spans="1:16" ht="26.1" customHeight="1">
      <c r="A477" s="79">
        <v>300</v>
      </c>
      <c r="B477" s="81" t="s">
        <v>122</v>
      </c>
      <c r="C477" s="75" t="s">
        <v>172</v>
      </c>
      <c r="D477" s="76" t="s">
        <v>173</v>
      </c>
      <c r="E477" s="76" t="s">
        <v>62</v>
      </c>
      <c r="F477" s="76" t="s">
        <v>132</v>
      </c>
      <c r="G477" s="76" t="s">
        <v>238</v>
      </c>
      <c r="H477" s="76">
        <v>50</v>
      </c>
      <c r="I477" s="78">
        <v>1</v>
      </c>
      <c r="J477" s="92">
        <v>6.7</v>
      </c>
      <c r="K477" s="77">
        <f t="shared" si="119"/>
        <v>7.0350000000000001</v>
      </c>
      <c r="L477" s="93" t="str">
        <f>IF(I477=1,"-",IF(AND(I477="",L471="-"),"-",ROUNDUP((J477*0.2)+J477,3)))</f>
        <v>-</v>
      </c>
      <c r="M477" s="64"/>
    </row>
    <row r="478" spans="1:16" ht="26.1" customHeight="1">
      <c r="A478" s="73">
        <v>302</v>
      </c>
      <c r="B478" s="336" t="s">
        <v>122</v>
      </c>
      <c r="C478" s="311" t="s">
        <v>17</v>
      </c>
      <c r="D478" s="312" t="s">
        <v>19</v>
      </c>
      <c r="E478" s="70" t="s">
        <v>64</v>
      </c>
      <c r="F478" s="70" t="s">
        <v>118</v>
      </c>
      <c r="G478" s="70" t="s">
        <v>240</v>
      </c>
      <c r="H478" s="312">
        <v>100</v>
      </c>
      <c r="I478" s="319">
        <v>1</v>
      </c>
      <c r="J478" s="94">
        <v>2.5499999999999998</v>
      </c>
      <c r="K478" s="56">
        <f t="shared" si="119"/>
        <v>2.6779999999999999</v>
      </c>
      <c r="L478" s="95" t="str">
        <f>IF(I478=1,"-",IF(AND(I478="",L476="-"),"-",ROUNDUP((J478*0.2)+J478,3)))</f>
        <v>-</v>
      </c>
      <c r="M478" s="64"/>
    </row>
    <row r="479" spans="1:16" ht="26.1" customHeight="1">
      <c r="A479" s="73">
        <v>210</v>
      </c>
      <c r="B479" s="336"/>
      <c r="C479" s="311"/>
      <c r="D479" s="312"/>
      <c r="E479" s="70" t="s">
        <v>60</v>
      </c>
      <c r="F479" s="70" t="s">
        <v>12</v>
      </c>
      <c r="G479" s="70" t="s">
        <v>240</v>
      </c>
      <c r="H479" s="312"/>
      <c r="I479" s="319"/>
      <c r="J479" s="94">
        <v>2.5499999999999998</v>
      </c>
      <c r="K479" s="56">
        <f t="shared" si="119"/>
        <v>2.6779999999999999</v>
      </c>
      <c r="L479" s="95" t="str">
        <f t="shared" ref="L479:L487" si="123">IF(I479=1,"-",IF(AND(I479="",L478="-"),"-",ROUNDUP((J479*0.2)+J479,3)))</f>
        <v>-</v>
      </c>
      <c r="M479" s="64"/>
    </row>
    <row r="480" spans="1:16" s="6" customFormat="1" ht="26.1" customHeight="1">
      <c r="A480" s="66">
        <v>302</v>
      </c>
      <c r="B480" s="131" t="s">
        <v>122</v>
      </c>
      <c r="C480" s="72" t="s">
        <v>16</v>
      </c>
      <c r="D480" s="67" t="s">
        <v>18</v>
      </c>
      <c r="E480" s="67" t="s">
        <v>64</v>
      </c>
      <c r="F480" s="67" t="s">
        <v>118</v>
      </c>
      <c r="G480" s="67" t="s">
        <v>240</v>
      </c>
      <c r="H480" s="67">
        <v>50</v>
      </c>
      <c r="I480" s="68">
        <v>1</v>
      </c>
      <c r="J480" s="92">
        <v>4.2</v>
      </c>
      <c r="K480" s="77">
        <f t="shared" si="119"/>
        <v>4.41</v>
      </c>
      <c r="L480" s="93" t="str">
        <f t="shared" si="123"/>
        <v>-</v>
      </c>
      <c r="M480" s="64"/>
      <c r="N480"/>
      <c r="O480"/>
      <c r="P480"/>
    </row>
    <row r="481" spans="1:42" s="6" customFormat="1" ht="26.1" customHeight="1">
      <c r="A481" s="73">
        <v>302</v>
      </c>
      <c r="B481" s="130" t="s">
        <v>122</v>
      </c>
      <c r="C481" s="69" t="s">
        <v>166</v>
      </c>
      <c r="D481" s="70" t="s">
        <v>167</v>
      </c>
      <c r="E481" s="70" t="s">
        <v>64</v>
      </c>
      <c r="F481" s="70" t="s">
        <v>118</v>
      </c>
      <c r="G481" s="70" t="s">
        <v>238</v>
      </c>
      <c r="H481" s="70">
        <v>50</v>
      </c>
      <c r="I481" s="71">
        <v>1</v>
      </c>
      <c r="J481" s="94">
        <v>7.9</v>
      </c>
      <c r="K481" s="56">
        <f t="shared" si="119"/>
        <v>8.2949999999999999</v>
      </c>
      <c r="L481" s="95" t="str">
        <f t="shared" si="123"/>
        <v>-</v>
      </c>
      <c r="M481" s="64"/>
      <c r="N481"/>
      <c r="O481"/>
      <c r="P481"/>
    </row>
    <row r="482" spans="1:42" ht="26.1" customHeight="1">
      <c r="A482" s="79">
        <v>303</v>
      </c>
      <c r="B482" s="353" t="s">
        <v>122</v>
      </c>
      <c r="C482" s="366" t="s">
        <v>15</v>
      </c>
      <c r="D482" s="313" t="s">
        <v>37</v>
      </c>
      <c r="E482" s="76" t="s">
        <v>64</v>
      </c>
      <c r="F482" s="76" t="s">
        <v>132</v>
      </c>
      <c r="G482" s="76" t="s">
        <v>63</v>
      </c>
      <c r="H482" s="313">
        <v>50</v>
      </c>
      <c r="I482" s="357">
        <v>1</v>
      </c>
      <c r="J482" s="92">
        <v>4.5999999999999996</v>
      </c>
      <c r="K482" s="77">
        <f>IF(I482=1,(ROUNDUP((J482*0.05+J482),3)),ROUNDUP((J482*0.05+J482),3))</f>
        <v>4.83</v>
      </c>
      <c r="L482" s="93" t="str">
        <f>IF(I482=1,"-",IF(AND(I482="",L485="-"),"-",ROUNDUP((J482*0.2)+J482,3)))</f>
        <v>-</v>
      </c>
      <c r="M482" s="64"/>
    </row>
    <row r="483" spans="1:42" ht="26.1" customHeight="1">
      <c r="A483" s="79">
        <v>210</v>
      </c>
      <c r="B483" s="353"/>
      <c r="C483" s="366"/>
      <c r="D483" s="313"/>
      <c r="E483" s="76" t="s">
        <v>60</v>
      </c>
      <c r="F483" s="76" t="s">
        <v>12</v>
      </c>
      <c r="G483" s="76" t="s">
        <v>63</v>
      </c>
      <c r="H483" s="313"/>
      <c r="I483" s="357"/>
      <c r="J483" s="92">
        <v>2.96</v>
      </c>
      <c r="K483" s="77">
        <f>IF(I483=1,(ROUNDUP((J483*0.05+J483),3)),ROUNDUP((J483*0.05+J483),3))</f>
        <v>3.1080000000000001</v>
      </c>
      <c r="L483" s="93" t="str">
        <f>IF(I483=1,"-",IF(AND(I483="",L482="-"),"-",ROUNDUP((J483*0.2)+J483,3)))</f>
        <v>-</v>
      </c>
      <c r="M483" s="64"/>
    </row>
    <row r="484" spans="1:42" ht="26.1" customHeight="1">
      <c r="A484" s="335">
        <v>303</v>
      </c>
      <c r="B484" s="336" t="s">
        <v>122</v>
      </c>
      <c r="C484" s="311">
        <v>1090</v>
      </c>
      <c r="D484" s="312" t="s">
        <v>21</v>
      </c>
      <c r="E484" s="70" t="s">
        <v>64</v>
      </c>
      <c r="F484" s="70" t="s">
        <v>132</v>
      </c>
      <c r="G484" s="70" t="s">
        <v>63</v>
      </c>
      <c r="H484" s="312">
        <v>50</v>
      </c>
      <c r="I484" s="319">
        <v>1</v>
      </c>
      <c r="J484" s="94">
        <v>6.9</v>
      </c>
      <c r="K484" s="56">
        <f>IF(I484=1,(ROUNDUP((J484*0.05+J484),3)),ROUNDUP((J484*0.05+J484),3))</f>
        <v>7.2450000000000001</v>
      </c>
      <c r="L484" s="95" t="str">
        <f>IF(I484=1,"-",IF(AND(I484="",L481="-"),"-",ROUNDUP((J484*0.2)+J484,3)))</f>
        <v>-</v>
      </c>
      <c r="M484" s="64"/>
    </row>
    <row r="485" spans="1:42" ht="26.1" customHeight="1">
      <c r="A485" s="335"/>
      <c r="B485" s="336"/>
      <c r="C485" s="311"/>
      <c r="D485" s="312"/>
      <c r="E485" s="70" t="s">
        <v>64</v>
      </c>
      <c r="F485" s="70" t="s">
        <v>176</v>
      </c>
      <c r="G485" s="70" t="s">
        <v>240</v>
      </c>
      <c r="H485" s="312"/>
      <c r="I485" s="319"/>
      <c r="J485" s="94">
        <v>7.75</v>
      </c>
      <c r="K485" s="56">
        <f>IF(I485=1,(ROUNDUP((J485*0.05+J485),3)),ROUNDUP((J485*0.05+J485),3))</f>
        <v>8.1379999999999999</v>
      </c>
      <c r="L485" s="95" t="str">
        <f t="shared" si="123"/>
        <v>-</v>
      </c>
      <c r="M485" s="64"/>
    </row>
    <row r="486" spans="1:42" ht="24.95" customHeight="1">
      <c r="A486" s="118">
        <v>304</v>
      </c>
      <c r="B486" s="136" t="s">
        <v>122</v>
      </c>
      <c r="C486" s="119" t="s">
        <v>405</v>
      </c>
      <c r="D486" s="76" t="s">
        <v>407</v>
      </c>
      <c r="E486" s="76" t="s">
        <v>64</v>
      </c>
      <c r="F486" s="76" t="s">
        <v>132</v>
      </c>
      <c r="G486" s="76" t="s">
        <v>63</v>
      </c>
      <c r="H486" s="76">
        <v>50</v>
      </c>
      <c r="I486" s="109">
        <v>1</v>
      </c>
      <c r="J486" s="92">
        <v>11.95</v>
      </c>
      <c r="K486" s="77">
        <f t="shared" si="119"/>
        <v>12.548</v>
      </c>
      <c r="L486" s="77" t="str">
        <f>IF(I486=1,"-",IF(AND(I486="",L483="-"),"-",ROUNDUP((J486*0.2)+J486,3)))</f>
        <v>-</v>
      </c>
      <c r="M486" s="64"/>
    </row>
    <row r="487" spans="1:42" ht="26.1" customHeight="1">
      <c r="A487" s="73">
        <v>305</v>
      </c>
      <c r="B487" s="129" t="s">
        <v>122</v>
      </c>
      <c r="C487" s="69" t="s">
        <v>406</v>
      </c>
      <c r="D487" s="70" t="s">
        <v>408</v>
      </c>
      <c r="E487" s="70" t="s">
        <v>64</v>
      </c>
      <c r="F487" s="70" t="s">
        <v>132</v>
      </c>
      <c r="G487" s="70" t="s">
        <v>63</v>
      </c>
      <c r="H487" s="70">
        <v>50</v>
      </c>
      <c r="I487" s="71">
        <v>1</v>
      </c>
      <c r="J487" s="94">
        <v>12.95</v>
      </c>
      <c r="K487" s="56">
        <f t="shared" si="119"/>
        <v>13.597999999999999</v>
      </c>
      <c r="L487" s="95" t="str">
        <f t="shared" si="123"/>
        <v>-</v>
      </c>
      <c r="M487" s="64"/>
    </row>
    <row r="488" spans="1:42" ht="26.1" customHeight="1">
      <c r="A488" s="79">
        <v>306</v>
      </c>
      <c r="B488" s="81" t="s">
        <v>122</v>
      </c>
      <c r="C488" s="75" t="s">
        <v>267</v>
      </c>
      <c r="D488" s="76" t="s">
        <v>266</v>
      </c>
      <c r="E488" s="76" t="s">
        <v>64</v>
      </c>
      <c r="F488" s="76" t="s">
        <v>132</v>
      </c>
      <c r="G488" s="76" t="s">
        <v>63</v>
      </c>
      <c r="H488" s="76">
        <v>50</v>
      </c>
      <c r="I488" s="78">
        <v>1</v>
      </c>
      <c r="J488" s="92">
        <v>4.95</v>
      </c>
      <c r="K488" s="77">
        <f>IF(I488=1,(ROUNDUP((J488*0.05+J488),3)),ROUNDUP((J488*0.05+J488),3))</f>
        <v>5.1980000000000004</v>
      </c>
      <c r="L488" s="93" t="str">
        <f>IF(I488=1,"-",IF(AND(I488="",#REF!="-"),"-",ROUNDUP((J488*0.2)+J488,3)))</f>
        <v>-</v>
      </c>
      <c r="M488" s="64"/>
    </row>
    <row r="489" spans="1:42" s="6" customFormat="1" ht="26.1" customHeight="1">
      <c r="A489" s="73">
        <v>307</v>
      </c>
      <c r="B489" s="360" t="s">
        <v>122</v>
      </c>
      <c r="C489" s="311" t="s">
        <v>264</v>
      </c>
      <c r="D489" s="312" t="s">
        <v>265</v>
      </c>
      <c r="E489" s="70" t="s">
        <v>64</v>
      </c>
      <c r="F489" s="70" t="s">
        <v>132</v>
      </c>
      <c r="G489" s="70" t="s">
        <v>63</v>
      </c>
      <c r="H489" s="312">
        <v>50</v>
      </c>
      <c r="I489" s="319">
        <v>1</v>
      </c>
      <c r="J489" s="94">
        <v>4.95</v>
      </c>
      <c r="K489" s="56">
        <f>IF(I489=1,(ROUNDUP((J489*0.05+J489),3)),ROUNDUP((J489*0.05+J489),3))</f>
        <v>5.1980000000000004</v>
      </c>
      <c r="L489" s="95" t="str">
        <f>IF(I489=1,"-",IF(AND(I489="",L488="-"),"-",ROUNDUP((J489*0.2)+J489,3)))</f>
        <v>-</v>
      </c>
      <c r="M489" s="64"/>
      <c r="N489"/>
      <c r="O489"/>
      <c r="P489"/>
    </row>
    <row r="490" spans="1:42" s="6" customFormat="1" ht="26.1" customHeight="1">
      <c r="A490" s="73">
        <v>211</v>
      </c>
      <c r="B490" s="360"/>
      <c r="C490" s="311"/>
      <c r="D490" s="312"/>
      <c r="E490" s="70" t="s">
        <v>60</v>
      </c>
      <c r="F490" s="70" t="s">
        <v>12</v>
      </c>
      <c r="G490" s="70" t="s">
        <v>63</v>
      </c>
      <c r="H490" s="312"/>
      <c r="I490" s="319"/>
      <c r="J490" s="94">
        <v>4.95</v>
      </c>
      <c r="K490" s="56">
        <f>IF(I490=1,(ROUNDUP((J490*0.05+J490),3)),ROUNDUP((J490*0.05+J490),3))</f>
        <v>5.1980000000000004</v>
      </c>
      <c r="L490" s="95" t="str">
        <f>IF(I490=1,"-",IF(AND(I490="",L489="-"),"-",ROUNDUP((J490*0.2)+J490,3)))</f>
        <v>-</v>
      </c>
      <c r="M490" s="64"/>
      <c r="N490"/>
      <c r="O490"/>
      <c r="P490"/>
    </row>
    <row r="491" spans="1:42" ht="26.1" customHeight="1">
      <c r="A491" s="79">
        <v>307</v>
      </c>
      <c r="B491" s="353" t="s">
        <v>122</v>
      </c>
      <c r="C491" s="366" t="s">
        <v>59</v>
      </c>
      <c r="D491" s="313" t="s">
        <v>58</v>
      </c>
      <c r="E491" s="76" t="s">
        <v>64</v>
      </c>
      <c r="F491" s="76" t="s">
        <v>132</v>
      </c>
      <c r="G491" s="76" t="s">
        <v>63</v>
      </c>
      <c r="H491" s="313">
        <v>50</v>
      </c>
      <c r="I491" s="357">
        <v>1</v>
      </c>
      <c r="J491" s="92">
        <v>6.3</v>
      </c>
      <c r="K491" s="77">
        <f t="shared" si="119"/>
        <v>6.6150000000000002</v>
      </c>
      <c r="L491" s="93" t="str">
        <f>IF(I491=1,"-",IF(AND(I491="",L490="-"),"-",ROUNDUP((J491*0.2)+J491,3)))</f>
        <v>-</v>
      </c>
      <c r="M491" s="64"/>
    </row>
    <row r="492" spans="1:42" ht="26.1" customHeight="1">
      <c r="A492" s="79">
        <v>211</v>
      </c>
      <c r="B492" s="353"/>
      <c r="C492" s="366"/>
      <c r="D492" s="313"/>
      <c r="E492" s="76" t="s">
        <v>60</v>
      </c>
      <c r="F492" s="76" t="s">
        <v>12</v>
      </c>
      <c r="G492" s="76" t="s">
        <v>63</v>
      </c>
      <c r="H492" s="313"/>
      <c r="I492" s="357"/>
      <c r="J492" s="92">
        <v>3.75</v>
      </c>
      <c r="K492" s="77">
        <f t="shared" si="119"/>
        <v>3.9379999999999997</v>
      </c>
      <c r="L492" s="93" t="str">
        <f>IF(I492=1,"-",IF(AND(I492="",L491="-"),"-",ROUNDUP((J492*0.2)+J492,3)))</f>
        <v>-</v>
      </c>
      <c r="M492" s="64"/>
    </row>
    <row r="493" spans="1:42" s="6" customFormat="1" ht="26.1" customHeight="1">
      <c r="A493" s="73">
        <v>308</v>
      </c>
      <c r="B493" s="130" t="s">
        <v>122</v>
      </c>
      <c r="C493" s="69" t="s">
        <v>204</v>
      </c>
      <c r="D493" s="70" t="s">
        <v>205</v>
      </c>
      <c r="E493" s="70" t="s">
        <v>64</v>
      </c>
      <c r="F493" s="70" t="s">
        <v>132</v>
      </c>
      <c r="G493" s="70" t="s">
        <v>240</v>
      </c>
      <c r="H493" s="70">
        <v>50</v>
      </c>
      <c r="I493" s="71">
        <v>1</v>
      </c>
      <c r="J493" s="94">
        <v>5.25</v>
      </c>
      <c r="K493" s="56">
        <f t="shared" ref="K493" si="124">IF(I493=1,(ROUNDUP((J493*0.05+J493),3)),ROUNDUP((J493*0.05+J493),3))</f>
        <v>5.5129999999999999</v>
      </c>
      <c r="L493" s="95" t="str">
        <f>IF(I493=1,"-",IF(AND(I493="",#REF!="-"),"-",ROUNDUP((J493*0.2)+J493,3)))</f>
        <v>-</v>
      </c>
      <c r="M493" s="64"/>
      <c r="N493"/>
      <c r="O493"/>
      <c r="P493"/>
      <c r="Q493"/>
      <c r="R493"/>
      <c r="S493"/>
      <c r="T493"/>
      <c r="U493"/>
      <c r="V493"/>
      <c r="W493"/>
      <c r="X493"/>
      <c r="Y493"/>
      <c r="Z493"/>
      <c r="AA493"/>
      <c r="AB493"/>
      <c r="AC493"/>
      <c r="AD493"/>
      <c r="AE493"/>
      <c r="AF493"/>
      <c r="AG493"/>
      <c r="AH493"/>
      <c r="AI493"/>
      <c r="AJ493"/>
      <c r="AK493"/>
      <c r="AL493"/>
      <c r="AM493"/>
      <c r="AN493"/>
      <c r="AO493"/>
      <c r="AP493"/>
    </row>
    <row r="494" spans="1:42" s="6" customFormat="1" ht="26.1" customHeight="1">
      <c r="A494" s="79">
        <v>309</v>
      </c>
      <c r="B494" s="81" t="s">
        <v>122</v>
      </c>
      <c r="C494" s="75" t="s">
        <v>168</v>
      </c>
      <c r="D494" s="76" t="s">
        <v>169</v>
      </c>
      <c r="E494" s="76" t="s">
        <v>64</v>
      </c>
      <c r="F494" s="76" t="s">
        <v>132</v>
      </c>
      <c r="G494" s="76" t="s">
        <v>63</v>
      </c>
      <c r="H494" s="76">
        <v>50</v>
      </c>
      <c r="I494" s="78">
        <v>1</v>
      </c>
      <c r="J494" s="92">
        <v>9.1999999999999993</v>
      </c>
      <c r="K494" s="77">
        <f t="shared" ref="K494:K504" si="125">IF(I494=1,(ROUNDUP((J494*0.05+J494),3)),ROUNDUP((J494*0.05+J494),3))</f>
        <v>9.66</v>
      </c>
      <c r="L494" s="93" t="str">
        <f>IF(I494=1,"-",IF(AND(I494="",L493="-"),"-",ROUNDUP((J494*0.2)+J494,3)))</f>
        <v>-</v>
      </c>
      <c r="M494" s="64"/>
      <c r="N494"/>
      <c r="O494"/>
      <c r="P494"/>
    </row>
    <row r="495" spans="1:42" s="6" customFormat="1" ht="26.1" customHeight="1">
      <c r="A495" s="73">
        <v>309</v>
      </c>
      <c r="B495" s="130" t="s">
        <v>122</v>
      </c>
      <c r="C495" s="69" t="s">
        <v>161</v>
      </c>
      <c r="D495" s="70" t="s">
        <v>162</v>
      </c>
      <c r="E495" s="70" t="s">
        <v>62</v>
      </c>
      <c r="F495" s="70" t="s">
        <v>135</v>
      </c>
      <c r="G495" s="70" t="s">
        <v>63</v>
      </c>
      <c r="H495" s="70">
        <v>50</v>
      </c>
      <c r="I495" s="71">
        <v>1</v>
      </c>
      <c r="J495" s="94">
        <v>9.1999999999999993</v>
      </c>
      <c r="K495" s="56">
        <f t="shared" si="125"/>
        <v>9.66</v>
      </c>
      <c r="L495" s="95" t="str">
        <f>IF(I495=1,"-",IF(AND(I495="",L494="-"),"-",ROUNDUP((J495*0.2)+J495,3)))</f>
        <v>-</v>
      </c>
      <c r="M495" s="64"/>
      <c r="N495"/>
      <c r="O495"/>
      <c r="P495"/>
    </row>
    <row r="496" spans="1:42" ht="26.1" customHeight="1">
      <c r="A496" s="321">
        <v>310</v>
      </c>
      <c r="B496" s="318" t="s">
        <v>122</v>
      </c>
      <c r="C496" s="366">
        <v>1174</v>
      </c>
      <c r="D496" s="313" t="s">
        <v>75</v>
      </c>
      <c r="E496" s="76" t="s">
        <v>62</v>
      </c>
      <c r="F496" s="76" t="s">
        <v>132</v>
      </c>
      <c r="G496" s="76" t="s">
        <v>63</v>
      </c>
      <c r="H496" s="313">
        <v>30</v>
      </c>
      <c r="I496" s="357">
        <v>1</v>
      </c>
      <c r="J496" s="92">
        <v>8.9499999999999993</v>
      </c>
      <c r="K496" s="77">
        <f t="shared" ref="K496:K501" si="126">IF(I496=1,(ROUNDUP((J496*0.05+J496),3)),ROUNDUP((J496*0.05+J496),3))</f>
        <v>9.3979999999999997</v>
      </c>
      <c r="L496" s="93" t="str">
        <f>IF(I496=1,"-",IF(AND(I496="",L504="-"),"-",ROUNDUP((J496*0.2)+J496,3)))</f>
        <v>-</v>
      </c>
      <c r="M496" s="64"/>
    </row>
    <row r="497" spans="1:16" ht="26.1" customHeight="1">
      <c r="A497" s="321"/>
      <c r="B497" s="318"/>
      <c r="C497" s="366"/>
      <c r="D497" s="313"/>
      <c r="E497" s="76" t="s">
        <v>62</v>
      </c>
      <c r="F497" s="76" t="s">
        <v>176</v>
      </c>
      <c r="G497" s="76" t="s">
        <v>63</v>
      </c>
      <c r="H497" s="313"/>
      <c r="I497" s="357"/>
      <c r="J497" s="92">
        <v>9.4</v>
      </c>
      <c r="K497" s="77">
        <f t="shared" si="126"/>
        <v>9.8699999999999992</v>
      </c>
      <c r="L497" s="93" t="str">
        <f>IF(I497=1,"-",IF(AND(I497="",L496="-"),"-",ROUNDUP((J497*0.2)+J497,3)))</f>
        <v>-</v>
      </c>
      <c r="M497" s="64"/>
    </row>
    <row r="498" spans="1:16" ht="26.1" customHeight="1">
      <c r="A498" s="321"/>
      <c r="B498" s="318"/>
      <c r="C498" s="366"/>
      <c r="D498" s="313"/>
      <c r="E498" s="76" t="s">
        <v>62</v>
      </c>
      <c r="F498" s="76" t="s">
        <v>177</v>
      </c>
      <c r="G498" s="76" t="s">
        <v>63</v>
      </c>
      <c r="H498" s="313"/>
      <c r="I498" s="357"/>
      <c r="J498" s="92">
        <v>9.9</v>
      </c>
      <c r="K498" s="77">
        <f t="shared" si="126"/>
        <v>10.395</v>
      </c>
      <c r="L498" s="93" t="str">
        <f>IF(I498=1,"-",IF(AND(I498="",L497="-"),"-",ROUNDUP((J498*0.2)+J498,3)))</f>
        <v>-</v>
      </c>
      <c r="M498" s="64"/>
    </row>
    <row r="499" spans="1:16" ht="26.1" customHeight="1">
      <c r="A499" s="79">
        <v>212</v>
      </c>
      <c r="B499" s="318"/>
      <c r="C499" s="366"/>
      <c r="D499" s="313"/>
      <c r="E499" s="76" t="s">
        <v>60</v>
      </c>
      <c r="F499" s="76" t="s">
        <v>12</v>
      </c>
      <c r="G499" s="76" t="s">
        <v>63</v>
      </c>
      <c r="H499" s="313"/>
      <c r="I499" s="357"/>
      <c r="J499" s="92">
        <v>7.75</v>
      </c>
      <c r="K499" s="77">
        <f t="shared" si="126"/>
        <v>8.1379999999999999</v>
      </c>
      <c r="L499" s="93" t="str">
        <f>IF(I499=1,"-",IF(AND(I499="",L497="-"),"-",ROUNDUP((J499*0.2)+J499,3)))</f>
        <v>-</v>
      </c>
      <c r="M499" s="64"/>
    </row>
    <row r="500" spans="1:16" s="6" customFormat="1" ht="26.1" customHeight="1">
      <c r="A500" s="335">
        <v>310</v>
      </c>
      <c r="B500" s="336" t="s">
        <v>122</v>
      </c>
      <c r="C500" s="311">
        <v>1175</v>
      </c>
      <c r="D500" s="312" t="s">
        <v>165</v>
      </c>
      <c r="E500" s="70" t="s">
        <v>64</v>
      </c>
      <c r="F500" s="70" t="s">
        <v>132</v>
      </c>
      <c r="G500" s="70" t="s">
        <v>63</v>
      </c>
      <c r="H500" s="312">
        <v>30</v>
      </c>
      <c r="I500" s="319">
        <v>1</v>
      </c>
      <c r="J500" s="94">
        <v>8.9499999999999993</v>
      </c>
      <c r="K500" s="56">
        <f t="shared" si="126"/>
        <v>9.3979999999999997</v>
      </c>
      <c r="L500" s="95" t="str">
        <f>IF(I500=1,"-",IF(AND(I500="",L497="-"),"-",ROUNDUP((J500*0.2)+J500,3)))</f>
        <v>-</v>
      </c>
      <c r="M500" s="64"/>
      <c r="N500"/>
      <c r="O500"/>
      <c r="P500"/>
    </row>
    <row r="501" spans="1:16" s="6" customFormat="1" ht="26.1" customHeight="1">
      <c r="A501" s="335"/>
      <c r="B501" s="336"/>
      <c r="C501" s="311"/>
      <c r="D501" s="312"/>
      <c r="E501" s="70" t="s">
        <v>64</v>
      </c>
      <c r="F501" s="70" t="s">
        <v>176</v>
      </c>
      <c r="G501" s="70" t="s">
        <v>63</v>
      </c>
      <c r="H501" s="312"/>
      <c r="I501" s="319"/>
      <c r="J501" s="94">
        <v>9.4</v>
      </c>
      <c r="K501" s="56">
        <f t="shared" si="126"/>
        <v>9.8699999999999992</v>
      </c>
      <c r="L501" s="95" t="str">
        <f>IF(I501=1,"-",IF(AND(I501="",L499="-"),"-",ROUNDUP((J501*0.2)+J501,3)))</f>
        <v>-</v>
      </c>
      <c r="M501" s="64"/>
      <c r="N501"/>
      <c r="O501"/>
      <c r="P501"/>
    </row>
    <row r="502" spans="1:16" s="6" customFormat="1" ht="26.1" customHeight="1">
      <c r="A502" s="79">
        <v>312</v>
      </c>
      <c r="B502" s="81" t="s">
        <v>122</v>
      </c>
      <c r="C502" s="75" t="s">
        <v>159</v>
      </c>
      <c r="D502" s="76" t="s">
        <v>160</v>
      </c>
      <c r="E502" s="76" t="s">
        <v>62</v>
      </c>
      <c r="F502" s="76" t="s">
        <v>132</v>
      </c>
      <c r="G502" s="76" t="s">
        <v>63</v>
      </c>
      <c r="H502" s="76">
        <v>30</v>
      </c>
      <c r="I502" s="78">
        <v>1</v>
      </c>
      <c r="J502" s="92">
        <v>9.25</v>
      </c>
      <c r="K502" s="77">
        <f t="shared" si="125"/>
        <v>9.7129999999999992</v>
      </c>
      <c r="L502" s="93" t="str">
        <f>IF(I502=1,"-",IF(AND(I502="",L495="-"),"-",ROUNDUP((J502*0.2)+J502,3)))</f>
        <v>-</v>
      </c>
      <c r="M502" s="64"/>
      <c r="N502"/>
      <c r="O502"/>
      <c r="P502"/>
    </row>
    <row r="503" spans="1:16" ht="26.1" customHeight="1">
      <c r="A503" s="73">
        <v>313</v>
      </c>
      <c r="B503" s="360" t="s">
        <v>122</v>
      </c>
      <c r="C503" s="311" t="s">
        <v>87</v>
      </c>
      <c r="D503" s="312" t="s">
        <v>86</v>
      </c>
      <c r="E503" s="70" t="s">
        <v>62</v>
      </c>
      <c r="F503" s="70" t="s">
        <v>132</v>
      </c>
      <c r="G503" s="70" t="s">
        <v>63</v>
      </c>
      <c r="H503" s="312">
        <v>30</v>
      </c>
      <c r="I503" s="319">
        <v>1</v>
      </c>
      <c r="J503" s="94">
        <v>8.4499999999999993</v>
      </c>
      <c r="K503" s="56">
        <f t="shared" si="125"/>
        <v>8.8729999999999993</v>
      </c>
      <c r="L503" s="95" t="str">
        <f>IF(I503=1,"-",IF(AND(I503="",L502="-"),"-",ROUNDUP((J503*0.2)+J503,3)))</f>
        <v>-</v>
      </c>
      <c r="M503" s="64"/>
    </row>
    <row r="504" spans="1:16" ht="26.1" customHeight="1">
      <c r="A504" s="73">
        <v>212</v>
      </c>
      <c r="B504" s="360"/>
      <c r="C504" s="311"/>
      <c r="D504" s="312"/>
      <c r="E504" s="70" t="s">
        <v>60</v>
      </c>
      <c r="F504" s="70" t="s">
        <v>12</v>
      </c>
      <c r="G504" s="70" t="s">
        <v>63</v>
      </c>
      <c r="H504" s="312"/>
      <c r="I504" s="319"/>
      <c r="J504" s="94">
        <v>6.15</v>
      </c>
      <c r="K504" s="56">
        <f t="shared" si="125"/>
        <v>6.4580000000000002</v>
      </c>
      <c r="L504" s="95" t="str">
        <f>IF(I504=1,"-",IF(AND(I504="",L503="-"),"-",ROUNDUP((J504*0.2)+J504,3)))</f>
        <v>-</v>
      </c>
      <c r="M504" s="64"/>
    </row>
    <row r="505" spans="1:16" s="6" customFormat="1" ht="26.1" customHeight="1">
      <c r="A505" s="79">
        <v>314</v>
      </c>
      <c r="B505" s="353" t="s">
        <v>122</v>
      </c>
      <c r="C505" s="366" t="s">
        <v>497</v>
      </c>
      <c r="D505" s="313" t="s">
        <v>433</v>
      </c>
      <c r="E505" s="79" t="s">
        <v>62</v>
      </c>
      <c r="F505" s="76" t="s">
        <v>132</v>
      </c>
      <c r="G505" s="76" t="s">
        <v>63</v>
      </c>
      <c r="H505" s="313">
        <v>50</v>
      </c>
      <c r="I505" s="367">
        <v>1</v>
      </c>
      <c r="J505" s="92">
        <v>6.5</v>
      </c>
      <c r="K505" s="77">
        <f>IF(I505=1,(ROUNDUP((J505*0.05+J505),3)),ROUNDUP((J505*0.05+J505),3))</f>
        <v>6.8250000000000002</v>
      </c>
      <c r="L505" s="93" t="str">
        <f>IF(I505=1,"-",IF(AND(I505="",L508="-"),"-",ROUNDUP((J505*0.2)+J505,3)))</f>
        <v>-</v>
      </c>
      <c r="M505" s="64"/>
      <c r="N505"/>
      <c r="O505"/>
      <c r="P505"/>
    </row>
    <row r="506" spans="1:16" ht="26.1" customHeight="1">
      <c r="A506" s="79">
        <v>213</v>
      </c>
      <c r="B506" s="353"/>
      <c r="C506" s="366"/>
      <c r="D506" s="313"/>
      <c r="E506" s="79" t="s">
        <v>60</v>
      </c>
      <c r="F506" s="76" t="s">
        <v>12</v>
      </c>
      <c r="G506" s="76" t="s">
        <v>63</v>
      </c>
      <c r="H506" s="313"/>
      <c r="I506" s="367"/>
      <c r="J506" s="92">
        <v>5.95</v>
      </c>
      <c r="K506" s="77">
        <f>IF(I506=1,(ROUNDUP((J506*0.05+J506),3)),ROUNDUP((J506*0.05+J506),3))</f>
        <v>6.2480000000000002</v>
      </c>
      <c r="L506" s="93" t="str">
        <f>IF(I506=1,"-",IF(AND(I506="",L505="-"),"-",ROUNDUP((J506*0.2)+J506,3)))</f>
        <v>-</v>
      </c>
      <c r="M506" s="64"/>
    </row>
    <row r="507" spans="1:16" ht="26.1" customHeight="1">
      <c r="A507" s="73">
        <v>315</v>
      </c>
      <c r="B507" s="336" t="s">
        <v>122</v>
      </c>
      <c r="C507" s="311" t="s">
        <v>163</v>
      </c>
      <c r="D507" s="312" t="s">
        <v>164</v>
      </c>
      <c r="E507" s="70" t="s">
        <v>62</v>
      </c>
      <c r="F507" s="70" t="s">
        <v>132</v>
      </c>
      <c r="G507" s="70" t="s">
        <v>63</v>
      </c>
      <c r="H507" s="312">
        <v>30</v>
      </c>
      <c r="I507" s="319">
        <v>1</v>
      </c>
      <c r="J507" s="94">
        <v>6.75</v>
      </c>
      <c r="K507" s="56">
        <f t="shared" ref="K507:K508" si="127">IF(I507=1,(ROUNDUP((J507*0.05+J507),3)),ROUNDUP((J507*0.05+J507),3))</f>
        <v>7.0880000000000001</v>
      </c>
      <c r="L507" s="95" t="str">
        <f>IF(I507=1,"-",IF(AND(I507="",L500="-"),"-",ROUNDUP((J507*0.2)+J507,3)))</f>
        <v>-</v>
      </c>
      <c r="M507" s="64"/>
    </row>
    <row r="508" spans="1:16" ht="26.1" customHeight="1">
      <c r="A508" s="73">
        <v>213</v>
      </c>
      <c r="B508" s="336"/>
      <c r="C508" s="311"/>
      <c r="D508" s="312"/>
      <c r="E508" s="70" t="s">
        <v>60</v>
      </c>
      <c r="F508" s="70" t="s">
        <v>12</v>
      </c>
      <c r="G508" s="70" t="s">
        <v>63</v>
      </c>
      <c r="H508" s="312"/>
      <c r="I508" s="319"/>
      <c r="J508" s="94">
        <v>6.75</v>
      </c>
      <c r="K508" s="56">
        <f t="shared" si="127"/>
        <v>7.0880000000000001</v>
      </c>
      <c r="L508" s="95" t="str">
        <f t="shared" ref="L508" si="128">IF(I508=1,"-",IF(AND(I508="",L507="-"),"-",ROUNDUP((J508*0.2)+J508,3)))</f>
        <v>-</v>
      </c>
      <c r="M508" s="64"/>
    </row>
    <row r="509" spans="1:16" s="6" customFormat="1" ht="26.1" customHeight="1">
      <c r="A509" s="79">
        <v>316</v>
      </c>
      <c r="B509" s="82" t="s">
        <v>122</v>
      </c>
      <c r="C509" s="125" t="s">
        <v>436</v>
      </c>
      <c r="D509" s="108" t="s">
        <v>437</v>
      </c>
      <c r="E509" s="76" t="s">
        <v>62</v>
      </c>
      <c r="F509" s="108" t="s">
        <v>438</v>
      </c>
      <c r="G509" s="76" t="s">
        <v>63</v>
      </c>
      <c r="H509" s="76">
        <v>25</v>
      </c>
      <c r="I509" s="109">
        <v>1</v>
      </c>
      <c r="J509" s="92">
        <v>11.95</v>
      </c>
      <c r="K509" s="77">
        <f>IF(I509=1,(ROUNDUP((J509*0.05+J509),3)),ROUNDUP((J509*0.05+J509),3))</f>
        <v>12.548</v>
      </c>
      <c r="L509" s="93" t="str">
        <f>IF(I509=1,"-",IF(AND(I509="",L510="-"),"-",ROUNDUP((J509*0.2)+J509,3)))</f>
        <v>-</v>
      </c>
      <c r="M509" s="64"/>
      <c r="N509"/>
      <c r="O509"/>
      <c r="P509"/>
    </row>
    <row r="510" spans="1:16" ht="26.1" customHeight="1">
      <c r="A510" s="73">
        <v>316</v>
      </c>
      <c r="B510" s="130" t="s">
        <v>122</v>
      </c>
      <c r="C510" s="69" t="s">
        <v>435</v>
      </c>
      <c r="D510" s="70" t="s">
        <v>434</v>
      </c>
      <c r="E510" s="70" t="s">
        <v>62</v>
      </c>
      <c r="F510" s="70" t="s">
        <v>178</v>
      </c>
      <c r="G510" s="70" t="s">
        <v>63</v>
      </c>
      <c r="H510" s="70">
        <v>25</v>
      </c>
      <c r="I510" s="71">
        <v>1</v>
      </c>
      <c r="J510" s="94">
        <v>12.95</v>
      </c>
      <c r="K510" s="56">
        <f>IF(I510=1,(ROUNDUP((J510*0.05+J510),3)),ROUNDUP((J510*0.05+J510),3))</f>
        <v>13.597999999999999</v>
      </c>
      <c r="L510" s="95" t="str">
        <f>IF(I510=1,"-",IF(AND(I510="",L506="-"),"-",ROUNDUP((J510*0.2)+J510,3)))</f>
        <v>-</v>
      </c>
      <c r="M510" s="64"/>
    </row>
    <row r="511" spans="1:16" ht="26.1" customHeight="1">
      <c r="A511" s="354" t="s">
        <v>268</v>
      </c>
      <c r="B511" s="354"/>
      <c r="C511" s="354"/>
      <c r="D511" s="354"/>
      <c r="E511" s="354"/>
      <c r="F511" s="354"/>
      <c r="G511" s="354"/>
      <c r="H511" s="354"/>
      <c r="I511" s="354"/>
      <c r="J511" s="354"/>
      <c r="K511" s="354"/>
      <c r="L511" s="354"/>
      <c r="M511" s="64"/>
      <c r="N511" s="55"/>
    </row>
    <row r="512" spans="1:16" s="6" customFormat="1" ht="26.1" customHeight="1">
      <c r="A512" s="392">
        <v>322</v>
      </c>
      <c r="B512" s="364" t="s">
        <v>122</v>
      </c>
      <c r="C512" s="346" t="s">
        <v>235</v>
      </c>
      <c r="D512" s="340" t="s">
        <v>234</v>
      </c>
      <c r="E512" s="238" t="s">
        <v>62</v>
      </c>
      <c r="F512" s="238" t="s">
        <v>132</v>
      </c>
      <c r="G512" s="238" t="s">
        <v>63</v>
      </c>
      <c r="H512" s="340">
        <v>25</v>
      </c>
      <c r="I512" s="355">
        <v>1</v>
      </c>
      <c r="J512" s="231">
        <v>7.75</v>
      </c>
      <c r="K512" s="234">
        <f>IF(I512=1,(ROUNDUP((J512*0.05+J512),3)),ROUNDUP((J512*0.05+J512),3))</f>
        <v>8.1379999999999999</v>
      </c>
      <c r="L512" s="234" t="str">
        <f>IF(I512=1,"-",IF(AND(I512="",L528="-"),"-",ROUNDUP((J512*0.2)+J512,3)))</f>
        <v>-</v>
      </c>
      <c r="M512" s="64"/>
      <c r="N512"/>
      <c r="O512"/>
      <c r="P512"/>
    </row>
    <row r="513" spans="1:16" s="6" customFormat="1" ht="26.1" customHeight="1">
      <c r="A513" s="392"/>
      <c r="B513" s="364"/>
      <c r="C513" s="346"/>
      <c r="D513" s="340"/>
      <c r="E513" s="238" t="s">
        <v>62</v>
      </c>
      <c r="F513" s="238" t="s">
        <v>176</v>
      </c>
      <c r="G513" s="238" t="s">
        <v>63</v>
      </c>
      <c r="H513" s="340"/>
      <c r="I513" s="355"/>
      <c r="J513" s="231">
        <v>8.15</v>
      </c>
      <c r="K513" s="234">
        <f>IF(I513=1,(ROUNDUP((J513*0.05+J513),3)),ROUNDUP((J513*0.05+J513),3))</f>
        <v>8.5579999999999998</v>
      </c>
      <c r="L513" s="234" t="str">
        <f>IF(I513=1,"-",IF(AND(I513="",L529="-"),"-",ROUNDUP((J513*0.2)+J513,3)))</f>
        <v>-</v>
      </c>
      <c r="M513" s="64"/>
      <c r="N513"/>
      <c r="O513"/>
      <c r="P513"/>
    </row>
    <row r="514" spans="1:16" s="6" customFormat="1" ht="26.1" customHeight="1">
      <c r="A514" s="227">
        <v>221</v>
      </c>
      <c r="B514" s="364"/>
      <c r="C514" s="346"/>
      <c r="D514" s="340"/>
      <c r="E514" s="238" t="s">
        <v>60</v>
      </c>
      <c r="F514" s="238" t="s">
        <v>12</v>
      </c>
      <c r="G514" s="238" t="s">
        <v>63</v>
      </c>
      <c r="H514" s="340"/>
      <c r="I514" s="355"/>
      <c r="J514" s="231">
        <v>6.64</v>
      </c>
      <c r="K514" s="234">
        <f>IF(I514=1,(ROUNDUP((J514*0.05+J514),3)),ROUNDUP((J514*0.05+J514),3))</f>
        <v>6.9720000000000004</v>
      </c>
      <c r="L514" s="234" t="str">
        <f>IF(I514=1,"-",IF(AND(I514="",L512="-"),"-",ROUNDUP((J514*0.2)+J514,3)))</f>
        <v>-</v>
      </c>
      <c r="M514" s="64"/>
      <c r="N514"/>
      <c r="O514"/>
      <c r="P514"/>
    </row>
    <row r="515" spans="1:16" ht="26.1" customHeight="1">
      <c r="A515" s="146">
        <v>322</v>
      </c>
      <c r="B515" s="304" t="s">
        <v>122</v>
      </c>
      <c r="C515" s="307" t="s">
        <v>237</v>
      </c>
      <c r="D515" s="305" t="s">
        <v>236</v>
      </c>
      <c r="E515" s="149" t="s">
        <v>62</v>
      </c>
      <c r="F515" s="149" t="s">
        <v>132</v>
      </c>
      <c r="G515" s="149" t="s">
        <v>63</v>
      </c>
      <c r="H515" s="305">
        <v>30</v>
      </c>
      <c r="I515" s="320">
        <v>1</v>
      </c>
      <c r="J515" s="153">
        <v>7.75</v>
      </c>
      <c r="K515" s="154">
        <f>IF(I515=1,(ROUNDUP((J515*0.05+J515),3)),ROUNDUP((J515*0.05+J515),3))</f>
        <v>8.1379999999999999</v>
      </c>
      <c r="L515" s="154" t="str">
        <f>IF(I515=1,"-",IF(AND(I515="",L514="-"),"-",ROUNDUP((J515*0.2)+J515,3)))</f>
        <v>-</v>
      </c>
      <c r="M515" s="64"/>
    </row>
    <row r="516" spans="1:16" ht="26.1" customHeight="1">
      <c r="A516" s="146">
        <v>221</v>
      </c>
      <c r="B516" s="304"/>
      <c r="C516" s="307"/>
      <c r="D516" s="305"/>
      <c r="E516" s="149" t="s">
        <v>60</v>
      </c>
      <c r="F516" s="149" t="s">
        <v>12</v>
      </c>
      <c r="G516" s="149" t="s">
        <v>63</v>
      </c>
      <c r="H516" s="305"/>
      <c r="I516" s="320"/>
      <c r="J516" s="153">
        <v>6.64</v>
      </c>
      <c r="K516" s="154">
        <f>IF(I516=1,(ROUNDUP((J516*0.05+J516),3)),ROUNDUP((J516*0.05+J516),3))</f>
        <v>6.9720000000000004</v>
      </c>
      <c r="L516" s="154" t="str">
        <f>IF(I516=1,"-",IF(AND(I516="",L515="-"),"-",ROUNDUP((J516*0.2)+J516,3)))</f>
        <v>-</v>
      </c>
      <c r="M516" s="64"/>
    </row>
    <row r="517" spans="1:16" ht="26.1" customHeight="1">
      <c r="A517" s="227">
        <v>323</v>
      </c>
      <c r="B517" s="368" t="s">
        <v>449</v>
      </c>
      <c r="C517" s="346" t="s">
        <v>529</v>
      </c>
      <c r="D517" s="340" t="s">
        <v>530</v>
      </c>
      <c r="E517" s="238" t="s">
        <v>62</v>
      </c>
      <c r="F517" s="238" t="s">
        <v>135</v>
      </c>
      <c r="G517" s="238" t="s">
        <v>63</v>
      </c>
      <c r="H517" s="340">
        <v>25</v>
      </c>
      <c r="I517" s="355">
        <v>1</v>
      </c>
      <c r="J517" s="231">
        <v>8.9499999999999993</v>
      </c>
      <c r="K517" s="234">
        <f t="shared" ref="K517:K518" si="129">IF(I517=1,(ROUNDUP((J517*0.05+J517),3)),ROUNDUP((J517*0.05+J517),3))</f>
        <v>9.3979999999999997</v>
      </c>
      <c r="L517" s="234" t="str">
        <f t="shared" ref="L517:L518" si="130">IF(I517=1,"-",IF(AND(I517="",L516="-"),"-",ROUNDUP((J517*0.2)+J517,3)))</f>
        <v>-</v>
      </c>
      <c r="M517" s="64"/>
    </row>
    <row r="518" spans="1:16" ht="26.1" customHeight="1">
      <c r="A518" s="227">
        <v>220</v>
      </c>
      <c r="B518" s="368"/>
      <c r="C518" s="346"/>
      <c r="D518" s="340"/>
      <c r="E518" s="238" t="s">
        <v>60</v>
      </c>
      <c r="F518" s="238" t="s">
        <v>12</v>
      </c>
      <c r="G518" s="238" t="s">
        <v>63</v>
      </c>
      <c r="H518" s="340"/>
      <c r="I518" s="355"/>
      <c r="J518" s="231">
        <v>7.95</v>
      </c>
      <c r="K518" s="234">
        <f t="shared" si="129"/>
        <v>8.347999999999999</v>
      </c>
      <c r="L518" s="234" t="str">
        <f t="shared" si="130"/>
        <v>-</v>
      </c>
      <c r="M518" s="64"/>
    </row>
    <row r="519" spans="1:16" s="6" customFormat="1" ht="26.1" customHeight="1">
      <c r="A519" s="146">
        <v>324</v>
      </c>
      <c r="B519" s="408" t="s">
        <v>122</v>
      </c>
      <c r="C519" s="307" t="s">
        <v>462</v>
      </c>
      <c r="D519" s="305" t="s">
        <v>463</v>
      </c>
      <c r="E519" s="149" t="s">
        <v>62</v>
      </c>
      <c r="F519" s="149" t="s">
        <v>135</v>
      </c>
      <c r="G519" s="149" t="s">
        <v>63</v>
      </c>
      <c r="H519" s="305">
        <v>30</v>
      </c>
      <c r="I519" s="320">
        <v>1</v>
      </c>
      <c r="J519" s="153">
        <v>8.85</v>
      </c>
      <c r="K519" s="154">
        <f t="shared" ref="K519:K521" si="131">IF(I519=1,(ROUNDUP((J519*0.05+J519),3)),ROUNDUP((J519*0.05+J519),3))</f>
        <v>9.2929999999999993</v>
      </c>
      <c r="L519" s="154" t="str">
        <f>IF(I519=1,"-",IF(AND(I519="",#REF!="-"),"-",ROUNDUP((J519*0.2)+J519,3)))</f>
        <v>-</v>
      </c>
      <c r="M519" s="64"/>
      <c r="N519"/>
      <c r="O519"/>
      <c r="P519"/>
    </row>
    <row r="520" spans="1:16" s="6" customFormat="1" ht="26.1" customHeight="1">
      <c r="A520" s="146">
        <v>216</v>
      </c>
      <c r="B520" s="408"/>
      <c r="C520" s="307"/>
      <c r="D520" s="305"/>
      <c r="E520" s="149" t="s">
        <v>60</v>
      </c>
      <c r="F520" s="149" t="s">
        <v>12</v>
      </c>
      <c r="G520" s="149" t="s">
        <v>63</v>
      </c>
      <c r="H520" s="305"/>
      <c r="I520" s="320"/>
      <c r="J520" s="153">
        <v>7.5</v>
      </c>
      <c r="K520" s="154">
        <f t="shared" si="131"/>
        <v>7.875</v>
      </c>
      <c r="L520" s="154" t="str">
        <f>IF(I520=1,"-",IF(AND(I520="",L519="-"),"-",ROUNDUP((J520*0.2)+J520,3)))</f>
        <v>-</v>
      </c>
      <c r="M520" s="64"/>
      <c r="N520"/>
      <c r="O520"/>
      <c r="P520"/>
    </row>
    <row r="521" spans="1:16" s="6" customFormat="1" ht="26.1" customHeight="1">
      <c r="A521" s="227">
        <v>324</v>
      </c>
      <c r="B521" s="365" t="s">
        <v>122</v>
      </c>
      <c r="C521" s="346" t="s">
        <v>464</v>
      </c>
      <c r="D521" s="340" t="s">
        <v>465</v>
      </c>
      <c r="E521" s="238" t="s">
        <v>62</v>
      </c>
      <c r="F521" s="238" t="s">
        <v>135</v>
      </c>
      <c r="G521" s="238" t="s">
        <v>63</v>
      </c>
      <c r="H521" s="340">
        <v>30</v>
      </c>
      <c r="I521" s="355">
        <v>1</v>
      </c>
      <c r="J521" s="231">
        <v>6.95</v>
      </c>
      <c r="K521" s="234">
        <f t="shared" si="131"/>
        <v>7.298</v>
      </c>
      <c r="L521" s="234" t="str">
        <f t="shared" ref="L521" si="132">IF(I521=1,"-",IF(AND(I521="",L520="-"),"-",ROUNDUP((J521*0.2)+J521,3)))</f>
        <v>-</v>
      </c>
      <c r="M521" s="64"/>
      <c r="N521"/>
      <c r="O521"/>
      <c r="P521"/>
    </row>
    <row r="522" spans="1:16" s="6" customFormat="1" ht="26.1" customHeight="1">
      <c r="A522" s="227">
        <v>216</v>
      </c>
      <c r="B522" s="365"/>
      <c r="C522" s="346"/>
      <c r="D522" s="340"/>
      <c r="E522" s="238" t="s">
        <v>60</v>
      </c>
      <c r="F522" s="238" t="s">
        <v>12</v>
      </c>
      <c r="G522" s="238" t="s">
        <v>63</v>
      </c>
      <c r="H522" s="340"/>
      <c r="I522" s="355"/>
      <c r="J522" s="240">
        <v>6.4</v>
      </c>
      <c r="K522" s="234">
        <f t="shared" ref="K522" si="133">IF(I522=1,(ROUNDUP((J522*0.05+J522),3)),ROUNDUP((J522*0.05+J522),3))</f>
        <v>6.72</v>
      </c>
      <c r="L522" s="234" t="str">
        <f>IF(I522=1,"-",IF(AND(I522="",L521="-"),"-",ROUNDUP((J522*0.2)+J522,3)))</f>
        <v>-</v>
      </c>
      <c r="M522" s="64"/>
      <c r="N522"/>
      <c r="O522"/>
      <c r="P522"/>
    </row>
    <row r="523" spans="1:16" s="6" customFormat="1" ht="26.1" customHeight="1">
      <c r="A523" s="146">
        <v>325</v>
      </c>
      <c r="B523" s="396" t="s">
        <v>449</v>
      </c>
      <c r="C523" s="307" t="s">
        <v>531</v>
      </c>
      <c r="D523" s="305" t="s">
        <v>532</v>
      </c>
      <c r="E523" s="149" t="s">
        <v>62</v>
      </c>
      <c r="F523" s="149" t="s">
        <v>135</v>
      </c>
      <c r="G523" s="149" t="s">
        <v>63</v>
      </c>
      <c r="H523" s="305">
        <v>30</v>
      </c>
      <c r="I523" s="320">
        <v>1</v>
      </c>
      <c r="J523" s="171">
        <v>8.9499999999999993</v>
      </c>
      <c r="K523" s="154">
        <f t="shared" ref="K523:K525" si="134">IF(I523=1,(ROUNDUP((J523*0.05+J523),3)),ROUNDUP((J523*0.05+J523),3))</f>
        <v>9.3979999999999997</v>
      </c>
      <c r="L523" s="154" t="str">
        <f t="shared" ref="L523:L525" si="135">IF(I523=1,"-",IF(AND(I523="",L522="-"),"-",ROUNDUP((J523*0.2)+J523,3)))</f>
        <v>-</v>
      </c>
      <c r="M523" s="64"/>
      <c r="N523"/>
      <c r="O523"/>
      <c r="P523"/>
    </row>
    <row r="524" spans="1:16" s="6" customFormat="1" ht="26.1" customHeight="1">
      <c r="A524" s="146">
        <v>219</v>
      </c>
      <c r="B524" s="396"/>
      <c r="C524" s="307"/>
      <c r="D524" s="305"/>
      <c r="E524" s="149" t="s">
        <v>60</v>
      </c>
      <c r="F524" s="149" t="s">
        <v>12</v>
      </c>
      <c r="G524" s="149" t="s">
        <v>63</v>
      </c>
      <c r="H524" s="305"/>
      <c r="I524" s="320"/>
      <c r="J524" s="171">
        <v>8.5</v>
      </c>
      <c r="K524" s="154">
        <f t="shared" si="134"/>
        <v>8.9250000000000007</v>
      </c>
      <c r="L524" s="154" t="str">
        <f t="shared" si="135"/>
        <v>-</v>
      </c>
      <c r="M524" s="64"/>
      <c r="N524"/>
      <c r="O524"/>
      <c r="P524"/>
    </row>
    <row r="525" spans="1:16" s="6" customFormat="1" ht="26.1" customHeight="1">
      <c r="A525" s="227">
        <v>325</v>
      </c>
      <c r="B525" s="368" t="s">
        <v>449</v>
      </c>
      <c r="C525" s="346" t="s">
        <v>534</v>
      </c>
      <c r="D525" s="340" t="s">
        <v>533</v>
      </c>
      <c r="E525" s="238" t="s">
        <v>62</v>
      </c>
      <c r="F525" s="238" t="s">
        <v>135</v>
      </c>
      <c r="G525" s="238" t="s">
        <v>63</v>
      </c>
      <c r="H525" s="340">
        <v>30</v>
      </c>
      <c r="I525" s="355">
        <v>1</v>
      </c>
      <c r="J525" s="240">
        <v>5.95</v>
      </c>
      <c r="K525" s="234">
        <f t="shared" si="134"/>
        <v>6.2480000000000002</v>
      </c>
      <c r="L525" s="234" t="str">
        <f t="shared" si="135"/>
        <v>-</v>
      </c>
      <c r="M525" s="64"/>
      <c r="N525"/>
      <c r="O525"/>
      <c r="P525"/>
    </row>
    <row r="526" spans="1:16" s="6" customFormat="1" ht="26.1" customHeight="1">
      <c r="A526" s="227">
        <v>219</v>
      </c>
      <c r="B526" s="368"/>
      <c r="C526" s="346"/>
      <c r="D526" s="340"/>
      <c r="E526" s="238" t="s">
        <v>60</v>
      </c>
      <c r="F526" s="238" t="s">
        <v>12</v>
      </c>
      <c r="G526" s="238" t="s">
        <v>63</v>
      </c>
      <c r="H526" s="340"/>
      <c r="I526" s="355"/>
      <c r="J526" s="240">
        <v>5.5</v>
      </c>
      <c r="K526" s="234">
        <f t="shared" ref="K526" si="136">IF(I526=1,(ROUNDUP((J526*0.05+J526),3)),ROUNDUP((J526*0.05+J526),3))</f>
        <v>5.7750000000000004</v>
      </c>
      <c r="L526" s="234" t="str">
        <f t="shared" ref="L526" si="137">IF(I526=1,"-",IF(AND(I526="",L525="-"),"-",ROUNDUP((J526*0.2)+J526,3)))</f>
        <v>-</v>
      </c>
      <c r="M526" s="64"/>
      <c r="N526"/>
      <c r="O526"/>
      <c r="P526"/>
    </row>
    <row r="527" spans="1:16" s="6" customFormat="1" ht="26.1" customHeight="1">
      <c r="A527" s="146">
        <v>326</v>
      </c>
      <c r="B527" s="304" t="s">
        <v>122</v>
      </c>
      <c r="C527" s="307" t="s">
        <v>269</v>
      </c>
      <c r="D527" s="305" t="s">
        <v>270</v>
      </c>
      <c r="E527" s="149" t="s">
        <v>62</v>
      </c>
      <c r="F527" s="149" t="s">
        <v>132</v>
      </c>
      <c r="G527" s="149" t="s">
        <v>63</v>
      </c>
      <c r="H527" s="305">
        <v>15</v>
      </c>
      <c r="I527" s="320">
        <v>1</v>
      </c>
      <c r="J527" s="153">
        <v>14.95</v>
      </c>
      <c r="K527" s="154">
        <f>IF(I527=1,(ROUNDUP((J527*0.05+J527),3)),ROUNDUP((J527*0.05+J527),3))</f>
        <v>15.697999999999999</v>
      </c>
      <c r="L527" s="154" t="str">
        <f>IF(I527=1,"-",IF(AND(I527="",#REF!="-"),"-",ROUNDUP((J527*0.2)+J527,3)))</f>
        <v>-</v>
      </c>
      <c r="M527" s="64"/>
      <c r="N527"/>
      <c r="O527"/>
      <c r="P527"/>
    </row>
    <row r="528" spans="1:16" s="6" customFormat="1" ht="26.1" customHeight="1">
      <c r="A528" s="146">
        <v>215</v>
      </c>
      <c r="B528" s="304"/>
      <c r="C528" s="307"/>
      <c r="D528" s="305"/>
      <c r="E528" s="149" t="s">
        <v>60</v>
      </c>
      <c r="F528" s="149" t="s">
        <v>12</v>
      </c>
      <c r="G528" s="149" t="s">
        <v>63</v>
      </c>
      <c r="H528" s="305"/>
      <c r="I528" s="320"/>
      <c r="J528" s="153">
        <v>13.95</v>
      </c>
      <c r="K528" s="154">
        <f>IF(I528=1,(ROUNDUP((J528*0.05+J528),3)),ROUNDUP((J528*0.05+J528),3))</f>
        <v>14.648</v>
      </c>
      <c r="L528" s="154" t="str">
        <f>IF(I528=1,"-",IF(AND(I528="",L527="-"),"-",ROUNDUP((J528*0.2)+J528,3)))</f>
        <v>-</v>
      </c>
      <c r="M528" s="64"/>
      <c r="N528"/>
      <c r="O528"/>
      <c r="P528"/>
    </row>
    <row r="529" spans="1:42" ht="26.1" customHeight="1">
      <c r="A529" s="227">
        <v>327</v>
      </c>
      <c r="B529" s="364" t="s">
        <v>122</v>
      </c>
      <c r="C529" s="346" t="s">
        <v>439</v>
      </c>
      <c r="D529" s="340" t="s">
        <v>440</v>
      </c>
      <c r="E529" s="238" t="s">
        <v>62</v>
      </c>
      <c r="F529" s="238" t="s">
        <v>132</v>
      </c>
      <c r="G529" s="238" t="s">
        <v>63</v>
      </c>
      <c r="H529" s="340">
        <v>15</v>
      </c>
      <c r="I529" s="355">
        <v>1</v>
      </c>
      <c r="J529" s="231">
        <v>15.95</v>
      </c>
      <c r="K529" s="234">
        <f>IF(I529=1,(ROUNDUP((J529*0.05+J529),3)),ROUNDUP((J529*0.05+J529),3))</f>
        <v>16.748000000000001</v>
      </c>
      <c r="L529" s="234" t="str">
        <f>IF(I529=1,"-",IF(AND(I529="",L511="-"),"-",ROUNDUP((J529*0.2)+J529,3)))</f>
        <v>-</v>
      </c>
      <c r="M529" s="64"/>
      <c r="N529" s="55"/>
    </row>
    <row r="530" spans="1:42" ht="26.1" customHeight="1">
      <c r="A530" s="227">
        <v>215</v>
      </c>
      <c r="B530" s="364"/>
      <c r="C530" s="346"/>
      <c r="D530" s="340"/>
      <c r="E530" s="238" t="s">
        <v>60</v>
      </c>
      <c r="F530" s="238" t="s">
        <v>12</v>
      </c>
      <c r="G530" s="238" t="s">
        <v>63</v>
      </c>
      <c r="H530" s="340"/>
      <c r="I530" s="355"/>
      <c r="J530" s="231">
        <v>14.95</v>
      </c>
      <c r="K530" s="234">
        <f>IF(I530=1,(ROUNDUP((J530*0.05+J530),3)),ROUNDUP((J530*0.05+J530),3))</f>
        <v>15.697999999999999</v>
      </c>
      <c r="L530" s="234" t="str">
        <f>IF(I530=1,"-",IF(AND(I530="",L529="-"),"-",ROUNDUP((J530*0.2)+J530,3)))</f>
        <v>-</v>
      </c>
      <c r="M530" s="64"/>
      <c r="N530" s="55"/>
    </row>
    <row r="531" spans="1:42" s="12" customFormat="1" ht="21.75" customHeight="1">
      <c r="A531" s="309">
        <v>329</v>
      </c>
      <c r="B531" s="303" t="s">
        <v>122</v>
      </c>
      <c r="C531" s="307">
        <v>1119</v>
      </c>
      <c r="D531" s="305" t="s">
        <v>298</v>
      </c>
      <c r="E531" s="149" t="s">
        <v>244</v>
      </c>
      <c r="F531" s="149" t="s">
        <v>178</v>
      </c>
      <c r="G531" s="149" t="s">
        <v>63</v>
      </c>
      <c r="H531" s="305">
        <v>20</v>
      </c>
      <c r="I531" s="320">
        <v>1</v>
      </c>
      <c r="J531" s="153">
        <v>6.5</v>
      </c>
      <c r="K531" s="141">
        <f t="shared" ref="K531:K541" si="138">IF(I531=1,(ROUNDUP((J531*0.05+J531),3)),ROUNDUP((J531*0.05+J531),3))</f>
        <v>6.8250000000000002</v>
      </c>
      <c r="L531" s="141" t="str">
        <f>IF(I531=1,"-",IF(AND(I531="",L534="-"),"-",ROUNDUP((J531*0.2)+J531,3)))</f>
        <v>-</v>
      </c>
      <c r="M531" s="64"/>
      <c r="N531"/>
      <c r="O531"/>
      <c r="P531"/>
      <c r="Q531"/>
      <c r="R531"/>
      <c r="S531"/>
      <c r="T531"/>
      <c r="U531"/>
      <c r="V531"/>
      <c r="W531"/>
      <c r="X531"/>
      <c r="Y531"/>
      <c r="Z531"/>
      <c r="AA531"/>
      <c r="AB531"/>
      <c r="AC531"/>
      <c r="AD531"/>
      <c r="AE531"/>
      <c r="AF531"/>
      <c r="AG531"/>
      <c r="AH531"/>
      <c r="AI531"/>
      <c r="AJ531"/>
      <c r="AK531"/>
      <c r="AL531"/>
      <c r="AM531"/>
      <c r="AN531"/>
      <c r="AO531"/>
      <c r="AP531"/>
    </row>
    <row r="532" spans="1:42" s="12" customFormat="1" ht="21.75" customHeight="1">
      <c r="A532" s="309"/>
      <c r="B532" s="303"/>
      <c r="C532" s="307"/>
      <c r="D532" s="305"/>
      <c r="E532" s="149" t="s">
        <v>244</v>
      </c>
      <c r="F532" s="149" t="s">
        <v>176</v>
      </c>
      <c r="G532" s="149" t="s">
        <v>63</v>
      </c>
      <c r="H532" s="305"/>
      <c r="I532" s="320"/>
      <c r="J532" s="153">
        <v>6.5</v>
      </c>
      <c r="K532" s="141">
        <f t="shared" si="138"/>
        <v>6.8250000000000002</v>
      </c>
      <c r="L532" s="141" t="str">
        <f>IF(I532=1,"-",IF(AND(I532="",L531="-"),"-",ROUNDUP((J532*0.2)+J532,3)))</f>
        <v>-</v>
      </c>
      <c r="M532" s="64"/>
      <c r="N532"/>
      <c r="O532"/>
      <c r="P532"/>
      <c r="Q532"/>
      <c r="R532"/>
      <c r="S532"/>
      <c r="T532"/>
      <c r="U532"/>
      <c r="V532"/>
      <c r="W532"/>
      <c r="X532"/>
      <c r="Y532"/>
      <c r="Z532"/>
      <c r="AA532"/>
      <c r="AB532"/>
      <c r="AC532"/>
      <c r="AD532"/>
      <c r="AE532"/>
      <c r="AF532"/>
      <c r="AG532"/>
      <c r="AH532"/>
      <c r="AI532"/>
      <c r="AJ532"/>
      <c r="AK532"/>
      <c r="AL532"/>
      <c r="AM532"/>
      <c r="AN532"/>
      <c r="AO532"/>
      <c r="AP532"/>
    </row>
    <row r="533" spans="1:42" s="12" customFormat="1" ht="21.75" customHeight="1">
      <c r="A533" s="392">
        <v>329</v>
      </c>
      <c r="B533" s="344" t="s">
        <v>122</v>
      </c>
      <c r="C533" s="346">
        <v>1181</v>
      </c>
      <c r="D533" s="340" t="s">
        <v>297</v>
      </c>
      <c r="E533" s="238" t="s">
        <v>244</v>
      </c>
      <c r="F533" s="238" t="s">
        <v>178</v>
      </c>
      <c r="G533" s="238" t="s">
        <v>63</v>
      </c>
      <c r="H533" s="340">
        <v>20</v>
      </c>
      <c r="I533" s="355">
        <v>1</v>
      </c>
      <c r="J533" s="231">
        <v>8.5</v>
      </c>
      <c r="K533" s="232">
        <f t="shared" si="138"/>
        <v>8.9250000000000007</v>
      </c>
      <c r="L533" s="232" t="str">
        <f>IF(I533=1,"-",IF(AND(I533="",#REF!="-"),"-",ROUNDUP((J533*0.2)+J533,3)))</f>
        <v>-</v>
      </c>
      <c r="M533" s="64"/>
      <c r="N533"/>
      <c r="O533"/>
      <c r="P533"/>
      <c r="Q533"/>
      <c r="R533"/>
      <c r="S533"/>
      <c r="T533"/>
      <c r="U533"/>
      <c r="V533"/>
      <c r="W533"/>
      <c r="X533"/>
      <c r="Y533"/>
      <c r="Z533"/>
      <c r="AA533"/>
      <c r="AB533"/>
      <c r="AC533"/>
      <c r="AD533"/>
      <c r="AE533"/>
      <c r="AF533"/>
      <c r="AG533"/>
      <c r="AH533"/>
      <c r="AI533"/>
      <c r="AJ533"/>
      <c r="AK533"/>
      <c r="AL533"/>
      <c r="AM533"/>
      <c r="AN533"/>
      <c r="AO533"/>
      <c r="AP533"/>
    </row>
    <row r="534" spans="1:42" s="12" customFormat="1" ht="21.75" customHeight="1">
      <c r="A534" s="392"/>
      <c r="B534" s="344"/>
      <c r="C534" s="346"/>
      <c r="D534" s="340"/>
      <c r="E534" s="238" t="s">
        <v>244</v>
      </c>
      <c r="F534" s="238" t="s">
        <v>176</v>
      </c>
      <c r="G534" s="238" t="s">
        <v>63</v>
      </c>
      <c r="H534" s="340"/>
      <c r="I534" s="355"/>
      <c r="J534" s="231">
        <v>8.5</v>
      </c>
      <c r="K534" s="232">
        <f t="shared" si="138"/>
        <v>8.9250000000000007</v>
      </c>
      <c r="L534" s="232" t="str">
        <f>IF(I534=1,"-",IF(AND(I534="",L533="-"),"-",ROUNDUP((J534*0.2)+J534,3)))</f>
        <v>-</v>
      </c>
      <c r="M534" s="64"/>
      <c r="N534"/>
      <c r="O534"/>
      <c r="P534"/>
      <c r="Q534"/>
      <c r="R534"/>
      <c r="S534"/>
      <c r="T534"/>
      <c r="U534"/>
      <c r="V534"/>
      <c r="W534"/>
      <c r="X534"/>
      <c r="Y534"/>
      <c r="Z534"/>
      <c r="AA534"/>
      <c r="AB534"/>
      <c r="AC534"/>
      <c r="AD534"/>
      <c r="AE534"/>
      <c r="AF534"/>
      <c r="AG534"/>
      <c r="AH534"/>
      <c r="AI534"/>
      <c r="AJ534"/>
      <c r="AK534"/>
      <c r="AL534"/>
      <c r="AM534"/>
      <c r="AN534"/>
      <c r="AO534"/>
      <c r="AP534"/>
    </row>
    <row r="535" spans="1:42" ht="26.1" customHeight="1">
      <c r="A535" s="354" t="s">
        <v>495</v>
      </c>
      <c r="B535" s="354"/>
      <c r="C535" s="354"/>
      <c r="D535" s="354"/>
      <c r="E535" s="354"/>
      <c r="F535" s="354"/>
      <c r="G535" s="354"/>
      <c r="H535" s="354"/>
      <c r="I535" s="354"/>
      <c r="J535" s="354"/>
      <c r="K535" s="354"/>
      <c r="L535" s="354"/>
      <c r="M535" s="64"/>
      <c r="N535" s="89"/>
    </row>
    <row r="536" spans="1:42" s="6" customFormat="1" ht="25.5" customHeight="1">
      <c r="A536" s="146">
        <v>334</v>
      </c>
      <c r="B536" s="304" t="s">
        <v>122</v>
      </c>
      <c r="C536" s="307" t="s">
        <v>170</v>
      </c>
      <c r="D536" s="305" t="s">
        <v>171</v>
      </c>
      <c r="E536" s="149" t="s">
        <v>244</v>
      </c>
      <c r="F536" s="149" t="s">
        <v>245</v>
      </c>
      <c r="G536" s="149" t="s">
        <v>187</v>
      </c>
      <c r="H536" s="305">
        <v>50</v>
      </c>
      <c r="I536" s="320">
        <v>1</v>
      </c>
      <c r="J536" s="153">
        <v>6.5</v>
      </c>
      <c r="K536" s="154">
        <f t="shared" si="138"/>
        <v>6.8250000000000002</v>
      </c>
      <c r="L536" s="154" t="str">
        <f>IF(I536=1,"-",IF(AND(I536="",#REF!="-"),"-",ROUNDUP((J536*0.2)+J536,3)))</f>
        <v>-</v>
      </c>
      <c r="M536" s="64"/>
      <c r="N536"/>
      <c r="O536"/>
      <c r="P536"/>
    </row>
    <row r="537" spans="1:42" s="6" customFormat="1" ht="26.1" customHeight="1">
      <c r="A537" s="146">
        <v>214</v>
      </c>
      <c r="B537" s="304"/>
      <c r="C537" s="307"/>
      <c r="D537" s="305"/>
      <c r="E537" s="149" t="s">
        <v>60</v>
      </c>
      <c r="F537" s="149" t="s">
        <v>12</v>
      </c>
      <c r="G537" s="149" t="s">
        <v>187</v>
      </c>
      <c r="H537" s="305"/>
      <c r="I537" s="320"/>
      <c r="J537" s="153">
        <v>6.2</v>
      </c>
      <c r="K537" s="154">
        <f t="shared" si="138"/>
        <v>6.51</v>
      </c>
      <c r="L537" s="154" t="str">
        <f>IF(I537=1,"-",IF(AND(I537="",L536="-"),"-",ROUNDUP((J537*0.2)+J537,3)))</f>
        <v>-</v>
      </c>
      <c r="M537" s="64"/>
      <c r="N537"/>
      <c r="O537"/>
      <c r="P537"/>
    </row>
    <row r="538" spans="1:42" ht="26.1" customHeight="1">
      <c r="A538" s="227">
        <v>334</v>
      </c>
      <c r="B538" s="364" t="s">
        <v>122</v>
      </c>
      <c r="C538" s="346" t="s">
        <v>107</v>
      </c>
      <c r="D538" s="340" t="s">
        <v>108</v>
      </c>
      <c r="E538" s="238" t="s">
        <v>244</v>
      </c>
      <c r="F538" s="238" t="s">
        <v>178</v>
      </c>
      <c r="G538" s="238" t="s">
        <v>63</v>
      </c>
      <c r="H538" s="340">
        <v>50</v>
      </c>
      <c r="I538" s="355">
        <v>1</v>
      </c>
      <c r="J538" s="231">
        <v>6.5</v>
      </c>
      <c r="K538" s="234">
        <f t="shared" si="138"/>
        <v>6.8250000000000002</v>
      </c>
      <c r="L538" s="234" t="str">
        <f>IF(I538=1,"-",IF(AND(I538="",L537="-"),"-",ROUNDUP((J538*0.2)+J538,3)))</f>
        <v>-</v>
      </c>
      <c r="M538" s="64"/>
    </row>
    <row r="539" spans="1:42" ht="26.1" customHeight="1">
      <c r="A539" s="227">
        <v>214</v>
      </c>
      <c r="B539" s="364"/>
      <c r="C539" s="346"/>
      <c r="D539" s="340"/>
      <c r="E539" s="238" t="s">
        <v>60</v>
      </c>
      <c r="F539" s="238" t="s">
        <v>12</v>
      </c>
      <c r="G539" s="238" t="s">
        <v>63</v>
      </c>
      <c r="H539" s="340"/>
      <c r="I539" s="355"/>
      <c r="J539" s="231">
        <v>6.2</v>
      </c>
      <c r="K539" s="234">
        <f t="shared" si="138"/>
        <v>6.51</v>
      </c>
      <c r="L539" s="234" t="str">
        <f>IF(I539=1,"-",IF(AND(I539="",L538="-"),"-",ROUNDUP((J539*0.2)+J539,3)))</f>
        <v>-</v>
      </c>
      <c r="M539" s="64"/>
    </row>
    <row r="540" spans="1:42" ht="26.1" customHeight="1">
      <c r="A540" s="146">
        <v>335</v>
      </c>
      <c r="B540" s="304" t="s">
        <v>122</v>
      </c>
      <c r="C540" s="307" t="s">
        <v>61</v>
      </c>
      <c r="D540" s="305" t="s">
        <v>74</v>
      </c>
      <c r="E540" s="149" t="s">
        <v>62</v>
      </c>
      <c r="F540" s="149" t="s">
        <v>132</v>
      </c>
      <c r="G540" s="149" t="s">
        <v>187</v>
      </c>
      <c r="H540" s="305">
        <v>50</v>
      </c>
      <c r="I540" s="320">
        <v>5</v>
      </c>
      <c r="J540" s="153">
        <v>2.65</v>
      </c>
      <c r="K540" s="154">
        <f t="shared" si="138"/>
        <v>2.7829999999999999</v>
      </c>
      <c r="L540" s="154">
        <f>IF(I540=1,"-",IF(AND(I540="",L539="-"),"-",ROUNDUP((J540*0.2)+J540,3)))</f>
        <v>3.18</v>
      </c>
      <c r="M540" s="64"/>
    </row>
    <row r="541" spans="1:42" ht="26.1" customHeight="1">
      <c r="A541" s="146">
        <v>200</v>
      </c>
      <c r="B541" s="304"/>
      <c r="C541" s="307"/>
      <c r="D541" s="305"/>
      <c r="E541" s="149" t="s">
        <v>60</v>
      </c>
      <c r="F541" s="149" t="s">
        <v>12</v>
      </c>
      <c r="G541" s="149" t="s">
        <v>187</v>
      </c>
      <c r="H541" s="305"/>
      <c r="I541" s="320"/>
      <c r="J541" s="153">
        <v>2.25</v>
      </c>
      <c r="K541" s="154">
        <f t="shared" si="138"/>
        <v>2.363</v>
      </c>
      <c r="L541" s="154">
        <f>IF(I541=1,"-",IF(AND(I541="",L540="-"),"-",ROUNDUP((J541*0.2)+J541,3)))</f>
        <v>2.7</v>
      </c>
      <c r="M541" s="64"/>
    </row>
    <row r="542" spans="1:42" ht="24.95" customHeight="1">
      <c r="A542" s="392">
        <v>335</v>
      </c>
      <c r="B542" s="411" t="s">
        <v>122</v>
      </c>
      <c r="C542" s="346" t="s">
        <v>460</v>
      </c>
      <c r="D542" s="340" t="s">
        <v>461</v>
      </c>
      <c r="E542" s="238" t="s">
        <v>244</v>
      </c>
      <c r="F542" s="238" t="s">
        <v>178</v>
      </c>
      <c r="G542" s="238" t="s">
        <v>63</v>
      </c>
      <c r="H542" s="340">
        <v>50</v>
      </c>
      <c r="I542" s="355">
        <v>5</v>
      </c>
      <c r="J542" s="231">
        <v>2.4500000000000002</v>
      </c>
      <c r="K542" s="234">
        <f t="shared" ref="K542:K544" si="139">IF(I542=1,(ROUNDUP((J542*0.05+J542),3)),ROUNDUP((J542*0.05+J542),3))</f>
        <v>2.573</v>
      </c>
      <c r="L542" s="234">
        <f t="shared" ref="L542:L544" si="140">IF(I542=1,"-",IF(AND(I542="",L541="-"),"-",ROUNDUP((J542*0.2)+J542,3)))</f>
        <v>2.94</v>
      </c>
      <c r="M542" s="64"/>
    </row>
    <row r="543" spans="1:42" ht="24.95" customHeight="1">
      <c r="A543" s="392"/>
      <c r="B543" s="411"/>
      <c r="C543" s="346"/>
      <c r="D543" s="340"/>
      <c r="E543" s="238" t="s">
        <v>244</v>
      </c>
      <c r="F543" s="238" t="s">
        <v>176</v>
      </c>
      <c r="G543" s="238" t="s">
        <v>63</v>
      </c>
      <c r="H543" s="340"/>
      <c r="I543" s="355"/>
      <c r="J543" s="231">
        <v>2.65</v>
      </c>
      <c r="K543" s="234">
        <f t="shared" si="139"/>
        <v>2.7829999999999999</v>
      </c>
      <c r="L543" s="234">
        <f t="shared" si="140"/>
        <v>3.18</v>
      </c>
      <c r="M543" s="64"/>
    </row>
    <row r="544" spans="1:42" ht="24.95" customHeight="1">
      <c r="A544" s="227">
        <v>200</v>
      </c>
      <c r="B544" s="411"/>
      <c r="C544" s="346"/>
      <c r="D544" s="340"/>
      <c r="E544" s="238" t="s">
        <v>60</v>
      </c>
      <c r="F544" s="238" t="s">
        <v>12</v>
      </c>
      <c r="G544" s="238" t="s">
        <v>63</v>
      </c>
      <c r="H544" s="340"/>
      <c r="I544" s="355"/>
      <c r="J544" s="231">
        <v>2</v>
      </c>
      <c r="K544" s="234">
        <f t="shared" si="139"/>
        <v>2.1</v>
      </c>
      <c r="L544" s="234">
        <f t="shared" si="140"/>
        <v>2.4</v>
      </c>
      <c r="M544" s="64"/>
    </row>
    <row r="545" spans="1:42" s="12" customFormat="1" ht="21.75" customHeight="1">
      <c r="A545" s="309">
        <v>336</v>
      </c>
      <c r="B545" s="303" t="s">
        <v>122</v>
      </c>
      <c r="C545" s="390" t="s">
        <v>471</v>
      </c>
      <c r="D545" s="389" t="s">
        <v>472</v>
      </c>
      <c r="E545" s="149" t="s">
        <v>62</v>
      </c>
      <c r="F545" s="149" t="s">
        <v>132</v>
      </c>
      <c r="G545" s="149" t="s">
        <v>63</v>
      </c>
      <c r="H545" s="305">
        <v>30</v>
      </c>
      <c r="I545" s="320">
        <v>1</v>
      </c>
      <c r="J545" s="153">
        <v>7.95</v>
      </c>
      <c r="K545" s="154">
        <f t="shared" ref="K545:K547" si="141">IF(I545=1,(ROUNDUP((J545*0.05+J545),3)),ROUNDUP((J545*0.05+J545),3))</f>
        <v>8.347999999999999</v>
      </c>
      <c r="L545" s="154" t="str">
        <f t="shared" ref="L545" si="142">IF(I545=1,"-",IF(AND(I545="",L544="-"),"-",ROUNDUP((J545*0.2)+J545,3)))</f>
        <v>-</v>
      </c>
      <c r="M545" s="64"/>
      <c r="N545"/>
      <c r="O545"/>
      <c r="P545"/>
      <c r="Q545"/>
      <c r="R545"/>
      <c r="S545"/>
      <c r="T545"/>
      <c r="U545"/>
      <c r="V545"/>
      <c r="W545"/>
      <c r="X545"/>
      <c r="Y545"/>
      <c r="Z545"/>
      <c r="AA545"/>
      <c r="AB545"/>
      <c r="AC545"/>
      <c r="AD545"/>
      <c r="AE545"/>
      <c r="AF545"/>
      <c r="AG545"/>
      <c r="AH545"/>
      <c r="AI545"/>
      <c r="AJ545"/>
      <c r="AK545"/>
      <c r="AL545"/>
      <c r="AM545"/>
      <c r="AN545"/>
      <c r="AO545"/>
      <c r="AP545"/>
    </row>
    <row r="546" spans="1:42" s="12" customFormat="1" ht="21.75" customHeight="1">
      <c r="A546" s="309"/>
      <c r="B546" s="303"/>
      <c r="C546" s="390"/>
      <c r="D546" s="389"/>
      <c r="E546" s="149" t="s">
        <v>62</v>
      </c>
      <c r="F546" s="149" t="s">
        <v>176</v>
      </c>
      <c r="G546" s="149" t="s">
        <v>63</v>
      </c>
      <c r="H546" s="305"/>
      <c r="I546" s="320"/>
      <c r="J546" s="153">
        <v>8.35</v>
      </c>
      <c r="K546" s="154">
        <f t="shared" ref="K546" si="143">IF(I546=1,(ROUNDUP((J546*0.05+J546),3)),ROUNDUP((J546*0.05+J546),3))</f>
        <v>8.7679999999999989</v>
      </c>
      <c r="L546" s="154" t="str">
        <f t="shared" ref="L546" si="144">IF(I546=1,"-",IF(AND(I546="",L545="-"),"-",ROUNDUP((J546*0.2)+J546,3)))</f>
        <v>-</v>
      </c>
      <c r="M546" s="64"/>
      <c r="N546"/>
      <c r="O546"/>
      <c r="P546"/>
      <c r="Q546"/>
      <c r="R546"/>
      <c r="S546"/>
      <c r="T546"/>
      <c r="U546"/>
      <c r="V546"/>
      <c r="W546"/>
      <c r="X546"/>
      <c r="Y546"/>
      <c r="Z546"/>
      <c r="AA546"/>
      <c r="AB546"/>
      <c r="AC546"/>
      <c r="AD546"/>
      <c r="AE546"/>
      <c r="AF546"/>
      <c r="AG546"/>
      <c r="AH546"/>
      <c r="AI546"/>
      <c r="AJ546"/>
      <c r="AK546"/>
      <c r="AL546"/>
      <c r="AM546"/>
      <c r="AN546"/>
      <c r="AO546"/>
      <c r="AP546"/>
    </row>
    <row r="547" spans="1:42" s="12" customFormat="1" ht="21.75" customHeight="1">
      <c r="A547" s="227">
        <v>336</v>
      </c>
      <c r="B547" s="237" t="s">
        <v>122</v>
      </c>
      <c r="C547" s="228" t="s">
        <v>474</v>
      </c>
      <c r="D547" s="238" t="s">
        <v>473</v>
      </c>
      <c r="E547" s="238" t="s">
        <v>64</v>
      </c>
      <c r="F547" s="238" t="s">
        <v>132</v>
      </c>
      <c r="G547" s="238" t="s">
        <v>63</v>
      </c>
      <c r="H547" s="238">
        <v>30</v>
      </c>
      <c r="I547" s="239">
        <v>1</v>
      </c>
      <c r="J547" s="231">
        <v>7.95</v>
      </c>
      <c r="K547" s="234">
        <f t="shared" si="141"/>
        <v>8.347999999999999</v>
      </c>
      <c r="L547" s="234" t="str">
        <f>IF(I547=1,"-",IF(AND(I547="",#REF!="-"),"-",ROUNDUP((J547*0.2)+J547,3)))</f>
        <v>-</v>
      </c>
      <c r="M547" s="64"/>
      <c r="N547"/>
      <c r="O547"/>
      <c r="P547"/>
      <c r="Q547"/>
      <c r="R547"/>
      <c r="S547"/>
      <c r="T547"/>
      <c r="U547"/>
      <c r="V547"/>
      <c r="W547"/>
      <c r="X547"/>
      <c r="Y547"/>
      <c r="Z547"/>
      <c r="AA547"/>
      <c r="AB547"/>
      <c r="AC547"/>
      <c r="AD547"/>
      <c r="AE547"/>
      <c r="AF547"/>
      <c r="AG547"/>
      <c r="AH547"/>
      <c r="AI547"/>
      <c r="AJ547"/>
      <c r="AK547"/>
      <c r="AL547"/>
      <c r="AM547"/>
      <c r="AN547"/>
      <c r="AO547"/>
      <c r="AP547"/>
    </row>
    <row r="548" spans="1:42" ht="26.1" customHeight="1">
      <c r="A548" s="146">
        <v>338</v>
      </c>
      <c r="B548" s="303" t="s">
        <v>122</v>
      </c>
      <c r="C548" s="307">
        <v>5088</v>
      </c>
      <c r="D548" s="305" t="s">
        <v>89</v>
      </c>
      <c r="E548" s="149" t="s">
        <v>244</v>
      </c>
      <c r="F548" s="149" t="s">
        <v>178</v>
      </c>
      <c r="G548" s="149" t="s">
        <v>63</v>
      </c>
      <c r="H548" s="305">
        <v>50</v>
      </c>
      <c r="I548" s="294">
        <v>1</v>
      </c>
      <c r="J548" s="153">
        <v>7.6</v>
      </c>
      <c r="K548" s="154">
        <f t="shared" ref="K548:K559" si="145">IF(I548=1,(ROUNDUP((J548*0.05+J548),3)),ROUNDUP((J548*0.05+J548),3))</f>
        <v>7.98</v>
      </c>
      <c r="L548" s="154" t="str">
        <f>IF(I548=1,"-",IF(AND(I548="",#REF!="-"),"-",ROUNDUP((J548*0.2)+J548,3)))</f>
        <v>-</v>
      </c>
      <c r="M548" s="64"/>
    </row>
    <row r="549" spans="1:42" ht="26.1" customHeight="1">
      <c r="A549" s="146">
        <v>226</v>
      </c>
      <c r="B549" s="303"/>
      <c r="C549" s="307"/>
      <c r="D549" s="305"/>
      <c r="E549" s="149" t="s">
        <v>60</v>
      </c>
      <c r="F549" s="149" t="s">
        <v>12</v>
      </c>
      <c r="G549" s="149" t="s">
        <v>63</v>
      </c>
      <c r="H549" s="305"/>
      <c r="I549" s="294"/>
      <c r="J549" s="153">
        <v>6.57</v>
      </c>
      <c r="K549" s="154">
        <f t="shared" si="145"/>
        <v>6.899</v>
      </c>
      <c r="L549" s="154" t="str">
        <f>IF(I549=1,"-",IF(AND(I549="",L548="-"),"-",ROUNDUP((J549*0.2)+J549,3)))</f>
        <v>-</v>
      </c>
      <c r="M549" s="64"/>
    </row>
    <row r="550" spans="1:42" s="6" customFormat="1" ht="26.1" customHeight="1">
      <c r="A550" s="242">
        <v>339</v>
      </c>
      <c r="B550" s="241" t="s">
        <v>122</v>
      </c>
      <c r="C550" s="243" t="s">
        <v>252</v>
      </c>
      <c r="D550" s="238" t="s">
        <v>253</v>
      </c>
      <c r="E550" s="238" t="s">
        <v>62</v>
      </c>
      <c r="F550" s="238" t="s">
        <v>132</v>
      </c>
      <c r="G550" s="238" t="s">
        <v>63</v>
      </c>
      <c r="H550" s="238">
        <v>50</v>
      </c>
      <c r="I550" s="239">
        <v>1</v>
      </c>
      <c r="J550" s="231">
        <v>8.9499999999999993</v>
      </c>
      <c r="K550" s="234">
        <f t="shared" si="145"/>
        <v>9.3979999999999997</v>
      </c>
      <c r="L550" s="234" t="str">
        <f>IF(I550=1,"-",IF(AND(I550="",#REF!="-"),"-",ROUNDUP((J550*0.2)+J550,3)))</f>
        <v>-</v>
      </c>
      <c r="M550" s="64"/>
      <c r="N550"/>
      <c r="O550"/>
      <c r="P550"/>
    </row>
    <row r="551" spans="1:42" s="6" customFormat="1" ht="26.1" customHeight="1">
      <c r="A551" s="410">
        <v>341</v>
      </c>
      <c r="B551" s="396" t="s">
        <v>449</v>
      </c>
      <c r="C551" s="356" t="s">
        <v>535</v>
      </c>
      <c r="D551" s="305" t="s">
        <v>536</v>
      </c>
      <c r="E551" s="149" t="s">
        <v>62</v>
      </c>
      <c r="F551" s="149" t="s">
        <v>178</v>
      </c>
      <c r="G551" s="149" t="s">
        <v>63</v>
      </c>
      <c r="H551" s="305">
        <v>10</v>
      </c>
      <c r="I551" s="320">
        <v>1</v>
      </c>
      <c r="J551" s="153">
        <v>24.95</v>
      </c>
      <c r="K551" s="154">
        <f t="shared" ref="K551:K553" si="146">IF(I551=1,(ROUNDUP((J551*0.05+J551),3)),ROUNDUP((J551*0.05+J551),3))</f>
        <v>26.198</v>
      </c>
      <c r="L551" s="154" t="str">
        <f>IF(I551=1,"-",IF(AND(I551="",#REF!="-"),"-",ROUNDUP((J551*0.2)+J551,3)))</f>
        <v>-</v>
      </c>
      <c r="M551" s="64"/>
      <c r="N551"/>
      <c r="O551"/>
      <c r="P551"/>
    </row>
    <row r="552" spans="1:42" s="6" customFormat="1" ht="26.1" customHeight="1">
      <c r="A552" s="410"/>
      <c r="B552" s="396"/>
      <c r="C552" s="356"/>
      <c r="D552" s="305"/>
      <c r="E552" s="149" t="s">
        <v>62</v>
      </c>
      <c r="F552" s="149" t="s">
        <v>176</v>
      </c>
      <c r="G552" s="149" t="s">
        <v>63</v>
      </c>
      <c r="H552" s="305"/>
      <c r="I552" s="320"/>
      <c r="J552" s="153">
        <v>25.95</v>
      </c>
      <c r="K552" s="154">
        <f t="shared" si="146"/>
        <v>27.248000000000001</v>
      </c>
      <c r="L552" s="154" t="str">
        <f>IF(I551=1,"-",IF(AND(I551="",#REF!="-"),"-",ROUNDUP((J552*0.2)+J552,3)))</f>
        <v>-</v>
      </c>
      <c r="M552" s="64"/>
      <c r="N552"/>
      <c r="O552"/>
      <c r="P552"/>
    </row>
    <row r="553" spans="1:42" s="6" customFormat="1" ht="26.1" customHeight="1">
      <c r="A553" s="410"/>
      <c r="B553" s="396"/>
      <c r="C553" s="356"/>
      <c r="D553" s="305"/>
      <c r="E553" s="149" t="s">
        <v>62</v>
      </c>
      <c r="F553" s="149" t="s">
        <v>177</v>
      </c>
      <c r="G553" s="149" t="s">
        <v>63</v>
      </c>
      <c r="H553" s="305"/>
      <c r="I553" s="320"/>
      <c r="J553" s="153">
        <v>26.5</v>
      </c>
      <c r="K553" s="154">
        <f t="shared" si="146"/>
        <v>27.824999999999999</v>
      </c>
      <c r="L553" s="154" t="str">
        <f>IF(I551=1,"-",IF(AND(I551="",#REF!="-"),"-",ROUNDUP((J553*0.2)+J553,3)))</f>
        <v>-</v>
      </c>
      <c r="M553" s="64"/>
      <c r="N553"/>
      <c r="O553"/>
      <c r="P553"/>
    </row>
    <row r="554" spans="1:42" ht="26.1" customHeight="1">
      <c r="A554" s="227">
        <v>342</v>
      </c>
      <c r="B554" s="364" t="s">
        <v>122</v>
      </c>
      <c r="C554" s="346" t="s">
        <v>409</v>
      </c>
      <c r="D554" s="340" t="s">
        <v>410</v>
      </c>
      <c r="E554" s="238" t="s">
        <v>62</v>
      </c>
      <c r="F554" s="238" t="s">
        <v>135</v>
      </c>
      <c r="G554" s="238" t="s">
        <v>63</v>
      </c>
      <c r="H554" s="340">
        <v>10</v>
      </c>
      <c r="I554" s="422">
        <v>1</v>
      </c>
      <c r="J554" s="231">
        <v>21.65</v>
      </c>
      <c r="K554" s="232">
        <f t="shared" si="145"/>
        <v>22.733000000000001</v>
      </c>
      <c r="L554" s="234" t="str">
        <f>IF(I554=1,"-",IF(AND(I554="",L549="-"),"-",ROUNDUP((J554*0.2)+J554,3)))</f>
        <v>-</v>
      </c>
      <c r="M554" s="64"/>
    </row>
    <row r="555" spans="1:42" ht="26.1" customHeight="1">
      <c r="A555" s="227">
        <v>224</v>
      </c>
      <c r="B555" s="364"/>
      <c r="C555" s="346"/>
      <c r="D555" s="340"/>
      <c r="E555" s="238" t="s">
        <v>60</v>
      </c>
      <c r="F555" s="238" t="s">
        <v>411</v>
      </c>
      <c r="G555" s="238" t="s">
        <v>63</v>
      </c>
      <c r="H555" s="340"/>
      <c r="I555" s="422"/>
      <c r="J555" s="231">
        <v>18.95</v>
      </c>
      <c r="K555" s="232">
        <f t="shared" si="145"/>
        <v>19.898</v>
      </c>
      <c r="L555" s="234" t="str">
        <f>IF(I555=1,"-",IF(AND(I555="",L554="-"),"-",ROUNDUP((J555*0.2)+J555,3)))</f>
        <v>-</v>
      </c>
      <c r="M555" s="64"/>
    </row>
    <row r="556" spans="1:42" s="6" customFormat="1" ht="26.1" customHeight="1">
      <c r="A556" s="146">
        <v>343</v>
      </c>
      <c r="B556" s="436" t="s">
        <v>122</v>
      </c>
      <c r="C556" s="307" t="s">
        <v>308</v>
      </c>
      <c r="D556" s="305" t="s">
        <v>309</v>
      </c>
      <c r="E556" s="149" t="s">
        <v>62</v>
      </c>
      <c r="F556" s="149" t="s">
        <v>135</v>
      </c>
      <c r="G556" s="149" t="s">
        <v>63</v>
      </c>
      <c r="H556" s="305">
        <v>10</v>
      </c>
      <c r="I556" s="320">
        <v>1</v>
      </c>
      <c r="J556" s="153">
        <v>19.95</v>
      </c>
      <c r="K556" s="154">
        <f>IF(I556=1,(ROUNDUP((J556*0.05+J556),3)),ROUNDUP((J556*0.05+J556),3))</f>
        <v>20.948</v>
      </c>
      <c r="L556" s="154" t="str">
        <f>IF(I556=1,"-",IF(AND(I556="",L656="-"),"-",ROUNDUP((J556*0.2)+J556,3)))</f>
        <v>-</v>
      </c>
      <c r="M556" s="64"/>
      <c r="N556"/>
      <c r="O556"/>
      <c r="P556"/>
    </row>
    <row r="557" spans="1:42" s="6" customFormat="1" ht="26.1" customHeight="1">
      <c r="A557" s="146">
        <v>223</v>
      </c>
      <c r="B557" s="436"/>
      <c r="C557" s="307"/>
      <c r="D557" s="305"/>
      <c r="E557" s="149" t="s">
        <v>60</v>
      </c>
      <c r="F557" s="149" t="s">
        <v>12</v>
      </c>
      <c r="G557" s="149" t="s">
        <v>63</v>
      </c>
      <c r="H557" s="305"/>
      <c r="I557" s="320"/>
      <c r="J557" s="153">
        <v>17.899999999999999</v>
      </c>
      <c r="K557" s="154">
        <f>IF(I557=1,(ROUNDUP((J557*0.05+J557),3)),ROUNDUP((J557*0.05+J557),3))</f>
        <v>18.795000000000002</v>
      </c>
      <c r="L557" s="154" t="str">
        <f>IF(I557=1,"-",IF(AND(I557="",L556="-"),"-",ROUNDUP((J557*0.2)+J557,3)))</f>
        <v>-</v>
      </c>
      <c r="M557" s="64"/>
      <c r="N557"/>
      <c r="O557"/>
      <c r="P557"/>
    </row>
    <row r="558" spans="1:42" s="6" customFormat="1" ht="26.1" customHeight="1">
      <c r="A558" s="227">
        <v>343</v>
      </c>
      <c r="B558" s="406" t="s">
        <v>122</v>
      </c>
      <c r="C558" s="346" t="s">
        <v>256</v>
      </c>
      <c r="D558" s="340" t="s">
        <v>257</v>
      </c>
      <c r="E558" s="238" t="s">
        <v>62</v>
      </c>
      <c r="F558" s="238" t="s">
        <v>132</v>
      </c>
      <c r="G558" s="238" t="s">
        <v>63</v>
      </c>
      <c r="H558" s="340">
        <v>10</v>
      </c>
      <c r="I558" s="355">
        <v>1</v>
      </c>
      <c r="J558" s="231">
        <v>16.8</v>
      </c>
      <c r="K558" s="234">
        <f t="shared" si="145"/>
        <v>17.64</v>
      </c>
      <c r="L558" s="234" t="str">
        <f>IF(I558=1,"-",IF(AND(I558="",#REF!="-"),"-",ROUNDUP((J558*0.2)+J558,3)))</f>
        <v>-</v>
      </c>
      <c r="M558" s="64"/>
      <c r="N558"/>
      <c r="O558"/>
      <c r="P558"/>
    </row>
    <row r="559" spans="1:42" s="6" customFormat="1" ht="26.1" customHeight="1">
      <c r="A559" s="227">
        <v>223</v>
      </c>
      <c r="B559" s="406"/>
      <c r="C559" s="346"/>
      <c r="D559" s="340"/>
      <c r="E559" s="238" t="s">
        <v>60</v>
      </c>
      <c r="F559" s="238" t="s">
        <v>12</v>
      </c>
      <c r="G559" s="238" t="s">
        <v>63</v>
      </c>
      <c r="H559" s="340"/>
      <c r="I559" s="355"/>
      <c r="J559" s="231">
        <v>15.1</v>
      </c>
      <c r="K559" s="234">
        <f t="shared" si="145"/>
        <v>15.855</v>
      </c>
      <c r="L559" s="234" t="str">
        <f>IF(I559=1,"-",IF(AND(I559="",L558="-"),"-",ROUNDUP((J559*0.2)+J559,3)))</f>
        <v>-</v>
      </c>
      <c r="M559" s="64"/>
      <c r="N559"/>
      <c r="O559"/>
      <c r="P559"/>
    </row>
    <row r="560" spans="1:42" ht="26.1" customHeight="1">
      <c r="A560" s="354" t="s">
        <v>323</v>
      </c>
      <c r="B560" s="354"/>
      <c r="C560" s="354"/>
      <c r="D560" s="354"/>
      <c r="E560" s="354"/>
      <c r="F560" s="354"/>
      <c r="G560" s="354"/>
      <c r="H560" s="354"/>
      <c r="I560" s="354"/>
      <c r="J560" s="354"/>
      <c r="K560" s="354"/>
      <c r="L560" s="354"/>
      <c r="M560" s="64"/>
    </row>
    <row r="561" spans="1:16" ht="26.1" customHeight="1">
      <c r="A561" s="73">
        <v>349</v>
      </c>
      <c r="B561" s="368" t="s">
        <v>449</v>
      </c>
      <c r="C561" s="311" t="s">
        <v>547</v>
      </c>
      <c r="D561" s="312" t="s">
        <v>548</v>
      </c>
      <c r="E561" s="70" t="s">
        <v>244</v>
      </c>
      <c r="F561" s="70" t="s">
        <v>132</v>
      </c>
      <c r="G561" s="70" t="s">
        <v>63</v>
      </c>
      <c r="H561" s="312">
        <v>20</v>
      </c>
      <c r="I561" s="319">
        <v>1</v>
      </c>
      <c r="J561" s="94">
        <v>6.95</v>
      </c>
      <c r="K561" s="56">
        <f t="shared" ref="K561:K562" si="147">IF(I561=1,(ROUNDUP((J561*0.05+J561),3)),ROUNDUP((J561*0.05+J561),3))</f>
        <v>7.298</v>
      </c>
      <c r="L561" s="95" t="str">
        <f t="shared" ref="L561:L564" si="148">IF(I561=1,"-",IF(AND(I561="",L560="-"),"-",ROUNDUP((J561*0.2)+J561,3)))</f>
        <v>-</v>
      </c>
      <c r="M561" s="64"/>
    </row>
    <row r="562" spans="1:16" ht="26.1" customHeight="1">
      <c r="A562" s="73">
        <v>203</v>
      </c>
      <c r="B562" s="368"/>
      <c r="C562" s="311"/>
      <c r="D562" s="312"/>
      <c r="E562" s="70" t="s">
        <v>60</v>
      </c>
      <c r="F562" s="70" t="s">
        <v>12</v>
      </c>
      <c r="G562" s="70" t="s">
        <v>63</v>
      </c>
      <c r="H562" s="312"/>
      <c r="I562" s="319"/>
      <c r="J562" s="94">
        <v>6.5</v>
      </c>
      <c r="K562" s="56">
        <f t="shared" si="147"/>
        <v>6.8250000000000002</v>
      </c>
      <c r="L562" s="95" t="str">
        <f t="shared" si="148"/>
        <v>-</v>
      </c>
      <c r="M562" s="64"/>
    </row>
    <row r="563" spans="1:16" s="6" customFormat="1" ht="26.1" customHeight="1">
      <c r="A563" s="66">
        <v>350</v>
      </c>
      <c r="B563" s="358" t="s">
        <v>122</v>
      </c>
      <c r="C563" s="359" t="s">
        <v>223</v>
      </c>
      <c r="D563" s="316" t="s">
        <v>222</v>
      </c>
      <c r="E563" s="67" t="s">
        <v>244</v>
      </c>
      <c r="F563" s="67" t="s">
        <v>132</v>
      </c>
      <c r="G563" s="67" t="s">
        <v>63</v>
      </c>
      <c r="H563" s="316">
        <v>20</v>
      </c>
      <c r="I563" s="361">
        <v>1</v>
      </c>
      <c r="J563" s="92">
        <v>10.75</v>
      </c>
      <c r="K563" s="18">
        <f t="shared" ref="K563:K574" si="149">IF(I563=1,(ROUNDUP((J563*0.05+J563),3)),ROUNDUP((J563*0.05+J563),3))</f>
        <v>11.288</v>
      </c>
      <c r="L563" s="93" t="str">
        <f t="shared" si="148"/>
        <v>-</v>
      </c>
      <c r="M563" s="64"/>
      <c r="N563"/>
      <c r="O563"/>
      <c r="P563"/>
    </row>
    <row r="564" spans="1:16" s="6" customFormat="1" ht="26.1" customHeight="1">
      <c r="A564" s="66">
        <v>204</v>
      </c>
      <c r="B564" s="358"/>
      <c r="C564" s="359"/>
      <c r="D564" s="316"/>
      <c r="E564" s="67" t="s">
        <v>60</v>
      </c>
      <c r="F564" s="67" t="s">
        <v>12</v>
      </c>
      <c r="G564" s="67" t="s">
        <v>63</v>
      </c>
      <c r="H564" s="316"/>
      <c r="I564" s="361"/>
      <c r="J564" s="92">
        <v>9.4</v>
      </c>
      <c r="K564" s="18">
        <f t="shared" si="149"/>
        <v>9.8699999999999992</v>
      </c>
      <c r="L564" s="93" t="str">
        <f t="shared" si="148"/>
        <v>-</v>
      </c>
      <c r="M564" s="64"/>
      <c r="N564"/>
      <c r="O564"/>
      <c r="P564"/>
    </row>
    <row r="565" spans="1:16" s="6" customFormat="1" ht="26.1" customHeight="1">
      <c r="A565" s="73">
        <v>352</v>
      </c>
      <c r="B565" s="360" t="s">
        <v>122</v>
      </c>
      <c r="C565" s="311" t="s">
        <v>105</v>
      </c>
      <c r="D565" s="312" t="s">
        <v>106</v>
      </c>
      <c r="E565" s="70" t="s">
        <v>244</v>
      </c>
      <c r="F565" s="70" t="s">
        <v>132</v>
      </c>
      <c r="G565" s="70" t="s">
        <v>63</v>
      </c>
      <c r="H565" s="312">
        <v>20</v>
      </c>
      <c r="I565" s="319">
        <v>1</v>
      </c>
      <c r="J565" s="94">
        <v>7.95</v>
      </c>
      <c r="K565" s="56">
        <f>IF(I565=1,(ROUNDUP((J565*0.05+J565),3)),ROUNDUP((J565*0.05+J565),3))</f>
        <v>8.347999999999999</v>
      </c>
      <c r="L565" s="95" t="str">
        <f>IF(I565=1,"-",IF(AND(I565="",L568="-"),"-",ROUNDUP((J565*0.2)+J565,3)))</f>
        <v>-</v>
      </c>
      <c r="M565" s="64"/>
      <c r="N565"/>
      <c r="O565"/>
      <c r="P565"/>
    </row>
    <row r="566" spans="1:16" s="6" customFormat="1" ht="26.1" customHeight="1">
      <c r="A566" s="73">
        <v>205</v>
      </c>
      <c r="B566" s="360"/>
      <c r="C566" s="311"/>
      <c r="D566" s="312"/>
      <c r="E566" s="70" t="s">
        <v>60</v>
      </c>
      <c r="F566" s="70" t="s">
        <v>12</v>
      </c>
      <c r="G566" s="70" t="s">
        <v>63</v>
      </c>
      <c r="H566" s="312"/>
      <c r="I566" s="319"/>
      <c r="J566" s="94">
        <v>6.8</v>
      </c>
      <c r="K566" s="56">
        <f>IF(I566=1,(ROUNDUP((J566*0.05+J566),3)),ROUNDUP((J566*0.05+J566),3))</f>
        <v>7.14</v>
      </c>
      <c r="L566" s="95" t="str">
        <f>IF(I566=1,"-",IF(AND(I566="",L565="-"),"-",ROUNDUP((J566*0.2)+J566,3)))</f>
        <v>-</v>
      </c>
      <c r="M566" s="64"/>
      <c r="N566"/>
      <c r="O566"/>
      <c r="P566"/>
    </row>
    <row r="567" spans="1:16" ht="26.1" customHeight="1">
      <c r="A567" s="79">
        <v>353</v>
      </c>
      <c r="B567" s="353" t="s">
        <v>122</v>
      </c>
      <c r="C567" s="366" t="s">
        <v>103</v>
      </c>
      <c r="D567" s="313" t="s">
        <v>104</v>
      </c>
      <c r="E567" s="76" t="s">
        <v>244</v>
      </c>
      <c r="F567" s="76" t="s">
        <v>132</v>
      </c>
      <c r="G567" s="76" t="s">
        <v>63</v>
      </c>
      <c r="H567" s="313">
        <v>20</v>
      </c>
      <c r="I567" s="357">
        <v>1</v>
      </c>
      <c r="J567" s="92">
        <v>5.95</v>
      </c>
      <c r="K567" s="77">
        <f t="shared" si="149"/>
        <v>6.2480000000000002</v>
      </c>
      <c r="L567" s="93" t="str">
        <f>IF(I567=1,"-",IF(AND(I567="",L564="-"),"-",ROUNDUP((J567*0.2)+J567,3)))</f>
        <v>-</v>
      </c>
      <c r="M567" s="64"/>
    </row>
    <row r="568" spans="1:16" ht="25.5" customHeight="1">
      <c r="A568" s="79">
        <v>202</v>
      </c>
      <c r="B568" s="353"/>
      <c r="C568" s="366"/>
      <c r="D568" s="313"/>
      <c r="E568" s="76" t="s">
        <v>60</v>
      </c>
      <c r="F568" s="76" t="s">
        <v>12</v>
      </c>
      <c r="G568" s="76" t="s">
        <v>63</v>
      </c>
      <c r="H568" s="313"/>
      <c r="I568" s="357"/>
      <c r="J568" s="92">
        <v>4.62</v>
      </c>
      <c r="K568" s="77">
        <f t="shared" si="149"/>
        <v>4.851</v>
      </c>
      <c r="L568" s="93" t="str">
        <f t="shared" ref="L568" si="150">IF(I568=1,"-",IF(AND(I568="",L567="-"),"-",ROUNDUP((J568*0.2)+J568,3)))</f>
        <v>-</v>
      </c>
      <c r="M568" s="64"/>
    </row>
    <row r="569" spans="1:16" ht="26.1" customHeight="1">
      <c r="A569" s="73">
        <v>354</v>
      </c>
      <c r="B569" s="336" t="s">
        <v>122</v>
      </c>
      <c r="C569" s="311" t="s">
        <v>226</v>
      </c>
      <c r="D569" s="312" t="s">
        <v>224</v>
      </c>
      <c r="E569" s="70" t="s">
        <v>62</v>
      </c>
      <c r="F569" s="70" t="s">
        <v>179</v>
      </c>
      <c r="G569" s="70" t="s">
        <v>63</v>
      </c>
      <c r="H569" s="312">
        <v>25</v>
      </c>
      <c r="I569" s="319">
        <v>1</v>
      </c>
      <c r="J569" s="94">
        <v>6.9</v>
      </c>
      <c r="K569" s="56">
        <f t="shared" si="149"/>
        <v>7.2450000000000001</v>
      </c>
      <c r="L569" s="95" t="str">
        <f>IF(I569=1,"-",IF(AND(I569="",L578="-"),"-",ROUNDUP((J569*0.2)+J569,3)))</f>
        <v>-</v>
      </c>
      <c r="M569" s="64"/>
    </row>
    <row r="570" spans="1:16" ht="26.1" customHeight="1">
      <c r="A570" s="73">
        <v>207</v>
      </c>
      <c r="B570" s="336"/>
      <c r="C570" s="311"/>
      <c r="D570" s="312"/>
      <c r="E570" s="70" t="s">
        <v>60</v>
      </c>
      <c r="F570" s="70" t="s">
        <v>12</v>
      </c>
      <c r="G570" s="70" t="s">
        <v>63</v>
      </c>
      <c r="H570" s="312"/>
      <c r="I570" s="319"/>
      <c r="J570" s="94">
        <v>6.9</v>
      </c>
      <c r="K570" s="56">
        <f t="shared" si="149"/>
        <v>7.2450000000000001</v>
      </c>
      <c r="L570" s="95" t="str">
        <f>IF(I570=1,"-",IF(AND(I570="",L569="-"),"-",ROUNDUP((J570*0.2)+J570,3)))</f>
        <v>-</v>
      </c>
      <c r="M570" s="64"/>
    </row>
    <row r="571" spans="1:16" ht="26.1" customHeight="1">
      <c r="A571" s="79">
        <v>354</v>
      </c>
      <c r="B571" s="318" t="s">
        <v>122</v>
      </c>
      <c r="C571" s="366" t="s">
        <v>228</v>
      </c>
      <c r="D571" s="313" t="s">
        <v>225</v>
      </c>
      <c r="E571" s="76" t="s">
        <v>62</v>
      </c>
      <c r="F571" s="76" t="s">
        <v>179</v>
      </c>
      <c r="G571" s="76" t="s">
        <v>63</v>
      </c>
      <c r="H571" s="313">
        <v>25</v>
      </c>
      <c r="I571" s="357">
        <v>1</v>
      </c>
      <c r="J571" s="92">
        <v>10.9</v>
      </c>
      <c r="K571" s="77">
        <f>IF(I571=1,(ROUNDUP((J571*0.05+J571),3)),ROUNDUP((J571*0.05+J571),3))</f>
        <v>11.445</v>
      </c>
      <c r="L571" s="93" t="str">
        <f>IF(I571=1,"-",IF(AND(I571="",L574="-"),"-",ROUNDUP((J571*0.2)+J571,3)))</f>
        <v>-</v>
      </c>
      <c r="M571" s="64"/>
    </row>
    <row r="572" spans="1:16" ht="26.1" customHeight="1">
      <c r="A572" s="79">
        <v>207</v>
      </c>
      <c r="B572" s="318"/>
      <c r="C572" s="366"/>
      <c r="D572" s="313"/>
      <c r="E572" s="76" t="s">
        <v>60</v>
      </c>
      <c r="F572" s="76" t="s">
        <v>12</v>
      </c>
      <c r="G572" s="76" t="s">
        <v>63</v>
      </c>
      <c r="H572" s="313"/>
      <c r="I572" s="357"/>
      <c r="J572" s="92">
        <v>10.9</v>
      </c>
      <c r="K572" s="77">
        <f>IF(I572=1,(ROUNDUP((J572*0.05+J572),3)),ROUNDUP((J572*0.05+J572),3))</f>
        <v>11.445</v>
      </c>
      <c r="L572" s="93" t="str">
        <f>IF(I572=1,"-",IF(AND(I572="",L571="-"),"-",ROUNDUP((J572*0.2)+J572,3)))</f>
        <v>-</v>
      </c>
      <c r="M572" s="64"/>
    </row>
    <row r="573" spans="1:16" s="6" customFormat="1" ht="26.1" customHeight="1">
      <c r="A573" s="73">
        <v>354</v>
      </c>
      <c r="B573" s="336" t="s">
        <v>122</v>
      </c>
      <c r="C573" s="311" t="s">
        <v>227</v>
      </c>
      <c r="D573" s="312" t="s">
        <v>229</v>
      </c>
      <c r="E573" s="70" t="s">
        <v>62</v>
      </c>
      <c r="F573" s="70" t="s">
        <v>179</v>
      </c>
      <c r="G573" s="70" t="s">
        <v>63</v>
      </c>
      <c r="H573" s="312">
        <v>25</v>
      </c>
      <c r="I573" s="319">
        <v>1</v>
      </c>
      <c r="J573" s="94">
        <v>8.65</v>
      </c>
      <c r="K573" s="56">
        <f t="shared" si="149"/>
        <v>9.0830000000000002</v>
      </c>
      <c r="L573" s="95" t="str">
        <f>IF(I573=1,"-",IF(AND(I573="",L570="-"),"-",ROUNDUP((J573*0.2)+J573,3)))</f>
        <v>-</v>
      </c>
      <c r="M573" s="64"/>
      <c r="N573"/>
      <c r="O573"/>
      <c r="P573"/>
    </row>
    <row r="574" spans="1:16" s="6" customFormat="1" ht="26.1" customHeight="1">
      <c r="A574" s="73">
        <v>207</v>
      </c>
      <c r="B574" s="336"/>
      <c r="C574" s="311"/>
      <c r="D574" s="312"/>
      <c r="E574" s="70" t="s">
        <v>60</v>
      </c>
      <c r="F574" s="70" t="s">
        <v>12</v>
      </c>
      <c r="G574" s="70" t="s">
        <v>63</v>
      </c>
      <c r="H574" s="312"/>
      <c r="I574" s="319"/>
      <c r="J574" s="94">
        <v>8.65</v>
      </c>
      <c r="K574" s="56">
        <f t="shared" si="149"/>
        <v>9.0830000000000002</v>
      </c>
      <c r="L574" s="95" t="str">
        <f>IF(I574=1,"-",IF(AND(I574="",L573="-"),"-",ROUNDUP((J574*0.2)+J574,3)))</f>
        <v>-</v>
      </c>
      <c r="M574" s="64"/>
      <c r="N574"/>
      <c r="O574"/>
      <c r="P574"/>
    </row>
    <row r="575" spans="1:16" ht="26.1" customHeight="1">
      <c r="A575" s="79">
        <v>357</v>
      </c>
      <c r="B575" s="353" t="s">
        <v>122</v>
      </c>
      <c r="C575" s="366" t="s">
        <v>442</v>
      </c>
      <c r="D575" s="313" t="s">
        <v>441</v>
      </c>
      <c r="E575" s="76" t="s">
        <v>244</v>
      </c>
      <c r="F575" s="76" t="s">
        <v>77</v>
      </c>
      <c r="G575" s="76" t="s">
        <v>187</v>
      </c>
      <c r="H575" s="313">
        <v>50</v>
      </c>
      <c r="I575" s="357">
        <v>1</v>
      </c>
      <c r="J575" s="92">
        <v>1.75</v>
      </c>
      <c r="K575" s="77">
        <f t="shared" ref="K575:K578" si="151">IF(I575=1,(ROUNDUP((J575*0.05+J575),3)),ROUNDUP((J575*0.05+J575),3))</f>
        <v>1.8379999999999999</v>
      </c>
      <c r="L575" s="93" t="str">
        <f>IF(I575=1,"-",IF(AND(I575="",L566="-"),"-",ROUNDUP((J575*0.2)+J575,3)))</f>
        <v>-</v>
      </c>
      <c r="M575" s="64"/>
    </row>
    <row r="576" spans="1:16" ht="26.1" customHeight="1">
      <c r="A576" s="79">
        <v>206</v>
      </c>
      <c r="B576" s="353"/>
      <c r="C576" s="366"/>
      <c r="D576" s="313"/>
      <c r="E576" s="76" t="s">
        <v>60</v>
      </c>
      <c r="F576" s="76" t="s">
        <v>12</v>
      </c>
      <c r="G576" s="76" t="s">
        <v>187</v>
      </c>
      <c r="H576" s="313"/>
      <c r="I576" s="357"/>
      <c r="J576" s="92">
        <v>1.65</v>
      </c>
      <c r="K576" s="77">
        <f t="shared" si="151"/>
        <v>1.7329999999999999</v>
      </c>
      <c r="L576" s="93" t="str">
        <f t="shared" ref="L576:L578" si="152">IF(I576=1,"-",IF(AND(I576="",L575="-"),"-",ROUNDUP((J576*0.2)+J576,3)))</f>
        <v>-</v>
      </c>
      <c r="M576" s="64"/>
    </row>
    <row r="577" spans="1:42" s="6" customFormat="1" ht="26.1" customHeight="1">
      <c r="A577" s="73">
        <v>357</v>
      </c>
      <c r="B577" s="336" t="s">
        <v>122</v>
      </c>
      <c r="C577" s="311" t="s">
        <v>39</v>
      </c>
      <c r="D577" s="312" t="s">
        <v>158</v>
      </c>
      <c r="E577" s="70" t="s">
        <v>244</v>
      </c>
      <c r="F577" s="137" t="s">
        <v>324</v>
      </c>
      <c r="G577" s="70" t="s">
        <v>187</v>
      </c>
      <c r="H577" s="312">
        <v>100</v>
      </c>
      <c r="I577" s="319">
        <v>1</v>
      </c>
      <c r="J577" s="94">
        <v>1.75</v>
      </c>
      <c r="K577" s="56">
        <f t="shared" si="151"/>
        <v>1.8379999999999999</v>
      </c>
      <c r="L577" s="95" t="str">
        <f t="shared" si="152"/>
        <v>-</v>
      </c>
      <c r="M577" s="64"/>
      <c r="N577"/>
      <c r="O577"/>
      <c r="P577"/>
    </row>
    <row r="578" spans="1:42" s="6" customFormat="1" ht="26.1" customHeight="1">
      <c r="A578" s="73">
        <v>207</v>
      </c>
      <c r="B578" s="336"/>
      <c r="C578" s="311"/>
      <c r="D578" s="312"/>
      <c r="E578" s="70" t="s">
        <v>60</v>
      </c>
      <c r="F578" s="137" t="s">
        <v>345</v>
      </c>
      <c r="G578" s="70" t="s">
        <v>187</v>
      </c>
      <c r="H578" s="312"/>
      <c r="I578" s="319"/>
      <c r="J578" s="94">
        <v>1.75</v>
      </c>
      <c r="K578" s="56">
        <f t="shared" si="151"/>
        <v>1.8379999999999999</v>
      </c>
      <c r="L578" s="95" t="str">
        <f t="shared" si="152"/>
        <v>-</v>
      </c>
      <c r="M578" s="64"/>
      <c r="N578"/>
      <c r="O578"/>
      <c r="P578"/>
    </row>
    <row r="579" spans="1:42" s="6" customFormat="1" ht="26.1" customHeight="1">
      <c r="A579" s="397" t="s">
        <v>346</v>
      </c>
      <c r="B579" s="397"/>
      <c r="C579" s="397"/>
      <c r="D579" s="397"/>
      <c r="E579" s="397"/>
      <c r="F579" s="397"/>
      <c r="G579" s="397"/>
      <c r="H579" s="397"/>
      <c r="I579" s="397"/>
      <c r="J579" s="397"/>
      <c r="K579" s="397"/>
      <c r="L579" s="397"/>
      <c r="M579" s="64"/>
      <c r="N579"/>
      <c r="O579"/>
      <c r="P579"/>
      <c r="Q579"/>
      <c r="R579"/>
      <c r="S579"/>
      <c r="T579"/>
      <c r="U579"/>
      <c r="V579"/>
      <c r="W579"/>
      <c r="X579"/>
      <c r="Y579"/>
      <c r="Z579"/>
      <c r="AA579"/>
      <c r="AB579"/>
      <c r="AC579"/>
      <c r="AD579"/>
      <c r="AE579"/>
      <c r="AF579"/>
      <c r="AG579"/>
      <c r="AH579"/>
      <c r="AI579"/>
      <c r="AJ579"/>
      <c r="AK579"/>
      <c r="AL579"/>
      <c r="AM579"/>
      <c r="AN579"/>
      <c r="AO579"/>
      <c r="AP579"/>
    </row>
    <row r="580" spans="1:42" s="6" customFormat="1" ht="26.1" customHeight="1">
      <c r="A580" s="66">
        <v>360</v>
      </c>
      <c r="B580" s="217" t="s">
        <v>122</v>
      </c>
      <c r="C580" s="72">
        <v>6708</v>
      </c>
      <c r="D580" s="67" t="s">
        <v>271</v>
      </c>
      <c r="E580" s="67" t="s">
        <v>243</v>
      </c>
      <c r="F580" s="67" t="s">
        <v>132</v>
      </c>
      <c r="G580" s="67" t="s">
        <v>63</v>
      </c>
      <c r="H580" s="67">
        <v>50</v>
      </c>
      <c r="I580" s="67">
        <v>1</v>
      </c>
      <c r="J580" s="92">
        <v>4.5</v>
      </c>
      <c r="K580" s="77">
        <f>IF(I580=1,(ROUNDUP((J580*0.05+J580),3)),ROUNDUP((J580*0.05+J580),3))</f>
        <v>4.7249999999999996</v>
      </c>
      <c r="L580" s="77" t="str">
        <f>IF(I580=1,"-",IF(AND(I580="",#REF!="-"),"-",ROUNDUP((J580*0.2)+J580,3)))</f>
        <v>-</v>
      </c>
      <c r="M580" s="64"/>
      <c r="N580"/>
      <c r="O580"/>
      <c r="P580"/>
    </row>
    <row r="581" spans="1:42" s="6" customFormat="1" ht="26.1" customHeight="1">
      <c r="A581" s="57">
        <v>361</v>
      </c>
      <c r="B581" s="434" t="s">
        <v>122</v>
      </c>
      <c r="C581" s="433">
        <v>6716</v>
      </c>
      <c r="D581" s="432" t="s">
        <v>69</v>
      </c>
      <c r="E581" s="58" t="s">
        <v>243</v>
      </c>
      <c r="F581" s="62" t="s">
        <v>132</v>
      </c>
      <c r="G581" s="58" t="s">
        <v>63</v>
      </c>
      <c r="H581" s="432">
        <v>50</v>
      </c>
      <c r="I581" s="409">
        <v>1</v>
      </c>
      <c r="J581" s="96">
        <v>4.25</v>
      </c>
      <c r="K581" s="60">
        <f>IF(I581=1,(ROUNDUP((J581*0.05+J581),3)),ROUNDUP((J581*0.05+J581),3))</f>
        <v>4.4630000000000001</v>
      </c>
      <c r="L581" s="60" t="str">
        <f>IF(I581=1,"-",IF(AND(I581="",L580="-"),"-",ROUNDUP((J581*0.2)+J581,3)))</f>
        <v>-</v>
      </c>
      <c r="M581" s="64"/>
      <c r="N581"/>
      <c r="O581"/>
      <c r="P581"/>
      <c r="Q581"/>
      <c r="R581"/>
      <c r="S581"/>
      <c r="T581"/>
      <c r="U581"/>
      <c r="V581"/>
      <c r="W581"/>
      <c r="X581"/>
      <c r="Y581"/>
      <c r="Z581"/>
      <c r="AA581"/>
      <c r="AB581"/>
      <c r="AC581"/>
      <c r="AD581"/>
      <c r="AE581"/>
      <c r="AF581"/>
      <c r="AG581"/>
      <c r="AH581"/>
      <c r="AI581"/>
      <c r="AJ581"/>
      <c r="AK581"/>
      <c r="AL581"/>
      <c r="AM581"/>
      <c r="AN581"/>
      <c r="AO581"/>
      <c r="AP581"/>
    </row>
    <row r="582" spans="1:42" s="6" customFormat="1" ht="26.1" customHeight="1">
      <c r="A582" s="57">
        <v>228</v>
      </c>
      <c r="B582" s="434"/>
      <c r="C582" s="433"/>
      <c r="D582" s="432"/>
      <c r="E582" s="58" t="s">
        <v>60</v>
      </c>
      <c r="F582" s="62" t="s">
        <v>12</v>
      </c>
      <c r="G582" s="58" t="s">
        <v>63</v>
      </c>
      <c r="H582" s="432"/>
      <c r="I582" s="409"/>
      <c r="J582" s="96">
        <v>4.25</v>
      </c>
      <c r="K582" s="60">
        <f>IF(I582=1,(ROUNDUP((J582*0.05+J582),3)),ROUNDUP((J582*0.05+J582),3))</f>
        <v>4.4630000000000001</v>
      </c>
      <c r="L582" s="60" t="str">
        <f>IF(I582=1,"-",IF(AND(I582="",L581="-"),"-",ROUNDUP((J582*0.2)+J582,3)))</f>
        <v>-</v>
      </c>
      <c r="M582" s="64"/>
      <c r="N582"/>
      <c r="O582"/>
      <c r="P582"/>
      <c r="Q582"/>
      <c r="R582"/>
      <c r="S582"/>
      <c r="T582"/>
      <c r="U582"/>
      <c r="V582"/>
      <c r="W582"/>
      <c r="X582"/>
      <c r="Y582"/>
      <c r="Z582"/>
      <c r="AA582"/>
      <c r="AB582"/>
      <c r="AC582"/>
      <c r="AD582"/>
      <c r="AE582"/>
      <c r="AF582"/>
      <c r="AG582"/>
      <c r="AH582"/>
      <c r="AI582"/>
      <c r="AJ582"/>
      <c r="AK582"/>
      <c r="AL582"/>
      <c r="AM582"/>
      <c r="AN582"/>
      <c r="AO582"/>
      <c r="AP582"/>
    </row>
    <row r="583" spans="1:42" s="6" customFormat="1" ht="26.1" customHeight="1">
      <c r="A583" s="430" t="s">
        <v>310</v>
      </c>
      <c r="B583" s="430"/>
      <c r="C583" s="430"/>
      <c r="D583" s="430"/>
      <c r="E583" s="430"/>
      <c r="F583" s="430"/>
      <c r="G583" s="430"/>
      <c r="H583" s="430"/>
      <c r="I583" s="430"/>
      <c r="J583" s="430"/>
      <c r="K583" s="430"/>
      <c r="L583" s="430"/>
      <c r="M583" s="64"/>
      <c r="N583" s="89"/>
      <c r="O583"/>
      <c r="P583"/>
      <c r="Q583"/>
      <c r="R583"/>
    </row>
    <row r="584" spans="1:42" s="6" customFormat="1" ht="26.1" customHeight="1">
      <c r="A584" s="431">
        <v>228</v>
      </c>
      <c r="B584" s="435" t="s">
        <v>122</v>
      </c>
      <c r="C584" s="433" t="s">
        <v>520</v>
      </c>
      <c r="D584" s="431" t="s">
        <v>521</v>
      </c>
      <c r="E584" s="58" t="s">
        <v>243</v>
      </c>
      <c r="F584" s="62" t="s">
        <v>522</v>
      </c>
      <c r="G584" s="58" t="s">
        <v>63</v>
      </c>
      <c r="H584" s="58">
        <v>50</v>
      </c>
      <c r="I584" s="59">
        <v>1</v>
      </c>
      <c r="J584" s="258">
        <v>3.5</v>
      </c>
      <c r="K584" s="60">
        <f t="shared" ref="K584:K585" si="153">IF(I584=1,(ROUNDUP((J584*0.05+J584),3)),ROUNDUP((J584*0.05+J584),3))</f>
        <v>3.6749999999999998</v>
      </c>
      <c r="L584" s="60" t="str">
        <f>IF(I584=1,"-",IF(AND(I584="",#REF!="-"),"-",ROUNDUP((J584*0.2)+J584,3)))</f>
        <v>-</v>
      </c>
      <c r="M584" s="64"/>
      <c r="N584"/>
      <c r="O584"/>
      <c r="P584"/>
      <c r="Q584"/>
      <c r="R584"/>
      <c r="S584"/>
      <c r="T584"/>
      <c r="U584"/>
      <c r="V584"/>
      <c r="W584"/>
      <c r="X584"/>
      <c r="Y584"/>
      <c r="Z584"/>
      <c r="AA584"/>
      <c r="AB584"/>
      <c r="AC584"/>
      <c r="AD584"/>
      <c r="AE584"/>
      <c r="AF584"/>
      <c r="AG584"/>
      <c r="AH584"/>
      <c r="AI584"/>
      <c r="AJ584"/>
      <c r="AK584"/>
      <c r="AL584"/>
      <c r="AM584"/>
      <c r="AN584"/>
      <c r="AO584"/>
      <c r="AP584"/>
    </row>
    <row r="585" spans="1:42" s="6" customFormat="1" ht="26.1" customHeight="1">
      <c r="A585" s="431"/>
      <c r="B585" s="435"/>
      <c r="C585" s="433"/>
      <c r="D585" s="431"/>
      <c r="E585" s="58" t="s">
        <v>60</v>
      </c>
      <c r="F585" s="62" t="s">
        <v>12</v>
      </c>
      <c r="G585" s="58" t="s">
        <v>63</v>
      </c>
      <c r="H585" s="58">
        <v>100</v>
      </c>
      <c r="I585" s="59">
        <v>1</v>
      </c>
      <c r="J585" s="258">
        <v>3.5</v>
      </c>
      <c r="K585" s="60">
        <f t="shared" si="153"/>
        <v>3.6749999999999998</v>
      </c>
      <c r="L585" s="60" t="str">
        <f t="shared" ref="L585:L591" si="154">IF(I585=1,"-",IF(AND(I585="",L584="-"),"-",ROUNDUP((J585*0.2)+J585,3)))</f>
        <v>-</v>
      </c>
      <c r="M585" s="64"/>
      <c r="N585"/>
      <c r="O585"/>
      <c r="P585"/>
      <c r="Q585"/>
      <c r="R585"/>
      <c r="S585"/>
      <c r="T585"/>
      <c r="U585"/>
      <c r="V585"/>
      <c r="W585"/>
      <c r="X585"/>
      <c r="Y585"/>
      <c r="Z585"/>
      <c r="AA585"/>
      <c r="AB585"/>
      <c r="AC585"/>
      <c r="AD585"/>
      <c r="AE585"/>
      <c r="AF585"/>
      <c r="AG585"/>
      <c r="AH585"/>
      <c r="AI585"/>
      <c r="AJ585"/>
      <c r="AK585"/>
      <c r="AL585"/>
      <c r="AM585"/>
      <c r="AN585"/>
      <c r="AO585"/>
      <c r="AP585"/>
    </row>
    <row r="586" spans="1:42" s="8" customFormat="1" ht="24.95" customHeight="1">
      <c r="A586" s="79">
        <v>371</v>
      </c>
      <c r="B586" s="82" t="s">
        <v>122</v>
      </c>
      <c r="C586" s="75" t="s">
        <v>311</v>
      </c>
      <c r="D586" s="76" t="s">
        <v>312</v>
      </c>
      <c r="E586" s="76" t="s">
        <v>244</v>
      </c>
      <c r="F586" s="80" t="s">
        <v>0</v>
      </c>
      <c r="G586" s="76" t="s">
        <v>63</v>
      </c>
      <c r="H586" s="76">
        <v>10</v>
      </c>
      <c r="I586" s="78">
        <v>1</v>
      </c>
      <c r="J586" s="92">
        <v>7.95</v>
      </c>
      <c r="K586" s="77">
        <f t="shared" ref="K586:K591" si="155">IF(I586=1,(ROUNDUP((J586*0.05+J586),3)),ROUNDUP((J586*0.05+J586),3))</f>
        <v>8.347999999999999</v>
      </c>
      <c r="L586" s="77" t="str">
        <f t="shared" si="154"/>
        <v>-</v>
      </c>
      <c r="M586" s="64"/>
      <c r="N586"/>
      <c r="O586"/>
      <c r="P586"/>
      <c r="Q586"/>
      <c r="R586"/>
      <c r="S586"/>
      <c r="T586"/>
      <c r="U586"/>
      <c r="V586"/>
      <c r="W586"/>
      <c r="X586"/>
      <c r="Y586"/>
      <c r="Z586"/>
      <c r="AA586"/>
      <c r="AB586"/>
      <c r="AC586"/>
      <c r="AD586"/>
      <c r="AE586"/>
      <c r="AF586"/>
      <c r="AG586"/>
      <c r="AH586"/>
      <c r="AI586"/>
      <c r="AJ586"/>
      <c r="AK586"/>
      <c r="AL586"/>
      <c r="AM586"/>
      <c r="AN586"/>
      <c r="AO586"/>
      <c r="AP586"/>
    </row>
    <row r="587" spans="1:42" s="6" customFormat="1" ht="24.95" customHeight="1">
      <c r="A587" s="57">
        <v>371</v>
      </c>
      <c r="B587" s="63" t="s">
        <v>122</v>
      </c>
      <c r="C587" s="61" t="s">
        <v>315</v>
      </c>
      <c r="D587" s="58" t="s">
        <v>316</v>
      </c>
      <c r="E587" s="58" t="s">
        <v>244</v>
      </c>
      <c r="F587" s="62" t="s">
        <v>0</v>
      </c>
      <c r="G587" s="58" t="s">
        <v>63</v>
      </c>
      <c r="H587" s="58">
        <v>10</v>
      </c>
      <c r="I587" s="59">
        <v>1</v>
      </c>
      <c r="J587" s="96">
        <v>7.95</v>
      </c>
      <c r="K587" s="60">
        <f t="shared" si="155"/>
        <v>8.347999999999999</v>
      </c>
      <c r="L587" s="60" t="str">
        <f t="shared" si="154"/>
        <v>-</v>
      </c>
      <c r="M587" s="64"/>
      <c r="N587"/>
      <c r="O587"/>
      <c r="P587"/>
    </row>
    <row r="588" spans="1:42" s="6" customFormat="1" ht="24.95" customHeight="1">
      <c r="A588" s="79">
        <v>371</v>
      </c>
      <c r="B588" s="82" t="s">
        <v>122</v>
      </c>
      <c r="C588" s="75" t="s">
        <v>313</v>
      </c>
      <c r="D588" s="76" t="s">
        <v>314</v>
      </c>
      <c r="E588" s="76" t="s">
        <v>244</v>
      </c>
      <c r="F588" s="80" t="s">
        <v>0</v>
      </c>
      <c r="G588" s="76" t="s">
        <v>63</v>
      </c>
      <c r="H588" s="76">
        <v>10</v>
      </c>
      <c r="I588" s="78">
        <v>1</v>
      </c>
      <c r="J588" s="92">
        <v>8.25</v>
      </c>
      <c r="K588" s="77">
        <f t="shared" si="155"/>
        <v>8.6630000000000003</v>
      </c>
      <c r="L588" s="77" t="str">
        <f t="shared" si="154"/>
        <v>-</v>
      </c>
      <c r="M588" s="64"/>
      <c r="N588"/>
      <c r="O588"/>
      <c r="P588"/>
    </row>
    <row r="589" spans="1:42" ht="29.25" customHeight="1">
      <c r="A589" s="57">
        <v>371</v>
      </c>
      <c r="B589" s="63" t="s">
        <v>122</v>
      </c>
      <c r="C589" s="61" t="s">
        <v>490</v>
      </c>
      <c r="D589" s="58" t="s">
        <v>491</v>
      </c>
      <c r="E589" s="58" t="s">
        <v>244</v>
      </c>
      <c r="F589" s="62" t="s">
        <v>0</v>
      </c>
      <c r="G589" s="58" t="s">
        <v>63</v>
      </c>
      <c r="H589" s="58">
        <v>10</v>
      </c>
      <c r="I589" s="59">
        <v>1</v>
      </c>
      <c r="J589" s="96">
        <v>8.25</v>
      </c>
      <c r="K589" s="60">
        <f t="shared" si="155"/>
        <v>8.6630000000000003</v>
      </c>
      <c r="L589" s="60" t="str">
        <f t="shared" si="154"/>
        <v>-</v>
      </c>
      <c r="M589" s="64"/>
    </row>
    <row r="590" spans="1:42" s="53" customFormat="1" ht="21.75" customHeight="1">
      <c r="A590" s="309">
        <v>375</v>
      </c>
      <c r="B590" s="304" t="s">
        <v>326</v>
      </c>
      <c r="C590" s="307" t="s">
        <v>347</v>
      </c>
      <c r="D590" s="305" t="s">
        <v>348</v>
      </c>
      <c r="E590" s="149" t="s">
        <v>243</v>
      </c>
      <c r="F590" s="148" t="s">
        <v>584</v>
      </c>
      <c r="G590" s="149" t="s">
        <v>187</v>
      </c>
      <c r="H590" s="384">
        <v>250</v>
      </c>
      <c r="I590" s="407">
        <v>5</v>
      </c>
      <c r="J590" s="92">
        <v>0.95</v>
      </c>
      <c r="K590" s="77">
        <f t="shared" si="155"/>
        <v>0.998</v>
      </c>
      <c r="L590" s="77">
        <f t="shared" si="154"/>
        <v>1.1399999999999999</v>
      </c>
      <c r="M590" s="64"/>
      <c r="N590"/>
      <c r="O590"/>
      <c r="P590"/>
    </row>
    <row r="591" spans="1:42" ht="28.5" customHeight="1">
      <c r="A591" s="309"/>
      <c r="B591" s="304"/>
      <c r="C591" s="307"/>
      <c r="D591" s="305"/>
      <c r="E591" s="149" t="s">
        <v>243</v>
      </c>
      <c r="F591" s="148" t="s">
        <v>349</v>
      </c>
      <c r="G591" s="149" t="s">
        <v>187</v>
      </c>
      <c r="H591" s="384"/>
      <c r="I591" s="407"/>
      <c r="J591" s="92">
        <v>0.95</v>
      </c>
      <c r="K591" s="77">
        <f t="shared" si="155"/>
        <v>0.998</v>
      </c>
      <c r="L591" s="77">
        <f t="shared" si="154"/>
        <v>1.1399999999999999</v>
      </c>
      <c r="M591" s="64"/>
    </row>
    <row r="592" spans="1:42" ht="28.5" customHeight="1">
      <c r="A592" s="309"/>
      <c r="B592" s="304"/>
      <c r="C592" s="307"/>
      <c r="D592" s="305"/>
      <c r="E592" s="149" t="s">
        <v>243</v>
      </c>
      <c r="F592" s="288" t="s">
        <v>350</v>
      </c>
      <c r="G592" s="149" t="s">
        <v>187</v>
      </c>
      <c r="H592" s="384"/>
      <c r="I592" s="407"/>
      <c r="J592" s="92">
        <v>0.95</v>
      </c>
      <c r="K592" s="77">
        <f t="shared" ref="K592" si="156">IF(I592=1,(ROUNDUP((J592*0.05+J592),3)),ROUNDUP((J592*0.05+J592),3))</f>
        <v>0.998</v>
      </c>
      <c r="L592" s="77">
        <f t="shared" ref="L592" si="157">IF(I592=1,"-",IF(AND(I592="",L591="-"),"-",ROUNDUP((J592*0.2)+J592,3)))</f>
        <v>1.1399999999999999</v>
      </c>
      <c r="M592" s="64"/>
    </row>
    <row r="593" spans="1:19" s="6" customFormat="1" ht="35.25" customHeight="1">
      <c r="A593" s="103"/>
      <c r="B593" s="103"/>
      <c r="C593" s="103"/>
      <c r="D593" s="103"/>
      <c r="E593" s="103"/>
      <c r="F593" s="429" t="s">
        <v>277</v>
      </c>
      <c r="G593" s="429"/>
      <c r="H593" s="429"/>
      <c r="I593" s="429"/>
      <c r="J593" s="111">
        <v>0.95</v>
      </c>
      <c r="M593" s="64"/>
      <c r="Q593"/>
      <c r="R593"/>
      <c r="S593"/>
    </row>
    <row r="594" spans="1:19" s="6" customFormat="1" ht="24" customHeight="1">
      <c r="A594" s="24" t="s">
        <v>40</v>
      </c>
      <c r="B594" s="24" t="s">
        <v>362</v>
      </c>
      <c r="C594" s="24" t="s">
        <v>363</v>
      </c>
      <c r="D594" s="38" t="s">
        <v>364</v>
      </c>
      <c r="E594" s="38" t="s">
        <v>365</v>
      </c>
      <c r="F594" s="395" t="s">
        <v>366</v>
      </c>
      <c r="G594" s="395"/>
      <c r="H594" s="395"/>
      <c r="I594" s="395"/>
      <c r="J594" s="112"/>
      <c r="M594" s="64"/>
    </row>
    <row r="595" spans="1:19" s="6" customFormat="1" ht="14.25" customHeight="1">
      <c r="A595" s="105" t="s">
        <v>52</v>
      </c>
      <c r="B595" s="105" t="s">
        <v>362</v>
      </c>
      <c r="C595" s="105" t="s">
        <v>363</v>
      </c>
      <c r="D595" s="38" t="s">
        <v>367</v>
      </c>
      <c r="E595" s="38" t="s">
        <v>368</v>
      </c>
      <c r="F595" s="107" t="s">
        <v>369</v>
      </c>
      <c r="G595" s="107" t="s">
        <v>370</v>
      </c>
      <c r="H595" s="107" t="s">
        <v>371</v>
      </c>
      <c r="I595" s="107" t="s">
        <v>372</v>
      </c>
      <c r="M595" s="64"/>
      <c r="Q595"/>
      <c r="R595"/>
      <c r="S595"/>
    </row>
    <row r="596" spans="1:19" s="6" customFormat="1" ht="14.25" customHeight="1">
      <c r="A596" s="106" t="s">
        <v>53</v>
      </c>
      <c r="B596" s="106" t="s">
        <v>362</v>
      </c>
      <c r="C596" s="106" t="s">
        <v>363</v>
      </c>
      <c r="D596" s="39" t="s">
        <v>373</v>
      </c>
      <c r="E596" s="39" t="s">
        <v>368</v>
      </c>
      <c r="F596" s="107"/>
      <c r="G596" s="107"/>
      <c r="H596" s="107"/>
      <c r="I596" s="107"/>
      <c r="M596" s="64"/>
    </row>
    <row r="597" spans="1:19" ht="24.95" customHeight="1">
      <c r="A597" s="108">
        <v>362</v>
      </c>
      <c r="B597" s="353" t="s">
        <v>122</v>
      </c>
      <c r="C597" s="366" t="s">
        <v>376</v>
      </c>
      <c r="D597" s="313" t="s">
        <v>34</v>
      </c>
      <c r="E597" s="76" t="s">
        <v>374</v>
      </c>
      <c r="F597" s="403" t="s">
        <v>579</v>
      </c>
      <c r="G597" s="404"/>
      <c r="H597" s="404"/>
      <c r="I597" s="405"/>
      <c r="J597" s="126"/>
      <c r="K597" s="126"/>
      <c r="L597" s="126"/>
      <c r="M597" s="64"/>
      <c r="N597" s="6"/>
      <c r="O597" s="6"/>
    </row>
    <row r="598" spans="1:19" s="6" customFormat="1" ht="24.95" customHeight="1">
      <c r="A598" s="108">
        <v>229</v>
      </c>
      <c r="B598" s="353"/>
      <c r="C598" s="366"/>
      <c r="D598" s="313"/>
      <c r="E598" s="76" t="s">
        <v>375</v>
      </c>
      <c r="F598" s="403" t="s">
        <v>579</v>
      </c>
      <c r="G598" s="404"/>
      <c r="H598" s="404"/>
      <c r="I598" s="405"/>
      <c r="J598" s="126"/>
      <c r="K598" s="126"/>
      <c r="L598" s="126"/>
      <c r="M598" s="64"/>
    </row>
    <row r="599" spans="1:19" s="134" customFormat="1" ht="24.95" customHeight="1">
      <c r="A599" s="117">
        <v>362</v>
      </c>
      <c r="B599" s="138" t="s">
        <v>122</v>
      </c>
      <c r="C599" s="115" t="s">
        <v>377</v>
      </c>
      <c r="D599" s="110" t="s">
        <v>272</v>
      </c>
      <c r="E599" s="110" t="s">
        <v>374</v>
      </c>
      <c r="F599" s="400" t="s">
        <v>579</v>
      </c>
      <c r="G599" s="401"/>
      <c r="H599" s="401"/>
      <c r="I599" s="402"/>
      <c r="J599" s="132"/>
      <c r="K599" s="132"/>
      <c r="L599" s="132"/>
      <c r="M599" s="64"/>
      <c r="N599" s="133"/>
      <c r="O599" s="133"/>
    </row>
    <row r="600" spans="1:19" s="6" customFormat="1" ht="24.95" customHeight="1">
      <c r="A600" s="9">
        <v>362</v>
      </c>
      <c r="B600" s="358" t="s">
        <v>122</v>
      </c>
      <c r="C600" s="359" t="s">
        <v>378</v>
      </c>
      <c r="D600" s="316" t="s">
        <v>273</v>
      </c>
      <c r="E600" s="67" t="s">
        <v>374</v>
      </c>
      <c r="F600" s="403" t="s">
        <v>579</v>
      </c>
      <c r="G600" s="404"/>
      <c r="H600" s="404"/>
      <c r="I600" s="405"/>
      <c r="J600" s="126"/>
      <c r="K600" s="126"/>
      <c r="L600" s="126"/>
      <c r="M600" s="64"/>
    </row>
    <row r="601" spans="1:19" ht="22.5" customHeight="1">
      <c r="A601" s="9">
        <v>229</v>
      </c>
      <c r="B601" s="358"/>
      <c r="C601" s="359"/>
      <c r="D601" s="316"/>
      <c r="E601" s="67" t="s">
        <v>375</v>
      </c>
      <c r="F601" s="403" t="s">
        <v>579</v>
      </c>
      <c r="G601" s="404"/>
      <c r="H601" s="404"/>
      <c r="I601" s="405"/>
      <c r="J601" s="126"/>
      <c r="K601" s="126"/>
      <c r="L601" s="126"/>
      <c r="M601" s="64"/>
      <c r="N601" s="6"/>
      <c r="O601" s="6"/>
    </row>
    <row r="602" spans="1:19" s="6" customFormat="1" ht="24.95" customHeight="1">
      <c r="A602" s="120">
        <v>363</v>
      </c>
      <c r="B602" s="121" t="s">
        <v>122</v>
      </c>
      <c r="C602" s="122" t="s">
        <v>379</v>
      </c>
      <c r="D602" s="123" t="s">
        <v>35</v>
      </c>
      <c r="E602" s="124" t="s">
        <v>374</v>
      </c>
      <c r="F602" s="400" t="s">
        <v>579</v>
      </c>
      <c r="G602" s="401"/>
      <c r="H602" s="401"/>
      <c r="I602" s="402"/>
      <c r="J602" s="126"/>
      <c r="K602" s="126"/>
      <c r="L602" s="126"/>
      <c r="M602" s="64"/>
    </row>
    <row r="603" spans="1:19" s="6" customFormat="1" ht="24.95" customHeight="1">
      <c r="A603" s="108">
        <v>363</v>
      </c>
      <c r="B603" s="82" t="s">
        <v>122</v>
      </c>
      <c r="C603" s="75" t="s">
        <v>549</v>
      </c>
      <c r="D603" s="76" t="s">
        <v>550</v>
      </c>
      <c r="E603" s="251" t="s">
        <v>374</v>
      </c>
      <c r="F603" s="403" t="s">
        <v>579</v>
      </c>
      <c r="G603" s="404"/>
      <c r="H603" s="404"/>
      <c r="I603" s="405"/>
      <c r="J603" s="126"/>
      <c r="K603" s="126"/>
      <c r="L603" s="126"/>
      <c r="M603" s="64"/>
    </row>
    <row r="604" spans="1:19" ht="24.95" customHeight="1">
      <c r="A604" s="120">
        <v>364</v>
      </c>
      <c r="B604" s="121" t="s">
        <v>122</v>
      </c>
      <c r="C604" s="122" t="s">
        <v>380</v>
      </c>
      <c r="D604" s="123" t="s">
        <v>220</v>
      </c>
      <c r="E604" s="124" t="s">
        <v>374</v>
      </c>
      <c r="F604" s="400" t="s">
        <v>579</v>
      </c>
      <c r="G604" s="401"/>
      <c r="H604" s="401"/>
      <c r="I604" s="402"/>
      <c r="J604" s="126"/>
      <c r="K604" s="126"/>
      <c r="L604" s="126"/>
      <c r="M604" s="64"/>
      <c r="N604" s="6"/>
      <c r="O604" s="6"/>
    </row>
    <row r="605" spans="1:19" s="6" customFormat="1" ht="24.95" customHeight="1">
      <c r="A605" s="108">
        <v>364</v>
      </c>
      <c r="B605" s="82" t="s">
        <v>122</v>
      </c>
      <c r="C605" s="75" t="s">
        <v>381</v>
      </c>
      <c r="D605" s="76" t="s">
        <v>219</v>
      </c>
      <c r="E605" s="251" t="s">
        <v>374</v>
      </c>
      <c r="F605" s="403" t="s">
        <v>579</v>
      </c>
      <c r="G605" s="404"/>
      <c r="H605" s="404"/>
      <c r="I605" s="405"/>
      <c r="J605" s="126"/>
      <c r="K605" s="126"/>
      <c r="L605" s="126"/>
      <c r="M605" s="64"/>
    </row>
    <row r="606" spans="1:19" s="6" customFormat="1" ht="24.95" customHeight="1">
      <c r="A606" s="120">
        <v>364</v>
      </c>
      <c r="B606" s="121" t="s">
        <v>122</v>
      </c>
      <c r="C606" s="122" t="s">
        <v>475</v>
      </c>
      <c r="D606" s="123" t="s">
        <v>551</v>
      </c>
      <c r="E606" s="124" t="s">
        <v>374</v>
      </c>
      <c r="F606" s="400" t="s">
        <v>579</v>
      </c>
      <c r="G606" s="401"/>
      <c r="H606" s="401"/>
      <c r="I606" s="402"/>
      <c r="J606" s="126"/>
      <c r="K606" s="126"/>
      <c r="L606" s="126"/>
      <c r="M606" s="64"/>
    </row>
    <row r="607" spans="1:19" ht="24.95" customHeight="1">
      <c r="A607" s="108">
        <v>365</v>
      </c>
      <c r="B607" s="82" t="s">
        <v>122</v>
      </c>
      <c r="C607" s="75" t="s">
        <v>382</v>
      </c>
      <c r="D607" s="76" t="s">
        <v>221</v>
      </c>
      <c r="E607" s="251" t="s">
        <v>383</v>
      </c>
      <c r="F607" s="403" t="s">
        <v>579</v>
      </c>
      <c r="G607" s="404"/>
      <c r="H607" s="404"/>
      <c r="I607" s="405"/>
      <c r="J607" s="126"/>
      <c r="K607" s="126"/>
      <c r="L607" s="126"/>
      <c r="M607" s="64"/>
      <c r="N607" s="6"/>
      <c r="O607" s="6"/>
    </row>
    <row r="608" spans="1:19" s="6" customFormat="1" ht="24.95" customHeight="1">
      <c r="A608" s="120">
        <v>365</v>
      </c>
      <c r="B608" s="121" t="s">
        <v>122</v>
      </c>
      <c r="C608" s="122" t="s">
        <v>384</v>
      </c>
      <c r="D608" s="123" t="s">
        <v>247</v>
      </c>
      <c r="E608" s="124" t="s">
        <v>386</v>
      </c>
      <c r="F608" s="400" t="s">
        <v>579</v>
      </c>
      <c r="G608" s="401"/>
      <c r="H608" s="401"/>
      <c r="I608" s="402"/>
      <c r="J608" s="126"/>
      <c r="K608" s="126"/>
      <c r="L608" s="126"/>
      <c r="M608" s="64"/>
    </row>
    <row r="609" spans="1:15" ht="24.95" customHeight="1">
      <c r="A609" s="108">
        <v>365</v>
      </c>
      <c r="B609" s="82" t="s">
        <v>122</v>
      </c>
      <c r="C609" s="75" t="s">
        <v>385</v>
      </c>
      <c r="D609" s="76" t="s">
        <v>65</v>
      </c>
      <c r="E609" s="251" t="s">
        <v>386</v>
      </c>
      <c r="F609" s="403" t="s">
        <v>579</v>
      </c>
      <c r="G609" s="404"/>
      <c r="H609" s="404"/>
      <c r="I609" s="405"/>
      <c r="J609" s="126"/>
      <c r="K609" s="126"/>
      <c r="L609" s="126"/>
      <c r="M609" s="64"/>
      <c r="N609" s="6"/>
      <c r="O609" s="6"/>
    </row>
    <row r="610" spans="1:15" ht="24.95" customHeight="1">
      <c r="A610" s="120">
        <v>366</v>
      </c>
      <c r="B610" s="121" t="s">
        <v>122</v>
      </c>
      <c r="C610" s="122" t="s">
        <v>553</v>
      </c>
      <c r="D610" s="123" t="s">
        <v>552</v>
      </c>
      <c r="E610" s="124" t="s">
        <v>383</v>
      </c>
      <c r="F610" s="400" t="s">
        <v>579</v>
      </c>
      <c r="G610" s="401"/>
      <c r="H610" s="401"/>
      <c r="I610" s="402"/>
      <c r="J610" s="126"/>
      <c r="K610" s="126"/>
      <c r="L610" s="126"/>
      <c r="M610" s="64"/>
      <c r="N610" s="6"/>
      <c r="O610" s="6"/>
    </row>
    <row r="611" spans="1:15" ht="24.95" customHeight="1">
      <c r="A611" s="108">
        <v>366</v>
      </c>
      <c r="B611" s="82" t="s">
        <v>122</v>
      </c>
      <c r="C611" s="75" t="s">
        <v>554</v>
      </c>
      <c r="D611" s="76" t="s">
        <v>555</v>
      </c>
      <c r="E611" s="251" t="s">
        <v>383</v>
      </c>
      <c r="F611" s="403" t="s">
        <v>579</v>
      </c>
      <c r="G611" s="404"/>
      <c r="H611" s="404"/>
      <c r="I611" s="405"/>
      <c r="J611" s="126"/>
      <c r="K611" s="126"/>
      <c r="L611" s="126"/>
      <c r="M611" s="64"/>
      <c r="N611" s="6"/>
      <c r="O611" s="6"/>
    </row>
    <row r="612" spans="1:15" ht="24.95" customHeight="1">
      <c r="A612" s="120">
        <v>366</v>
      </c>
      <c r="B612" s="121" t="s">
        <v>122</v>
      </c>
      <c r="C612" s="122" t="s">
        <v>556</v>
      </c>
      <c r="D612" s="123" t="s">
        <v>557</v>
      </c>
      <c r="E612" s="124" t="s">
        <v>383</v>
      </c>
      <c r="F612" s="400" t="s">
        <v>579</v>
      </c>
      <c r="G612" s="401"/>
      <c r="H612" s="401"/>
      <c r="I612" s="402"/>
      <c r="J612" s="126"/>
      <c r="K612" s="126"/>
      <c r="L612" s="126"/>
      <c r="M612" s="64"/>
      <c r="N612" s="6"/>
      <c r="O612" s="6"/>
    </row>
    <row r="613" spans="1:15" ht="24.95" customHeight="1">
      <c r="A613" s="108">
        <v>367</v>
      </c>
      <c r="B613" s="82" t="s">
        <v>122</v>
      </c>
      <c r="C613" s="75" t="s">
        <v>559</v>
      </c>
      <c r="D613" s="76" t="s">
        <v>546</v>
      </c>
      <c r="E613" s="251" t="s">
        <v>383</v>
      </c>
      <c r="F613" s="403" t="s">
        <v>579</v>
      </c>
      <c r="G613" s="404"/>
      <c r="H613" s="404"/>
      <c r="I613" s="405"/>
      <c r="J613" s="126"/>
      <c r="K613" s="126"/>
      <c r="L613" s="126"/>
      <c r="M613" s="64"/>
      <c r="N613" s="6"/>
      <c r="O613" s="6"/>
    </row>
    <row r="614" spans="1:15" ht="24.95" customHeight="1">
      <c r="A614" s="120">
        <v>367</v>
      </c>
      <c r="B614" s="121" t="s">
        <v>122</v>
      </c>
      <c r="C614" s="122" t="s">
        <v>560</v>
      </c>
      <c r="D614" s="123" t="s">
        <v>558</v>
      </c>
      <c r="E614" s="124" t="s">
        <v>383</v>
      </c>
      <c r="F614" s="400" t="s">
        <v>579</v>
      </c>
      <c r="G614" s="401"/>
      <c r="H614" s="401"/>
      <c r="I614" s="402"/>
      <c r="J614" s="126"/>
      <c r="K614" s="126"/>
      <c r="L614" s="126"/>
      <c r="M614" s="64"/>
      <c r="N614" s="6"/>
      <c r="O614" s="6"/>
    </row>
    <row r="615" spans="1:15" ht="24.95" customHeight="1">
      <c r="A615" s="108">
        <v>368</v>
      </c>
      <c r="B615" s="82" t="s">
        <v>122</v>
      </c>
      <c r="C615" s="75" t="s">
        <v>274</v>
      </c>
      <c r="D615" s="76" t="s">
        <v>275</v>
      </c>
      <c r="E615" s="251" t="s">
        <v>387</v>
      </c>
      <c r="F615" s="403" t="s">
        <v>579</v>
      </c>
      <c r="G615" s="404"/>
      <c r="H615" s="404"/>
      <c r="I615" s="405"/>
      <c r="J615" s="126"/>
      <c r="K615" s="126"/>
      <c r="L615" s="126"/>
      <c r="M615" s="64"/>
      <c r="N615" s="6"/>
      <c r="O615" s="6"/>
    </row>
    <row r="616" spans="1:15" ht="24.95" customHeight="1">
      <c r="A616" s="120">
        <v>368</v>
      </c>
      <c r="B616" s="121" t="s">
        <v>122</v>
      </c>
      <c r="C616" s="122" t="s">
        <v>561</v>
      </c>
      <c r="D616" s="123" t="s">
        <v>562</v>
      </c>
      <c r="E616" s="124" t="s">
        <v>387</v>
      </c>
      <c r="F616" s="400" t="s">
        <v>579</v>
      </c>
      <c r="G616" s="401"/>
      <c r="H616" s="401"/>
      <c r="I616" s="402"/>
      <c r="J616" s="126"/>
      <c r="K616" s="126"/>
      <c r="L616" s="126"/>
      <c r="M616" s="64"/>
      <c r="N616" s="6"/>
      <c r="O616" s="6"/>
    </row>
    <row r="617" spans="1:15" s="6" customFormat="1" ht="24.95" customHeight="1">
      <c r="A617" s="108">
        <v>368</v>
      </c>
      <c r="B617" s="82" t="s">
        <v>122</v>
      </c>
      <c r="C617" s="75" t="s">
        <v>479</v>
      </c>
      <c r="D617" s="76" t="s">
        <v>480</v>
      </c>
      <c r="E617" s="251" t="s">
        <v>387</v>
      </c>
      <c r="F617" s="403" t="s">
        <v>579</v>
      </c>
      <c r="G617" s="404"/>
      <c r="H617" s="404"/>
      <c r="I617" s="405"/>
      <c r="J617" s="126"/>
      <c r="K617" s="126"/>
      <c r="L617" s="126"/>
      <c r="M617" s="64"/>
    </row>
    <row r="618" spans="1:15" ht="24.95" customHeight="1">
      <c r="A618" s="120">
        <v>369</v>
      </c>
      <c r="B618" s="121" t="s">
        <v>122</v>
      </c>
      <c r="C618" s="122" t="s">
        <v>192</v>
      </c>
      <c r="D618" s="123" t="s">
        <v>193</v>
      </c>
      <c r="E618" s="124" t="s">
        <v>387</v>
      </c>
      <c r="F618" s="400" t="s">
        <v>579</v>
      </c>
      <c r="G618" s="401"/>
      <c r="H618" s="401"/>
      <c r="I618" s="402"/>
      <c r="J618" s="126"/>
      <c r="K618" s="126"/>
      <c r="L618" s="126"/>
      <c r="M618" s="64"/>
      <c r="N618" s="6"/>
      <c r="O618" s="6"/>
    </row>
    <row r="619" spans="1:15" ht="24.95" customHeight="1">
      <c r="A619" s="108">
        <v>369</v>
      </c>
      <c r="B619" s="82" t="s">
        <v>122</v>
      </c>
      <c r="C619" s="75" t="s">
        <v>563</v>
      </c>
      <c r="D619" s="76" t="s">
        <v>564</v>
      </c>
      <c r="E619" s="251" t="s">
        <v>387</v>
      </c>
      <c r="F619" s="403" t="s">
        <v>579</v>
      </c>
      <c r="G619" s="404"/>
      <c r="H619" s="404"/>
      <c r="I619" s="405"/>
      <c r="J619" s="126"/>
      <c r="K619" s="126"/>
      <c r="L619" s="126"/>
      <c r="M619" s="64"/>
      <c r="N619" s="6"/>
      <c r="O619" s="6"/>
    </row>
    <row r="620" spans="1:15" ht="24.95" customHeight="1">
      <c r="A620" s="120">
        <v>369</v>
      </c>
      <c r="B620" s="121" t="s">
        <v>122</v>
      </c>
      <c r="C620" s="122" t="s">
        <v>476</v>
      </c>
      <c r="D620" s="123" t="s">
        <v>477</v>
      </c>
      <c r="E620" s="124" t="s">
        <v>387</v>
      </c>
      <c r="F620" s="400" t="s">
        <v>579</v>
      </c>
      <c r="G620" s="401"/>
      <c r="H620" s="401"/>
      <c r="I620" s="402"/>
      <c r="J620" s="126"/>
      <c r="K620" s="126"/>
      <c r="L620" s="126"/>
      <c r="M620" s="64"/>
      <c r="N620" s="6"/>
      <c r="O620" s="6"/>
    </row>
    <row r="621" spans="1:15" ht="24.95" customHeight="1">
      <c r="A621" s="108">
        <v>370</v>
      </c>
      <c r="B621" s="82" t="s">
        <v>122</v>
      </c>
      <c r="C621" s="75" t="s">
        <v>565</v>
      </c>
      <c r="D621" s="76" t="s">
        <v>566</v>
      </c>
      <c r="E621" s="251" t="s">
        <v>387</v>
      </c>
      <c r="F621" s="403" t="s">
        <v>579</v>
      </c>
      <c r="G621" s="404"/>
      <c r="H621" s="404"/>
      <c r="I621" s="405"/>
      <c r="J621" s="126"/>
      <c r="K621" s="126"/>
      <c r="L621" s="126"/>
      <c r="M621" s="64"/>
      <c r="N621" s="6"/>
      <c r="O621" s="6"/>
    </row>
    <row r="622" spans="1:15" ht="24.95" customHeight="1">
      <c r="A622" s="120">
        <v>370</v>
      </c>
      <c r="B622" s="121" t="s">
        <v>122</v>
      </c>
      <c r="C622" s="122" t="s">
        <v>567</v>
      </c>
      <c r="D622" s="123" t="s">
        <v>568</v>
      </c>
      <c r="E622" s="124" t="s">
        <v>387</v>
      </c>
      <c r="F622" s="400" t="s">
        <v>579</v>
      </c>
      <c r="G622" s="401"/>
      <c r="H622" s="401"/>
      <c r="I622" s="402"/>
      <c r="J622" s="126"/>
      <c r="K622" s="126"/>
      <c r="L622" s="126"/>
      <c r="M622" s="64"/>
      <c r="N622" s="6"/>
      <c r="O622" s="6"/>
    </row>
    <row r="623" spans="1:15" s="6" customFormat="1" ht="24.95" customHeight="1">
      <c r="A623" s="108">
        <v>370</v>
      </c>
      <c r="B623" s="82" t="s">
        <v>122</v>
      </c>
      <c r="C623" s="75" t="s">
        <v>478</v>
      </c>
      <c r="D623" s="76" t="s">
        <v>481</v>
      </c>
      <c r="E623" s="251" t="s">
        <v>387</v>
      </c>
      <c r="F623" s="403" t="s">
        <v>579</v>
      </c>
      <c r="G623" s="404"/>
      <c r="H623" s="404"/>
      <c r="I623" s="405"/>
      <c r="J623" s="126"/>
      <c r="K623" s="126"/>
      <c r="L623" s="126"/>
      <c r="M623" s="64"/>
    </row>
    <row r="624" spans="1:15" s="6" customFormat="1" ht="24.95" customHeight="1">
      <c r="A624" s="120">
        <v>372</v>
      </c>
      <c r="B624" s="121" t="s">
        <v>122</v>
      </c>
      <c r="C624" s="122" t="s">
        <v>569</v>
      </c>
      <c r="D624" s="123" t="s">
        <v>570</v>
      </c>
      <c r="E624" s="124" t="s">
        <v>482</v>
      </c>
      <c r="F624" s="400" t="s">
        <v>579</v>
      </c>
      <c r="G624" s="401"/>
      <c r="H624" s="401"/>
      <c r="I624" s="402"/>
      <c r="J624" s="126"/>
      <c r="K624" s="126"/>
      <c r="L624" s="126"/>
      <c r="M624" s="64"/>
    </row>
    <row r="625" spans="1:15" s="6" customFormat="1" ht="24.95" customHeight="1">
      <c r="A625" s="108">
        <v>372</v>
      </c>
      <c r="B625" s="82" t="s">
        <v>122</v>
      </c>
      <c r="C625" s="75" t="s">
        <v>571</v>
      </c>
      <c r="D625" s="76" t="s">
        <v>572</v>
      </c>
      <c r="E625" s="251" t="s">
        <v>482</v>
      </c>
      <c r="F625" s="403" t="s">
        <v>579</v>
      </c>
      <c r="G625" s="404"/>
      <c r="H625" s="404"/>
      <c r="I625" s="405"/>
      <c r="J625" s="126"/>
      <c r="K625" s="126"/>
      <c r="L625" s="126"/>
      <c r="M625" s="64"/>
    </row>
    <row r="626" spans="1:15" s="6" customFormat="1" ht="24.95" customHeight="1">
      <c r="A626" s="120">
        <v>372</v>
      </c>
      <c r="B626" s="121" t="s">
        <v>122</v>
      </c>
      <c r="C626" s="122" t="s">
        <v>574</v>
      </c>
      <c r="D626" s="123" t="s">
        <v>573</v>
      </c>
      <c r="E626" s="124" t="s">
        <v>482</v>
      </c>
      <c r="F626" s="400" t="s">
        <v>579</v>
      </c>
      <c r="G626" s="401"/>
      <c r="H626" s="401"/>
      <c r="I626" s="402"/>
      <c r="J626" s="126"/>
      <c r="K626" s="126"/>
      <c r="L626" s="126"/>
      <c r="M626" s="64"/>
    </row>
    <row r="627" spans="1:15" s="6" customFormat="1" ht="24.95" customHeight="1">
      <c r="A627" s="108">
        <v>373</v>
      </c>
      <c r="B627" s="82" t="s">
        <v>122</v>
      </c>
      <c r="C627" s="75" t="s">
        <v>575</v>
      </c>
      <c r="D627" s="76" t="s">
        <v>576</v>
      </c>
      <c r="E627" s="251" t="s">
        <v>482</v>
      </c>
      <c r="F627" s="403" t="s">
        <v>579</v>
      </c>
      <c r="G627" s="404"/>
      <c r="H627" s="404"/>
      <c r="I627" s="405"/>
      <c r="J627" s="126"/>
      <c r="K627" s="126"/>
      <c r="L627" s="126"/>
      <c r="M627" s="64"/>
    </row>
    <row r="628" spans="1:15" s="6" customFormat="1" ht="28.5" customHeight="1">
      <c r="A628" s="120">
        <v>373</v>
      </c>
      <c r="B628" s="121" t="s">
        <v>122</v>
      </c>
      <c r="C628" s="122">
        <v>7137</v>
      </c>
      <c r="D628" s="123" t="s">
        <v>446</v>
      </c>
      <c r="E628" s="124" t="s">
        <v>445</v>
      </c>
      <c r="F628" s="400" t="s">
        <v>579</v>
      </c>
      <c r="G628" s="401"/>
      <c r="H628" s="401"/>
      <c r="I628" s="402"/>
      <c r="J628" s="126"/>
      <c r="K628" s="126"/>
      <c r="L628" s="126"/>
      <c r="M628" s="64"/>
    </row>
    <row r="629" spans="1:15" s="6" customFormat="1" ht="28.5" customHeight="1">
      <c r="A629" s="108">
        <v>373</v>
      </c>
      <c r="B629" s="82" t="s">
        <v>122</v>
      </c>
      <c r="C629" s="75" t="s">
        <v>578</v>
      </c>
      <c r="D629" s="76" t="s">
        <v>577</v>
      </c>
      <c r="E629" s="251" t="s">
        <v>482</v>
      </c>
      <c r="F629" s="403" t="s">
        <v>579</v>
      </c>
      <c r="G629" s="404"/>
      <c r="H629" s="404"/>
      <c r="I629" s="405"/>
      <c r="J629" s="126"/>
      <c r="K629" s="126"/>
      <c r="L629" s="126"/>
      <c r="M629" s="64"/>
      <c r="O629" s="6" t="s">
        <v>580</v>
      </c>
    </row>
    <row r="630" spans="1:15" ht="28.5" customHeight="1">
      <c r="A630" s="120">
        <v>373</v>
      </c>
      <c r="B630" s="121" t="s">
        <v>122</v>
      </c>
      <c r="C630" s="122">
        <v>7601</v>
      </c>
      <c r="D630" s="123" t="s">
        <v>444</v>
      </c>
      <c r="E630" s="124" t="s">
        <v>443</v>
      </c>
      <c r="F630" s="400" t="s">
        <v>579</v>
      </c>
      <c r="G630" s="401"/>
      <c r="H630" s="401"/>
      <c r="I630" s="402"/>
      <c r="J630" s="126"/>
      <c r="K630" s="126"/>
      <c r="L630" s="126"/>
      <c r="M630" s="64"/>
      <c r="N630" s="6"/>
      <c r="O630" s="6"/>
    </row>
    <row r="631" spans="1:15" s="6" customFormat="1" ht="31.5" customHeight="1">
      <c r="A631" s="108">
        <v>374</v>
      </c>
      <c r="B631" s="82" t="s">
        <v>122</v>
      </c>
      <c r="C631" s="75" t="s">
        <v>389</v>
      </c>
      <c r="D631" s="76" t="s">
        <v>388</v>
      </c>
      <c r="E631" s="251" t="s">
        <v>390</v>
      </c>
      <c r="F631" s="403" t="s">
        <v>579</v>
      </c>
      <c r="G631" s="404"/>
      <c r="H631" s="404"/>
      <c r="I631" s="405"/>
      <c r="J631" s="126"/>
      <c r="K631" s="126"/>
      <c r="L631" s="126"/>
      <c r="M631" s="64"/>
    </row>
    <row r="632" spans="1:15" s="6" customFormat="1" ht="31.5" customHeight="1">
      <c r="A632" s="117">
        <v>374</v>
      </c>
      <c r="B632" s="116" t="s">
        <v>122</v>
      </c>
      <c r="C632" s="115" t="s">
        <v>174</v>
      </c>
      <c r="D632" s="110" t="s">
        <v>246</v>
      </c>
      <c r="E632" s="110" t="s">
        <v>391</v>
      </c>
      <c r="F632" s="400" t="s">
        <v>579</v>
      </c>
      <c r="G632" s="401"/>
      <c r="H632" s="401"/>
      <c r="I632" s="402"/>
      <c r="J632" s="126"/>
      <c r="K632" s="126"/>
      <c r="L632" s="126"/>
      <c r="M632" s="64"/>
    </row>
    <row r="633" spans="1:15" ht="31.5" customHeight="1">
      <c r="A633" s="108">
        <v>375</v>
      </c>
      <c r="B633" s="82" t="s">
        <v>122</v>
      </c>
      <c r="C633" s="75" t="s">
        <v>395</v>
      </c>
      <c r="D633" s="76" t="s">
        <v>191</v>
      </c>
      <c r="E633" s="76" t="s">
        <v>396</v>
      </c>
      <c r="F633" s="403" t="s">
        <v>579</v>
      </c>
      <c r="G633" s="404"/>
      <c r="H633" s="404"/>
      <c r="I633" s="405"/>
      <c r="J633" s="126"/>
      <c r="K633" s="126"/>
      <c r="L633" s="126"/>
      <c r="M633" s="64"/>
    </row>
    <row r="634" spans="1:15" s="6" customFormat="1" ht="31.5" customHeight="1">
      <c r="A634" s="428">
        <v>375</v>
      </c>
      <c r="B634" s="427" t="s">
        <v>122</v>
      </c>
      <c r="C634" s="399" t="s">
        <v>392</v>
      </c>
      <c r="D634" s="398" t="s">
        <v>78</v>
      </c>
      <c r="E634" s="110" t="s">
        <v>393</v>
      </c>
      <c r="F634" s="400" t="s">
        <v>579</v>
      </c>
      <c r="G634" s="401"/>
      <c r="H634" s="401"/>
      <c r="I634" s="402"/>
      <c r="J634" s="126"/>
      <c r="K634" s="126"/>
      <c r="L634" s="126"/>
      <c r="M634" s="64"/>
    </row>
    <row r="635" spans="1:15" s="6" customFormat="1" ht="31.5" customHeight="1">
      <c r="A635" s="428"/>
      <c r="B635" s="427"/>
      <c r="C635" s="399"/>
      <c r="D635" s="398"/>
      <c r="E635" s="110" t="s">
        <v>394</v>
      </c>
      <c r="F635" s="400" t="s">
        <v>579</v>
      </c>
      <c r="G635" s="401"/>
      <c r="H635" s="401"/>
      <c r="I635" s="402"/>
      <c r="J635" s="126"/>
      <c r="K635" s="126"/>
      <c r="L635" s="126"/>
      <c r="M635" s="64"/>
    </row>
    <row r="636" spans="1:15" ht="229.5" customHeight="1">
      <c r="A636" s="338" t="s">
        <v>296</v>
      </c>
      <c r="B636" s="339"/>
      <c r="C636" s="339"/>
      <c r="D636" s="339"/>
      <c r="E636" s="339"/>
      <c r="F636" s="339"/>
      <c r="G636" s="339"/>
      <c r="H636" s="339"/>
      <c r="I636" s="339"/>
      <c r="J636" s="339"/>
      <c r="K636" s="339"/>
      <c r="L636" s="339"/>
      <c r="M636" s="64"/>
    </row>
    <row r="637" spans="1:15">
      <c r="A637" s="9"/>
      <c r="B637" s="29"/>
      <c r="C637" s="22"/>
      <c r="D637" s="9"/>
      <c r="E637" s="9"/>
      <c r="F637" s="9"/>
      <c r="G637" s="9"/>
      <c r="H637" s="9"/>
      <c r="I637" s="7"/>
      <c r="J637" s="16"/>
      <c r="K637" s="16"/>
      <c r="L637" s="16"/>
    </row>
    <row r="638" spans="1:15">
      <c r="A638" s="2"/>
    </row>
    <row r="654" spans="5:12" ht="15.75">
      <c r="E654" s="42"/>
      <c r="F654" s="42"/>
      <c r="G654" s="42"/>
      <c r="H654" s="42"/>
      <c r="I654" s="42"/>
      <c r="J654" s="42"/>
      <c r="K654" s="42"/>
      <c r="L654" s="42"/>
    </row>
    <row r="658" ht="14.1" customHeight="1"/>
    <row r="659" ht="14.1" customHeight="1"/>
    <row r="688" spans="1:12">
      <c r="A688"/>
      <c r="B688" s="31"/>
      <c r="C688"/>
      <c r="D688" s="41"/>
      <c r="E688" s="41"/>
      <c r="F688" s="32"/>
      <c r="G688" s="41"/>
      <c r="H688"/>
      <c r="I688" s="4"/>
      <c r="J688" s="36"/>
      <c r="K688" s="37"/>
      <c r="L688" s="37"/>
    </row>
    <row r="689" spans="1:12">
      <c r="A689"/>
      <c r="B689" s="31"/>
      <c r="C689"/>
      <c r="D689" s="41"/>
      <c r="E689" s="41"/>
      <c r="F689" s="32"/>
      <c r="G689" s="41"/>
      <c r="H689"/>
      <c r="I689" s="4"/>
      <c r="J689" s="36"/>
      <c r="K689" s="37"/>
      <c r="L689" s="37"/>
    </row>
    <row r="877" ht="17.100000000000001" customHeight="1"/>
    <row r="882" ht="17.100000000000001" customHeight="1"/>
    <row r="907" spans="1:12">
      <c r="A907"/>
      <c r="B907" s="31"/>
      <c r="C907"/>
      <c r="D907" s="41"/>
      <c r="E907" s="41"/>
      <c r="F907" s="32"/>
      <c r="G907" s="41"/>
      <c r="H907"/>
      <c r="I907" s="4"/>
      <c r="J907" s="36"/>
      <c r="K907" s="37"/>
      <c r="L907" s="37"/>
    </row>
    <row r="912" spans="1:12">
      <c r="A912"/>
      <c r="B912" s="31"/>
      <c r="C912"/>
      <c r="D912" s="41"/>
      <c r="E912" s="41"/>
      <c r="F912" s="32"/>
      <c r="G912" s="41"/>
      <c r="H912"/>
      <c r="I912" s="4"/>
      <c r="J912" s="36"/>
      <c r="K912" s="37"/>
      <c r="L912" s="37"/>
    </row>
  </sheetData>
  <mergeCells count="1038">
    <mergeCell ref="F620:I620"/>
    <mergeCell ref="F621:I621"/>
    <mergeCell ref="F622:I622"/>
    <mergeCell ref="F623:I623"/>
    <mergeCell ref="F624:I624"/>
    <mergeCell ref="F625:I625"/>
    <mergeCell ref="F626:I626"/>
    <mergeCell ref="F613:I613"/>
    <mergeCell ref="F618:I618"/>
    <mergeCell ref="F614:I614"/>
    <mergeCell ref="F615:I615"/>
    <mergeCell ref="F611:I611"/>
    <mergeCell ref="F603:I603"/>
    <mergeCell ref="F604:I604"/>
    <mergeCell ref="D600:D601"/>
    <mergeCell ref="F600:I600"/>
    <mergeCell ref="F601:I601"/>
    <mergeCell ref="F609:I609"/>
    <mergeCell ref="F610:I610"/>
    <mergeCell ref="F616:I616"/>
    <mergeCell ref="F617:I617"/>
    <mergeCell ref="C581:C582"/>
    <mergeCell ref="D581:D582"/>
    <mergeCell ref="B581:B582"/>
    <mergeCell ref="B569:B570"/>
    <mergeCell ref="B575:B576"/>
    <mergeCell ref="C496:C499"/>
    <mergeCell ref="D496:D499"/>
    <mergeCell ref="B489:B490"/>
    <mergeCell ref="D517:D518"/>
    <mergeCell ref="H533:H534"/>
    <mergeCell ref="C482:C483"/>
    <mergeCell ref="C505:C506"/>
    <mergeCell ref="D505:D506"/>
    <mergeCell ref="D597:D598"/>
    <mergeCell ref="D584:D585"/>
    <mergeCell ref="C584:C585"/>
    <mergeCell ref="B584:B585"/>
    <mergeCell ref="B597:B598"/>
    <mergeCell ref="C597:C598"/>
    <mergeCell ref="B571:B572"/>
    <mergeCell ref="C577:C578"/>
    <mergeCell ref="C569:C570"/>
    <mergeCell ref="B567:B568"/>
    <mergeCell ref="C567:C568"/>
    <mergeCell ref="C538:C539"/>
    <mergeCell ref="B507:B508"/>
    <mergeCell ref="B545:B546"/>
    <mergeCell ref="B565:B566"/>
    <mergeCell ref="C545:C546"/>
    <mergeCell ref="B556:B557"/>
    <mergeCell ref="C556:C557"/>
    <mergeCell ref="C525:C526"/>
    <mergeCell ref="B634:B635"/>
    <mergeCell ref="A634:A635"/>
    <mergeCell ref="F593:I593"/>
    <mergeCell ref="A74:A77"/>
    <mergeCell ref="A78:A79"/>
    <mergeCell ref="A135:A136"/>
    <mergeCell ref="A137:A138"/>
    <mergeCell ref="A144:A147"/>
    <mergeCell ref="A148:A149"/>
    <mergeCell ref="A150:A155"/>
    <mergeCell ref="A156:A157"/>
    <mergeCell ref="A234:A235"/>
    <mergeCell ref="A245:A246"/>
    <mergeCell ref="F605:I605"/>
    <mergeCell ref="F630:I630"/>
    <mergeCell ref="F631:I631"/>
    <mergeCell ref="F632:I632"/>
    <mergeCell ref="F633:I633"/>
    <mergeCell ref="F634:I634"/>
    <mergeCell ref="F635:I635"/>
    <mergeCell ref="I258:I261"/>
    <mergeCell ref="C575:C576"/>
    <mergeCell ref="F597:I597"/>
    <mergeCell ref="F598:I598"/>
    <mergeCell ref="F599:I599"/>
    <mergeCell ref="A583:L583"/>
    <mergeCell ref="C600:C601"/>
    <mergeCell ref="A584:A585"/>
    <mergeCell ref="B600:B601"/>
    <mergeCell ref="H581:H582"/>
    <mergeCell ref="B554:B555"/>
    <mergeCell ref="B478:B479"/>
    <mergeCell ref="H296:H297"/>
    <mergeCell ref="D311:D312"/>
    <mergeCell ref="C296:C297"/>
    <mergeCell ref="B296:B297"/>
    <mergeCell ref="B298:B301"/>
    <mergeCell ref="H294:H295"/>
    <mergeCell ref="B303:B305"/>
    <mergeCell ref="B294:B295"/>
    <mergeCell ref="D294:D295"/>
    <mergeCell ref="A311:A312"/>
    <mergeCell ref="H308:H310"/>
    <mergeCell ref="A130:A131"/>
    <mergeCell ref="A123:A126"/>
    <mergeCell ref="A84:A85"/>
    <mergeCell ref="A96:A99"/>
    <mergeCell ref="A72:A73"/>
    <mergeCell ref="A56:A65"/>
    <mergeCell ref="A119:A122"/>
    <mergeCell ref="A100:A103"/>
    <mergeCell ref="A115:A116"/>
    <mergeCell ref="D176:D183"/>
    <mergeCell ref="D225:D227"/>
    <mergeCell ref="H206:H209"/>
    <mergeCell ref="B225:B227"/>
    <mergeCell ref="B256:B257"/>
    <mergeCell ref="C256:C257"/>
    <mergeCell ref="H256:H257"/>
    <mergeCell ref="H242:H243"/>
    <mergeCell ref="B245:B247"/>
    <mergeCell ref="D240:D241"/>
    <mergeCell ref="A250:A251"/>
    <mergeCell ref="H236:H239"/>
    <mergeCell ref="F627:I627"/>
    <mergeCell ref="F628:I628"/>
    <mergeCell ref="F629:I629"/>
    <mergeCell ref="I575:I576"/>
    <mergeCell ref="F619:I619"/>
    <mergeCell ref="I294:I295"/>
    <mergeCell ref="I296:I297"/>
    <mergeCell ref="I298:I301"/>
    <mergeCell ref="F602:I602"/>
    <mergeCell ref="I308:I310"/>
    <mergeCell ref="I306:I307"/>
    <mergeCell ref="D308:D310"/>
    <mergeCell ref="H303:H305"/>
    <mergeCell ref="I545:I546"/>
    <mergeCell ref="D567:D568"/>
    <mergeCell ref="I561:I562"/>
    <mergeCell ref="I567:I568"/>
    <mergeCell ref="I565:I566"/>
    <mergeCell ref="D575:D576"/>
    <mergeCell ref="H565:H566"/>
    <mergeCell ref="H545:H546"/>
    <mergeCell ref="H567:H568"/>
    <mergeCell ref="D556:D557"/>
    <mergeCell ref="H556:H557"/>
    <mergeCell ref="I556:I557"/>
    <mergeCell ref="D554:D555"/>
    <mergeCell ref="H554:H555"/>
    <mergeCell ref="I554:I555"/>
    <mergeCell ref="I563:I564"/>
    <mergeCell ref="H512:H514"/>
    <mergeCell ref="H466:H467"/>
    <mergeCell ref="H489:H490"/>
    <mergeCell ref="A244:L244"/>
    <mergeCell ref="I236:I239"/>
    <mergeCell ref="A248:A249"/>
    <mergeCell ref="B248:B249"/>
    <mergeCell ref="C248:C249"/>
    <mergeCell ref="D228:D235"/>
    <mergeCell ref="B184:B187"/>
    <mergeCell ref="I206:I209"/>
    <mergeCell ref="D188:D191"/>
    <mergeCell ref="H184:H187"/>
    <mergeCell ref="B188:B191"/>
    <mergeCell ref="H188:H191"/>
    <mergeCell ref="I188:I191"/>
    <mergeCell ref="D184:D187"/>
    <mergeCell ref="B196:B205"/>
    <mergeCell ref="D196:D205"/>
    <mergeCell ref="A32:A39"/>
    <mergeCell ref="A40:A41"/>
    <mergeCell ref="H127:H128"/>
    <mergeCell ref="H119:H122"/>
    <mergeCell ref="C119:C122"/>
    <mergeCell ref="D66:D71"/>
    <mergeCell ref="D92:D95"/>
    <mergeCell ref="C66:C71"/>
    <mergeCell ref="B140:B143"/>
    <mergeCell ref="H108:H111"/>
    <mergeCell ref="I130:I132"/>
    <mergeCell ref="A242:A243"/>
    <mergeCell ref="A240:A241"/>
    <mergeCell ref="D242:D243"/>
    <mergeCell ref="C242:C243"/>
    <mergeCell ref="B228:B235"/>
    <mergeCell ref="C170:C173"/>
    <mergeCell ref="I167:I168"/>
    <mergeCell ref="C167:C168"/>
    <mergeCell ref="B170:B173"/>
    <mergeCell ref="I196:I205"/>
    <mergeCell ref="H167:H168"/>
    <mergeCell ref="C174:C175"/>
    <mergeCell ref="D174:D175"/>
    <mergeCell ref="H214:H221"/>
    <mergeCell ref="B236:B239"/>
    <mergeCell ref="D236:D239"/>
    <mergeCell ref="H210:H213"/>
    <mergeCell ref="A8:A15"/>
    <mergeCell ref="B8:B15"/>
    <mergeCell ref="C8:C15"/>
    <mergeCell ref="D8:D15"/>
    <mergeCell ref="H8:H9"/>
    <mergeCell ref="I8:I15"/>
    <mergeCell ref="H10:H11"/>
    <mergeCell ref="H12:H13"/>
    <mergeCell ref="H14:H15"/>
    <mergeCell ref="C16:C25"/>
    <mergeCell ref="D16:D25"/>
    <mergeCell ref="H16:H25"/>
    <mergeCell ref="I16:I25"/>
    <mergeCell ref="B16:B25"/>
    <mergeCell ref="B26:B31"/>
    <mergeCell ref="D26:D31"/>
    <mergeCell ref="A42:A45"/>
    <mergeCell ref="A80:A83"/>
    <mergeCell ref="H26:H31"/>
    <mergeCell ref="C26:C31"/>
    <mergeCell ref="I26:I31"/>
    <mergeCell ref="A24:A25"/>
    <mergeCell ref="A26:A29"/>
    <mergeCell ref="A30:A31"/>
    <mergeCell ref="B84:B85"/>
    <mergeCell ref="C84:C85"/>
    <mergeCell ref="H84:H85"/>
    <mergeCell ref="I92:I95"/>
    <mergeCell ref="C150:C157"/>
    <mergeCell ref="B150:B157"/>
    <mergeCell ref="I156:I157"/>
    <mergeCell ref="H156:H157"/>
    <mergeCell ref="D150:D157"/>
    <mergeCell ref="I42:I45"/>
    <mergeCell ref="C112:C114"/>
    <mergeCell ref="I123:I126"/>
    <mergeCell ref="H54:H55"/>
    <mergeCell ref="C56:C65"/>
    <mergeCell ref="I87:I88"/>
    <mergeCell ref="H87:H88"/>
    <mergeCell ref="D96:D99"/>
    <mergeCell ref="I96:I99"/>
    <mergeCell ref="I64:I65"/>
    <mergeCell ref="C80:C83"/>
    <mergeCell ref="H123:H126"/>
    <mergeCell ref="C135:C138"/>
    <mergeCell ref="B87:B88"/>
    <mergeCell ref="H48:H49"/>
    <mergeCell ref="D56:D65"/>
    <mergeCell ref="B32:B41"/>
    <mergeCell ref="B56:B65"/>
    <mergeCell ref="B46:B55"/>
    <mergeCell ref="C32:C41"/>
    <mergeCell ref="C46:C55"/>
    <mergeCell ref="I40:I41"/>
    <mergeCell ref="H64:H65"/>
    <mergeCell ref="H569:H570"/>
    <mergeCell ref="H575:H576"/>
    <mergeCell ref="A545:A546"/>
    <mergeCell ref="A551:A553"/>
    <mergeCell ref="C268:C269"/>
    <mergeCell ref="A484:A485"/>
    <mergeCell ref="D545:D546"/>
    <mergeCell ref="B561:B562"/>
    <mergeCell ref="C542:C544"/>
    <mergeCell ref="B542:B544"/>
    <mergeCell ref="C561:C562"/>
    <mergeCell ref="B551:B553"/>
    <mergeCell ref="D548:D549"/>
    <mergeCell ref="D561:D562"/>
    <mergeCell ref="H561:H562"/>
    <mergeCell ref="D558:D559"/>
    <mergeCell ref="D542:D544"/>
    <mergeCell ref="H484:H485"/>
    <mergeCell ref="H472:H473"/>
    <mergeCell ref="H454:H455"/>
    <mergeCell ref="C507:C508"/>
    <mergeCell ref="B505:B506"/>
    <mergeCell ref="B503:B504"/>
    <mergeCell ref="D482:D483"/>
    <mergeCell ref="B491:B492"/>
    <mergeCell ref="H321:H322"/>
    <mergeCell ref="C554:C555"/>
    <mergeCell ref="I558:I559"/>
    <mergeCell ref="B321:B322"/>
    <mergeCell ref="I341:I342"/>
    <mergeCell ref="H338:H340"/>
    <mergeCell ref="I343:I344"/>
    <mergeCell ref="D569:D570"/>
    <mergeCell ref="B563:B564"/>
    <mergeCell ref="B573:B574"/>
    <mergeCell ref="C407:C408"/>
    <mergeCell ref="D407:D408"/>
    <mergeCell ref="C462:C463"/>
    <mergeCell ref="H590:H592"/>
    <mergeCell ref="I590:I592"/>
    <mergeCell ref="H563:H564"/>
    <mergeCell ref="B548:B549"/>
    <mergeCell ref="C563:C564"/>
    <mergeCell ref="C558:C559"/>
    <mergeCell ref="D563:D564"/>
    <mergeCell ref="I512:I514"/>
    <mergeCell ref="C515:C516"/>
    <mergeCell ref="B519:B520"/>
    <mergeCell ref="C519:C520"/>
    <mergeCell ref="D519:D520"/>
    <mergeCell ref="H519:H520"/>
    <mergeCell ref="B536:B537"/>
    <mergeCell ref="C521:C522"/>
    <mergeCell ref="D521:D522"/>
    <mergeCell ref="H507:H508"/>
    <mergeCell ref="I581:I582"/>
    <mergeCell ref="B531:B532"/>
    <mergeCell ref="D523:D524"/>
    <mergeCell ref="H529:H530"/>
    <mergeCell ref="C523:C524"/>
    <mergeCell ref="I515:I516"/>
    <mergeCell ref="C565:C566"/>
    <mergeCell ref="B590:B592"/>
    <mergeCell ref="C590:C592"/>
    <mergeCell ref="D590:D592"/>
    <mergeCell ref="B577:B578"/>
    <mergeCell ref="D577:D578"/>
    <mergeCell ref="A579:L579"/>
    <mergeCell ref="D634:D635"/>
    <mergeCell ref="C634:C635"/>
    <mergeCell ref="H577:H578"/>
    <mergeCell ref="I577:I578"/>
    <mergeCell ref="F612:I612"/>
    <mergeCell ref="B540:B541"/>
    <mergeCell ref="B538:B539"/>
    <mergeCell ref="H527:H528"/>
    <mergeCell ref="D525:D526"/>
    <mergeCell ref="C527:C528"/>
    <mergeCell ref="C517:C518"/>
    <mergeCell ref="D515:D516"/>
    <mergeCell ref="D529:D530"/>
    <mergeCell ref="H515:H516"/>
    <mergeCell ref="H523:H524"/>
    <mergeCell ref="F606:I606"/>
    <mergeCell ref="F607:I607"/>
    <mergeCell ref="F608:I608"/>
    <mergeCell ref="B558:B559"/>
    <mergeCell ref="D540:D541"/>
    <mergeCell ref="H540:H541"/>
    <mergeCell ref="C531:C532"/>
    <mergeCell ref="C533:C534"/>
    <mergeCell ref="H517:H518"/>
    <mergeCell ref="I489:I490"/>
    <mergeCell ref="I533:I534"/>
    <mergeCell ref="H496:H499"/>
    <mergeCell ref="I496:I499"/>
    <mergeCell ref="I569:I570"/>
    <mergeCell ref="C571:C572"/>
    <mergeCell ref="D571:D572"/>
    <mergeCell ref="H571:H572"/>
    <mergeCell ref="I571:I572"/>
    <mergeCell ref="C573:C574"/>
    <mergeCell ref="D573:D574"/>
    <mergeCell ref="H573:H574"/>
    <mergeCell ref="I573:I574"/>
    <mergeCell ref="F594:I594"/>
    <mergeCell ref="H536:H537"/>
    <mergeCell ref="D565:D566"/>
    <mergeCell ref="D538:D539"/>
    <mergeCell ref="I548:I549"/>
    <mergeCell ref="H548:H549"/>
    <mergeCell ref="D533:D534"/>
    <mergeCell ref="A511:L511"/>
    <mergeCell ref="C512:C514"/>
    <mergeCell ref="I527:I528"/>
    <mergeCell ref="B525:B526"/>
    <mergeCell ref="B523:B524"/>
    <mergeCell ref="I540:I541"/>
    <mergeCell ref="A542:A543"/>
    <mergeCell ref="A531:A532"/>
    <mergeCell ref="A533:A534"/>
    <mergeCell ref="C540:C541"/>
    <mergeCell ref="D527:D528"/>
    <mergeCell ref="B515:B516"/>
    <mergeCell ref="A512:A513"/>
    <mergeCell ref="I521:I522"/>
    <mergeCell ref="I538:I539"/>
    <mergeCell ref="I519:I520"/>
    <mergeCell ref="I536:I537"/>
    <mergeCell ref="C529:C530"/>
    <mergeCell ref="A590:A592"/>
    <mergeCell ref="A420:A421"/>
    <mergeCell ref="A427:A429"/>
    <mergeCell ref="B399:B401"/>
    <mergeCell ref="B431:B432"/>
    <mergeCell ref="A376:L376"/>
    <mergeCell ref="H450:H452"/>
    <mergeCell ref="B434:B435"/>
    <mergeCell ref="C390:C392"/>
    <mergeCell ref="D443:D444"/>
    <mergeCell ref="B446:B448"/>
    <mergeCell ref="B407:B408"/>
    <mergeCell ref="B427:B429"/>
    <mergeCell ref="B394:B397"/>
    <mergeCell ref="D446:D448"/>
    <mergeCell ref="I446:I448"/>
    <mergeCell ref="I399:I401"/>
    <mergeCell ref="D434:D435"/>
    <mergeCell ref="I409:I410"/>
    <mergeCell ref="I387:I388"/>
    <mergeCell ref="D387:D388"/>
    <mergeCell ref="I434:I435"/>
    <mergeCell ref="I403:I405"/>
    <mergeCell ref="H411:H412"/>
    <mergeCell ref="D414:D415"/>
    <mergeCell ref="C420:C421"/>
    <mergeCell ref="A332:A333"/>
    <mergeCell ref="H399:H401"/>
    <mergeCell ref="H371:H372"/>
    <mergeCell ref="H373:H374"/>
    <mergeCell ref="I443:I444"/>
    <mergeCell ref="H343:H344"/>
    <mergeCell ref="D343:D344"/>
    <mergeCell ref="I418:I419"/>
    <mergeCell ref="H268:H269"/>
    <mergeCell ref="D268:D269"/>
    <mergeCell ref="D328:D330"/>
    <mergeCell ref="H427:H429"/>
    <mergeCell ref="D390:D392"/>
    <mergeCell ref="C409:C410"/>
    <mergeCell ref="D296:D297"/>
    <mergeCell ref="D321:D322"/>
    <mergeCell ref="H313:H314"/>
    <mergeCell ref="A328:A329"/>
    <mergeCell ref="A313:A314"/>
    <mergeCell ref="B313:B314"/>
    <mergeCell ref="A321:A322"/>
    <mergeCell ref="B308:B310"/>
    <mergeCell ref="B315:B318"/>
    <mergeCell ref="A306:A307"/>
    <mergeCell ref="C315:C318"/>
    <mergeCell ref="A323:A326"/>
    <mergeCell ref="A315:A318"/>
    <mergeCell ref="C319:C320"/>
    <mergeCell ref="B319:B320"/>
    <mergeCell ref="A319:A320"/>
    <mergeCell ref="I313:I314"/>
    <mergeCell ref="D313:D314"/>
    <mergeCell ref="A254:A255"/>
    <mergeCell ref="B254:B255"/>
    <mergeCell ref="C254:C255"/>
    <mergeCell ref="C270:C271"/>
    <mergeCell ref="C285:C286"/>
    <mergeCell ref="C275:C277"/>
    <mergeCell ref="A294:A295"/>
    <mergeCell ref="A308:A309"/>
    <mergeCell ref="A303:A304"/>
    <mergeCell ref="C266:C267"/>
    <mergeCell ref="B311:B312"/>
    <mergeCell ref="C298:C301"/>
    <mergeCell ref="A296:A297"/>
    <mergeCell ref="C258:C261"/>
    <mergeCell ref="C308:C310"/>
    <mergeCell ref="C303:C305"/>
    <mergeCell ref="C306:C307"/>
    <mergeCell ref="B270:B271"/>
    <mergeCell ref="B258:B261"/>
    <mergeCell ref="B266:B267"/>
    <mergeCell ref="A258:A260"/>
    <mergeCell ref="B306:B307"/>
    <mergeCell ref="A256:A257"/>
    <mergeCell ref="A298:A300"/>
    <mergeCell ref="C287:C290"/>
    <mergeCell ref="D287:D290"/>
    <mergeCell ref="I311:I312"/>
    <mergeCell ref="C127:C128"/>
    <mergeCell ref="I108:I111"/>
    <mergeCell ref="C108:C111"/>
    <mergeCell ref="D158:D161"/>
    <mergeCell ref="I135:I138"/>
    <mergeCell ref="I242:I243"/>
    <mergeCell ref="I214:I221"/>
    <mergeCell ref="I254:I255"/>
    <mergeCell ref="D256:D257"/>
    <mergeCell ref="I256:I257"/>
    <mergeCell ref="H263:H265"/>
    <mergeCell ref="C240:C241"/>
    <mergeCell ref="C158:C161"/>
    <mergeCell ref="H250:H251"/>
    <mergeCell ref="D250:D251"/>
    <mergeCell ref="C250:C251"/>
    <mergeCell ref="H174:H175"/>
    <mergeCell ref="I174:I175"/>
    <mergeCell ref="H285:H286"/>
    <mergeCell ref="I150:I154"/>
    <mergeCell ref="I127:I128"/>
    <mergeCell ref="H117:H118"/>
    <mergeCell ref="I117:I118"/>
    <mergeCell ref="H196:H205"/>
    <mergeCell ref="H240:H241"/>
    <mergeCell ref="C228:C235"/>
    <mergeCell ref="C162:C166"/>
    <mergeCell ref="I158:I161"/>
    <mergeCell ref="H158:H161"/>
    <mergeCell ref="D210:D213"/>
    <mergeCell ref="H319:H320"/>
    <mergeCell ref="D319:D320"/>
    <mergeCell ref="H311:H312"/>
    <mergeCell ref="I328:I330"/>
    <mergeCell ref="I334:I335"/>
    <mergeCell ref="I315:I318"/>
    <mergeCell ref="I438:I439"/>
    <mergeCell ref="H438:H439"/>
    <mergeCell ref="H446:H448"/>
    <mergeCell ref="H431:H432"/>
    <mergeCell ref="D411:D412"/>
    <mergeCell ref="E371:E372"/>
    <mergeCell ref="I245:I247"/>
    <mergeCell ref="H280:H281"/>
    <mergeCell ref="D283:D284"/>
    <mergeCell ref="I270:I271"/>
    <mergeCell ref="D263:D265"/>
    <mergeCell ref="H266:H267"/>
    <mergeCell ref="H328:H330"/>
    <mergeCell ref="H332:H333"/>
    <mergeCell ref="D332:D333"/>
    <mergeCell ref="I332:I333"/>
    <mergeCell ref="H258:H261"/>
    <mergeCell ref="I250:I251"/>
    <mergeCell ref="I303:I305"/>
    <mergeCell ref="I272:I274"/>
    <mergeCell ref="H272:H274"/>
    <mergeCell ref="H275:H277"/>
    <mergeCell ref="D315:D318"/>
    <mergeCell ref="I321:I322"/>
    <mergeCell ref="H323:H326"/>
    <mergeCell ref="D323:D326"/>
    <mergeCell ref="B422:B424"/>
    <mergeCell ref="B414:B415"/>
    <mergeCell ref="B409:B410"/>
    <mergeCell ref="H407:H408"/>
    <mergeCell ref="H414:H415"/>
    <mergeCell ref="H409:H410"/>
    <mergeCell ref="H390:H392"/>
    <mergeCell ref="I414:I415"/>
    <mergeCell ref="H418:H419"/>
    <mergeCell ref="C403:C405"/>
    <mergeCell ref="D438:D439"/>
    <mergeCell ref="C434:C435"/>
    <mergeCell ref="C438:C439"/>
    <mergeCell ref="B438:B439"/>
    <mergeCell ref="B420:B421"/>
    <mergeCell ref="D399:D401"/>
    <mergeCell ref="I319:I320"/>
    <mergeCell ref="H341:H342"/>
    <mergeCell ref="C373:C374"/>
    <mergeCell ref="A354:L354"/>
    <mergeCell ref="A365:A366"/>
    <mergeCell ref="E365:E366"/>
    <mergeCell ref="E373:E374"/>
    <mergeCell ref="D371:D372"/>
    <mergeCell ref="A371:A372"/>
    <mergeCell ref="A369:A370"/>
    <mergeCell ref="A350:A351"/>
    <mergeCell ref="I350:I351"/>
    <mergeCell ref="H350:H351"/>
    <mergeCell ref="I365:I366"/>
    <mergeCell ref="I369:I370"/>
    <mergeCell ref="E369:E370"/>
    <mergeCell ref="H315:H318"/>
    <mergeCell ref="I323:I326"/>
    <mergeCell ref="C321:C322"/>
    <mergeCell ref="B332:B333"/>
    <mergeCell ref="C332:C333"/>
    <mergeCell ref="I394:I397"/>
    <mergeCell ref="H387:H388"/>
    <mergeCell ref="A385:L385"/>
    <mergeCell ref="C425:C426"/>
    <mergeCell ref="C411:C412"/>
    <mergeCell ref="D431:D432"/>
    <mergeCell ref="H434:H435"/>
    <mergeCell ref="A394:A396"/>
    <mergeCell ref="A399:A400"/>
    <mergeCell ref="A403:A404"/>
    <mergeCell ref="A390:A391"/>
    <mergeCell ref="I427:I429"/>
    <mergeCell ref="A387:A388"/>
    <mergeCell ref="A422:A423"/>
    <mergeCell ref="D373:D374"/>
    <mergeCell ref="I420:I421"/>
    <mergeCell ref="H403:H405"/>
    <mergeCell ref="A386:L386"/>
    <mergeCell ref="D403:D405"/>
    <mergeCell ref="B411:B412"/>
    <mergeCell ref="C418:C419"/>
    <mergeCell ref="I407:I408"/>
    <mergeCell ref="B387:B388"/>
    <mergeCell ref="C387:C388"/>
    <mergeCell ref="D394:D397"/>
    <mergeCell ref="I373:I374"/>
    <mergeCell ref="A373:A374"/>
    <mergeCell ref="A367:A368"/>
    <mergeCell ref="B373:B374"/>
    <mergeCell ref="C369:C370"/>
    <mergeCell ref="C371:C372"/>
    <mergeCell ref="D369:D370"/>
    <mergeCell ref="C350:C351"/>
    <mergeCell ref="B350:B351"/>
    <mergeCell ref="D350:D351"/>
    <mergeCell ref="A345:A347"/>
    <mergeCell ref="C343:C344"/>
    <mergeCell ref="D334:D335"/>
    <mergeCell ref="E367:E368"/>
    <mergeCell ref="H367:H368"/>
    <mergeCell ref="A364:L364"/>
    <mergeCell ref="D365:D366"/>
    <mergeCell ref="B367:B368"/>
    <mergeCell ref="B338:B340"/>
    <mergeCell ref="B345:B347"/>
    <mergeCell ref="B371:B372"/>
    <mergeCell ref="I371:I372"/>
    <mergeCell ref="A348:A349"/>
    <mergeCell ref="B369:B370"/>
    <mergeCell ref="B365:B366"/>
    <mergeCell ref="C365:C366"/>
    <mergeCell ref="C367:C368"/>
    <mergeCell ref="H369:H370"/>
    <mergeCell ref="B348:B349"/>
    <mergeCell ref="I367:I368"/>
    <mergeCell ref="I345:I347"/>
    <mergeCell ref="I338:I340"/>
    <mergeCell ref="H365:H366"/>
    <mergeCell ref="D338:D340"/>
    <mergeCell ref="I348:I349"/>
    <mergeCell ref="H348:H349"/>
    <mergeCell ref="D348:D349"/>
    <mergeCell ref="C348:C349"/>
    <mergeCell ref="H345:H347"/>
    <mergeCell ref="C341:C342"/>
    <mergeCell ref="D341:D342"/>
    <mergeCell ref="D345:D347"/>
    <mergeCell ref="B475:B476"/>
    <mergeCell ref="C478:C479"/>
    <mergeCell ref="C484:C485"/>
    <mergeCell ref="H521:H522"/>
    <mergeCell ref="H538:H539"/>
    <mergeCell ref="D536:D537"/>
    <mergeCell ref="B529:B530"/>
    <mergeCell ref="D512:D514"/>
    <mergeCell ref="B521:B522"/>
    <mergeCell ref="C503:C504"/>
    <mergeCell ref="C491:C492"/>
    <mergeCell ref="D466:D467"/>
    <mergeCell ref="D454:D455"/>
    <mergeCell ref="I491:I492"/>
    <mergeCell ref="I531:I532"/>
    <mergeCell ref="I505:I506"/>
    <mergeCell ref="I507:I508"/>
    <mergeCell ref="I478:I479"/>
    <mergeCell ref="B484:B485"/>
    <mergeCell ref="B527:B528"/>
    <mergeCell ref="B512:B514"/>
    <mergeCell ref="B517:B518"/>
    <mergeCell ref="H525:H526"/>
    <mergeCell ref="I517:I518"/>
    <mergeCell ref="H505:H506"/>
    <mergeCell ref="I484:I485"/>
    <mergeCell ref="A535:L535"/>
    <mergeCell ref="C454:C455"/>
    <mergeCell ref="H475:H476"/>
    <mergeCell ref="B472:B473"/>
    <mergeCell ref="C466:C467"/>
    <mergeCell ref="C443:C444"/>
    <mergeCell ref="B468:B469"/>
    <mergeCell ref="D472:D473"/>
    <mergeCell ref="B450:B452"/>
    <mergeCell ref="C468:C469"/>
    <mergeCell ref="A456:L456"/>
    <mergeCell ref="I462:I463"/>
    <mergeCell ref="H462:H463"/>
    <mergeCell ref="A464:A465"/>
    <mergeCell ref="B464:B465"/>
    <mergeCell ref="C464:C465"/>
    <mergeCell ref="D464:D465"/>
    <mergeCell ref="H464:H465"/>
    <mergeCell ref="I464:I465"/>
    <mergeCell ref="I470:I471"/>
    <mergeCell ref="A446:A447"/>
    <mergeCell ref="A450:A451"/>
    <mergeCell ref="I454:I455"/>
    <mergeCell ref="H470:H471"/>
    <mergeCell ref="I450:I452"/>
    <mergeCell ref="D468:D469"/>
    <mergeCell ref="A454:A455"/>
    <mergeCell ref="A443:A444"/>
    <mergeCell ref="I466:I467"/>
    <mergeCell ref="B466:B467"/>
    <mergeCell ref="I472:I473"/>
    <mergeCell ref="I475:I476"/>
    <mergeCell ref="A560:L560"/>
    <mergeCell ref="C548:C549"/>
    <mergeCell ref="I503:I504"/>
    <mergeCell ref="H482:H483"/>
    <mergeCell ref="B496:B499"/>
    <mergeCell ref="I523:I524"/>
    <mergeCell ref="I525:I526"/>
    <mergeCell ref="H551:H553"/>
    <mergeCell ref="I551:I553"/>
    <mergeCell ref="D551:D553"/>
    <mergeCell ref="C551:C553"/>
    <mergeCell ref="I468:I469"/>
    <mergeCell ref="I542:I544"/>
    <mergeCell ref="H542:H544"/>
    <mergeCell ref="B482:B483"/>
    <mergeCell ref="D478:D479"/>
    <mergeCell ref="D503:D504"/>
    <mergeCell ref="I529:I530"/>
    <mergeCell ref="D475:D476"/>
    <mergeCell ref="H491:H492"/>
    <mergeCell ref="H503:H504"/>
    <mergeCell ref="I482:I483"/>
    <mergeCell ref="D507:D508"/>
    <mergeCell ref="H468:H469"/>
    <mergeCell ref="D470:D471"/>
    <mergeCell ref="B470:B471"/>
    <mergeCell ref="C472:C473"/>
    <mergeCell ref="H478:H479"/>
    <mergeCell ref="C470:C471"/>
    <mergeCell ref="C475:C476"/>
    <mergeCell ref="C536:C537"/>
    <mergeCell ref="C313:C314"/>
    <mergeCell ref="D367:D368"/>
    <mergeCell ref="B390:B392"/>
    <mergeCell ref="B283:B284"/>
    <mergeCell ref="B287:B290"/>
    <mergeCell ref="B425:B426"/>
    <mergeCell ref="C394:C397"/>
    <mergeCell ref="C345:C347"/>
    <mergeCell ref="D420:D421"/>
    <mergeCell ref="C422:C424"/>
    <mergeCell ref="D306:D307"/>
    <mergeCell ref="A275:A276"/>
    <mergeCell ref="A272:A273"/>
    <mergeCell ref="A270:A271"/>
    <mergeCell ref="C272:C274"/>
    <mergeCell ref="B280:B281"/>
    <mergeCell ref="A280:A281"/>
    <mergeCell ref="A282:L282"/>
    <mergeCell ref="A334:A335"/>
    <mergeCell ref="I287:I290"/>
    <mergeCell ref="I283:I284"/>
    <mergeCell ref="D285:D286"/>
    <mergeCell ref="D422:D424"/>
    <mergeCell ref="C323:C326"/>
    <mergeCell ref="B323:B326"/>
    <mergeCell ref="C311:C312"/>
    <mergeCell ref="D298:D301"/>
    <mergeCell ref="C294:C295"/>
    <mergeCell ref="H334:H335"/>
    <mergeCell ref="A341:A342"/>
    <mergeCell ref="A338:A339"/>
    <mergeCell ref="A343:A344"/>
    <mergeCell ref="A1:L1"/>
    <mergeCell ref="B42:B45"/>
    <mergeCell ref="D32:D41"/>
    <mergeCell ref="H32:H39"/>
    <mergeCell ref="C117:C118"/>
    <mergeCell ref="I115:I116"/>
    <mergeCell ref="I112:I114"/>
    <mergeCell ref="H40:H41"/>
    <mergeCell ref="H56:H63"/>
    <mergeCell ref="H52:H53"/>
    <mergeCell ref="I56:I63"/>
    <mergeCell ref="H112:H114"/>
    <mergeCell ref="C87:C88"/>
    <mergeCell ref="H92:H95"/>
    <mergeCell ref="B108:B111"/>
    <mergeCell ref="I46:I55"/>
    <mergeCell ref="D46:D55"/>
    <mergeCell ref="C104:C107"/>
    <mergeCell ref="H104:H107"/>
    <mergeCell ref="H46:H47"/>
    <mergeCell ref="D72:D73"/>
    <mergeCell ref="H50:H51"/>
    <mergeCell ref="I66:I71"/>
    <mergeCell ref="D84:D85"/>
    <mergeCell ref="A70:A71"/>
    <mergeCell ref="A66:A69"/>
    <mergeCell ref="D104:D107"/>
    <mergeCell ref="B66:B71"/>
    <mergeCell ref="I74:I79"/>
    <mergeCell ref="A6:L6"/>
    <mergeCell ref="A7:L7"/>
    <mergeCell ref="I72:I73"/>
    <mergeCell ref="B328:B330"/>
    <mergeCell ref="B275:B277"/>
    <mergeCell ref="A636:L636"/>
    <mergeCell ref="H558:H559"/>
    <mergeCell ref="C338:C340"/>
    <mergeCell ref="C334:C335"/>
    <mergeCell ref="I390:I392"/>
    <mergeCell ref="B418:B419"/>
    <mergeCell ref="B403:B405"/>
    <mergeCell ref="A409:A410"/>
    <mergeCell ref="D418:D419"/>
    <mergeCell ref="D409:D410"/>
    <mergeCell ref="H394:H397"/>
    <mergeCell ref="C399:C401"/>
    <mergeCell ref="C414:C415"/>
    <mergeCell ref="H443:H444"/>
    <mergeCell ref="H531:H532"/>
    <mergeCell ref="D531:D532"/>
    <mergeCell ref="B533:B534"/>
    <mergeCell ref="H422:H424"/>
    <mergeCell ref="I422:I424"/>
    <mergeCell ref="H420:H421"/>
    <mergeCell ref="C446:C448"/>
    <mergeCell ref="I431:I432"/>
    <mergeCell ref="D425:D426"/>
    <mergeCell ref="D427:D429"/>
    <mergeCell ref="C427:C429"/>
    <mergeCell ref="C431:C432"/>
    <mergeCell ref="H425:H426"/>
    <mergeCell ref="I425:I426"/>
    <mergeCell ref="I411:I412"/>
    <mergeCell ref="A500:A501"/>
    <mergeCell ref="B500:B501"/>
    <mergeCell ref="C500:C501"/>
    <mergeCell ref="I162:I166"/>
    <mergeCell ref="A162:A166"/>
    <mergeCell ref="B158:B161"/>
    <mergeCell ref="B214:B221"/>
    <mergeCell ref="C225:C227"/>
    <mergeCell ref="C192:C195"/>
    <mergeCell ref="D192:D195"/>
    <mergeCell ref="H192:H195"/>
    <mergeCell ref="I192:I195"/>
    <mergeCell ref="C236:C239"/>
    <mergeCell ref="A192:A195"/>
    <mergeCell ref="B192:B195"/>
    <mergeCell ref="A184:A187"/>
    <mergeCell ref="I184:I187"/>
    <mergeCell ref="I225:I227"/>
    <mergeCell ref="H162:H166"/>
    <mergeCell ref="D162:D166"/>
    <mergeCell ref="I176:I183"/>
    <mergeCell ref="B210:B213"/>
    <mergeCell ref="A210:A213"/>
    <mergeCell ref="B167:B168"/>
    <mergeCell ref="B176:B183"/>
    <mergeCell ref="C196:C205"/>
    <mergeCell ref="C206:C209"/>
    <mergeCell ref="C176:C183"/>
    <mergeCell ref="D170:D173"/>
    <mergeCell ref="C184:C187"/>
    <mergeCell ref="B206:B209"/>
    <mergeCell ref="D206:D209"/>
    <mergeCell ref="C223:C224"/>
    <mergeCell ref="D223:D224"/>
    <mergeCell ref="I210:I213"/>
    <mergeCell ref="C214:C221"/>
    <mergeCell ref="A228:A233"/>
    <mergeCell ref="H228:H235"/>
    <mergeCell ref="I228:I235"/>
    <mergeCell ref="C280:C281"/>
    <mergeCell ref="A287:A289"/>
    <mergeCell ref="D258:D261"/>
    <mergeCell ref="D270:D271"/>
    <mergeCell ref="I266:I267"/>
    <mergeCell ref="A236:A239"/>
    <mergeCell ref="H225:H227"/>
    <mergeCell ref="B263:B265"/>
    <mergeCell ref="H254:H255"/>
    <mergeCell ref="I285:I286"/>
    <mergeCell ref="D280:D281"/>
    <mergeCell ref="D272:D274"/>
    <mergeCell ref="C263:C265"/>
    <mergeCell ref="H245:H247"/>
    <mergeCell ref="D245:D247"/>
    <mergeCell ref="B250:B251"/>
    <mergeCell ref="H248:H249"/>
    <mergeCell ref="B240:B241"/>
    <mergeCell ref="C210:C213"/>
    <mergeCell ref="D214:D221"/>
    <mergeCell ref="A225:A227"/>
    <mergeCell ref="D254:D255"/>
    <mergeCell ref="C245:C247"/>
    <mergeCell ref="H270:H271"/>
    <mergeCell ref="H287:H290"/>
    <mergeCell ref="B133:B134"/>
    <mergeCell ref="C144:C149"/>
    <mergeCell ref="C123:C126"/>
    <mergeCell ref="H74:H79"/>
    <mergeCell ref="D100:D103"/>
    <mergeCell ref="C100:C103"/>
    <mergeCell ref="B74:B79"/>
    <mergeCell ref="B72:B73"/>
    <mergeCell ref="H130:H132"/>
    <mergeCell ref="B123:B126"/>
    <mergeCell ref="A46:A55"/>
    <mergeCell ref="D42:D45"/>
    <mergeCell ref="C42:C45"/>
    <mergeCell ref="I268:I269"/>
    <mergeCell ref="D108:D111"/>
    <mergeCell ref="H115:H116"/>
    <mergeCell ref="D115:D116"/>
    <mergeCell ref="B242:B243"/>
    <mergeCell ref="B127:B128"/>
    <mergeCell ref="I100:I103"/>
    <mergeCell ref="I119:I122"/>
    <mergeCell ref="A169:L169"/>
    <mergeCell ref="H170:H173"/>
    <mergeCell ref="A196:A203"/>
    <mergeCell ref="A204:A205"/>
    <mergeCell ref="A174:A175"/>
    <mergeCell ref="A188:A191"/>
    <mergeCell ref="A268:A269"/>
    <mergeCell ref="B268:B269"/>
    <mergeCell ref="H42:H45"/>
    <mergeCell ref="A214:A221"/>
    <mergeCell ref="A206:A209"/>
    <mergeCell ref="A108:A111"/>
    <mergeCell ref="B115:B116"/>
    <mergeCell ref="A104:A107"/>
    <mergeCell ref="H72:H73"/>
    <mergeCell ref="C72:C73"/>
    <mergeCell ref="H80:H83"/>
    <mergeCell ref="C74:C79"/>
    <mergeCell ref="D74:D79"/>
    <mergeCell ref="I84:I85"/>
    <mergeCell ref="I80:I83"/>
    <mergeCell ref="A16:A23"/>
    <mergeCell ref="I280:I281"/>
    <mergeCell ref="B272:B274"/>
    <mergeCell ref="A263:A264"/>
    <mergeCell ref="I240:I241"/>
    <mergeCell ref="H150:H154"/>
    <mergeCell ref="H176:H183"/>
    <mergeCell ref="I104:I107"/>
    <mergeCell ref="A170:A173"/>
    <mergeCell ref="I170:I173"/>
    <mergeCell ref="D130:D132"/>
    <mergeCell ref="B112:B114"/>
    <mergeCell ref="B100:B103"/>
    <mergeCell ref="H100:H103"/>
    <mergeCell ref="D112:D114"/>
    <mergeCell ref="C130:C132"/>
    <mergeCell ref="D123:D126"/>
    <mergeCell ref="D87:D88"/>
    <mergeCell ref="A87:A88"/>
    <mergeCell ref="B135:B138"/>
    <mergeCell ref="C140:C143"/>
    <mergeCell ref="C133:C134"/>
    <mergeCell ref="I32:I39"/>
    <mergeCell ref="A133:A134"/>
    <mergeCell ref="H66:H71"/>
    <mergeCell ref="D144:D149"/>
    <mergeCell ref="D133:D134"/>
    <mergeCell ref="H135:H138"/>
    <mergeCell ref="H140:H143"/>
    <mergeCell ref="I133:I134"/>
    <mergeCell ref="I144:I149"/>
    <mergeCell ref="H144:H149"/>
    <mergeCell ref="H133:H134"/>
    <mergeCell ref="C188:C191"/>
    <mergeCell ref="A176:A181"/>
    <mergeCell ref="A182:A183"/>
    <mergeCell ref="D80:D83"/>
    <mergeCell ref="B174:B175"/>
    <mergeCell ref="A158:A161"/>
    <mergeCell ref="I140:I143"/>
    <mergeCell ref="D140:D143"/>
    <mergeCell ref="H96:H99"/>
    <mergeCell ref="C115:C116"/>
    <mergeCell ref="B117:B118"/>
    <mergeCell ref="B119:B122"/>
    <mergeCell ref="B130:B132"/>
    <mergeCell ref="D117:D118"/>
    <mergeCell ref="D119:D122"/>
    <mergeCell ref="B80:B83"/>
    <mergeCell ref="D167:D168"/>
    <mergeCell ref="A117:A118"/>
    <mergeCell ref="A167:A168"/>
    <mergeCell ref="A140:A143"/>
    <mergeCell ref="C96:C99"/>
    <mergeCell ref="C489:C490"/>
    <mergeCell ref="D489:D490"/>
    <mergeCell ref="D484:D485"/>
    <mergeCell ref="D491:D492"/>
    <mergeCell ref="D450:D452"/>
    <mergeCell ref="B443:B444"/>
    <mergeCell ref="D462:D463"/>
    <mergeCell ref="C450:C452"/>
    <mergeCell ref="B462:B463"/>
    <mergeCell ref="B454:B455"/>
    <mergeCell ref="H500:H501"/>
    <mergeCell ref="I500:I501"/>
    <mergeCell ref="D500:D501"/>
    <mergeCell ref="I223:I224"/>
    <mergeCell ref="A252:A253"/>
    <mergeCell ref="B252:B253"/>
    <mergeCell ref="C252:C253"/>
    <mergeCell ref="A496:A498"/>
    <mergeCell ref="H306:H307"/>
    <mergeCell ref="B285:B286"/>
    <mergeCell ref="C283:C284"/>
    <mergeCell ref="H283:H284"/>
    <mergeCell ref="D275:D277"/>
    <mergeCell ref="A285:A286"/>
    <mergeCell ref="A292:A293"/>
    <mergeCell ref="B292:B293"/>
    <mergeCell ref="C292:C293"/>
    <mergeCell ref="D292:D293"/>
    <mergeCell ref="H292:H293"/>
    <mergeCell ref="A278:A279"/>
    <mergeCell ref="I275:I277"/>
    <mergeCell ref="B223:B224"/>
    <mergeCell ref="A92:A95"/>
    <mergeCell ref="I292:I293"/>
    <mergeCell ref="H298:H301"/>
    <mergeCell ref="D303:D305"/>
    <mergeCell ref="D248:D249"/>
    <mergeCell ref="A266:A267"/>
    <mergeCell ref="I248:I249"/>
    <mergeCell ref="I263:I265"/>
    <mergeCell ref="B96:B99"/>
    <mergeCell ref="D127:D128"/>
    <mergeCell ref="D135:D138"/>
    <mergeCell ref="B144:B149"/>
    <mergeCell ref="B162:B166"/>
    <mergeCell ref="C92:C95"/>
    <mergeCell ref="B92:B95"/>
    <mergeCell ref="B343:B344"/>
    <mergeCell ref="B341:B342"/>
    <mergeCell ref="B334:B335"/>
    <mergeCell ref="H223:H224"/>
    <mergeCell ref="D252:D253"/>
    <mergeCell ref="H252:H253"/>
    <mergeCell ref="I252:I253"/>
    <mergeCell ref="H278:H279"/>
    <mergeCell ref="I278:I279"/>
    <mergeCell ref="D278:D279"/>
    <mergeCell ref="C278:C279"/>
    <mergeCell ref="B278:B279"/>
    <mergeCell ref="D266:D267"/>
    <mergeCell ref="C328:C330"/>
    <mergeCell ref="A223:A224"/>
    <mergeCell ref="B104:B107"/>
    <mergeCell ref="A112:A114"/>
  </mergeCells>
  <hyperlinks>
    <hyperlink ref="B531:B532" r:id="rId1" display="See photo" xr:uid="{00000000-0004-0000-0200-000006000000}"/>
    <hyperlink ref="B533:B534" r:id="rId2" display="See photo" xr:uid="{00000000-0004-0000-0200-000007000000}"/>
    <hyperlink ref="B74:B79" r:id="rId3" display="See Photo" xr:uid="{00000000-0004-0000-0200-00000D000000}"/>
    <hyperlink ref="B80:B83" r:id="rId4" display="See Photo" xr:uid="{00000000-0004-0000-0200-00000E000000}"/>
    <hyperlink ref="B66" r:id="rId5" xr:uid="{00000000-0004-0000-0200-00000F000000}"/>
    <hyperlink ref="B72" r:id="rId6" xr:uid="{00000000-0004-0000-0200-000010000000}"/>
    <hyperlink ref="B72:B73" r:id="rId7" display="See photo" xr:uid="{00000000-0004-0000-0200-000011000000}"/>
    <hyperlink ref="B66:B71" r:id="rId8" display="See photo" xr:uid="{00000000-0004-0000-0200-000012000000}"/>
    <hyperlink ref="B188:B191" r:id="rId9" display="See Photo" xr:uid="{00000000-0004-0000-0200-000013000000}"/>
    <hyperlink ref="B192:B194" r:id="rId10" display="See Photo" xr:uid="{00000000-0004-0000-0200-000014000000}"/>
    <hyperlink ref="B248" r:id="rId11" xr:uid="{00000000-0004-0000-0200-000015000000}"/>
    <hyperlink ref="B248:B249" r:id="rId12" display="See photo" xr:uid="{00000000-0004-0000-0200-000016000000}"/>
    <hyperlink ref="B266" r:id="rId13" xr:uid="{00000000-0004-0000-0200-000017000000}"/>
    <hyperlink ref="B266:B267" r:id="rId14" display="See photo" xr:uid="{00000000-0004-0000-0200-000018000000}"/>
    <hyperlink ref="B42" r:id="rId15" xr:uid="{00000000-0004-0000-0200-000022000000}"/>
    <hyperlink ref="B32:B41" r:id="rId16" display="See photo" xr:uid="{00000000-0004-0000-0200-000023000000}"/>
    <hyperlink ref="B46:B55" r:id="rId17" display="See photo" xr:uid="{00000000-0004-0000-0200-000024000000}"/>
    <hyperlink ref="B56:B64" r:id="rId18" display="See photo" xr:uid="{00000000-0004-0000-0200-000025000000}"/>
    <hyperlink ref="B89" r:id="rId19" xr:uid="{00000000-0004-0000-0200-00002A000000}"/>
    <hyperlink ref="B87" r:id="rId20" xr:uid="{00000000-0004-0000-0200-00002B000000}"/>
    <hyperlink ref="B91" r:id="rId21" xr:uid="{00000000-0004-0000-0200-00002C000000}"/>
    <hyperlink ref="B90" r:id="rId22" xr:uid="{00000000-0004-0000-0200-00002F000000}"/>
    <hyperlink ref="B115:B116" r:id="rId23" display="See photo" xr:uid="{00000000-0004-0000-0200-000030000000}"/>
    <hyperlink ref="B117:B118" r:id="rId24" display="See photo" xr:uid="{00000000-0004-0000-0200-000031000000}"/>
    <hyperlink ref="B108" r:id="rId25" xr:uid="{00000000-0004-0000-0200-000032000000}"/>
    <hyperlink ref="B112" r:id="rId26" xr:uid="{00000000-0004-0000-0200-000033000000}"/>
    <hyperlink ref="B119:B121" r:id="rId27" display="See photo" xr:uid="{00000000-0004-0000-0200-000034000000}"/>
    <hyperlink ref="B123:B125" r:id="rId28" display="See photo" xr:uid="{00000000-0004-0000-0200-000035000000}"/>
    <hyperlink ref="B96:B99" r:id="rId29" display="See photo" xr:uid="{00000000-0004-0000-0200-000036000000}"/>
    <hyperlink ref="B127:B128" r:id="rId30" display="See photo" xr:uid="{00000000-0004-0000-0200-000037000000}"/>
    <hyperlink ref="B130:B132" r:id="rId31" display="See photo" xr:uid="{00000000-0004-0000-0200-000038000000}"/>
    <hyperlink ref="B129" r:id="rId32" xr:uid="{00000000-0004-0000-0200-000039000000}"/>
    <hyperlink ref="B144" r:id="rId33" xr:uid="{00000000-0004-0000-0200-00003A000000}"/>
    <hyperlink ref="B144:B149" r:id="rId34" display="See photo" xr:uid="{00000000-0004-0000-0200-00003B000000}"/>
    <hyperlink ref="B133:B134" r:id="rId35" display="See photo" xr:uid="{00000000-0004-0000-0200-00003C000000}"/>
    <hyperlink ref="B135:B136" r:id="rId36" display="See photo" xr:uid="{00000000-0004-0000-0200-00003D000000}"/>
    <hyperlink ref="B140:B143" r:id="rId37" display="See Photo" xr:uid="{00000000-0004-0000-0200-00003E000000}"/>
    <hyperlink ref="B150:B151" r:id="rId38" display="See photo" xr:uid="{00000000-0004-0000-0200-00003F000000}"/>
    <hyperlink ref="B158:B159" r:id="rId39" display="See photo" xr:uid="{00000000-0004-0000-0200-000040000000}"/>
    <hyperlink ref="B162:B165" r:id="rId40" display="See photo" xr:uid="{00000000-0004-0000-0200-000041000000}"/>
    <hyperlink ref="B167" r:id="rId41" xr:uid="{00000000-0004-0000-0200-000042000000}"/>
    <hyperlink ref="B373:B374" r:id="rId42" display="See photo" xr:uid="{00000000-0004-0000-0200-000043000000}"/>
    <hyperlink ref="B176:B183" r:id="rId43" display="See photo" xr:uid="{00000000-0004-0000-0200-000046000000}"/>
    <hyperlink ref="B184:B185" r:id="rId44" display="See photo" xr:uid="{00000000-0004-0000-0200-000047000000}"/>
    <hyperlink ref="B196:B201" r:id="rId45" display="See photo" xr:uid="{00000000-0004-0000-0200-000048000000}"/>
    <hyperlink ref="B206:B207" r:id="rId46" display="See photo" xr:uid="{00000000-0004-0000-0200-000049000000}"/>
    <hyperlink ref="B206:B209" r:id="rId47" display="See photo" xr:uid="{00000000-0004-0000-0200-00004A000000}"/>
    <hyperlink ref="B210:B212" r:id="rId48" display="See photo" xr:uid="{00000000-0004-0000-0200-00004C000000}"/>
    <hyperlink ref="B222" r:id="rId49" xr:uid="{00000000-0004-0000-0200-00004D000000}"/>
    <hyperlink ref="B223" r:id="rId50" xr:uid="{00000000-0004-0000-0200-00004E000000}"/>
    <hyperlink ref="B225:B227" r:id="rId51" display="See photo" xr:uid="{00000000-0004-0000-0200-000050000000}"/>
    <hyperlink ref="B375" r:id="rId52" xr:uid="{00000000-0004-0000-0200-000051000000}"/>
    <hyperlink ref="B236:B238" r:id="rId53" display="See photo" xr:uid="{00000000-0004-0000-0200-000052000000}"/>
    <hyperlink ref="B250" r:id="rId54" xr:uid="{00000000-0004-0000-0200-000053000000}"/>
    <hyperlink ref="B250:B251" r:id="rId55" display="See photo" xr:uid="{00000000-0004-0000-0200-000054000000}"/>
    <hyperlink ref="B252" r:id="rId56" xr:uid="{00000000-0004-0000-0200-000057000000}"/>
    <hyperlink ref="B258" r:id="rId57" xr:uid="{00000000-0004-0000-0200-00005A000000}"/>
    <hyperlink ref="B263" r:id="rId58" xr:uid="{00000000-0004-0000-0200-00005B000000}"/>
    <hyperlink ref="B262" r:id="rId59" xr:uid="{00000000-0004-0000-0200-00005C000000}"/>
    <hyperlink ref="B275" r:id="rId60" xr:uid="{00000000-0004-0000-0200-00005D000000}"/>
    <hyperlink ref="B280" r:id="rId61" xr:uid="{00000000-0004-0000-0200-00005E000000}"/>
    <hyperlink ref="B270" r:id="rId62" xr:uid="{00000000-0004-0000-0200-000061000000}"/>
    <hyperlink ref="B278" r:id="rId63" xr:uid="{00000000-0004-0000-0200-000062000000}"/>
    <hyperlink ref="B272:B274" r:id="rId64" display="See photo" xr:uid="{00000000-0004-0000-0200-000063000000}"/>
    <hyperlink ref="B285" r:id="rId65" xr:uid="{00000000-0004-0000-0200-000068000000}"/>
    <hyperlink ref="B292" r:id="rId66" xr:uid="{00000000-0004-0000-0200-00006B000000}"/>
    <hyperlink ref="B298:B301" r:id="rId67" display="See photo" xr:uid="{00000000-0004-0000-0200-00006C000000}"/>
    <hyperlink ref="B302" r:id="rId68" xr:uid="{00000000-0004-0000-0200-00006D000000}"/>
    <hyperlink ref="B294:B295" r:id="rId69" display="See photo" xr:uid="{00000000-0004-0000-0200-00006E000000}"/>
    <hyperlink ref="B303" r:id="rId70" xr:uid="{00000000-0004-0000-0200-00006F000000}"/>
    <hyperlink ref="B306" r:id="rId71" xr:uid="{00000000-0004-0000-0200-000070000000}"/>
    <hyperlink ref="B311" r:id="rId72" xr:uid="{00000000-0004-0000-0200-000071000000}"/>
    <hyperlink ref="B308:B310" r:id="rId73" display="See photo" xr:uid="{00000000-0004-0000-0200-000072000000}"/>
    <hyperlink ref="B315" r:id="rId74" xr:uid="{00000000-0004-0000-0200-000073000000}"/>
    <hyperlink ref="B313" r:id="rId75" xr:uid="{00000000-0004-0000-0200-000074000000}"/>
    <hyperlink ref="B323" r:id="rId76" xr:uid="{00000000-0004-0000-0200-000075000000}"/>
    <hyperlink ref="B327" r:id="rId77" xr:uid="{00000000-0004-0000-0200-000076000000}"/>
    <hyperlink ref="B321:B322" r:id="rId78" display="See photo" xr:uid="{00000000-0004-0000-0200-000077000000}"/>
    <hyperlink ref="B328:B330" r:id="rId79" display="See photo" xr:uid="{00000000-0004-0000-0200-000078000000}"/>
    <hyperlink ref="B331" r:id="rId80" xr:uid="{00000000-0004-0000-0200-000079000000}"/>
    <hyperlink ref="B336" r:id="rId81" xr:uid="{00000000-0004-0000-0200-00007A000000}"/>
    <hyperlink ref="B337" r:id="rId82" xr:uid="{00000000-0004-0000-0200-00007B000000}"/>
    <hyperlink ref="B343" r:id="rId83" xr:uid="{00000000-0004-0000-0200-00007D000000}"/>
    <hyperlink ref="B350" r:id="rId84" xr:uid="{00000000-0004-0000-0200-000081000000}"/>
    <hyperlink ref="B348" r:id="rId85" xr:uid="{00000000-0004-0000-0200-000082000000}"/>
    <hyperlink ref="B352" r:id="rId86" xr:uid="{00000000-0004-0000-0200-000083000000}"/>
    <hyperlink ref="B353" r:id="rId87" xr:uid="{00000000-0004-0000-0200-000084000000}"/>
    <hyperlink ref="B365:B366" r:id="rId88" display="See photo" xr:uid="{00000000-0004-0000-0200-000086000000}"/>
    <hyperlink ref="B371:B372" r:id="rId89" display="See photo" xr:uid="{00000000-0004-0000-0200-000087000000}"/>
    <hyperlink ref="B369:B370" r:id="rId90" display="See photo" xr:uid="{00000000-0004-0000-0200-000088000000}"/>
    <hyperlink ref="B367:B368" r:id="rId91" display="See photo" xr:uid="{00000000-0004-0000-0200-000089000000}"/>
    <hyperlink ref="B381" r:id="rId92" xr:uid="{00000000-0004-0000-0200-00008A000000}"/>
    <hyperlink ref="B380" r:id="rId93" xr:uid="{00000000-0004-0000-0200-00008C000000}"/>
    <hyperlink ref="B403:B405" r:id="rId94" display="See photo" xr:uid="{00000000-0004-0000-0200-00008D000000}"/>
    <hyperlink ref="B406" r:id="rId95" xr:uid="{00000000-0004-0000-0200-00008E000000}"/>
    <hyperlink ref="B407:B408" r:id="rId96" display="See photo" xr:uid="{00000000-0004-0000-0200-00008F000000}"/>
    <hyperlink ref="B398" r:id="rId97" xr:uid="{00000000-0004-0000-0200-000091000000}"/>
    <hyperlink ref="B402" r:id="rId98" xr:uid="{00000000-0004-0000-0200-000093000000}"/>
    <hyperlink ref="B399" r:id="rId99" xr:uid="{00000000-0004-0000-0200-000094000000}"/>
    <hyperlink ref="B394:B397" r:id="rId100" display="See photo" xr:uid="{00000000-0004-0000-0200-000095000000}"/>
    <hyperlink ref="B409" r:id="rId101" xr:uid="{00000000-0004-0000-0200-000096000000}"/>
    <hyperlink ref="B417" r:id="rId102" xr:uid="{00000000-0004-0000-0200-000097000000}"/>
    <hyperlink ref="B414:B415" r:id="rId103" display="See photo" xr:uid="{00000000-0004-0000-0200-000098000000}"/>
    <hyperlink ref="B414" r:id="rId104" xr:uid="{00000000-0004-0000-0200-000099000000}"/>
    <hyperlink ref="B416" r:id="rId105" xr:uid="{00000000-0004-0000-0200-00009A000000}"/>
    <hyperlink ref="B422" r:id="rId106" xr:uid="{00000000-0004-0000-0200-00009B000000}"/>
    <hyperlink ref="B418:B419" r:id="rId107" display="See photo" xr:uid="{00000000-0004-0000-0200-00009D000000}"/>
    <hyperlink ref="B425:B426" r:id="rId108" display="See photo" xr:uid="{00000000-0004-0000-0200-00009F000000}"/>
    <hyperlink ref="B411:B412" r:id="rId109" display="See photo" xr:uid="{00000000-0004-0000-0200-0000A0000000}"/>
    <hyperlink ref="B433" r:id="rId110" xr:uid="{00000000-0004-0000-0200-0000A1000000}"/>
    <hyperlink ref="B431:B432" r:id="rId111" display="See photo" xr:uid="{00000000-0004-0000-0200-0000A2000000}"/>
    <hyperlink ref="B413" r:id="rId112" xr:uid="{00000000-0004-0000-0200-0000A3000000}"/>
    <hyperlink ref="B430" r:id="rId113" xr:uid="{00000000-0004-0000-0200-0000A4000000}"/>
    <hyperlink ref="B434" r:id="rId114" xr:uid="{00000000-0004-0000-0200-0000A6000000}"/>
    <hyperlink ref="B449" r:id="rId115" xr:uid="{00000000-0004-0000-0200-0000A7000000}"/>
    <hyperlink ref="B454" r:id="rId116" xr:uid="{00000000-0004-0000-0200-0000A8000000}"/>
    <hyperlink ref="B442" r:id="rId117" xr:uid="{00000000-0004-0000-0200-0000A9000000}"/>
    <hyperlink ref="B446:B448" r:id="rId118" display="See photo" xr:uid="{00000000-0004-0000-0200-0000AA000000}"/>
    <hyperlink ref="B438" r:id="rId119" xr:uid="{00000000-0004-0000-0200-0000AB000000}"/>
    <hyperlink ref="B440" r:id="rId120" xr:uid="{00000000-0004-0000-0200-0000AC000000}"/>
    <hyperlink ref="B441" r:id="rId121" xr:uid="{00000000-0004-0000-0200-0000AD000000}"/>
    <hyperlink ref="B437" r:id="rId122" xr:uid="{00000000-0004-0000-0200-0000AE000000}"/>
    <hyperlink ref="B453" r:id="rId123" xr:uid="{00000000-0004-0000-0200-0000AF000000}"/>
    <hyperlink ref="B450:B452" r:id="rId124" display="See Photo" xr:uid="{00000000-0004-0000-0200-0000B0000000}"/>
    <hyperlink ref="B461" r:id="rId125" xr:uid="{00000000-0004-0000-0200-0000B1000000}"/>
    <hyperlink ref="B462:B463" r:id="rId126" display="See photo" xr:uid="{00000000-0004-0000-0200-0000B2000000}"/>
    <hyperlink ref="B464" r:id="rId127" xr:uid="{00000000-0004-0000-0200-0000B3000000}"/>
    <hyperlink ref="B470:B471" r:id="rId128" display="See photo" xr:uid="{00000000-0004-0000-0200-0000B4000000}"/>
    <hyperlink ref="B466:B467" r:id="rId129" display="See photo" xr:uid="{00000000-0004-0000-0200-0000B5000000}"/>
    <hyperlink ref="B468:B469" r:id="rId130" display="See photo" xr:uid="{00000000-0004-0000-0200-0000B6000000}"/>
    <hyperlink ref="B474" r:id="rId131" xr:uid="{00000000-0004-0000-0200-0000B7000000}"/>
    <hyperlink ref="B482:B483" r:id="rId132" display="See photo" xr:uid="{00000000-0004-0000-0200-0000B8000000}"/>
    <hyperlink ref="B484" r:id="rId133" xr:uid="{00000000-0004-0000-0200-0000B9000000}"/>
    <hyperlink ref="B475" r:id="rId134" xr:uid="{00000000-0004-0000-0200-0000BA000000}"/>
    <hyperlink ref="B481" r:id="rId135" xr:uid="{00000000-0004-0000-0200-0000BB000000}"/>
    <hyperlink ref="B477" r:id="rId136" xr:uid="{00000000-0004-0000-0200-0000BC000000}"/>
    <hyperlink ref="B472:B473" r:id="rId137" display="See photo" xr:uid="{00000000-0004-0000-0200-0000BD000000}"/>
    <hyperlink ref="B480" r:id="rId138" xr:uid="{00000000-0004-0000-0200-0000BE000000}"/>
    <hyperlink ref="B478" r:id="rId139" xr:uid="{00000000-0004-0000-0200-0000BF000000}"/>
    <hyperlink ref="B491:B492" r:id="rId140" display="See photo" xr:uid="{00000000-0004-0000-0200-0000C0000000}"/>
    <hyperlink ref="B493" r:id="rId141" xr:uid="{00000000-0004-0000-0200-0000C1000000}"/>
    <hyperlink ref="B495" r:id="rId142" xr:uid="{00000000-0004-0000-0200-0000C2000000}"/>
    <hyperlink ref="B494" r:id="rId143" xr:uid="{00000000-0004-0000-0200-0000C3000000}"/>
    <hyperlink ref="B502" r:id="rId144" xr:uid="{00000000-0004-0000-0200-0000C4000000}"/>
    <hyperlink ref="B488" r:id="rId145" xr:uid="{00000000-0004-0000-0200-0000C5000000}"/>
    <hyperlink ref="B489" r:id="rId146" xr:uid="{00000000-0004-0000-0200-0000C6000000}"/>
    <hyperlink ref="B503:B504" r:id="rId147" display="See photo" xr:uid="{00000000-0004-0000-0200-0000C7000000}"/>
    <hyperlink ref="B500" r:id="rId148" xr:uid="{00000000-0004-0000-0200-0000C8000000}"/>
    <hyperlink ref="B496" r:id="rId149" xr:uid="{00000000-0004-0000-0200-0000C9000000}"/>
    <hyperlink ref="B527:B528" r:id="rId150" display="See photo" xr:uid="{00000000-0004-0000-0200-0000CA000000}"/>
    <hyperlink ref="B512:B514" r:id="rId151" display="See photo" xr:uid="{00000000-0004-0000-0200-0000CD000000}"/>
    <hyperlink ref="B515:B516" r:id="rId152" display="See photo" xr:uid="{00000000-0004-0000-0200-0000CE000000}"/>
    <hyperlink ref="B540:B541" r:id="rId153" display="See photo" xr:uid="{00000000-0004-0000-0200-0000CF000000}"/>
    <hyperlink ref="B538" r:id="rId154" xr:uid="{00000000-0004-0000-0200-0000D3000000}"/>
    <hyperlink ref="B536" r:id="rId155" xr:uid="{00000000-0004-0000-0200-0000D4000000}"/>
    <hyperlink ref="B536:B537" r:id="rId156" display="See photo" xr:uid="{00000000-0004-0000-0200-0000D5000000}"/>
    <hyperlink ref="B548:B549" r:id="rId157" display="See photo" xr:uid="{00000000-0004-0000-0200-0000D6000000}"/>
    <hyperlink ref="B558" r:id="rId158" xr:uid="{00000000-0004-0000-0200-0000D7000000}"/>
    <hyperlink ref="B550" r:id="rId159" xr:uid="{00000000-0004-0000-0200-0000D8000000}"/>
    <hyperlink ref="B332" r:id="rId160" xr:uid="{00000000-0004-0000-0200-0000DA000000}"/>
    <hyperlink ref="B332:B333" r:id="rId161" display="See photo" xr:uid="{00000000-0004-0000-0200-0000DB000000}"/>
    <hyperlink ref="B567:B568" r:id="rId162" display="See photo" xr:uid="{00000000-0004-0000-0200-0000DC000000}"/>
    <hyperlink ref="B565:B566" r:id="rId163" display="See photo" xr:uid="{00000000-0004-0000-0200-0000DD000000}"/>
    <hyperlink ref="B563:B564" r:id="rId164" display="See photo" xr:uid="{00000000-0004-0000-0200-0000DE000000}"/>
    <hyperlink ref="B573" r:id="rId165" xr:uid="{00000000-0004-0000-0200-0000E0000000}"/>
    <hyperlink ref="B571" r:id="rId166" xr:uid="{00000000-0004-0000-0200-0000E1000000}"/>
    <hyperlink ref="B577" r:id="rId167" xr:uid="{00000000-0004-0000-0200-0000E2000000}"/>
    <hyperlink ref="B569" r:id="rId168" xr:uid="{00000000-0004-0000-0200-0000E3000000}"/>
    <hyperlink ref="B580" r:id="rId169" xr:uid="{00000000-0004-0000-0200-0000E4000000}"/>
    <hyperlink ref="B581:B582" r:id="rId170" display="See photo" xr:uid="{00000000-0004-0000-0200-0000E5000000}"/>
    <hyperlink ref="B634:B635" r:id="rId171" display="See photo" xr:uid="{00000000-0004-0000-0200-0000EA000000}"/>
    <hyperlink ref="B633" r:id="rId172" xr:uid="{00000000-0004-0000-0200-0000EB000000}"/>
    <hyperlink ref="B334" r:id="rId173" xr:uid="{00000000-0004-0000-0200-0000EE000000}"/>
    <hyperlink ref="B359" r:id="rId174" xr:uid="{00000000-0004-0000-0200-0000EF000000}"/>
    <hyperlink ref="B360" r:id="rId175" xr:uid="{00000000-0004-0000-0200-0000F0000000}"/>
    <hyperlink ref="B363" r:id="rId176" xr:uid="{00000000-0004-0000-0200-0000F1000000}"/>
    <hyperlink ref="B379" r:id="rId177" xr:uid="{00000000-0004-0000-0200-0000F3000000}"/>
    <hyperlink ref="B436" r:id="rId178" xr:uid="{00000000-0004-0000-0200-0000F4000000}"/>
    <hyperlink ref="B599" r:id="rId179" xr:uid="{00000000-0004-0000-0200-0000F6000000}"/>
    <hyperlink ref="B597:B598" r:id="rId180" display="See photo" xr:uid="{00000000-0004-0000-0200-0000F7000000}"/>
    <hyperlink ref="B600" r:id="rId181" xr:uid="{00000000-0004-0000-0200-0000F8000000}"/>
    <hyperlink ref="B602" r:id="rId182" xr:uid="{00000000-0004-0000-0200-0000F9000000}"/>
    <hyperlink ref="B604" r:id="rId183" xr:uid="{00000000-0004-0000-0200-0000FA000000}"/>
    <hyperlink ref="B605" r:id="rId184" xr:uid="{00000000-0004-0000-0200-0000FB000000}"/>
    <hyperlink ref="B607" r:id="rId185" xr:uid="{00000000-0004-0000-0200-0000FC000000}"/>
    <hyperlink ref="B608" r:id="rId186" xr:uid="{00000000-0004-0000-0200-0000FD000000}"/>
    <hyperlink ref="B609" r:id="rId187" xr:uid="{00000000-0004-0000-0200-0000FE000000}"/>
    <hyperlink ref="B615" r:id="rId188" xr:uid="{00000000-0004-0000-0200-0000FF000000}"/>
    <hyperlink ref="B618" r:id="rId189" xr:uid="{00000000-0004-0000-0200-000001010000}"/>
    <hyperlink ref="B630" r:id="rId190" xr:uid="{00000000-0004-0000-0200-000005010000}"/>
    <hyperlink ref="B628" r:id="rId191" xr:uid="{00000000-0004-0000-0200-000008010000}"/>
    <hyperlink ref="B631" r:id="rId192" xr:uid="{00000000-0004-0000-0200-000009010000}"/>
    <hyperlink ref="B632" r:id="rId193" xr:uid="{00000000-0004-0000-0200-00000A010000}"/>
    <hyperlink ref="B245:B247" r:id="rId194" display="See photo" xr:uid="{00000000-0004-0000-0200-00000C010000}"/>
    <hyperlink ref="B26:B31" r:id="rId195" display="See photo" xr:uid="{22A2701C-3878-49C5-9A89-D42A2E0CBC94}"/>
    <hyperlink ref="B16:B25" r:id="rId196" display="See photo" xr:uid="{BD373CC8-416C-4D5E-A39F-E6477CE7AE86}"/>
    <hyperlink ref="B334:B335" r:id="rId197" display="See photo" xr:uid="{03DDAD33-F7FB-4F26-BA40-04D64CAD58CA}"/>
    <hyperlink ref="B355" r:id="rId198" xr:uid="{B76FCE2E-0105-484F-B59F-E3ACF5226D6D}"/>
    <hyperlink ref="B356" r:id="rId199" xr:uid="{B077D41A-82E7-46BD-8041-E31F99CCA6FF}"/>
    <hyperlink ref="B357" r:id="rId200" xr:uid="{55B83421-590A-45EA-B868-C373D6D0F0E7}"/>
    <hyperlink ref="B358" r:id="rId201" xr:uid="{C6B2C84B-5281-44EB-9506-F0302218BE4A}"/>
    <hyperlink ref="B361" r:id="rId202" xr:uid="{39B5296F-EE69-4221-B316-BB181DF6A3B2}"/>
    <hyperlink ref="B387:B388" r:id="rId203" display="See photo" xr:uid="{4B4768DF-24D7-441E-AC9B-80DA5E332F6D}"/>
    <hyperlink ref="B389" r:id="rId204" xr:uid="{6A395896-CBDA-44A7-B031-B3261E6DF466}"/>
    <hyperlink ref="B459" r:id="rId205" xr:uid="{91FEA913-01D7-4D96-8087-4F89B1DADD0E}"/>
    <hyperlink ref="B460" r:id="rId206" xr:uid="{E6FAA808-D583-4158-894D-9DC185165D20}"/>
    <hyperlink ref="B486" r:id="rId207" xr:uid="{3DF71366-0A84-4104-A9AF-902372285F05}"/>
    <hyperlink ref="B487" r:id="rId208" xr:uid="{80825CB8-30A4-4618-AAEC-3F9FAEF6A6D2}"/>
    <hyperlink ref="B505:B506" r:id="rId209" display="See photo" xr:uid="{1B4E8ED9-C2DE-4F7E-AE8A-7E6C958D4A33}"/>
    <hyperlink ref="B509" r:id="rId210" xr:uid="{2A5E4854-67FF-4244-8C5A-1118DC55713B}"/>
    <hyperlink ref="B510" r:id="rId211" xr:uid="{EC700243-660B-460B-BB60-59C91A47625A}"/>
    <hyperlink ref="B529:B530" r:id="rId212" display="See photo" xr:uid="{04008B0B-1FB4-4D05-B680-F53E1C392CCE}"/>
    <hyperlink ref="B554" r:id="rId213" xr:uid="{C3A03601-C29F-4776-926E-71B8B736DFB5}"/>
    <hyperlink ref="B554:B555" r:id="rId214" display="See photo" xr:uid="{0892EE61-FE77-4C0F-9364-AEF8597AD120}"/>
    <hyperlink ref="B556" r:id="rId215" xr:uid="{5FDFDF6B-B760-4E96-8EDC-3CA5F07C92ED}"/>
    <hyperlink ref="B556:B557" r:id="rId216" display="See photo" xr:uid="{DE0E62F8-23A4-41B2-8689-7D2810D0C612}"/>
    <hyperlink ref="B575:B576" r:id="rId217" display="See photo" xr:uid="{2D5103C3-704E-476E-9675-91C06CFC0ADC}"/>
    <hyperlink ref="B620" r:id="rId218" xr:uid="{12E50353-E26E-4AA2-892F-ABFD7BADE5ED}"/>
    <hyperlink ref="B623" r:id="rId219" xr:uid="{59973BE4-A1D7-4ED5-AFB2-E7830FD2C62E}"/>
    <hyperlink ref="B617" r:id="rId220" xr:uid="{46359776-2CFF-4D2C-BED9-9282C66BB315}"/>
    <hyperlink ref="B377" r:id="rId221" xr:uid="{3E0BD7F1-0F7C-440C-B6BC-21BC657A1175}"/>
    <hyperlink ref="B378" r:id="rId222" xr:uid="{D2A2C649-50C0-4525-BDAA-7E9402519494}"/>
    <hyperlink ref="B104:B107" r:id="rId223" display="See photo" xr:uid="{593BAE02-CAA6-4522-8681-207FC7021B4D}"/>
    <hyperlink ref="B338:B340" r:id="rId224" display="See photo" xr:uid="{C32B7102-6A87-4D88-9734-F6FE791C2F41}"/>
    <hyperlink ref="B341:B342" r:id="rId225" display="See photo" xr:uid="{E6D2C52D-48FF-4E33-AC56-F1B2A9F4CDBC}"/>
    <hyperlink ref="B319:B320" r:id="rId226" display="See photo" xr:uid="{E37CFA74-4913-4004-B477-AF596B97933B}"/>
    <hyperlink ref="B584:B585" r:id="rId227" display="See photo" xr:uid="{58EDAA63-D21C-465E-A1A6-E6121885EE62}"/>
    <hyperlink ref="B382" r:id="rId228" xr:uid="{BB7FFF51-1703-4F51-8F6A-AA8E9065650B}"/>
    <hyperlink ref="B383" r:id="rId229" xr:uid="{1F7694D1-8D3B-4834-853E-D9EDBFEF4C44}"/>
    <hyperlink ref="B384" r:id="rId230" xr:uid="{C1A601F4-BBC3-481F-99CB-9F30CB66F6E6}"/>
    <hyperlink ref="B390:B392" r:id="rId231" display="See photo" xr:uid="{69451E17-E1F8-4787-803E-AAEAB5125B8B}"/>
    <hyperlink ref="B393" r:id="rId232" xr:uid="{5D7EBA4B-F98D-492C-A4D7-9C64E5C825DF}"/>
    <hyperlink ref="B443:B444" r:id="rId233" display="See photo" xr:uid="{648D634F-921A-459B-B36E-873AE4933925}"/>
    <hyperlink ref="B445" r:id="rId234" xr:uid="{16A44A88-B2FB-47C8-BFA0-837B30889C3B}"/>
    <hyperlink ref="B519:B520" r:id="rId235" display="See photo" xr:uid="{0D148E0C-71A5-4433-96B4-DCC2C6F7334A}"/>
    <hyperlink ref="B521:B522" r:id="rId236" display="See photo" xr:uid="{CFE305C5-C06B-4C5F-9004-EE61E89FF0B0}"/>
    <hyperlink ref="B542:B544" r:id="rId237" display="See photo" xr:uid="{1778335E-F7F3-44C4-9DE3-1C301DD3CA68}"/>
    <hyperlink ref="B545:B546" r:id="rId238" display="See photo" xr:uid="{DF8E5F52-2A49-4451-B664-066A308FB042}"/>
    <hyperlink ref="B547" r:id="rId239" xr:uid="{56502298-028E-4D26-83D6-0A82E0B9F604}"/>
    <hyperlink ref="B86" r:id="rId240" xr:uid="{1399A0DC-94AA-4CA5-B585-1110380FB257}"/>
    <hyperlink ref="B174" r:id="rId241" xr:uid="{3EAE9BED-BD15-4690-AA04-6304AD187687}"/>
    <hyperlink ref="B254:B255" r:id="rId242" display="See photo" xr:uid="{E83F4C75-0BEB-4433-9005-BCFCB5CFE884}"/>
    <hyperlink ref="B603" r:id="rId243" xr:uid="{E13EBB12-D7DF-407B-89EB-E2D882A81DD4}"/>
    <hyperlink ref="B606" r:id="rId244" xr:uid="{4F4AFDBE-A5AD-44A1-A3C7-735FF5A8CCC9}"/>
    <hyperlink ref="B610" r:id="rId245" xr:uid="{6400050D-D38C-4466-A6BB-CBE9CC656433}"/>
    <hyperlink ref="B611" r:id="rId246" xr:uid="{EE077231-D681-4299-843A-A9A1C1447221}"/>
    <hyperlink ref="B612" r:id="rId247" xr:uid="{5AEBF0BE-E15B-4AA1-AE2A-BBD6DDF75E54}"/>
    <hyperlink ref="B613" r:id="rId248" xr:uid="{73F3DA97-0858-4714-8DEE-C2DF529B7C83}"/>
    <hyperlink ref="B614" r:id="rId249" xr:uid="{1E49F699-35F8-4EC3-A888-0F56DB020CB7}"/>
    <hyperlink ref="B616" r:id="rId250" xr:uid="{E1F8D275-1702-4739-8C86-D0FEDCD91E25}"/>
    <hyperlink ref="B619" r:id="rId251" xr:uid="{8F18630B-4177-4831-B5AE-BB4ABCD9A52E}"/>
    <hyperlink ref="B621" r:id="rId252" xr:uid="{323BAF3A-C02C-4A83-9378-05DDFB0E6C21}"/>
    <hyperlink ref="B622" r:id="rId253" xr:uid="{D33E086E-96D1-419E-86B2-7B02610B65BD}"/>
    <hyperlink ref="B587" r:id="rId254" xr:uid="{00000000-0004-0000-0200-0000E8000000}"/>
    <hyperlink ref="B588" r:id="rId255" xr:uid="{00000000-0004-0000-0200-0000E7000000}"/>
    <hyperlink ref="B586" r:id="rId256" xr:uid="{00000000-0004-0000-0200-0000E6000000}"/>
    <hyperlink ref="B589" r:id="rId257" xr:uid="{4C49F8F1-D391-4FB6-BFA6-962DA1454980}"/>
    <hyperlink ref="B624" r:id="rId258" xr:uid="{C7148F11-FD09-4490-9CE4-73B74B8A2666}"/>
    <hyperlink ref="B625" r:id="rId259" xr:uid="{AEFD30C2-10FD-451E-AFC8-5DB5B362B594}"/>
    <hyperlink ref="B626" r:id="rId260" xr:uid="{D35E8E50-920F-4873-A588-D867D5E06C3B}"/>
    <hyperlink ref="B627" r:id="rId261" xr:uid="{E55A019B-9797-427F-AC62-748C983824CC}"/>
    <hyperlink ref="B629" r:id="rId262" xr:uid="{3D8A4A5E-6866-442E-801B-63DAD711EF45}"/>
    <hyperlink ref="B583" r:id="rId263" display="See photo" xr:uid="{7062C9ED-F3B8-4352-8072-3D6F020B87D4}"/>
    <hyperlink ref="B590" r:id="rId264" display="See photo" xr:uid="{99817C4B-439C-4362-AC39-1C76B081FB66}"/>
    <hyperlink ref="B590:B591" r:id="rId265" display="See Photo" xr:uid="{DA5AC639-1D63-4ACC-82BF-5682265CB694}"/>
  </hyperlinks>
  <printOptions horizontalCentered="1"/>
  <pageMargins left="0.25" right="0.25" top="0.75" bottom="0.75" header="0.3" footer="0.3"/>
  <pageSetup paperSize="9" scale="51" fitToHeight="0" orientation="portrait" r:id="rId266"/>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AS911"/>
  <sheetViews>
    <sheetView showGridLines="0" zoomScale="85" zoomScaleNormal="85" workbookViewId="0">
      <pane ySplit="4" topLeftCell="A5" activePane="bottomLeft" state="frozen"/>
      <selection pane="bottomLeft" activeCell="D15" sqref="D15:D24"/>
    </sheetView>
  </sheetViews>
  <sheetFormatPr baseColWidth="10" defaultColWidth="6.140625" defaultRowHeight="15"/>
  <cols>
    <col min="1" max="1" width="9.7109375" style="1" customWidth="1"/>
    <col min="2" max="2" width="12.28515625" style="30" customWidth="1"/>
    <col min="3" max="3" width="7.28515625" style="4" customWidth="1"/>
    <col min="4" max="4" width="29.42578125" style="40" bestFit="1" customWidth="1"/>
    <col min="5" max="5" width="24.7109375" style="40" bestFit="1" customWidth="1"/>
    <col min="6" max="6" width="18.85546875" style="40" bestFit="1" customWidth="1"/>
    <col min="7" max="7" width="42.85546875" style="40" bestFit="1" customWidth="1"/>
    <col min="8" max="8" width="10.7109375" style="4" customWidth="1"/>
    <col min="9" max="9" width="11" style="97" customWidth="1"/>
    <col min="10" max="10" width="14.85546875" style="98" bestFit="1" customWidth="1"/>
    <col min="11" max="11" width="10.28515625" style="99" customWidth="1"/>
    <col min="12" max="12" width="10.5703125" style="99" bestFit="1" customWidth="1"/>
    <col min="13" max="13" width="10.7109375" bestFit="1" customWidth="1"/>
    <col min="14" max="14" width="8.140625" bestFit="1" customWidth="1"/>
    <col min="15" max="16" width="11" customWidth="1"/>
    <col min="17" max="17" width="14.42578125" customWidth="1"/>
    <col min="19" max="23" width="6.140625" customWidth="1"/>
  </cols>
  <sheetData>
    <row r="1" spans="1:45" ht="36" customHeight="1" thickBot="1">
      <c r="A1" s="347" t="s">
        <v>351</v>
      </c>
      <c r="B1" s="347"/>
      <c r="C1" s="347"/>
      <c r="D1" s="347"/>
      <c r="E1" s="347"/>
      <c r="F1" s="347"/>
      <c r="G1" s="347"/>
      <c r="H1" s="347"/>
      <c r="I1" s="347"/>
      <c r="J1" s="347"/>
      <c r="K1" s="347"/>
      <c r="L1" s="347"/>
      <c r="M1" s="51"/>
    </row>
    <row r="2" spans="1:45" s="23" customFormat="1" ht="12" customHeight="1">
      <c r="A2" s="24" t="s">
        <v>40</v>
      </c>
      <c r="B2" s="26" t="s">
        <v>1</v>
      </c>
      <c r="C2" s="24" t="s">
        <v>2</v>
      </c>
      <c r="D2" s="38" t="s">
        <v>3</v>
      </c>
      <c r="E2" s="38" t="s">
        <v>29</v>
      </c>
      <c r="F2" s="38" t="s">
        <v>4</v>
      </c>
      <c r="G2" s="38" t="s">
        <v>5</v>
      </c>
      <c r="H2" s="24" t="s">
        <v>126</v>
      </c>
      <c r="I2" s="83" t="s">
        <v>125</v>
      </c>
      <c r="J2" s="84" t="s">
        <v>20</v>
      </c>
      <c r="K2" s="84" t="s">
        <v>24</v>
      </c>
      <c r="L2" s="47" t="s">
        <v>26</v>
      </c>
      <c r="M2" s="50"/>
      <c r="N2"/>
      <c r="O2"/>
      <c r="P2"/>
      <c r="Q2"/>
      <c r="R2"/>
      <c r="S2"/>
      <c r="T2"/>
      <c r="U2"/>
      <c r="V2"/>
      <c r="W2"/>
      <c r="X2"/>
      <c r="Y2"/>
      <c r="Z2"/>
      <c r="AA2"/>
      <c r="AB2"/>
      <c r="AC2"/>
      <c r="AD2"/>
      <c r="AE2"/>
      <c r="AF2"/>
      <c r="AG2"/>
      <c r="AH2"/>
      <c r="AI2"/>
      <c r="AJ2"/>
      <c r="AK2"/>
      <c r="AL2"/>
      <c r="AM2"/>
      <c r="AN2"/>
      <c r="AO2"/>
      <c r="AP2"/>
      <c r="AQ2"/>
      <c r="AR2"/>
      <c r="AS2"/>
    </row>
    <row r="3" spans="1:45" s="14" customFormat="1" ht="12" customHeight="1" thickBot="1">
      <c r="A3" s="10" t="s">
        <v>52</v>
      </c>
      <c r="B3" s="27" t="s">
        <v>1</v>
      </c>
      <c r="C3" s="10" t="s">
        <v>2</v>
      </c>
      <c r="D3" s="38" t="s">
        <v>6</v>
      </c>
      <c r="E3" s="38" t="s">
        <v>30</v>
      </c>
      <c r="F3" s="38" t="s">
        <v>7</v>
      </c>
      <c r="G3" s="38" t="s">
        <v>8</v>
      </c>
      <c r="H3" s="85" t="s">
        <v>128</v>
      </c>
      <c r="I3" s="86" t="s">
        <v>129</v>
      </c>
      <c r="J3" s="87" t="s">
        <v>22</v>
      </c>
      <c r="K3" s="87" t="s">
        <v>24</v>
      </c>
      <c r="L3" s="48" t="s">
        <v>27</v>
      </c>
      <c r="M3" s="52"/>
      <c r="N3"/>
      <c r="O3"/>
      <c r="P3"/>
      <c r="Q3"/>
      <c r="R3"/>
      <c r="S3"/>
      <c r="T3"/>
      <c r="U3"/>
      <c r="V3"/>
      <c r="W3"/>
      <c r="X3"/>
      <c r="Y3"/>
      <c r="Z3"/>
      <c r="AA3"/>
      <c r="AB3"/>
      <c r="AC3"/>
      <c r="AD3"/>
      <c r="AE3"/>
      <c r="AF3"/>
      <c r="AG3"/>
      <c r="AH3"/>
      <c r="AI3"/>
      <c r="AJ3"/>
      <c r="AK3"/>
      <c r="AL3"/>
      <c r="AM3"/>
      <c r="AN3"/>
      <c r="AO3"/>
      <c r="AP3"/>
      <c r="AQ3"/>
      <c r="AR3"/>
      <c r="AS3"/>
    </row>
    <row r="4" spans="1:45" s="15" customFormat="1" ht="12" customHeight="1">
      <c r="A4" s="11" t="s">
        <v>53</v>
      </c>
      <c r="B4" s="28" t="s">
        <v>1</v>
      </c>
      <c r="C4" s="11" t="s">
        <v>2</v>
      </c>
      <c r="D4" s="39" t="s">
        <v>9</v>
      </c>
      <c r="E4" s="39" t="s">
        <v>31</v>
      </c>
      <c r="F4" s="39" t="s">
        <v>10</v>
      </c>
      <c r="G4" s="39" t="s">
        <v>11</v>
      </c>
      <c r="H4" s="11" t="s">
        <v>127</v>
      </c>
      <c r="I4" s="21" t="s">
        <v>130</v>
      </c>
      <c r="J4" s="35" t="s">
        <v>23</v>
      </c>
      <c r="K4" s="35" t="s">
        <v>25</v>
      </c>
      <c r="L4" s="46" t="s">
        <v>28</v>
      </c>
      <c r="M4" s="50"/>
      <c r="N4"/>
      <c r="O4"/>
      <c r="P4"/>
      <c r="Q4"/>
      <c r="R4"/>
      <c r="S4"/>
      <c r="T4"/>
      <c r="U4"/>
      <c r="V4"/>
      <c r="W4"/>
      <c r="X4"/>
      <c r="Y4"/>
      <c r="Z4"/>
      <c r="AA4"/>
      <c r="AB4"/>
      <c r="AC4"/>
      <c r="AD4"/>
      <c r="AE4"/>
      <c r="AF4"/>
      <c r="AG4"/>
      <c r="AH4"/>
      <c r="AI4"/>
      <c r="AJ4"/>
      <c r="AK4"/>
      <c r="AL4"/>
      <c r="AM4"/>
      <c r="AN4"/>
      <c r="AO4"/>
      <c r="AP4"/>
      <c r="AQ4"/>
      <c r="AR4"/>
      <c r="AS4"/>
    </row>
    <row r="5" spans="1:45" ht="21.75" customHeight="1">
      <c r="A5" s="351" t="s">
        <v>335</v>
      </c>
      <c r="B5" s="351"/>
      <c r="C5" s="351"/>
      <c r="D5" s="351"/>
      <c r="E5" s="351"/>
      <c r="F5" s="351"/>
      <c r="G5" s="351"/>
      <c r="H5" s="351"/>
      <c r="I5" s="351"/>
      <c r="J5" s="351"/>
      <c r="K5" s="351"/>
      <c r="L5" s="351"/>
      <c r="M5" s="64"/>
    </row>
    <row r="6" spans="1:45" s="53" customFormat="1" ht="21.75" customHeight="1">
      <c r="A6" s="352" t="s">
        <v>336</v>
      </c>
      <c r="B6" s="352"/>
      <c r="C6" s="352"/>
      <c r="D6" s="352"/>
      <c r="E6" s="352"/>
      <c r="F6" s="352"/>
      <c r="G6" s="352"/>
      <c r="H6" s="352"/>
      <c r="I6" s="352"/>
      <c r="J6" s="352"/>
      <c r="K6" s="352"/>
      <c r="L6" s="352"/>
      <c r="M6" s="64"/>
      <c r="N6" s="127"/>
      <c r="O6" s="127"/>
      <c r="P6" s="127"/>
      <c r="Q6" s="128"/>
      <c r="R6" s="128"/>
      <c r="S6" s="128"/>
      <c r="T6" s="128"/>
    </row>
    <row r="7" spans="1:45" s="12" customFormat="1" ht="21.75" customHeight="1">
      <c r="A7" s="417">
        <v>14</v>
      </c>
      <c r="B7" s="444" t="s">
        <v>122</v>
      </c>
      <c r="C7" s="445">
        <v>6424</v>
      </c>
      <c r="D7" s="446" t="s">
        <v>47</v>
      </c>
      <c r="E7" s="157" t="s">
        <v>243</v>
      </c>
      <c r="F7" s="157" t="s">
        <v>178</v>
      </c>
      <c r="G7" s="157" t="s">
        <v>81</v>
      </c>
      <c r="H7" s="447">
        <v>100</v>
      </c>
      <c r="I7" s="448">
        <v>10</v>
      </c>
      <c r="J7" s="153">
        <f>ROUNDUP('Tarifa 2026'!J8*(1+Instructions!$AA$9),3)</f>
        <v>2.2400000000000002</v>
      </c>
      <c r="K7" s="154">
        <f>IF(I7=1,(ROUNDUP((J7*0.05+J7),3)),ROUNDUP((J7*0.05+J7),3))</f>
        <v>2.3519999999999999</v>
      </c>
      <c r="L7" s="178">
        <f>IF(I7=1,"-",IF(AND(I7="",L4="-"),"-",ROUNDUP((J7*0.2)+J7,3)))</f>
        <v>2.6880000000000002</v>
      </c>
      <c r="M7" s="88"/>
      <c r="N7" s="89"/>
      <c r="O7"/>
      <c r="P7"/>
      <c r="Q7"/>
      <c r="R7"/>
      <c r="S7"/>
      <c r="T7"/>
      <c r="U7"/>
      <c r="V7"/>
      <c r="W7"/>
      <c r="X7"/>
      <c r="Y7"/>
      <c r="Z7"/>
      <c r="AA7"/>
      <c r="AB7"/>
      <c r="AC7"/>
      <c r="AD7"/>
      <c r="AE7"/>
      <c r="AF7"/>
      <c r="AG7"/>
      <c r="AH7"/>
      <c r="AI7"/>
      <c r="AJ7"/>
      <c r="AK7"/>
      <c r="AL7"/>
      <c r="AM7"/>
      <c r="AN7"/>
      <c r="AO7"/>
      <c r="AP7"/>
      <c r="AQ7"/>
      <c r="AR7"/>
      <c r="AS7"/>
    </row>
    <row r="8" spans="1:45" s="12" customFormat="1" ht="21.75" customHeight="1">
      <c r="A8" s="417"/>
      <c r="B8" s="444"/>
      <c r="C8" s="445"/>
      <c r="D8" s="446"/>
      <c r="E8" s="157" t="s">
        <v>243</v>
      </c>
      <c r="F8" s="157" t="s">
        <v>176</v>
      </c>
      <c r="G8" s="157" t="s">
        <v>81</v>
      </c>
      <c r="H8" s="447"/>
      <c r="I8" s="448"/>
      <c r="J8" s="153">
        <f>ROUNDUP('Tarifa 2026'!J9*(1+Instructions!$AA$9),3)</f>
        <v>3</v>
      </c>
      <c r="K8" s="154">
        <f t="shared" ref="K8:K73" si="0">IF(I8=1,(ROUNDUP((J8*0.05+J8),3)),ROUNDUP((J8*0.05+J8),3))</f>
        <v>3.15</v>
      </c>
      <c r="L8" s="178">
        <f t="shared" ref="L8:L73" si="1">IF(I8=1,"-",IF(AND(I8="",L5="-"),"-",ROUNDUP((J8*0.2)+J8,3)))</f>
        <v>3.6</v>
      </c>
      <c r="M8" s="88"/>
      <c r="N8" s="89"/>
      <c r="O8"/>
      <c r="P8"/>
      <c r="Q8"/>
      <c r="R8"/>
      <c r="S8"/>
      <c r="T8"/>
      <c r="U8"/>
      <c r="V8"/>
      <c r="W8"/>
      <c r="X8"/>
      <c r="Y8"/>
      <c r="Z8"/>
      <c r="AA8"/>
      <c r="AB8"/>
      <c r="AC8"/>
      <c r="AD8"/>
      <c r="AE8"/>
      <c r="AF8"/>
      <c r="AG8"/>
      <c r="AH8"/>
      <c r="AI8"/>
      <c r="AJ8"/>
      <c r="AK8"/>
      <c r="AL8"/>
      <c r="AM8"/>
      <c r="AN8"/>
      <c r="AO8"/>
      <c r="AP8"/>
      <c r="AQ8"/>
      <c r="AR8"/>
      <c r="AS8"/>
    </row>
    <row r="9" spans="1:45" s="12" customFormat="1" ht="21.75" customHeight="1">
      <c r="A9" s="417"/>
      <c r="B9" s="444"/>
      <c r="C9" s="445"/>
      <c r="D9" s="446"/>
      <c r="E9" s="157" t="s">
        <v>243</v>
      </c>
      <c r="F9" s="157" t="s">
        <v>177</v>
      </c>
      <c r="G9" s="157" t="s">
        <v>81</v>
      </c>
      <c r="H9" s="447">
        <v>50</v>
      </c>
      <c r="I9" s="448"/>
      <c r="J9" s="153">
        <f>ROUNDUP('Tarifa 2026'!J10*(1+Instructions!$AA$9),3)</f>
        <v>3.8</v>
      </c>
      <c r="K9" s="154">
        <f t="shared" si="0"/>
        <v>3.99</v>
      </c>
      <c r="L9" s="178">
        <f t="shared" si="1"/>
        <v>4.5599999999999996</v>
      </c>
      <c r="M9" s="88"/>
      <c r="N9" s="89"/>
      <c r="O9"/>
      <c r="P9"/>
      <c r="Q9"/>
      <c r="R9"/>
      <c r="S9"/>
      <c r="T9"/>
      <c r="U9"/>
      <c r="V9"/>
      <c r="W9"/>
      <c r="X9"/>
      <c r="Y9"/>
      <c r="Z9"/>
      <c r="AA9"/>
      <c r="AB9"/>
      <c r="AC9"/>
      <c r="AD9"/>
      <c r="AE9"/>
      <c r="AF9"/>
      <c r="AG9"/>
      <c r="AH9"/>
      <c r="AI9"/>
      <c r="AJ9"/>
      <c r="AK9"/>
      <c r="AL9"/>
      <c r="AM9"/>
      <c r="AN9"/>
      <c r="AO9"/>
      <c r="AP9"/>
      <c r="AQ9"/>
      <c r="AR9"/>
      <c r="AS9"/>
    </row>
    <row r="10" spans="1:45" s="12" customFormat="1" ht="21.75" customHeight="1">
      <c r="A10" s="417"/>
      <c r="B10" s="444"/>
      <c r="C10" s="445"/>
      <c r="D10" s="446"/>
      <c r="E10" s="157" t="s">
        <v>243</v>
      </c>
      <c r="F10" s="157" t="s">
        <v>189</v>
      </c>
      <c r="G10" s="157" t="s">
        <v>81</v>
      </c>
      <c r="H10" s="447"/>
      <c r="I10" s="448"/>
      <c r="J10" s="153">
        <f>ROUNDUP('Tarifa 2026'!J11*(1+Instructions!$AA$9),3)</f>
        <v>4.4000000000000004</v>
      </c>
      <c r="K10" s="154">
        <f t="shared" si="0"/>
        <v>4.62</v>
      </c>
      <c r="L10" s="178">
        <f t="shared" si="1"/>
        <v>5.28</v>
      </c>
      <c r="M10" s="88"/>
      <c r="N10" s="89"/>
      <c r="O10"/>
      <c r="P10"/>
      <c r="Q10"/>
      <c r="R10"/>
      <c r="S10"/>
      <c r="T10"/>
      <c r="U10"/>
      <c r="V10"/>
      <c r="W10"/>
      <c r="X10"/>
      <c r="Y10"/>
      <c r="Z10"/>
      <c r="AA10"/>
      <c r="AB10"/>
      <c r="AC10"/>
      <c r="AD10"/>
      <c r="AE10"/>
      <c r="AF10"/>
      <c r="AG10"/>
      <c r="AH10"/>
      <c r="AI10"/>
      <c r="AJ10"/>
      <c r="AK10"/>
      <c r="AL10"/>
      <c r="AM10"/>
      <c r="AN10"/>
      <c r="AO10"/>
      <c r="AP10"/>
      <c r="AQ10"/>
      <c r="AR10"/>
      <c r="AS10"/>
    </row>
    <row r="11" spans="1:45" s="12" customFormat="1" ht="21.75" customHeight="1">
      <c r="A11" s="417"/>
      <c r="B11" s="444"/>
      <c r="C11" s="445"/>
      <c r="D11" s="446"/>
      <c r="E11" s="157" t="s">
        <v>243</v>
      </c>
      <c r="F11" s="157" t="s">
        <v>178</v>
      </c>
      <c r="G11" s="157" t="s">
        <v>63</v>
      </c>
      <c r="H11" s="447">
        <v>100</v>
      </c>
      <c r="I11" s="448"/>
      <c r="J11" s="153">
        <f>ROUNDUP('Tarifa 2026'!J12*(1+Instructions!$AA$9),3)</f>
        <v>2.5</v>
      </c>
      <c r="K11" s="154">
        <f t="shared" si="0"/>
        <v>2.625</v>
      </c>
      <c r="L11" s="178">
        <f t="shared" si="1"/>
        <v>3</v>
      </c>
      <c r="M11" s="88"/>
      <c r="N11" s="89"/>
      <c r="O11"/>
      <c r="P11"/>
      <c r="Q11"/>
      <c r="R11"/>
      <c r="S11"/>
      <c r="T11"/>
      <c r="U11"/>
      <c r="V11"/>
      <c r="W11"/>
      <c r="X11"/>
      <c r="Y11"/>
      <c r="Z11"/>
      <c r="AA11"/>
      <c r="AB11"/>
      <c r="AC11"/>
      <c r="AD11"/>
      <c r="AE11"/>
      <c r="AF11"/>
      <c r="AG11"/>
      <c r="AH11"/>
      <c r="AI11"/>
      <c r="AJ11"/>
      <c r="AK11"/>
      <c r="AL11"/>
      <c r="AM11"/>
      <c r="AN11"/>
      <c r="AO11"/>
      <c r="AP11"/>
      <c r="AQ11"/>
      <c r="AR11"/>
      <c r="AS11"/>
    </row>
    <row r="12" spans="1:45" s="12" customFormat="1" ht="21.75" customHeight="1">
      <c r="A12" s="417"/>
      <c r="B12" s="444"/>
      <c r="C12" s="445"/>
      <c r="D12" s="446"/>
      <c r="E12" s="157" t="s">
        <v>243</v>
      </c>
      <c r="F12" s="157" t="s">
        <v>176</v>
      </c>
      <c r="G12" s="157" t="s">
        <v>63</v>
      </c>
      <c r="H12" s="447"/>
      <c r="I12" s="448"/>
      <c r="J12" s="153">
        <f>ROUNDUP('Tarifa 2026'!J13*(1+Instructions!$AA$9),3)</f>
        <v>3.6</v>
      </c>
      <c r="K12" s="154">
        <f t="shared" si="0"/>
        <v>3.78</v>
      </c>
      <c r="L12" s="178">
        <f t="shared" si="1"/>
        <v>4.32</v>
      </c>
      <c r="M12" s="88"/>
      <c r="N12" s="89"/>
      <c r="O12"/>
      <c r="P12"/>
      <c r="Q12"/>
      <c r="R12"/>
      <c r="S12"/>
      <c r="T12"/>
      <c r="U12"/>
      <c r="V12"/>
      <c r="W12"/>
      <c r="X12"/>
      <c r="Y12"/>
      <c r="Z12"/>
      <c r="AA12"/>
      <c r="AB12"/>
      <c r="AC12"/>
      <c r="AD12"/>
      <c r="AE12"/>
      <c r="AF12"/>
      <c r="AG12"/>
      <c r="AH12"/>
      <c r="AI12"/>
      <c r="AJ12"/>
      <c r="AK12"/>
      <c r="AL12"/>
      <c r="AM12"/>
      <c r="AN12"/>
      <c r="AO12"/>
      <c r="AP12"/>
      <c r="AQ12"/>
      <c r="AR12"/>
      <c r="AS12"/>
    </row>
    <row r="13" spans="1:45" s="12" customFormat="1" ht="21.75" customHeight="1">
      <c r="A13" s="417"/>
      <c r="B13" s="444"/>
      <c r="C13" s="445"/>
      <c r="D13" s="446"/>
      <c r="E13" s="157" t="s">
        <v>243</v>
      </c>
      <c r="F13" s="157" t="s">
        <v>177</v>
      </c>
      <c r="G13" s="157" t="s">
        <v>63</v>
      </c>
      <c r="H13" s="447">
        <v>50</v>
      </c>
      <c r="I13" s="448"/>
      <c r="J13" s="153">
        <f>ROUNDUP('Tarifa 2026'!J14*(1+Instructions!$AA$9),3)</f>
        <v>4.2</v>
      </c>
      <c r="K13" s="154">
        <f t="shared" si="0"/>
        <v>4.41</v>
      </c>
      <c r="L13" s="178">
        <f t="shared" si="1"/>
        <v>5.04</v>
      </c>
      <c r="M13" s="88"/>
      <c r="N13" s="89"/>
      <c r="O13"/>
      <c r="P13"/>
      <c r="Q13"/>
      <c r="R13"/>
      <c r="S13"/>
      <c r="T13"/>
      <c r="U13"/>
      <c r="V13"/>
      <c r="W13"/>
      <c r="X13"/>
      <c r="Y13"/>
      <c r="Z13"/>
      <c r="AA13"/>
      <c r="AB13"/>
      <c r="AC13"/>
      <c r="AD13"/>
      <c r="AE13"/>
      <c r="AF13"/>
      <c r="AG13"/>
      <c r="AH13"/>
      <c r="AI13"/>
      <c r="AJ13"/>
      <c r="AK13"/>
      <c r="AL13"/>
      <c r="AM13"/>
      <c r="AN13"/>
      <c r="AO13"/>
      <c r="AP13"/>
      <c r="AQ13"/>
      <c r="AR13"/>
      <c r="AS13"/>
    </row>
    <row r="14" spans="1:45" s="12" customFormat="1" ht="21.75" customHeight="1">
      <c r="A14" s="417"/>
      <c r="B14" s="444"/>
      <c r="C14" s="445"/>
      <c r="D14" s="446"/>
      <c r="E14" s="157" t="s">
        <v>243</v>
      </c>
      <c r="F14" s="157" t="s">
        <v>189</v>
      </c>
      <c r="G14" s="157" t="s">
        <v>63</v>
      </c>
      <c r="H14" s="447"/>
      <c r="I14" s="448"/>
      <c r="J14" s="153">
        <f>ROUNDUP('Tarifa 2026'!J15*(1+Instructions!$AA$9),3)</f>
        <v>4.8</v>
      </c>
      <c r="K14" s="154">
        <f t="shared" si="0"/>
        <v>5.04</v>
      </c>
      <c r="L14" s="178">
        <f t="shared" si="1"/>
        <v>5.76</v>
      </c>
      <c r="M14" s="88"/>
      <c r="N14" s="89"/>
      <c r="O14"/>
      <c r="P14"/>
      <c r="Q14"/>
      <c r="R14"/>
      <c r="S14"/>
      <c r="T14"/>
      <c r="U14"/>
      <c r="V14"/>
      <c r="W14"/>
      <c r="X14"/>
      <c r="Y14"/>
      <c r="Z14"/>
      <c r="AA14"/>
      <c r="AB14"/>
      <c r="AC14"/>
      <c r="AD14"/>
      <c r="AE14"/>
      <c r="AF14"/>
      <c r="AG14"/>
      <c r="AH14"/>
      <c r="AI14"/>
      <c r="AJ14"/>
      <c r="AK14"/>
      <c r="AL14"/>
      <c r="AM14"/>
      <c r="AN14"/>
      <c r="AO14"/>
      <c r="AP14"/>
      <c r="AQ14"/>
      <c r="AR14"/>
      <c r="AS14"/>
    </row>
    <row r="15" spans="1:45" s="12" customFormat="1" ht="21.75" customHeight="1">
      <c r="A15" s="329">
        <v>16</v>
      </c>
      <c r="B15" s="419" t="s">
        <v>122</v>
      </c>
      <c r="C15" s="301">
        <v>6554</v>
      </c>
      <c r="D15" s="299" t="s">
        <v>66</v>
      </c>
      <c r="E15" s="181" t="s">
        <v>62</v>
      </c>
      <c r="F15" s="181" t="s">
        <v>178</v>
      </c>
      <c r="G15" s="181" t="s">
        <v>81</v>
      </c>
      <c r="H15" s="299">
        <v>100</v>
      </c>
      <c r="I15" s="322">
        <v>5</v>
      </c>
      <c r="J15" s="151">
        <f>ROUNDUP('Tarifa 2026'!J16*(1+Instructions!$AA$9),3)</f>
        <v>2.9</v>
      </c>
      <c r="K15" s="155">
        <f t="shared" si="0"/>
        <v>3.0449999999999999</v>
      </c>
      <c r="L15" s="184">
        <f>IF(I15=1,"-",IF(AND(I15="",L12="-"),"-",ROUNDUP((J15*0.2)+J15,3)))</f>
        <v>3.48</v>
      </c>
      <c r="M15" s="88"/>
      <c r="N15" s="89"/>
      <c r="O15"/>
      <c r="P15"/>
      <c r="Q15"/>
      <c r="R15"/>
      <c r="S15"/>
      <c r="T15"/>
      <c r="U15"/>
      <c r="V15"/>
      <c r="W15"/>
      <c r="X15"/>
      <c r="Y15"/>
      <c r="Z15"/>
      <c r="AA15"/>
      <c r="AB15"/>
      <c r="AC15"/>
      <c r="AD15"/>
      <c r="AE15"/>
      <c r="AF15"/>
      <c r="AG15"/>
      <c r="AH15"/>
      <c r="AI15"/>
      <c r="AJ15"/>
      <c r="AK15"/>
      <c r="AL15"/>
      <c r="AM15"/>
      <c r="AN15"/>
      <c r="AO15"/>
      <c r="AP15"/>
      <c r="AQ15"/>
      <c r="AR15"/>
      <c r="AS15"/>
    </row>
    <row r="16" spans="1:45" s="12" customFormat="1" ht="21.75" customHeight="1">
      <c r="A16" s="329"/>
      <c r="B16" s="419"/>
      <c r="C16" s="301"/>
      <c r="D16" s="299"/>
      <c r="E16" s="181" t="s">
        <v>62</v>
      </c>
      <c r="F16" s="181" t="s">
        <v>176</v>
      </c>
      <c r="G16" s="181" t="s">
        <v>81</v>
      </c>
      <c r="H16" s="299"/>
      <c r="I16" s="322"/>
      <c r="J16" s="151">
        <f>ROUNDUP('Tarifa 2026'!J17*(1+Instructions!$AA$9),3)</f>
        <v>3.3</v>
      </c>
      <c r="K16" s="155">
        <f t="shared" si="0"/>
        <v>3.4649999999999999</v>
      </c>
      <c r="L16" s="184">
        <f t="shared" si="1"/>
        <v>3.96</v>
      </c>
      <c r="M16" s="88"/>
      <c r="N16" s="89"/>
      <c r="O16"/>
      <c r="P16"/>
      <c r="Q16"/>
      <c r="R16"/>
      <c r="S16"/>
      <c r="T16"/>
      <c r="U16"/>
      <c r="V16"/>
      <c r="W16"/>
      <c r="X16"/>
      <c r="Y16"/>
      <c r="Z16"/>
      <c r="AA16"/>
      <c r="AB16"/>
      <c r="AC16"/>
      <c r="AD16"/>
      <c r="AE16"/>
      <c r="AF16"/>
      <c r="AG16"/>
      <c r="AH16"/>
      <c r="AI16"/>
      <c r="AJ16"/>
      <c r="AK16"/>
      <c r="AL16"/>
      <c r="AM16"/>
      <c r="AN16"/>
      <c r="AO16"/>
      <c r="AP16"/>
      <c r="AQ16"/>
      <c r="AR16"/>
      <c r="AS16"/>
    </row>
    <row r="17" spans="1:45" s="12" customFormat="1" ht="21.75" customHeight="1">
      <c r="A17" s="329"/>
      <c r="B17" s="419"/>
      <c r="C17" s="301"/>
      <c r="D17" s="299"/>
      <c r="E17" s="181" t="s">
        <v>62</v>
      </c>
      <c r="F17" s="181" t="s">
        <v>177</v>
      </c>
      <c r="G17" s="181" t="s">
        <v>81</v>
      </c>
      <c r="H17" s="299"/>
      <c r="I17" s="322"/>
      <c r="J17" s="151">
        <f>ROUNDUP('Tarifa 2026'!J18*(1+Instructions!$AA$9),3)</f>
        <v>4.2</v>
      </c>
      <c r="K17" s="155">
        <f t="shared" si="0"/>
        <v>4.41</v>
      </c>
      <c r="L17" s="184">
        <f>IF(I17=1,"-",IF(AND(I17="",L14="-"),"-",ROUNDUP((J17*0.2)+J17,3)))</f>
        <v>5.04</v>
      </c>
      <c r="M17" s="88"/>
      <c r="N17" s="89"/>
      <c r="O17"/>
      <c r="P17"/>
      <c r="Q17"/>
      <c r="R17"/>
      <c r="S17"/>
      <c r="T17"/>
      <c r="U17"/>
      <c r="V17"/>
      <c r="W17"/>
      <c r="X17"/>
      <c r="Y17"/>
      <c r="Z17"/>
      <c r="AA17"/>
      <c r="AB17"/>
      <c r="AC17"/>
      <c r="AD17"/>
      <c r="AE17"/>
      <c r="AF17"/>
      <c r="AG17"/>
      <c r="AH17"/>
      <c r="AI17"/>
      <c r="AJ17"/>
      <c r="AK17"/>
      <c r="AL17"/>
      <c r="AM17"/>
      <c r="AN17"/>
      <c r="AO17"/>
      <c r="AP17"/>
      <c r="AQ17"/>
      <c r="AR17"/>
      <c r="AS17"/>
    </row>
    <row r="18" spans="1:45" s="12" customFormat="1" ht="21.75" customHeight="1">
      <c r="A18" s="329"/>
      <c r="B18" s="419"/>
      <c r="C18" s="301"/>
      <c r="D18" s="299"/>
      <c r="E18" s="181" t="s">
        <v>62</v>
      </c>
      <c r="F18" s="181" t="s">
        <v>189</v>
      </c>
      <c r="G18" s="181" t="s">
        <v>81</v>
      </c>
      <c r="H18" s="299"/>
      <c r="I18" s="322"/>
      <c r="J18" s="151">
        <f>ROUNDUP('Tarifa 2026'!J19*(1+Instructions!$AA$9),3)</f>
        <v>4.5</v>
      </c>
      <c r="K18" s="155">
        <f t="shared" ref="K18" si="2">IF(I18=1,(ROUNDUP((J18*0.05+J18),3)),ROUNDUP((J18*0.05+J18),3))</f>
        <v>4.7249999999999996</v>
      </c>
      <c r="L18" s="184">
        <f>IF(I18=1,"-",IF(AND(I18="",L15="-"),"-",ROUNDUP((J18*0.2)+J18,3)))</f>
        <v>5.4</v>
      </c>
      <c r="M18" s="88"/>
      <c r="N18" s="89"/>
      <c r="O18"/>
      <c r="P18"/>
      <c r="Q18"/>
      <c r="R18"/>
      <c r="S18"/>
      <c r="T18"/>
      <c r="U18"/>
      <c r="V18"/>
      <c r="W18"/>
      <c r="X18"/>
      <c r="Y18"/>
      <c r="Z18"/>
      <c r="AA18"/>
      <c r="AB18"/>
      <c r="AC18"/>
      <c r="AD18"/>
      <c r="AE18"/>
      <c r="AF18"/>
      <c r="AG18"/>
      <c r="AH18"/>
      <c r="AI18"/>
      <c r="AJ18"/>
      <c r="AK18"/>
      <c r="AL18"/>
      <c r="AM18"/>
      <c r="AN18"/>
      <c r="AO18"/>
      <c r="AP18"/>
      <c r="AQ18"/>
      <c r="AR18"/>
      <c r="AS18"/>
    </row>
    <row r="19" spans="1:45" s="12" customFormat="1" ht="21.75" customHeight="1">
      <c r="A19" s="329"/>
      <c r="B19" s="419"/>
      <c r="C19" s="301"/>
      <c r="D19" s="299"/>
      <c r="E19" s="181" t="s">
        <v>62</v>
      </c>
      <c r="F19" s="181" t="s">
        <v>178</v>
      </c>
      <c r="G19" s="181" t="s">
        <v>63</v>
      </c>
      <c r="H19" s="299"/>
      <c r="I19" s="322"/>
      <c r="J19" s="151">
        <f>ROUNDUP('Tarifa 2026'!J20*(1+Instructions!$AA$9),3)</f>
        <v>3.3</v>
      </c>
      <c r="K19" s="155">
        <f t="shared" si="0"/>
        <v>3.4649999999999999</v>
      </c>
      <c r="L19" s="184">
        <f t="shared" ref="L19:L25" si="3">IF(I19=1,"-",IF(AND(I19="",L15="-"),"-",ROUNDUP((J19*0.2)+J19,3)))</f>
        <v>3.96</v>
      </c>
      <c r="M19" s="88"/>
      <c r="N19" s="89"/>
      <c r="O19"/>
      <c r="P19"/>
      <c r="Q19"/>
      <c r="R19"/>
      <c r="S19"/>
      <c r="T19"/>
      <c r="U19"/>
      <c r="V19"/>
      <c r="W19"/>
      <c r="X19"/>
      <c r="Y19"/>
      <c r="Z19"/>
      <c r="AA19"/>
      <c r="AB19"/>
      <c r="AC19"/>
      <c r="AD19"/>
      <c r="AE19"/>
      <c r="AF19"/>
      <c r="AG19"/>
      <c r="AH19"/>
      <c r="AI19"/>
      <c r="AJ19"/>
      <c r="AK19"/>
      <c r="AL19"/>
      <c r="AM19"/>
      <c r="AN19"/>
      <c r="AO19"/>
      <c r="AP19"/>
      <c r="AQ19"/>
      <c r="AR19"/>
      <c r="AS19"/>
    </row>
    <row r="20" spans="1:45" s="12" customFormat="1" ht="21.75" customHeight="1">
      <c r="A20" s="329"/>
      <c r="B20" s="419"/>
      <c r="C20" s="301"/>
      <c r="D20" s="299"/>
      <c r="E20" s="181" t="s">
        <v>62</v>
      </c>
      <c r="F20" s="181" t="s">
        <v>176</v>
      </c>
      <c r="G20" s="181" t="s">
        <v>63</v>
      </c>
      <c r="H20" s="299"/>
      <c r="I20" s="322"/>
      <c r="J20" s="151">
        <f>ROUNDUP('Tarifa 2026'!J21*(1+Instructions!$AA$9),3)</f>
        <v>4</v>
      </c>
      <c r="K20" s="155">
        <f t="shared" si="0"/>
        <v>4.2</v>
      </c>
      <c r="L20" s="184">
        <f t="shared" si="3"/>
        <v>4.8</v>
      </c>
      <c r="M20" s="88"/>
      <c r="N20" s="89"/>
      <c r="O20"/>
      <c r="P20"/>
      <c r="Q20"/>
      <c r="R20"/>
      <c r="S20"/>
      <c r="T20"/>
      <c r="U20"/>
      <c r="V20"/>
      <c r="W20"/>
      <c r="X20"/>
      <c r="Y20"/>
      <c r="Z20"/>
      <c r="AA20"/>
      <c r="AB20"/>
      <c r="AC20"/>
      <c r="AD20"/>
      <c r="AE20"/>
      <c r="AF20"/>
      <c r="AG20"/>
      <c r="AH20"/>
      <c r="AI20"/>
      <c r="AJ20"/>
      <c r="AK20"/>
      <c r="AL20"/>
      <c r="AM20"/>
      <c r="AN20"/>
      <c r="AO20"/>
      <c r="AP20"/>
      <c r="AQ20"/>
      <c r="AR20"/>
      <c r="AS20"/>
    </row>
    <row r="21" spans="1:45" s="12" customFormat="1" ht="21.75" customHeight="1">
      <c r="A21" s="329"/>
      <c r="B21" s="419"/>
      <c r="C21" s="301"/>
      <c r="D21" s="299"/>
      <c r="E21" s="181" t="s">
        <v>62</v>
      </c>
      <c r="F21" s="181" t="s">
        <v>177</v>
      </c>
      <c r="G21" s="181" t="s">
        <v>63</v>
      </c>
      <c r="H21" s="299"/>
      <c r="I21" s="322"/>
      <c r="J21" s="151">
        <f>ROUNDUP('Tarifa 2026'!J22*(1+Instructions!$AA$9),3)</f>
        <v>4.5</v>
      </c>
      <c r="K21" s="155">
        <f t="shared" si="0"/>
        <v>4.7249999999999996</v>
      </c>
      <c r="L21" s="184">
        <f t="shared" si="3"/>
        <v>5.4</v>
      </c>
      <c r="M21" s="88"/>
      <c r="N21" s="89"/>
      <c r="O21"/>
      <c r="P21"/>
      <c r="Q21"/>
      <c r="R21"/>
      <c r="S21"/>
      <c r="T21"/>
      <c r="U21"/>
      <c r="V21"/>
      <c r="W21"/>
      <c r="X21"/>
      <c r="Y21"/>
      <c r="Z21"/>
      <c r="AA21"/>
      <c r="AB21"/>
      <c r="AC21"/>
      <c r="AD21"/>
      <c r="AE21"/>
      <c r="AF21"/>
      <c r="AG21"/>
      <c r="AH21"/>
      <c r="AI21"/>
      <c r="AJ21"/>
      <c r="AK21"/>
      <c r="AL21"/>
      <c r="AM21"/>
      <c r="AN21"/>
      <c r="AO21"/>
      <c r="AP21"/>
      <c r="AQ21"/>
      <c r="AR21"/>
      <c r="AS21"/>
    </row>
    <row r="22" spans="1:45" s="12" customFormat="1" ht="21.75" customHeight="1">
      <c r="A22" s="329"/>
      <c r="B22" s="419"/>
      <c r="C22" s="301"/>
      <c r="D22" s="299"/>
      <c r="E22" s="181" t="s">
        <v>62</v>
      </c>
      <c r="F22" s="181" t="s">
        <v>189</v>
      </c>
      <c r="G22" s="181" t="s">
        <v>63</v>
      </c>
      <c r="H22" s="299"/>
      <c r="I22" s="322"/>
      <c r="J22" s="151">
        <f>ROUNDUP('Tarifa 2026'!J23*(1+Instructions!$AA$9),3)</f>
        <v>4.8</v>
      </c>
      <c r="K22" s="155">
        <f t="shared" ref="K22" si="4">IF(I22=1,(ROUNDUP((J22*0.05+J22),3)),ROUNDUP((J22*0.05+J22),3))</f>
        <v>5.04</v>
      </c>
      <c r="L22" s="184">
        <f t="shared" si="3"/>
        <v>5.76</v>
      </c>
      <c r="M22" s="88"/>
      <c r="N22" s="89"/>
      <c r="O22"/>
      <c r="P22"/>
      <c r="Q22"/>
      <c r="R22"/>
      <c r="S22"/>
      <c r="T22"/>
      <c r="U22"/>
      <c r="V22"/>
      <c r="W22"/>
      <c r="X22"/>
      <c r="Y22"/>
      <c r="Z22"/>
      <c r="AA22"/>
      <c r="AB22"/>
      <c r="AC22"/>
      <c r="AD22"/>
      <c r="AE22"/>
      <c r="AF22"/>
      <c r="AG22"/>
      <c r="AH22"/>
      <c r="AI22"/>
      <c r="AJ22"/>
      <c r="AK22"/>
      <c r="AL22"/>
      <c r="AM22"/>
      <c r="AN22"/>
      <c r="AO22"/>
      <c r="AP22"/>
      <c r="AQ22"/>
      <c r="AR22"/>
      <c r="AS22"/>
    </row>
    <row r="23" spans="1:45" s="12" customFormat="1" ht="21.75" customHeight="1">
      <c r="A23" s="329">
        <v>168</v>
      </c>
      <c r="B23" s="419"/>
      <c r="C23" s="301"/>
      <c r="D23" s="299"/>
      <c r="E23" s="181" t="s">
        <v>60</v>
      </c>
      <c r="F23" s="181" t="s">
        <v>12</v>
      </c>
      <c r="G23" s="181" t="s">
        <v>81</v>
      </c>
      <c r="H23" s="299"/>
      <c r="I23" s="322"/>
      <c r="J23" s="151">
        <f>ROUNDUP('Tarifa 2026'!J24*(1+Instructions!$AA$9),3)</f>
        <v>2.4</v>
      </c>
      <c r="K23" s="155">
        <f t="shared" si="0"/>
        <v>2.52</v>
      </c>
      <c r="L23" s="184">
        <f t="shared" si="3"/>
        <v>2.88</v>
      </c>
      <c r="M23" s="88"/>
      <c r="N23" s="89"/>
      <c r="O23"/>
      <c r="P23"/>
      <c r="Q23"/>
      <c r="R23"/>
      <c r="S23"/>
      <c r="T23"/>
      <c r="U23"/>
      <c r="V23"/>
      <c r="W23"/>
      <c r="X23"/>
      <c r="Y23"/>
      <c r="Z23"/>
      <c r="AA23"/>
      <c r="AB23"/>
      <c r="AC23"/>
      <c r="AD23"/>
      <c r="AE23"/>
      <c r="AF23"/>
      <c r="AG23"/>
      <c r="AH23"/>
      <c r="AI23"/>
      <c r="AJ23"/>
      <c r="AK23"/>
      <c r="AL23"/>
      <c r="AM23"/>
      <c r="AN23"/>
      <c r="AO23"/>
      <c r="AP23"/>
      <c r="AQ23"/>
      <c r="AR23"/>
      <c r="AS23"/>
    </row>
    <row r="24" spans="1:45" s="12" customFormat="1" ht="21.75" customHeight="1">
      <c r="A24" s="329"/>
      <c r="B24" s="419"/>
      <c r="C24" s="301"/>
      <c r="D24" s="299"/>
      <c r="E24" s="181" t="s">
        <v>60</v>
      </c>
      <c r="F24" s="181" t="s">
        <v>12</v>
      </c>
      <c r="G24" s="181" t="s">
        <v>63</v>
      </c>
      <c r="H24" s="299"/>
      <c r="I24" s="322"/>
      <c r="J24" s="151">
        <f>ROUNDUP('Tarifa 2026'!J25*(1+Instructions!$AA$9),3)</f>
        <v>2.8</v>
      </c>
      <c r="K24" s="155">
        <f t="shared" si="0"/>
        <v>2.94</v>
      </c>
      <c r="L24" s="184">
        <f t="shared" si="3"/>
        <v>3.36</v>
      </c>
      <c r="M24" s="88"/>
      <c r="N24" s="89"/>
      <c r="O24"/>
      <c r="P24"/>
      <c r="Q24"/>
      <c r="R24"/>
      <c r="S24"/>
      <c r="T24"/>
      <c r="U24"/>
      <c r="V24"/>
      <c r="W24"/>
      <c r="X24"/>
      <c r="Y24"/>
      <c r="Z24"/>
      <c r="AA24"/>
      <c r="AB24"/>
      <c r="AC24"/>
      <c r="AD24"/>
      <c r="AE24"/>
      <c r="AF24"/>
      <c r="AG24"/>
      <c r="AH24"/>
      <c r="AI24"/>
      <c r="AJ24"/>
      <c r="AK24"/>
      <c r="AL24"/>
      <c r="AM24"/>
      <c r="AN24"/>
      <c r="AO24"/>
      <c r="AP24"/>
      <c r="AQ24"/>
      <c r="AR24"/>
      <c r="AS24"/>
    </row>
    <row r="25" spans="1:45" s="12" customFormat="1" ht="21.75" customHeight="1">
      <c r="A25" s="363">
        <v>17</v>
      </c>
      <c r="B25" s="318" t="s">
        <v>122</v>
      </c>
      <c r="C25" s="307">
        <v>6627</v>
      </c>
      <c r="D25" s="314" t="s">
        <v>197</v>
      </c>
      <c r="E25" s="139" t="s">
        <v>64</v>
      </c>
      <c r="F25" s="139" t="s">
        <v>132</v>
      </c>
      <c r="G25" s="139" t="s">
        <v>81</v>
      </c>
      <c r="H25" s="314">
        <v>100</v>
      </c>
      <c r="I25" s="341">
        <v>5</v>
      </c>
      <c r="J25" s="153">
        <f>ROUNDUP('Tarifa 2026'!J26*(1+Instructions!$AA$9),3)</f>
        <v>2.9</v>
      </c>
      <c r="K25" s="154">
        <f t="shared" si="0"/>
        <v>3.0449999999999999</v>
      </c>
      <c r="L25" s="178">
        <f t="shared" si="3"/>
        <v>3.48</v>
      </c>
      <c r="M25" s="88"/>
      <c r="N25" s="89"/>
      <c r="O25"/>
      <c r="P25"/>
      <c r="Q25"/>
      <c r="R25"/>
      <c r="S25"/>
      <c r="T25"/>
      <c r="U25"/>
      <c r="V25"/>
      <c r="W25"/>
      <c r="X25"/>
      <c r="Y25"/>
      <c r="Z25"/>
      <c r="AA25"/>
      <c r="AB25"/>
      <c r="AC25"/>
      <c r="AD25"/>
      <c r="AE25"/>
      <c r="AF25"/>
      <c r="AG25"/>
      <c r="AH25"/>
      <c r="AI25"/>
      <c r="AJ25"/>
      <c r="AK25"/>
      <c r="AL25"/>
      <c r="AM25"/>
      <c r="AN25"/>
      <c r="AO25"/>
      <c r="AP25"/>
      <c r="AQ25"/>
      <c r="AR25"/>
      <c r="AS25"/>
    </row>
    <row r="26" spans="1:45" s="12" customFormat="1" ht="21.75" customHeight="1">
      <c r="A26" s="363"/>
      <c r="B26" s="318"/>
      <c r="C26" s="307"/>
      <c r="D26" s="314"/>
      <c r="E26" s="139" t="s">
        <v>64</v>
      </c>
      <c r="F26" s="139" t="s">
        <v>176</v>
      </c>
      <c r="G26" s="139" t="s">
        <v>81</v>
      </c>
      <c r="H26" s="314"/>
      <c r="I26" s="341"/>
      <c r="J26" s="153">
        <f>ROUNDUP('Tarifa 2026'!J27*(1+Instructions!$AA$9),3)</f>
        <v>3.3</v>
      </c>
      <c r="K26" s="154">
        <f t="shared" si="0"/>
        <v>3.4649999999999999</v>
      </c>
      <c r="L26" s="178">
        <f t="shared" si="1"/>
        <v>3.96</v>
      </c>
      <c r="M26" s="88"/>
      <c r="N26" s="89"/>
      <c r="O26"/>
      <c r="P26"/>
      <c r="Q26"/>
      <c r="R26"/>
      <c r="S26"/>
      <c r="T26"/>
      <c r="U26"/>
      <c r="V26"/>
      <c r="W26"/>
      <c r="X26"/>
      <c r="Y26"/>
      <c r="Z26"/>
      <c r="AA26"/>
      <c r="AB26"/>
      <c r="AC26"/>
      <c r="AD26"/>
      <c r="AE26"/>
      <c r="AF26"/>
      <c r="AG26"/>
      <c r="AH26"/>
      <c r="AI26"/>
      <c r="AJ26"/>
      <c r="AK26"/>
      <c r="AL26"/>
      <c r="AM26"/>
      <c r="AN26"/>
      <c r="AO26"/>
      <c r="AP26"/>
      <c r="AQ26"/>
      <c r="AR26"/>
      <c r="AS26"/>
    </row>
    <row r="27" spans="1:45" s="12" customFormat="1" ht="21.75" customHeight="1">
      <c r="A27" s="363"/>
      <c r="B27" s="318"/>
      <c r="C27" s="307"/>
      <c r="D27" s="314"/>
      <c r="E27" s="139" t="s">
        <v>64</v>
      </c>
      <c r="F27" s="139" t="s">
        <v>132</v>
      </c>
      <c r="G27" s="139" t="s">
        <v>63</v>
      </c>
      <c r="H27" s="314"/>
      <c r="I27" s="341"/>
      <c r="J27" s="153">
        <f>ROUNDUP('Tarifa 2026'!J28*(1+Instructions!$AA$9),3)</f>
        <v>3.3</v>
      </c>
      <c r="K27" s="154">
        <f t="shared" si="0"/>
        <v>3.4649999999999999</v>
      </c>
      <c r="L27" s="178">
        <f t="shared" si="1"/>
        <v>3.96</v>
      </c>
      <c r="M27" s="88"/>
      <c r="N27" s="89"/>
      <c r="O27"/>
      <c r="P27"/>
      <c r="Q27"/>
      <c r="R27"/>
      <c r="S27"/>
      <c r="T27"/>
      <c r="U27"/>
      <c r="V27"/>
      <c r="W27"/>
      <c r="X27"/>
      <c r="Y27"/>
      <c r="Z27"/>
      <c r="AA27"/>
      <c r="AB27"/>
      <c r="AC27"/>
      <c r="AD27"/>
      <c r="AE27"/>
      <c r="AF27"/>
      <c r="AG27"/>
      <c r="AH27"/>
      <c r="AI27"/>
      <c r="AJ27"/>
      <c r="AK27"/>
      <c r="AL27"/>
      <c r="AM27"/>
      <c r="AN27"/>
      <c r="AO27"/>
      <c r="AP27"/>
      <c r="AQ27"/>
      <c r="AR27"/>
      <c r="AS27"/>
    </row>
    <row r="28" spans="1:45" s="12" customFormat="1" ht="21.75" customHeight="1">
      <c r="A28" s="363"/>
      <c r="B28" s="318"/>
      <c r="C28" s="307"/>
      <c r="D28" s="314"/>
      <c r="E28" s="139" t="s">
        <v>64</v>
      </c>
      <c r="F28" s="139" t="s">
        <v>176</v>
      </c>
      <c r="G28" s="139" t="s">
        <v>63</v>
      </c>
      <c r="H28" s="314"/>
      <c r="I28" s="341"/>
      <c r="J28" s="153">
        <f>ROUNDUP('Tarifa 2026'!J29*(1+Instructions!$AA$9),3)</f>
        <v>4</v>
      </c>
      <c r="K28" s="154">
        <f t="shared" si="0"/>
        <v>4.2</v>
      </c>
      <c r="L28" s="178">
        <f t="shared" si="1"/>
        <v>4.8</v>
      </c>
      <c r="M28" s="88"/>
      <c r="N28" s="89"/>
      <c r="O28"/>
      <c r="P28"/>
      <c r="Q28"/>
      <c r="R28"/>
      <c r="S28"/>
      <c r="T28"/>
      <c r="U28"/>
      <c r="V28"/>
      <c r="W28"/>
      <c r="X28"/>
      <c r="Y28"/>
      <c r="Z28"/>
      <c r="AA28"/>
      <c r="AB28"/>
      <c r="AC28"/>
      <c r="AD28"/>
      <c r="AE28"/>
      <c r="AF28"/>
      <c r="AG28"/>
      <c r="AH28"/>
      <c r="AI28"/>
      <c r="AJ28"/>
      <c r="AK28"/>
      <c r="AL28"/>
      <c r="AM28"/>
      <c r="AN28"/>
      <c r="AO28"/>
      <c r="AP28"/>
      <c r="AQ28"/>
      <c r="AR28"/>
      <c r="AS28"/>
    </row>
    <row r="29" spans="1:45" s="12" customFormat="1" ht="21.75" customHeight="1">
      <c r="A29" s="363">
        <v>168</v>
      </c>
      <c r="B29" s="318"/>
      <c r="C29" s="307"/>
      <c r="D29" s="314"/>
      <c r="E29" s="139" t="s">
        <v>60</v>
      </c>
      <c r="F29" s="139" t="s">
        <v>12</v>
      </c>
      <c r="G29" s="139" t="s">
        <v>81</v>
      </c>
      <c r="H29" s="314"/>
      <c r="I29" s="341"/>
      <c r="J29" s="153">
        <f>ROUNDUP('Tarifa 2026'!J30*(1+Instructions!$AA$9),3)</f>
        <v>2.4</v>
      </c>
      <c r="K29" s="154">
        <f t="shared" si="0"/>
        <v>2.52</v>
      </c>
      <c r="L29" s="178">
        <f t="shared" si="1"/>
        <v>2.88</v>
      </c>
      <c r="M29" s="88"/>
      <c r="N29" s="89"/>
      <c r="O29"/>
      <c r="P29"/>
      <c r="Q29"/>
      <c r="R29"/>
      <c r="S29"/>
      <c r="T29"/>
      <c r="U29"/>
      <c r="V29"/>
      <c r="W29"/>
      <c r="X29"/>
      <c r="Y29"/>
      <c r="Z29"/>
      <c r="AA29"/>
      <c r="AB29"/>
      <c r="AC29"/>
      <c r="AD29"/>
      <c r="AE29"/>
      <c r="AF29"/>
      <c r="AG29"/>
      <c r="AH29"/>
      <c r="AI29"/>
      <c r="AJ29"/>
      <c r="AK29"/>
      <c r="AL29"/>
      <c r="AM29"/>
      <c r="AN29"/>
      <c r="AO29"/>
      <c r="AP29"/>
      <c r="AQ29"/>
      <c r="AR29"/>
      <c r="AS29"/>
    </row>
    <row r="30" spans="1:45" s="12" customFormat="1" ht="21.75" customHeight="1">
      <c r="A30" s="363"/>
      <c r="B30" s="318"/>
      <c r="C30" s="307"/>
      <c r="D30" s="314"/>
      <c r="E30" s="139" t="s">
        <v>60</v>
      </c>
      <c r="F30" s="139" t="s">
        <v>12</v>
      </c>
      <c r="G30" s="139" t="s">
        <v>63</v>
      </c>
      <c r="H30" s="314"/>
      <c r="I30" s="341"/>
      <c r="J30" s="153">
        <f>ROUNDUP('Tarifa 2026'!J31*(1+Instructions!$AA$9),3)</f>
        <v>2.8</v>
      </c>
      <c r="K30" s="154">
        <f t="shared" si="0"/>
        <v>2.94</v>
      </c>
      <c r="L30" s="178">
        <f t="shared" si="1"/>
        <v>3.36</v>
      </c>
      <c r="M30" s="88"/>
      <c r="N30" s="89"/>
      <c r="O30"/>
      <c r="P30"/>
      <c r="Q30"/>
      <c r="R30"/>
      <c r="S30"/>
      <c r="T30"/>
      <c r="U30"/>
      <c r="V30"/>
      <c r="W30"/>
      <c r="X30"/>
      <c r="Y30"/>
      <c r="Z30"/>
      <c r="AA30"/>
      <c r="AB30"/>
      <c r="AC30"/>
      <c r="AD30"/>
      <c r="AE30"/>
      <c r="AF30"/>
      <c r="AG30"/>
      <c r="AH30"/>
      <c r="AI30"/>
      <c r="AJ30"/>
      <c r="AK30"/>
      <c r="AL30"/>
      <c r="AM30"/>
      <c r="AN30"/>
      <c r="AO30"/>
      <c r="AP30"/>
      <c r="AQ30"/>
      <c r="AR30"/>
      <c r="AS30"/>
    </row>
    <row r="31" spans="1:45" s="12" customFormat="1" ht="21.75" customHeight="1">
      <c r="A31" s="329">
        <v>19</v>
      </c>
      <c r="B31" s="424" t="s">
        <v>122</v>
      </c>
      <c r="C31" s="308">
        <v>6681</v>
      </c>
      <c r="D31" s="438" t="s">
        <v>278</v>
      </c>
      <c r="E31" s="158" t="s">
        <v>62</v>
      </c>
      <c r="F31" s="158" t="s">
        <v>132</v>
      </c>
      <c r="G31" s="158" t="s">
        <v>81</v>
      </c>
      <c r="H31" s="438">
        <v>50</v>
      </c>
      <c r="I31" s="437">
        <v>5</v>
      </c>
      <c r="J31" s="151">
        <f>ROUNDUP('Tarifa 2026'!J32*(1+Instructions!$AA$9),3)</f>
        <v>3.98</v>
      </c>
      <c r="K31" s="155">
        <f t="shared" si="0"/>
        <v>4.1790000000000003</v>
      </c>
      <c r="L31" s="184">
        <f t="shared" si="1"/>
        <v>4.7759999999999998</v>
      </c>
      <c r="M31" s="102"/>
      <c r="N31" s="89"/>
      <c r="O31"/>
      <c r="P31"/>
      <c r="Q31"/>
      <c r="R31"/>
      <c r="S31"/>
      <c r="T31"/>
      <c r="U31"/>
      <c r="V31"/>
      <c r="W31"/>
      <c r="X31"/>
      <c r="Y31"/>
      <c r="Z31"/>
      <c r="AA31"/>
      <c r="AB31"/>
      <c r="AC31"/>
      <c r="AD31"/>
      <c r="AE31"/>
      <c r="AF31"/>
      <c r="AG31"/>
      <c r="AH31"/>
      <c r="AI31"/>
      <c r="AJ31"/>
      <c r="AK31"/>
      <c r="AL31"/>
      <c r="AM31"/>
      <c r="AN31"/>
      <c r="AO31"/>
      <c r="AP31"/>
      <c r="AQ31"/>
      <c r="AR31"/>
      <c r="AS31"/>
    </row>
    <row r="32" spans="1:45" s="12" customFormat="1" ht="21.75" customHeight="1">
      <c r="A32" s="329"/>
      <c r="B32" s="424"/>
      <c r="C32" s="308"/>
      <c r="D32" s="438"/>
      <c r="E32" s="158" t="s">
        <v>62</v>
      </c>
      <c r="F32" s="158" t="s">
        <v>176</v>
      </c>
      <c r="G32" s="158" t="s">
        <v>81</v>
      </c>
      <c r="H32" s="438"/>
      <c r="I32" s="437"/>
      <c r="J32" s="151">
        <f>ROUNDUP('Tarifa 2026'!J33*(1+Instructions!$AA$9),3)</f>
        <v>4.4000000000000004</v>
      </c>
      <c r="K32" s="155">
        <f t="shared" si="0"/>
        <v>4.62</v>
      </c>
      <c r="L32" s="184">
        <f t="shared" si="1"/>
        <v>5.28</v>
      </c>
      <c r="M32" s="102"/>
      <c r="N32" s="89"/>
      <c r="O32"/>
      <c r="P32"/>
      <c r="Q32"/>
      <c r="R32"/>
      <c r="S32"/>
      <c r="T32"/>
      <c r="U32"/>
      <c r="V32"/>
      <c r="W32"/>
      <c r="X32"/>
      <c r="Y32"/>
      <c r="Z32"/>
      <c r="AA32"/>
      <c r="AB32"/>
      <c r="AC32"/>
      <c r="AD32"/>
      <c r="AE32"/>
      <c r="AF32"/>
      <c r="AG32"/>
      <c r="AH32"/>
      <c r="AI32"/>
      <c r="AJ32"/>
      <c r="AK32"/>
      <c r="AL32"/>
      <c r="AM32"/>
      <c r="AN32"/>
      <c r="AO32"/>
      <c r="AP32"/>
      <c r="AQ32"/>
      <c r="AR32"/>
      <c r="AS32"/>
    </row>
    <row r="33" spans="1:45" s="12" customFormat="1" ht="21.75" customHeight="1">
      <c r="A33" s="329"/>
      <c r="B33" s="424"/>
      <c r="C33" s="308"/>
      <c r="D33" s="438"/>
      <c r="E33" s="158" t="s">
        <v>62</v>
      </c>
      <c r="F33" s="158" t="s">
        <v>177</v>
      </c>
      <c r="G33" s="158" t="s">
        <v>81</v>
      </c>
      <c r="H33" s="438"/>
      <c r="I33" s="437"/>
      <c r="J33" s="151">
        <f>ROUNDUP('Tarifa 2026'!J34*(1+Instructions!$AA$9),3)</f>
        <v>4.9000000000000004</v>
      </c>
      <c r="K33" s="155">
        <f t="shared" si="0"/>
        <v>5.1449999999999996</v>
      </c>
      <c r="L33" s="184">
        <f t="shared" si="1"/>
        <v>5.88</v>
      </c>
      <c r="M33" s="88"/>
      <c r="N33" s="89"/>
      <c r="O33"/>
      <c r="P33"/>
      <c r="Q33"/>
      <c r="R33"/>
      <c r="S33"/>
      <c r="T33"/>
      <c r="U33"/>
      <c r="V33"/>
      <c r="W33"/>
      <c r="X33"/>
      <c r="Y33"/>
      <c r="Z33"/>
      <c r="AA33"/>
      <c r="AB33"/>
      <c r="AC33"/>
      <c r="AD33"/>
      <c r="AE33"/>
      <c r="AF33"/>
      <c r="AG33"/>
      <c r="AH33"/>
      <c r="AI33"/>
      <c r="AJ33"/>
      <c r="AK33"/>
      <c r="AL33"/>
      <c r="AM33"/>
      <c r="AN33"/>
      <c r="AO33"/>
      <c r="AP33"/>
      <c r="AQ33"/>
      <c r="AR33"/>
      <c r="AS33"/>
    </row>
    <row r="34" spans="1:45" s="12" customFormat="1" ht="21.75" customHeight="1">
      <c r="A34" s="329"/>
      <c r="B34" s="424"/>
      <c r="C34" s="308"/>
      <c r="D34" s="438"/>
      <c r="E34" s="158" t="s">
        <v>62</v>
      </c>
      <c r="F34" s="158" t="s">
        <v>189</v>
      </c>
      <c r="G34" s="158" t="s">
        <v>81</v>
      </c>
      <c r="H34" s="438"/>
      <c r="I34" s="437"/>
      <c r="J34" s="151">
        <f>ROUNDUP('Tarifa 2026'!J35*(1+Instructions!$AA$9),3)</f>
        <v>5.4</v>
      </c>
      <c r="K34" s="155">
        <f t="shared" si="0"/>
        <v>5.67</v>
      </c>
      <c r="L34" s="184">
        <f t="shared" si="1"/>
        <v>6.48</v>
      </c>
      <c r="M34" s="88"/>
      <c r="N34" s="89"/>
      <c r="O34"/>
      <c r="P34"/>
      <c r="Q34"/>
      <c r="R34"/>
      <c r="S34"/>
      <c r="T34"/>
      <c r="U34"/>
      <c r="V34"/>
      <c r="W34"/>
      <c r="X34"/>
      <c r="Y34"/>
      <c r="Z34"/>
      <c r="AA34"/>
      <c r="AB34"/>
      <c r="AC34"/>
      <c r="AD34"/>
      <c r="AE34"/>
      <c r="AF34"/>
      <c r="AG34"/>
      <c r="AH34"/>
      <c r="AI34"/>
      <c r="AJ34"/>
      <c r="AK34"/>
      <c r="AL34"/>
      <c r="AM34"/>
      <c r="AN34"/>
      <c r="AO34"/>
      <c r="AP34"/>
      <c r="AQ34"/>
      <c r="AR34"/>
      <c r="AS34"/>
    </row>
    <row r="35" spans="1:45" s="12" customFormat="1" ht="21.75" customHeight="1">
      <c r="A35" s="329"/>
      <c r="B35" s="424"/>
      <c r="C35" s="308"/>
      <c r="D35" s="438"/>
      <c r="E35" s="158" t="s">
        <v>62</v>
      </c>
      <c r="F35" s="158" t="s">
        <v>132</v>
      </c>
      <c r="G35" s="158" t="s">
        <v>63</v>
      </c>
      <c r="H35" s="438"/>
      <c r="I35" s="437"/>
      <c r="J35" s="151">
        <f>ROUNDUP('Tarifa 2026'!J36*(1+Instructions!$AA$9),3)</f>
        <v>4.8</v>
      </c>
      <c r="K35" s="155">
        <f t="shared" si="0"/>
        <v>5.04</v>
      </c>
      <c r="L35" s="184">
        <f t="shared" si="1"/>
        <v>5.76</v>
      </c>
      <c r="M35" s="88"/>
      <c r="N35" s="89"/>
      <c r="O35"/>
      <c r="P35"/>
      <c r="Q35"/>
      <c r="R35"/>
      <c r="S35"/>
      <c r="T35"/>
      <c r="U35"/>
      <c r="V35"/>
      <c r="W35"/>
      <c r="X35"/>
      <c r="Y35"/>
      <c r="Z35"/>
      <c r="AA35"/>
      <c r="AB35"/>
      <c r="AC35"/>
      <c r="AD35"/>
      <c r="AE35"/>
      <c r="AF35"/>
      <c r="AG35"/>
      <c r="AH35"/>
      <c r="AI35"/>
      <c r="AJ35"/>
      <c r="AK35"/>
      <c r="AL35"/>
      <c r="AM35"/>
      <c r="AN35"/>
      <c r="AO35"/>
      <c r="AP35"/>
      <c r="AQ35"/>
      <c r="AR35"/>
      <c r="AS35"/>
    </row>
    <row r="36" spans="1:45" s="12" customFormat="1" ht="21.75" customHeight="1">
      <c r="A36" s="329"/>
      <c r="B36" s="424"/>
      <c r="C36" s="308"/>
      <c r="D36" s="438"/>
      <c r="E36" s="158" t="s">
        <v>62</v>
      </c>
      <c r="F36" s="158" t="s">
        <v>176</v>
      </c>
      <c r="G36" s="158" t="s">
        <v>63</v>
      </c>
      <c r="H36" s="438"/>
      <c r="I36" s="437"/>
      <c r="J36" s="151">
        <f>ROUNDUP('Tarifa 2026'!J37*(1+Instructions!$AA$9),3)</f>
        <v>6.8</v>
      </c>
      <c r="K36" s="155">
        <f t="shared" si="0"/>
        <v>7.14</v>
      </c>
      <c r="L36" s="184">
        <f t="shared" si="1"/>
        <v>8.16</v>
      </c>
      <c r="M36" s="88"/>
      <c r="N36" s="89"/>
      <c r="O36"/>
      <c r="P36"/>
      <c r="Q36"/>
      <c r="R36"/>
      <c r="S36"/>
      <c r="T36"/>
      <c r="U36"/>
      <c r="V36"/>
      <c r="W36"/>
      <c r="X36"/>
      <c r="Y36"/>
      <c r="Z36"/>
      <c r="AA36"/>
      <c r="AB36"/>
      <c r="AC36"/>
      <c r="AD36"/>
      <c r="AE36"/>
      <c r="AF36"/>
      <c r="AG36"/>
      <c r="AH36"/>
      <c r="AI36"/>
      <c r="AJ36"/>
      <c r="AK36"/>
      <c r="AL36"/>
      <c r="AM36"/>
      <c r="AN36"/>
      <c r="AO36"/>
      <c r="AP36"/>
      <c r="AQ36"/>
      <c r="AR36"/>
      <c r="AS36"/>
    </row>
    <row r="37" spans="1:45" s="12" customFormat="1" ht="21.75" customHeight="1">
      <c r="A37" s="329"/>
      <c r="B37" s="424"/>
      <c r="C37" s="308"/>
      <c r="D37" s="438"/>
      <c r="E37" s="158" t="s">
        <v>62</v>
      </c>
      <c r="F37" s="158" t="s">
        <v>177</v>
      </c>
      <c r="G37" s="158" t="s">
        <v>63</v>
      </c>
      <c r="H37" s="438"/>
      <c r="I37" s="437"/>
      <c r="J37" s="151">
        <f>ROUNDUP('Tarifa 2026'!J38*(1+Instructions!$AA$9),3)</f>
        <v>7.2</v>
      </c>
      <c r="K37" s="155">
        <f t="shared" si="0"/>
        <v>7.56</v>
      </c>
      <c r="L37" s="184">
        <f t="shared" si="1"/>
        <v>8.64</v>
      </c>
      <c r="M37" s="88"/>
      <c r="N37" s="89"/>
      <c r="O37"/>
      <c r="P37"/>
      <c r="Q37"/>
      <c r="R37"/>
      <c r="S37"/>
      <c r="T37"/>
      <c r="U37"/>
      <c r="V37"/>
      <c r="W37"/>
      <c r="X37"/>
      <c r="Y37"/>
      <c r="Z37"/>
      <c r="AA37"/>
      <c r="AB37"/>
      <c r="AC37"/>
      <c r="AD37"/>
      <c r="AE37"/>
      <c r="AF37"/>
      <c r="AG37"/>
      <c r="AH37"/>
      <c r="AI37"/>
      <c r="AJ37"/>
      <c r="AK37"/>
      <c r="AL37"/>
      <c r="AM37"/>
      <c r="AN37"/>
      <c r="AO37"/>
      <c r="AP37"/>
      <c r="AQ37"/>
      <c r="AR37"/>
      <c r="AS37"/>
    </row>
    <row r="38" spans="1:45" s="12" customFormat="1" ht="21.75" customHeight="1">
      <c r="A38" s="329"/>
      <c r="B38" s="424"/>
      <c r="C38" s="308"/>
      <c r="D38" s="438"/>
      <c r="E38" s="158" t="s">
        <v>62</v>
      </c>
      <c r="F38" s="158" t="s">
        <v>189</v>
      </c>
      <c r="G38" s="158" t="s">
        <v>63</v>
      </c>
      <c r="H38" s="438"/>
      <c r="I38" s="437"/>
      <c r="J38" s="151">
        <f>ROUNDUP('Tarifa 2026'!J39*(1+Instructions!$AA$9),3)</f>
        <v>7.9</v>
      </c>
      <c r="K38" s="155">
        <f t="shared" si="0"/>
        <v>8.2949999999999999</v>
      </c>
      <c r="L38" s="184">
        <f t="shared" si="1"/>
        <v>9.48</v>
      </c>
      <c r="M38" s="88"/>
      <c r="N38" s="89"/>
      <c r="O38"/>
      <c r="P38"/>
      <c r="Q38"/>
      <c r="R38"/>
      <c r="S38"/>
      <c r="T38"/>
      <c r="U38"/>
      <c r="V38"/>
      <c r="W38"/>
      <c r="X38"/>
      <c r="Y38"/>
      <c r="Z38"/>
      <c r="AA38"/>
      <c r="AB38"/>
      <c r="AC38"/>
      <c r="AD38"/>
      <c r="AE38"/>
      <c r="AF38"/>
      <c r="AG38"/>
      <c r="AH38"/>
      <c r="AI38"/>
      <c r="AJ38"/>
      <c r="AK38"/>
      <c r="AL38"/>
      <c r="AM38"/>
      <c r="AN38"/>
      <c r="AO38"/>
      <c r="AP38"/>
      <c r="AQ38"/>
      <c r="AR38"/>
      <c r="AS38"/>
    </row>
    <row r="39" spans="1:45" s="12" customFormat="1" ht="21.75" customHeight="1">
      <c r="A39" s="329">
        <v>170</v>
      </c>
      <c r="B39" s="424"/>
      <c r="C39" s="308"/>
      <c r="D39" s="438"/>
      <c r="E39" s="158" t="s">
        <v>60</v>
      </c>
      <c r="F39" s="158" t="s">
        <v>12</v>
      </c>
      <c r="G39" s="158" t="s">
        <v>81</v>
      </c>
      <c r="H39" s="438">
        <v>100</v>
      </c>
      <c r="I39" s="437">
        <v>5</v>
      </c>
      <c r="J39" s="151">
        <f>ROUNDUP('Tarifa 2026'!J40*(1+Instructions!$AA$9),3)</f>
        <v>3</v>
      </c>
      <c r="K39" s="155">
        <f t="shared" si="0"/>
        <v>3.15</v>
      </c>
      <c r="L39" s="184">
        <f t="shared" si="1"/>
        <v>3.6</v>
      </c>
      <c r="M39" s="88"/>
      <c r="N39" s="89"/>
      <c r="O39"/>
      <c r="P39"/>
      <c r="Q39"/>
      <c r="R39"/>
      <c r="S39"/>
      <c r="T39"/>
      <c r="U39"/>
      <c r="V39"/>
      <c r="W39"/>
      <c r="X39"/>
      <c r="Y39"/>
      <c r="Z39"/>
      <c r="AA39"/>
      <c r="AB39"/>
      <c r="AC39"/>
      <c r="AD39"/>
      <c r="AE39"/>
      <c r="AF39"/>
      <c r="AG39"/>
      <c r="AH39"/>
      <c r="AI39"/>
      <c r="AJ39"/>
      <c r="AK39"/>
      <c r="AL39"/>
      <c r="AM39"/>
      <c r="AN39"/>
      <c r="AO39"/>
      <c r="AP39"/>
      <c r="AQ39"/>
      <c r="AR39"/>
      <c r="AS39"/>
    </row>
    <row r="40" spans="1:45" s="12" customFormat="1" ht="21.75" customHeight="1">
      <c r="A40" s="329"/>
      <c r="B40" s="424"/>
      <c r="C40" s="308"/>
      <c r="D40" s="438"/>
      <c r="E40" s="158" t="s">
        <v>60</v>
      </c>
      <c r="F40" s="158" t="s">
        <v>12</v>
      </c>
      <c r="G40" s="158" t="s">
        <v>63</v>
      </c>
      <c r="H40" s="438"/>
      <c r="I40" s="437"/>
      <c r="J40" s="151">
        <f>ROUNDUP('Tarifa 2026'!J41*(1+Instructions!$AA$9),3)</f>
        <v>3.5</v>
      </c>
      <c r="K40" s="155">
        <f t="shared" si="0"/>
        <v>3.6749999999999998</v>
      </c>
      <c r="L40" s="184">
        <f t="shared" si="1"/>
        <v>4.2</v>
      </c>
      <c r="M40" s="88"/>
      <c r="N40" s="89"/>
      <c r="O40"/>
      <c r="P40"/>
      <c r="Q40"/>
      <c r="R40"/>
      <c r="S40"/>
      <c r="T40"/>
      <c r="U40"/>
      <c r="V40"/>
      <c r="W40"/>
      <c r="X40"/>
      <c r="Y40"/>
      <c r="Z40"/>
      <c r="AA40"/>
      <c r="AB40"/>
      <c r="AC40"/>
      <c r="AD40"/>
      <c r="AE40"/>
      <c r="AF40"/>
      <c r="AG40"/>
      <c r="AH40"/>
      <c r="AI40"/>
      <c r="AJ40"/>
      <c r="AK40"/>
      <c r="AL40"/>
      <c r="AM40"/>
      <c r="AN40"/>
      <c r="AO40"/>
      <c r="AP40"/>
      <c r="AQ40"/>
      <c r="AR40"/>
      <c r="AS40"/>
    </row>
    <row r="41" spans="1:45" s="12" customFormat="1" ht="21.75" customHeight="1">
      <c r="A41" s="363">
        <v>19</v>
      </c>
      <c r="B41" s="318" t="s">
        <v>122</v>
      </c>
      <c r="C41" s="440">
        <v>6683</v>
      </c>
      <c r="D41" s="314" t="s">
        <v>190</v>
      </c>
      <c r="E41" s="139" t="s">
        <v>64</v>
      </c>
      <c r="F41" s="139" t="s">
        <v>132</v>
      </c>
      <c r="G41" s="139" t="s">
        <v>81</v>
      </c>
      <c r="H41" s="314">
        <v>50</v>
      </c>
      <c r="I41" s="341">
        <v>5</v>
      </c>
      <c r="J41" s="153">
        <f>ROUNDUP('Tarifa 2026'!J42*(1+Instructions!$AA$9),3)</f>
        <v>3.5</v>
      </c>
      <c r="K41" s="154">
        <f t="shared" si="0"/>
        <v>3.6749999999999998</v>
      </c>
      <c r="L41" s="178">
        <f t="shared" si="1"/>
        <v>4.2</v>
      </c>
      <c r="M41" s="88"/>
      <c r="N41" s="89"/>
      <c r="O41"/>
      <c r="P41"/>
      <c r="Q41"/>
      <c r="R41"/>
      <c r="S41"/>
      <c r="T41"/>
      <c r="U41"/>
      <c r="V41"/>
      <c r="W41"/>
      <c r="X41"/>
      <c r="Y41"/>
      <c r="Z41"/>
      <c r="AA41"/>
      <c r="AB41"/>
      <c r="AC41"/>
      <c r="AD41"/>
      <c r="AE41"/>
      <c r="AF41"/>
      <c r="AG41"/>
      <c r="AH41"/>
      <c r="AI41"/>
      <c r="AJ41"/>
      <c r="AK41"/>
      <c r="AL41"/>
      <c r="AM41"/>
      <c r="AN41"/>
      <c r="AO41"/>
      <c r="AP41"/>
      <c r="AQ41"/>
      <c r="AR41"/>
      <c r="AS41"/>
    </row>
    <row r="42" spans="1:45" s="12" customFormat="1" ht="21.75" customHeight="1">
      <c r="A42" s="363"/>
      <c r="B42" s="318"/>
      <c r="C42" s="440"/>
      <c r="D42" s="314"/>
      <c r="E42" s="139" t="s">
        <v>64</v>
      </c>
      <c r="F42" s="139" t="s">
        <v>176</v>
      </c>
      <c r="G42" s="139" t="s">
        <v>81</v>
      </c>
      <c r="H42" s="314"/>
      <c r="I42" s="341"/>
      <c r="J42" s="153">
        <f>ROUNDUP('Tarifa 2026'!J43*(1+Instructions!$AA$9),3)</f>
        <v>4.2</v>
      </c>
      <c r="K42" s="154">
        <f t="shared" si="0"/>
        <v>4.41</v>
      </c>
      <c r="L42" s="178">
        <f t="shared" si="1"/>
        <v>5.04</v>
      </c>
      <c r="M42" s="88"/>
      <c r="N42" s="89"/>
      <c r="O42"/>
      <c r="P42"/>
      <c r="Q42"/>
      <c r="R42"/>
      <c r="S42"/>
      <c r="T42"/>
      <c r="U42"/>
      <c r="V42"/>
      <c r="W42"/>
      <c r="X42"/>
      <c r="Y42"/>
      <c r="Z42"/>
      <c r="AA42"/>
      <c r="AB42"/>
      <c r="AC42"/>
      <c r="AD42"/>
      <c r="AE42"/>
      <c r="AF42"/>
      <c r="AG42"/>
      <c r="AH42"/>
      <c r="AI42"/>
      <c r="AJ42"/>
      <c r="AK42"/>
      <c r="AL42"/>
      <c r="AM42"/>
      <c r="AN42"/>
      <c r="AO42"/>
      <c r="AP42"/>
      <c r="AQ42"/>
      <c r="AR42"/>
      <c r="AS42"/>
    </row>
    <row r="43" spans="1:45" s="6" customFormat="1" ht="21.75" customHeight="1">
      <c r="A43" s="363"/>
      <c r="B43" s="318"/>
      <c r="C43" s="440"/>
      <c r="D43" s="314"/>
      <c r="E43" s="139" t="s">
        <v>64</v>
      </c>
      <c r="F43" s="139" t="s">
        <v>132</v>
      </c>
      <c r="G43" s="139" t="s">
        <v>238</v>
      </c>
      <c r="H43" s="314"/>
      <c r="I43" s="341"/>
      <c r="J43" s="153">
        <f>ROUNDUP('Tarifa 2026'!J44*(1+Instructions!$AA$9),3)</f>
        <v>3.98</v>
      </c>
      <c r="K43" s="154">
        <f t="shared" si="0"/>
        <v>4.1790000000000003</v>
      </c>
      <c r="L43" s="178">
        <f t="shared" si="1"/>
        <v>4.7759999999999998</v>
      </c>
      <c r="M43" s="88"/>
      <c r="N43" s="89"/>
      <c r="O43"/>
      <c r="P43"/>
      <c r="Q43"/>
      <c r="R43"/>
      <c r="S43"/>
      <c r="T43"/>
      <c r="U43"/>
      <c r="V43"/>
      <c r="W43"/>
      <c r="X43"/>
      <c r="Y43"/>
      <c r="Z43"/>
      <c r="AA43"/>
      <c r="AB43"/>
      <c r="AC43"/>
      <c r="AD43"/>
      <c r="AE43"/>
      <c r="AF43"/>
      <c r="AG43"/>
      <c r="AH43"/>
      <c r="AI43"/>
      <c r="AJ43"/>
      <c r="AK43"/>
      <c r="AL43"/>
      <c r="AM43"/>
      <c r="AN43"/>
      <c r="AO43"/>
      <c r="AP43"/>
      <c r="AQ43"/>
      <c r="AR43"/>
      <c r="AS43"/>
    </row>
    <row r="44" spans="1:45" ht="24.95" customHeight="1">
      <c r="A44" s="363"/>
      <c r="B44" s="318"/>
      <c r="C44" s="440"/>
      <c r="D44" s="314"/>
      <c r="E44" s="139" t="s">
        <v>64</v>
      </c>
      <c r="F44" s="139" t="s">
        <v>176</v>
      </c>
      <c r="G44" s="139" t="s">
        <v>238</v>
      </c>
      <c r="H44" s="314"/>
      <c r="I44" s="341"/>
      <c r="J44" s="153">
        <f>ROUNDUP('Tarifa 2026'!J45*(1+Instructions!$AA$9),3)</f>
        <v>5.76</v>
      </c>
      <c r="K44" s="154">
        <f t="shared" si="0"/>
        <v>6.048</v>
      </c>
      <c r="L44" s="178">
        <f t="shared" si="1"/>
        <v>6.9119999999999999</v>
      </c>
      <c r="M44" s="88"/>
      <c r="N44" s="89"/>
    </row>
    <row r="45" spans="1:45" ht="24.95" customHeight="1">
      <c r="A45" s="329">
        <v>20</v>
      </c>
      <c r="B45" s="424" t="s">
        <v>122</v>
      </c>
      <c r="C45" s="308">
        <v>6502</v>
      </c>
      <c r="D45" s="438" t="s">
        <v>48</v>
      </c>
      <c r="E45" s="158" t="s">
        <v>243</v>
      </c>
      <c r="F45" s="158" t="s">
        <v>132</v>
      </c>
      <c r="G45" s="158" t="s">
        <v>81</v>
      </c>
      <c r="H45" s="438">
        <v>100</v>
      </c>
      <c r="I45" s="437">
        <v>5</v>
      </c>
      <c r="J45" s="151">
        <f>ROUNDUP('Tarifa 2026'!J46*(1+Instructions!$AA$9),3)</f>
        <v>3.5</v>
      </c>
      <c r="K45" s="155">
        <f t="shared" si="0"/>
        <v>3.6749999999999998</v>
      </c>
      <c r="L45" s="184">
        <f t="shared" si="1"/>
        <v>4.2</v>
      </c>
      <c r="M45" s="88"/>
      <c r="N45" s="89"/>
    </row>
    <row r="46" spans="1:45" ht="24.95" customHeight="1">
      <c r="A46" s="329"/>
      <c r="B46" s="424"/>
      <c r="C46" s="308"/>
      <c r="D46" s="438"/>
      <c r="E46" s="158" t="s">
        <v>243</v>
      </c>
      <c r="F46" s="158" t="s">
        <v>176</v>
      </c>
      <c r="G46" s="158" t="s">
        <v>81</v>
      </c>
      <c r="H46" s="438"/>
      <c r="I46" s="437"/>
      <c r="J46" s="151">
        <f>ROUNDUP('Tarifa 2026'!J47*(1+Instructions!$AA$9),3)</f>
        <v>4.2</v>
      </c>
      <c r="K46" s="155">
        <f t="shared" si="0"/>
        <v>4.41</v>
      </c>
      <c r="L46" s="184">
        <f t="shared" si="1"/>
        <v>5.04</v>
      </c>
      <c r="M46" s="88"/>
      <c r="N46" s="89"/>
    </row>
    <row r="47" spans="1:45" ht="24.95" customHeight="1">
      <c r="A47" s="329"/>
      <c r="B47" s="424"/>
      <c r="C47" s="308"/>
      <c r="D47" s="438"/>
      <c r="E47" s="158" t="s">
        <v>243</v>
      </c>
      <c r="F47" s="158" t="s">
        <v>177</v>
      </c>
      <c r="G47" s="158" t="s">
        <v>81</v>
      </c>
      <c r="H47" s="438">
        <v>50</v>
      </c>
      <c r="I47" s="437"/>
      <c r="J47" s="151">
        <f>ROUNDUP('Tarifa 2026'!J48*(1+Instructions!$AA$9),3)</f>
        <v>4.5999999999999996</v>
      </c>
      <c r="K47" s="155">
        <f t="shared" si="0"/>
        <v>4.83</v>
      </c>
      <c r="L47" s="184">
        <f t="shared" si="1"/>
        <v>5.52</v>
      </c>
      <c r="M47" s="88"/>
      <c r="N47" s="89"/>
    </row>
    <row r="48" spans="1:45" ht="24.95" customHeight="1">
      <c r="A48" s="329"/>
      <c r="B48" s="424"/>
      <c r="C48" s="308"/>
      <c r="D48" s="438"/>
      <c r="E48" s="158" t="s">
        <v>243</v>
      </c>
      <c r="F48" s="158" t="s">
        <v>189</v>
      </c>
      <c r="G48" s="158" t="s">
        <v>81</v>
      </c>
      <c r="H48" s="438"/>
      <c r="I48" s="437"/>
      <c r="J48" s="151">
        <f>ROUNDUP('Tarifa 2026'!J49*(1+Instructions!$AA$9),3)</f>
        <v>5.2</v>
      </c>
      <c r="K48" s="155">
        <f t="shared" si="0"/>
        <v>5.46</v>
      </c>
      <c r="L48" s="184">
        <f t="shared" si="1"/>
        <v>6.24</v>
      </c>
      <c r="M48" s="88"/>
      <c r="N48" s="89"/>
    </row>
    <row r="49" spans="1:45" s="53" customFormat="1" ht="24.95" customHeight="1">
      <c r="A49" s="329"/>
      <c r="B49" s="424"/>
      <c r="C49" s="308"/>
      <c r="D49" s="438"/>
      <c r="E49" s="158" t="s">
        <v>243</v>
      </c>
      <c r="F49" s="158" t="s">
        <v>132</v>
      </c>
      <c r="G49" s="158" t="s">
        <v>63</v>
      </c>
      <c r="H49" s="438">
        <v>100</v>
      </c>
      <c r="I49" s="437"/>
      <c r="J49" s="151">
        <f>ROUNDUP('Tarifa 2026'!J50*(1+Instructions!$AA$9),3)</f>
        <v>3.98</v>
      </c>
      <c r="K49" s="155">
        <f t="shared" si="0"/>
        <v>4.1790000000000003</v>
      </c>
      <c r="L49" s="184">
        <f t="shared" si="1"/>
        <v>4.7759999999999998</v>
      </c>
      <c r="M49" s="88"/>
      <c r="N49" s="89"/>
      <c r="O49"/>
      <c r="P49"/>
      <c r="Q49"/>
      <c r="R49"/>
    </row>
    <row r="50" spans="1:45" s="53" customFormat="1" ht="24.95" customHeight="1">
      <c r="A50" s="329"/>
      <c r="B50" s="424"/>
      <c r="C50" s="308"/>
      <c r="D50" s="438"/>
      <c r="E50" s="158" t="s">
        <v>243</v>
      </c>
      <c r="F50" s="158" t="s">
        <v>176</v>
      </c>
      <c r="G50" s="158" t="s">
        <v>63</v>
      </c>
      <c r="H50" s="438"/>
      <c r="I50" s="437"/>
      <c r="J50" s="151">
        <f>ROUNDUP('Tarifa 2026'!J51*(1+Instructions!$AA$9),3)</f>
        <v>5.76</v>
      </c>
      <c r="K50" s="155">
        <f t="shared" si="0"/>
        <v>6.048</v>
      </c>
      <c r="L50" s="184">
        <f t="shared" si="1"/>
        <v>6.9119999999999999</v>
      </c>
      <c r="M50" s="88"/>
      <c r="N50" s="89"/>
      <c r="O50"/>
      <c r="P50"/>
      <c r="Q50"/>
      <c r="R50"/>
    </row>
    <row r="51" spans="1:45" s="53" customFormat="1" ht="24.95" customHeight="1">
      <c r="A51" s="329"/>
      <c r="B51" s="424"/>
      <c r="C51" s="308"/>
      <c r="D51" s="438"/>
      <c r="E51" s="158" t="s">
        <v>243</v>
      </c>
      <c r="F51" s="158" t="s">
        <v>177</v>
      </c>
      <c r="G51" s="158" t="s">
        <v>63</v>
      </c>
      <c r="H51" s="438">
        <v>50</v>
      </c>
      <c r="I51" s="437"/>
      <c r="J51" s="151">
        <f>ROUNDUP('Tarifa 2026'!J52*(1+Instructions!$AA$9),3)</f>
        <v>6.86</v>
      </c>
      <c r="K51" s="155">
        <f t="shared" si="0"/>
        <v>7.2030000000000003</v>
      </c>
      <c r="L51" s="184">
        <f t="shared" si="1"/>
        <v>8.2319999999999993</v>
      </c>
      <c r="M51" s="88"/>
      <c r="N51" s="89"/>
      <c r="O51"/>
      <c r="P51"/>
      <c r="Q51"/>
      <c r="R51"/>
    </row>
    <row r="52" spans="1:45" s="53" customFormat="1" ht="24.95" customHeight="1">
      <c r="A52" s="329"/>
      <c r="B52" s="424"/>
      <c r="C52" s="308"/>
      <c r="D52" s="438"/>
      <c r="E52" s="158" t="s">
        <v>243</v>
      </c>
      <c r="F52" s="158" t="s">
        <v>189</v>
      </c>
      <c r="G52" s="158" t="s">
        <v>63</v>
      </c>
      <c r="H52" s="438"/>
      <c r="I52" s="437"/>
      <c r="J52" s="151">
        <f>ROUNDUP('Tarifa 2026'!J53*(1+Instructions!$AA$9),3)</f>
        <v>7.7</v>
      </c>
      <c r="K52" s="155">
        <f t="shared" si="0"/>
        <v>8.0850000000000009</v>
      </c>
      <c r="L52" s="184">
        <f t="shared" si="1"/>
        <v>9.24</v>
      </c>
      <c r="M52" s="88"/>
      <c r="N52" s="89"/>
      <c r="O52"/>
      <c r="P52"/>
      <c r="Q52"/>
      <c r="R52"/>
    </row>
    <row r="53" spans="1:45" s="6" customFormat="1" ht="21.75" customHeight="1">
      <c r="A53" s="329"/>
      <c r="B53" s="424"/>
      <c r="C53" s="308"/>
      <c r="D53" s="438"/>
      <c r="E53" s="158" t="s">
        <v>60</v>
      </c>
      <c r="F53" s="158" t="s">
        <v>12</v>
      </c>
      <c r="G53" s="158" t="s">
        <v>81</v>
      </c>
      <c r="H53" s="438">
        <v>100</v>
      </c>
      <c r="I53" s="437"/>
      <c r="J53" s="151">
        <f>ROUNDUP('Tarifa 2026'!J54*(1+Instructions!$AA$9),3)</f>
        <v>2.9</v>
      </c>
      <c r="K53" s="155">
        <f t="shared" si="0"/>
        <v>3.0449999999999999</v>
      </c>
      <c r="L53" s="184">
        <f t="shared" si="1"/>
        <v>3.48</v>
      </c>
      <c r="M53" s="88"/>
      <c r="N53" s="89"/>
      <c r="O53"/>
      <c r="P53"/>
      <c r="Q53"/>
      <c r="R53"/>
      <c r="S53"/>
      <c r="T53"/>
      <c r="U53"/>
      <c r="V53"/>
      <c r="W53"/>
      <c r="X53"/>
      <c r="Y53"/>
      <c r="Z53"/>
      <c r="AA53"/>
      <c r="AB53"/>
      <c r="AC53"/>
      <c r="AD53"/>
      <c r="AE53"/>
      <c r="AF53"/>
      <c r="AG53"/>
      <c r="AH53"/>
      <c r="AI53"/>
      <c r="AJ53"/>
      <c r="AK53"/>
      <c r="AL53"/>
      <c r="AM53"/>
      <c r="AN53"/>
      <c r="AO53"/>
      <c r="AP53"/>
      <c r="AQ53"/>
      <c r="AR53"/>
      <c r="AS53"/>
    </row>
    <row r="54" spans="1:45" s="6" customFormat="1" ht="21.75" customHeight="1">
      <c r="A54" s="329"/>
      <c r="B54" s="424"/>
      <c r="C54" s="308"/>
      <c r="D54" s="438"/>
      <c r="E54" s="158" t="s">
        <v>60</v>
      </c>
      <c r="F54" s="158" t="s">
        <v>12</v>
      </c>
      <c r="G54" s="158" t="s">
        <v>63</v>
      </c>
      <c r="H54" s="438"/>
      <c r="I54" s="437"/>
      <c r="J54" s="151">
        <f>ROUNDUP('Tarifa 2026'!J55*(1+Instructions!$AA$9),3)</f>
        <v>3.38</v>
      </c>
      <c r="K54" s="155">
        <f t="shared" si="0"/>
        <v>3.5489999999999999</v>
      </c>
      <c r="L54" s="184">
        <f t="shared" si="1"/>
        <v>4.056</v>
      </c>
      <c r="M54" s="88"/>
      <c r="N54" s="89"/>
      <c r="O54"/>
      <c r="P54"/>
      <c r="Q54"/>
      <c r="R54"/>
      <c r="S54"/>
      <c r="T54"/>
      <c r="U54"/>
      <c r="V54"/>
      <c r="W54"/>
      <c r="X54"/>
      <c r="Y54"/>
      <c r="Z54"/>
      <c r="AA54"/>
      <c r="AB54"/>
      <c r="AC54"/>
      <c r="AD54"/>
      <c r="AE54"/>
      <c r="AF54"/>
      <c r="AG54"/>
      <c r="AH54"/>
      <c r="AI54"/>
      <c r="AJ54"/>
      <c r="AK54"/>
      <c r="AL54"/>
      <c r="AM54"/>
      <c r="AN54"/>
      <c r="AO54"/>
      <c r="AP54"/>
      <c r="AQ54"/>
      <c r="AR54"/>
      <c r="AS54"/>
    </row>
    <row r="55" spans="1:45" ht="24.95" customHeight="1">
      <c r="A55" s="423">
        <v>20</v>
      </c>
      <c r="B55" s="317" t="s">
        <v>122</v>
      </c>
      <c r="C55" s="390">
        <v>6550</v>
      </c>
      <c r="D55" s="381" t="s">
        <v>111</v>
      </c>
      <c r="E55" s="163" t="s">
        <v>243</v>
      </c>
      <c r="F55" s="163" t="s">
        <v>132</v>
      </c>
      <c r="G55" s="163" t="s">
        <v>81</v>
      </c>
      <c r="H55" s="381">
        <v>50</v>
      </c>
      <c r="I55" s="378">
        <v>5</v>
      </c>
      <c r="J55" s="153">
        <f>ROUNDUP('Tarifa 2026'!J56*(1+Instructions!$AA$9),3)</f>
        <v>4.4000000000000004</v>
      </c>
      <c r="K55" s="154">
        <f t="shared" si="0"/>
        <v>4.62</v>
      </c>
      <c r="L55" s="178">
        <f t="shared" si="1"/>
        <v>5.28</v>
      </c>
      <c r="M55" s="88"/>
      <c r="N55" s="89"/>
    </row>
    <row r="56" spans="1:45" ht="24.95" customHeight="1">
      <c r="A56" s="423"/>
      <c r="B56" s="317"/>
      <c r="C56" s="390"/>
      <c r="D56" s="381"/>
      <c r="E56" s="163" t="s">
        <v>243</v>
      </c>
      <c r="F56" s="163" t="s">
        <v>176</v>
      </c>
      <c r="G56" s="163" t="s">
        <v>81</v>
      </c>
      <c r="H56" s="381"/>
      <c r="I56" s="378"/>
      <c r="J56" s="153">
        <f>ROUNDUP('Tarifa 2026'!J57*(1+Instructions!$AA$9),3)</f>
        <v>6.3</v>
      </c>
      <c r="K56" s="154">
        <f t="shared" si="0"/>
        <v>6.6150000000000002</v>
      </c>
      <c r="L56" s="178">
        <f t="shared" si="1"/>
        <v>7.56</v>
      </c>
      <c r="M56" s="88"/>
      <c r="N56" s="89"/>
    </row>
    <row r="57" spans="1:45" ht="24.95" customHeight="1">
      <c r="A57" s="423"/>
      <c r="B57" s="317"/>
      <c r="C57" s="390"/>
      <c r="D57" s="381"/>
      <c r="E57" s="163" t="s">
        <v>243</v>
      </c>
      <c r="F57" s="163" t="s">
        <v>177</v>
      </c>
      <c r="G57" s="163" t="s">
        <v>81</v>
      </c>
      <c r="H57" s="381"/>
      <c r="I57" s="378"/>
      <c r="J57" s="153">
        <f>ROUNDUP('Tarifa 2026'!J58*(1+Instructions!$AA$9),3)</f>
        <v>6.8</v>
      </c>
      <c r="K57" s="154">
        <f t="shared" si="0"/>
        <v>7.14</v>
      </c>
      <c r="L57" s="178">
        <f t="shared" si="1"/>
        <v>8.16</v>
      </c>
      <c r="M57" s="88"/>
      <c r="N57" s="89"/>
    </row>
    <row r="58" spans="1:45" ht="24.95" customHeight="1">
      <c r="A58" s="423"/>
      <c r="B58" s="317"/>
      <c r="C58" s="390"/>
      <c r="D58" s="381"/>
      <c r="E58" s="163" t="s">
        <v>243</v>
      </c>
      <c r="F58" s="163" t="s">
        <v>189</v>
      </c>
      <c r="G58" s="163" t="s">
        <v>81</v>
      </c>
      <c r="H58" s="381"/>
      <c r="I58" s="378"/>
      <c r="J58" s="153">
        <f>ROUNDUP('Tarifa 2026'!J59*(1+Instructions!$AA$9),3)</f>
        <v>7.2</v>
      </c>
      <c r="K58" s="154">
        <f t="shared" si="0"/>
        <v>7.56</v>
      </c>
      <c r="L58" s="178">
        <f t="shared" si="1"/>
        <v>8.64</v>
      </c>
      <c r="M58" s="88"/>
      <c r="N58" s="89"/>
    </row>
    <row r="59" spans="1:45" ht="24.95" customHeight="1">
      <c r="A59" s="423"/>
      <c r="B59" s="317"/>
      <c r="C59" s="390"/>
      <c r="D59" s="381"/>
      <c r="E59" s="163" t="s">
        <v>243</v>
      </c>
      <c r="F59" s="163" t="s">
        <v>132</v>
      </c>
      <c r="G59" s="163" t="s">
        <v>63</v>
      </c>
      <c r="H59" s="381"/>
      <c r="I59" s="378"/>
      <c r="J59" s="153">
        <f>ROUNDUP('Tarifa 2026'!J60*(1+Instructions!$AA$9),3)</f>
        <v>5</v>
      </c>
      <c r="K59" s="154">
        <f t="shared" si="0"/>
        <v>5.25</v>
      </c>
      <c r="L59" s="178">
        <f t="shared" si="1"/>
        <v>6</v>
      </c>
      <c r="M59" s="88"/>
      <c r="N59" s="89"/>
    </row>
    <row r="60" spans="1:45" ht="24.95" customHeight="1">
      <c r="A60" s="423"/>
      <c r="B60" s="317"/>
      <c r="C60" s="390"/>
      <c r="D60" s="381"/>
      <c r="E60" s="163" t="s">
        <v>243</v>
      </c>
      <c r="F60" s="163" t="s">
        <v>176</v>
      </c>
      <c r="G60" s="163" t="s">
        <v>63</v>
      </c>
      <c r="H60" s="381"/>
      <c r="I60" s="378"/>
      <c r="J60" s="153">
        <f>ROUNDUP('Tarifa 2026'!J61*(1+Instructions!$AA$9),3)</f>
        <v>7.1</v>
      </c>
      <c r="K60" s="154">
        <f t="shared" si="0"/>
        <v>7.4550000000000001</v>
      </c>
      <c r="L60" s="178">
        <f t="shared" si="1"/>
        <v>8.52</v>
      </c>
      <c r="M60" s="88"/>
      <c r="N60" s="89"/>
    </row>
    <row r="61" spans="1:45" ht="24.95" customHeight="1">
      <c r="A61" s="423"/>
      <c r="B61" s="317"/>
      <c r="C61" s="390"/>
      <c r="D61" s="381"/>
      <c r="E61" s="163" t="s">
        <v>243</v>
      </c>
      <c r="F61" s="163" t="s">
        <v>177</v>
      </c>
      <c r="G61" s="163" t="s">
        <v>63</v>
      </c>
      <c r="H61" s="381"/>
      <c r="I61" s="378"/>
      <c r="J61" s="153">
        <f>ROUNDUP('Tarifa 2026'!J62*(1+Instructions!$AA$9),3)</f>
        <v>7.2</v>
      </c>
      <c r="K61" s="154">
        <f t="shared" si="0"/>
        <v>7.56</v>
      </c>
      <c r="L61" s="178">
        <f t="shared" si="1"/>
        <v>8.64</v>
      </c>
      <c r="M61" s="88"/>
      <c r="N61" s="89"/>
    </row>
    <row r="62" spans="1:45" ht="24.95" customHeight="1">
      <c r="A62" s="423"/>
      <c r="B62" s="317"/>
      <c r="C62" s="390"/>
      <c r="D62" s="381"/>
      <c r="E62" s="163" t="s">
        <v>243</v>
      </c>
      <c r="F62" s="163" t="s">
        <v>189</v>
      </c>
      <c r="G62" s="163" t="s">
        <v>63</v>
      </c>
      <c r="H62" s="381"/>
      <c r="I62" s="378"/>
      <c r="J62" s="153">
        <f>ROUNDUP('Tarifa 2026'!J63*(1+Instructions!$AA$9),3)</f>
        <v>7.9</v>
      </c>
      <c r="K62" s="154">
        <f t="shared" si="0"/>
        <v>8.2949999999999999</v>
      </c>
      <c r="L62" s="178">
        <f t="shared" si="1"/>
        <v>9.48</v>
      </c>
      <c r="M62" s="88"/>
      <c r="N62" s="89"/>
    </row>
    <row r="63" spans="1:45" ht="24.95" customHeight="1">
      <c r="A63" s="423"/>
      <c r="B63" s="317"/>
      <c r="C63" s="390"/>
      <c r="D63" s="381"/>
      <c r="E63" s="163" t="s">
        <v>60</v>
      </c>
      <c r="F63" s="163" t="s">
        <v>12</v>
      </c>
      <c r="G63" s="163" t="s">
        <v>81</v>
      </c>
      <c r="H63" s="381">
        <v>100</v>
      </c>
      <c r="I63" s="378">
        <v>5</v>
      </c>
      <c r="J63" s="153">
        <f>ROUNDUP('Tarifa 2026'!J64*(1+Instructions!$AA$9),3)</f>
        <v>3.4</v>
      </c>
      <c r="K63" s="154">
        <f t="shared" si="0"/>
        <v>3.57</v>
      </c>
      <c r="L63" s="178">
        <f t="shared" si="1"/>
        <v>4.08</v>
      </c>
      <c r="M63" s="88"/>
      <c r="N63" s="89"/>
    </row>
    <row r="64" spans="1:45" ht="24.95" customHeight="1">
      <c r="A64" s="423"/>
      <c r="B64" s="317"/>
      <c r="C64" s="390"/>
      <c r="D64" s="163"/>
      <c r="E64" s="163" t="s">
        <v>60</v>
      </c>
      <c r="F64" s="163" t="s">
        <v>12</v>
      </c>
      <c r="G64" s="163" t="s">
        <v>63</v>
      </c>
      <c r="H64" s="381"/>
      <c r="I64" s="378"/>
      <c r="J64" s="153">
        <f>ROUNDUP('Tarifa 2026'!J65*(1+Instructions!$AA$9),3)</f>
        <v>3.6</v>
      </c>
      <c r="K64" s="154">
        <f t="shared" si="0"/>
        <v>3.78</v>
      </c>
      <c r="L64" s="178">
        <f t="shared" si="1"/>
        <v>4.32</v>
      </c>
      <c r="M64" s="88"/>
      <c r="N64" s="89"/>
    </row>
    <row r="65" spans="1:45" ht="24.95" customHeight="1">
      <c r="A65" s="350">
        <v>23</v>
      </c>
      <c r="B65" s="424" t="s">
        <v>122</v>
      </c>
      <c r="C65" s="308">
        <v>6690</v>
      </c>
      <c r="D65" s="438" t="s">
        <v>279</v>
      </c>
      <c r="E65" s="158" t="s">
        <v>62</v>
      </c>
      <c r="F65" s="158" t="s">
        <v>132</v>
      </c>
      <c r="G65" s="158" t="s">
        <v>81</v>
      </c>
      <c r="H65" s="295">
        <v>100</v>
      </c>
      <c r="I65" s="297">
        <v>5</v>
      </c>
      <c r="J65" s="151">
        <f>ROUNDUP('Tarifa 2026'!J66*(1+Instructions!$AA$9),3)</f>
        <v>4.8</v>
      </c>
      <c r="K65" s="155">
        <f t="shared" si="0"/>
        <v>5.04</v>
      </c>
      <c r="L65" s="184">
        <f t="shared" si="1"/>
        <v>5.76</v>
      </c>
      <c r="M65" s="88"/>
      <c r="N65" s="89"/>
    </row>
    <row r="66" spans="1:45" ht="24.95" customHeight="1">
      <c r="A66" s="350"/>
      <c r="B66" s="424"/>
      <c r="C66" s="308"/>
      <c r="D66" s="438"/>
      <c r="E66" s="158" t="s">
        <v>62</v>
      </c>
      <c r="F66" s="164" t="s">
        <v>176</v>
      </c>
      <c r="G66" s="158" t="s">
        <v>81</v>
      </c>
      <c r="H66" s="295"/>
      <c r="I66" s="297"/>
      <c r="J66" s="151">
        <f>ROUNDUP('Tarifa 2026'!J67*(1+Instructions!$AA$9),3)</f>
        <v>6.5</v>
      </c>
      <c r="K66" s="155">
        <f t="shared" si="0"/>
        <v>6.8250000000000002</v>
      </c>
      <c r="L66" s="184">
        <f t="shared" si="1"/>
        <v>7.8</v>
      </c>
      <c r="M66" s="88"/>
      <c r="N66" s="89"/>
    </row>
    <row r="67" spans="1:45" ht="24.95" customHeight="1">
      <c r="A67" s="350"/>
      <c r="B67" s="424"/>
      <c r="C67" s="308"/>
      <c r="D67" s="438"/>
      <c r="E67" s="158" t="s">
        <v>62</v>
      </c>
      <c r="F67" s="158" t="s">
        <v>132</v>
      </c>
      <c r="G67" s="158" t="s">
        <v>63</v>
      </c>
      <c r="H67" s="295"/>
      <c r="I67" s="297"/>
      <c r="J67" s="151">
        <f>ROUNDUP('Tarifa 2026'!J68*(1+Instructions!$AA$9),3)</f>
        <v>5.4</v>
      </c>
      <c r="K67" s="155">
        <f t="shared" si="0"/>
        <v>5.67</v>
      </c>
      <c r="L67" s="184">
        <f t="shared" si="1"/>
        <v>6.48</v>
      </c>
      <c r="M67" s="88"/>
      <c r="N67" s="89"/>
    </row>
    <row r="68" spans="1:45" ht="24.95" customHeight="1">
      <c r="A68" s="350"/>
      <c r="B68" s="424"/>
      <c r="C68" s="308"/>
      <c r="D68" s="438"/>
      <c r="E68" s="158" t="s">
        <v>62</v>
      </c>
      <c r="F68" s="164" t="s">
        <v>176</v>
      </c>
      <c r="G68" s="158" t="s">
        <v>63</v>
      </c>
      <c r="H68" s="295"/>
      <c r="I68" s="297"/>
      <c r="J68" s="151">
        <f>ROUNDUP('Tarifa 2026'!J69*(1+Instructions!$AA$9),3)</f>
        <v>7.8</v>
      </c>
      <c r="K68" s="155">
        <f t="shared" si="0"/>
        <v>8.19</v>
      </c>
      <c r="L68" s="184">
        <f t="shared" si="1"/>
        <v>9.36</v>
      </c>
      <c r="M68" s="88"/>
      <c r="N68" s="89"/>
    </row>
    <row r="69" spans="1:45" s="6" customFormat="1" ht="21.75" customHeight="1">
      <c r="A69" s="350">
        <v>166</v>
      </c>
      <c r="B69" s="424"/>
      <c r="C69" s="308"/>
      <c r="D69" s="438"/>
      <c r="E69" s="158" t="s">
        <v>60</v>
      </c>
      <c r="F69" s="164" t="s">
        <v>12</v>
      </c>
      <c r="G69" s="158" t="s">
        <v>81</v>
      </c>
      <c r="H69" s="295"/>
      <c r="I69" s="297"/>
      <c r="J69" s="151">
        <f>ROUNDUP('Tarifa 2026'!J70*(1+Instructions!$AA$9),3)</f>
        <v>3.6</v>
      </c>
      <c r="K69" s="155">
        <f t="shared" si="0"/>
        <v>3.78</v>
      </c>
      <c r="L69" s="184">
        <f t="shared" si="1"/>
        <v>4.32</v>
      </c>
      <c r="M69" s="88"/>
      <c r="N69" s="89"/>
      <c r="O69"/>
      <c r="P69"/>
      <c r="Q69"/>
      <c r="R69"/>
      <c r="S69"/>
      <c r="T69"/>
      <c r="U69"/>
      <c r="V69"/>
      <c r="W69"/>
      <c r="X69"/>
      <c r="Y69"/>
      <c r="Z69"/>
      <c r="AA69"/>
      <c r="AB69"/>
      <c r="AC69"/>
      <c r="AD69"/>
      <c r="AE69"/>
      <c r="AF69"/>
      <c r="AG69"/>
      <c r="AH69"/>
      <c r="AI69"/>
      <c r="AJ69"/>
      <c r="AK69"/>
      <c r="AL69"/>
      <c r="AM69"/>
      <c r="AN69"/>
      <c r="AO69"/>
      <c r="AP69"/>
      <c r="AQ69"/>
      <c r="AR69"/>
      <c r="AS69"/>
    </row>
    <row r="70" spans="1:45" ht="24.95" customHeight="1">
      <c r="A70" s="350"/>
      <c r="B70" s="424"/>
      <c r="C70" s="308"/>
      <c r="D70" s="438"/>
      <c r="E70" s="158" t="s">
        <v>60</v>
      </c>
      <c r="F70" s="164" t="s">
        <v>12</v>
      </c>
      <c r="G70" s="158" t="s">
        <v>63</v>
      </c>
      <c r="H70" s="295"/>
      <c r="I70" s="297"/>
      <c r="J70" s="151">
        <f>ROUNDUP('Tarifa 2026'!J71*(1+Instructions!$AA$9),3)</f>
        <v>4.4000000000000004</v>
      </c>
      <c r="K70" s="155">
        <f t="shared" si="0"/>
        <v>4.62</v>
      </c>
      <c r="L70" s="184">
        <f t="shared" si="1"/>
        <v>5.28</v>
      </c>
      <c r="M70" s="88"/>
      <c r="N70" s="89"/>
    </row>
    <row r="71" spans="1:45" s="53" customFormat="1" ht="24.95" customHeight="1">
      <c r="A71" s="309">
        <v>23</v>
      </c>
      <c r="B71" s="318" t="s">
        <v>122</v>
      </c>
      <c r="C71" s="307">
        <v>6696</v>
      </c>
      <c r="D71" s="314" t="s">
        <v>280</v>
      </c>
      <c r="E71" s="139" t="s">
        <v>64</v>
      </c>
      <c r="F71" s="139" t="s">
        <v>132</v>
      </c>
      <c r="G71" s="139" t="s">
        <v>81</v>
      </c>
      <c r="H71" s="314">
        <v>100</v>
      </c>
      <c r="I71" s="341">
        <v>5</v>
      </c>
      <c r="J71" s="153">
        <f>ROUNDUP('Tarifa 2026'!J72*(1+Instructions!$AA$9),3)</f>
        <v>4.8</v>
      </c>
      <c r="K71" s="154">
        <f t="shared" si="0"/>
        <v>5.04</v>
      </c>
      <c r="L71" s="178">
        <f t="shared" si="1"/>
        <v>5.76</v>
      </c>
      <c r="M71" s="88"/>
      <c r="N71" s="89"/>
      <c r="O71"/>
      <c r="P71"/>
      <c r="Q71"/>
      <c r="R71"/>
    </row>
    <row r="72" spans="1:45" s="53" customFormat="1" ht="24.95" customHeight="1">
      <c r="A72" s="309"/>
      <c r="B72" s="318"/>
      <c r="C72" s="307"/>
      <c r="D72" s="314"/>
      <c r="E72" s="139" t="s">
        <v>64</v>
      </c>
      <c r="F72" s="139" t="s">
        <v>132</v>
      </c>
      <c r="G72" s="139" t="s">
        <v>63</v>
      </c>
      <c r="H72" s="314"/>
      <c r="I72" s="341"/>
      <c r="J72" s="153">
        <f>ROUNDUP('Tarifa 2026'!J73*(1+Instructions!$AA$9),3)</f>
        <v>5.4</v>
      </c>
      <c r="K72" s="154">
        <f t="shared" si="0"/>
        <v>5.67</v>
      </c>
      <c r="L72" s="178">
        <f t="shared" si="1"/>
        <v>6.48</v>
      </c>
      <c r="M72" s="88"/>
      <c r="N72" s="89"/>
      <c r="O72"/>
      <c r="P72"/>
      <c r="Q72"/>
      <c r="R72"/>
    </row>
    <row r="73" spans="1:45" s="53" customFormat="1" ht="24.95" customHeight="1">
      <c r="A73" s="296">
        <v>24</v>
      </c>
      <c r="B73" s="424" t="s">
        <v>326</v>
      </c>
      <c r="C73" s="308">
        <v>6698</v>
      </c>
      <c r="D73" s="438" t="s">
        <v>327</v>
      </c>
      <c r="E73" s="158" t="s">
        <v>62</v>
      </c>
      <c r="F73" s="158" t="s">
        <v>132</v>
      </c>
      <c r="G73" s="158" t="s">
        <v>81</v>
      </c>
      <c r="H73" s="438">
        <v>50</v>
      </c>
      <c r="I73" s="437">
        <v>5</v>
      </c>
      <c r="J73" s="151">
        <f>ROUNDUP('Tarifa 2026'!J74*(1+Instructions!$AA$9),3)</f>
        <v>5.2</v>
      </c>
      <c r="K73" s="155">
        <f t="shared" si="0"/>
        <v>5.46</v>
      </c>
      <c r="L73" s="184">
        <f t="shared" si="1"/>
        <v>6.24</v>
      </c>
      <c r="M73" s="88"/>
      <c r="N73" s="89"/>
      <c r="O73"/>
      <c r="P73"/>
      <c r="Q73"/>
      <c r="R73"/>
    </row>
    <row r="74" spans="1:45" s="53" customFormat="1" ht="24.95" customHeight="1">
      <c r="A74" s="296"/>
      <c r="B74" s="424"/>
      <c r="C74" s="308"/>
      <c r="D74" s="438"/>
      <c r="E74" s="158" t="s">
        <v>62</v>
      </c>
      <c r="F74" s="158" t="s">
        <v>176</v>
      </c>
      <c r="G74" s="158" t="s">
        <v>81</v>
      </c>
      <c r="H74" s="438"/>
      <c r="I74" s="437"/>
      <c r="J74" s="151">
        <f>ROUNDUP('Tarifa 2026'!J75*(1+Instructions!$AA$9),3)</f>
        <v>6.5</v>
      </c>
      <c r="K74" s="155">
        <f t="shared" ref="K74:K139" si="5">IF(I74=1,(ROUNDUP((J74*0.05+J74),3)),ROUNDUP((J74*0.05+J74),3))</f>
        <v>6.8250000000000002</v>
      </c>
      <c r="L74" s="184">
        <f t="shared" ref="L74:L98" si="6">IF(I74=1,"-",IF(AND(I74="",L71="-"),"-",ROUNDUP((J74*0.2)+J74,3)))</f>
        <v>7.8</v>
      </c>
      <c r="M74" s="88"/>
      <c r="N74" s="89"/>
      <c r="O74"/>
      <c r="P74"/>
      <c r="Q74"/>
      <c r="R74"/>
    </row>
    <row r="75" spans="1:45" s="53" customFormat="1" ht="24.95" customHeight="1">
      <c r="A75" s="296"/>
      <c r="B75" s="424"/>
      <c r="C75" s="308"/>
      <c r="D75" s="438"/>
      <c r="E75" s="158" t="s">
        <v>62</v>
      </c>
      <c r="F75" s="158" t="s">
        <v>132</v>
      </c>
      <c r="G75" s="158" t="s">
        <v>63</v>
      </c>
      <c r="H75" s="438"/>
      <c r="I75" s="437"/>
      <c r="J75" s="151">
        <f>ROUNDUP('Tarifa 2026'!J76*(1+Instructions!$AA$9),3)</f>
        <v>5.96</v>
      </c>
      <c r="K75" s="155">
        <f t="shared" si="5"/>
        <v>6.258</v>
      </c>
      <c r="L75" s="184">
        <f t="shared" si="6"/>
        <v>7.1520000000000001</v>
      </c>
      <c r="M75" s="88"/>
      <c r="N75" s="89"/>
      <c r="O75"/>
      <c r="P75"/>
      <c r="Q75"/>
      <c r="R75"/>
    </row>
    <row r="76" spans="1:45" s="53" customFormat="1" ht="24.95" customHeight="1">
      <c r="A76" s="296"/>
      <c r="B76" s="424"/>
      <c r="C76" s="308"/>
      <c r="D76" s="438"/>
      <c r="E76" s="158" t="s">
        <v>62</v>
      </c>
      <c r="F76" s="158" t="s">
        <v>176</v>
      </c>
      <c r="G76" s="158" t="s">
        <v>63</v>
      </c>
      <c r="H76" s="438"/>
      <c r="I76" s="437"/>
      <c r="J76" s="151">
        <f>ROUNDUP('Tarifa 2026'!J77*(1+Instructions!$AA$9),3)</f>
        <v>7.8</v>
      </c>
      <c r="K76" s="155">
        <f t="shared" si="5"/>
        <v>8.19</v>
      </c>
      <c r="L76" s="184">
        <f t="shared" si="6"/>
        <v>9.36</v>
      </c>
      <c r="M76" s="88"/>
      <c r="N76" s="89"/>
      <c r="O76"/>
      <c r="P76"/>
      <c r="Q76"/>
      <c r="R76"/>
    </row>
    <row r="77" spans="1:45" s="53" customFormat="1" ht="24.95" customHeight="1">
      <c r="A77" s="296">
        <v>167</v>
      </c>
      <c r="B77" s="424"/>
      <c r="C77" s="308"/>
      <c r="D77" s="438"/>
      <c r="E77" s="158" t="s">
        <v>60</v>
      </c>
      <c r="F77" s="158" t="s">
        <v>60</v>
      </c>
      <c r="G77" s="158" t="s">
        <v>81</v>
      </c>
      <c r="H77" s="438"/>
      <c r="I77" s="437"/>
      <c r="J77" s="151">
        <f>ROUNDUP('Tarifa 2026'!J78*(1+Instructions!$AA$9),3)</f>
        <v>3.6</v>
      </c>
      <c r="K77" s="155">
        <f t="shared" si="5"/>
        <v>3.78</v>
      </c>
      <c r="L77" s="184">
        <f t="shared" si="6"/>
        <v>4.32</v>
      </c>
      <c r="M77" s="88"/>
      <c r="N77" s="89"/>
      <c r="O77"/>
      <c r="P77"/>
      <c r="Q77"/>
      <c r="R77"/>
    </row>
    <row r="78" spans="1:45" s="53" customFormat="1" ht="24.95" customHeight="1">
      <c r="A78" s="296"/>
      <c r="B78" s="424"/>
      <c r="C78" s="308"/>
      <c r="D78" s="438"/>
      <c r="E78" s="158" t="s">
        <v>60</v>
      </c>
      <c r="F78" s="158" t="s">
        <v>60</v>
      </c>
      <c r="G78" s="158" t="s">
        <v>63</v>
      </c>
      <c r="H78" s="438"/>
      <c r="I78" s="437"/>
      <c r="J78" s="151">
        <f>ROUNDUP('Tarifa 2026'!J79*(1+Instructions!$AA$9),3)</f>
        <v>4.4000000000000004</v>
      </c>
      <c r="K78" s="155">
        <f t="shared" si="5"/>
        <v>4.62</v>
      </c>
      <c r="L78" s="184">
        <f t="shared" si="6"/>
        <v>5.28</v>
      </c>
      <c r="M78" s="88"/>
      <c r="N78" s="89"/>
      <c r="O78"/>
      <c r="P78"/>
      <c r="Q78"/>
      <c r="R78"/>
    </row>
    <row r="79" spans="1:45" s="53" customFormat="1" ht="24.95" customHeight="1">
      <c r="A79" s="417">
        <v>24</v>
      </c>
      <c r="B79" s="449" t="s">
        <v>326</v>
      </c>
      <c r="C79" s="445">
        <v>6699</v>
      </c>
      <c r="D79" s="446" t="s">
        <v>328</v>
      </c>
      <c r="E79" s="157" t="s">
        <v>64</v>
      </c>
      <c r="F79" s="157" t="s">
        <v>132</v>
      </c>
      <c r="G79" s="139" t="s">
        <v>81</v>
      </c>
      <c r="H79" s="446">
        <v>50</v>
      </c>
      <c r="I79" s="450">
        <v>5</v>
      </c>
      <c r="J79" s="153">
        <f>ROUNDUP('Tarifa 2026'!J80*(1+Instructions!$AA$9),3)</f>
        <v>5.2</v>
      </c>
      <c r="K79" s="154">
        <f t="shared" si="5"/>
        <v>5.46</v>
      </c>
      <c r="L79" s="178">
        <f t="shared" si="6"/>
        <v>6.24</v>
      </c>
      <c r="M79" s="88"/>
      <c r="N79" s="89"/>
      <c r="O79"/>
      <c r="P79"/>
      <c r="Q79"/>
      <c r="R79"/>
    </row>
    <row r="80" spans="1:45" ht="24.95" customHeight="1">
      <c r="A80" s="417"/>
      <c r="B80" s="449"/>
      <c r="C80" s="445"/>
      <c r="D80" s="446"/>
      <c r="E80" s="157" t="s">
        <v>64</v>
      </c>
      <c r="F80" s="157" t="s">
        <v>176</v>
      </c>
      <c r="G80" s="139" t="s">
        <v>81</v>
      </c>
      <c r="H80" s="446"/>
      <c r="I80" s="450"/>
      <c r="J80" s="153">
        <f>ROUNDUP('Tarifa 2026'!J81*(1+Instructions!$AA$9),3)</f>
        <v>6.5</v>
      </c>
      <c r="K80" s="154">
        <f t="shared" si="5"/>
        <v>6.8250000000000002</v>
      </c>
      <c r="L80" s="178">
        <f t="shared" si="6"/>
        <v>7.8</v>
      </c>
      <c r="M80" s="88"/>
      <c r="N80" s="89"/>
    </row>
    <row r="81" spans="1:18" ht="24.95" customHeight="1">
      <c r="A81" s="417"/>
      <c r="B81" s="449"/>
      <c r="C81" s="445"/>
      <c r="D81" s="446"/>
      <c r="E81" s="157" t="s">
        <v>64</v>
      </c>
      <c r="F81" s="157" t="s">
        <v>132</v>
      </c>
      <c r="G81" s="157" t="s">
        <v>63</v>
      </c>
      <c r="H81" s="446"/>
      <c r="I81" s="450"/>
      <c r="J81" s="153">
        <f>ROUNDUP('Tarifa 2026'!J82*(1+Instructions!$AA$9),3)</f>
        <v>5.96</v>
      </c>
      <c r="K81" s="154">
        <f t="shared" si="5"/>
        <v>6.258</v>
      </c>
      <c r="L81" s="178">
        <f t="shared" si="6"/>
        <v>7.1520000000000001</v>
      </c>
      <c r="M81" s="88"/>
      <c r="N81" s="89"/>
    </row>
    <row r="82" spans="1:18" ht="24.95" customHeight="1">
      <c r="A82" s="417"/>
      <c r="B82" s="449"/>
      <c r="C82" s="445"/>
      <c r="D82" s="446"/>
      <c r="E82" s="157" t="s">
        <v>64</v>
      </c>
      <c r="F82" s="157" t="s">
        <v>176</v>
      </c>
      <c r="G82" s="157" t="s">
        <v>63</v>
      </c>
      <c r="H82" s="446"/>
      <c r="I82" s="450"/>
      <c r="J82" s="153">
        <f>ROUNDUP('Tarifa 2026'!J83*(1+Instructions!$AA$9),3)</f>
        <v>7.8</v>
      </c>
      <c r="K82" s="154">
        <f t="shared" si="5"/>
        <v>8.19</v>
      </c>
      <c r="L82" s="178">
        <f t="shared" si="6"/>
        <v>9.36</v>
      </c>
      <c r="M82" s="88"/>
      <c r="N82" s="89"/>
    </row>
    <row r="83" spans="1:18" ht="24.95" customHeight="1">
      <c r="A83" s="293">
        <v>26</v>
      </c>
      <c r="B83" s="412" t="s">
        <v>326</v>
      </c>
      <c r="C83" s="301" t="s">
        <v>537</v>
      </c>
      <c r="D83" s="299" t="s">
        <v>541</v>
      </c>
      <c r="E83" s="181" t="s">
        <v>62</v>
      </c>
      <c r="F83" s="181" t="s">
        <v>132</v>
      </c>
      <c r="G83" s="181" t="s">
        <v>81</v>
      </c>
      <c r="H83" s="299">
        <v>50</v>
      </c>
      <c r="I83" s="322">
        <v>1</v>
      </c>
      <c r="J83" s="151">
        <f>ROUNDUP('Tarifa 2026'!J84*(1+Instructions!$AA$9),3)</f>
        <v>9.5</v>
      </c>
      <c r="K83" s="155">
        <f t="shared" ref="K83:K85" si="7">IF(I83=1,(ROUNDUP((J83*0.05+J83),3)),ROUNDUP((J83*0.05+J83),3))</f>
        <v>9.9749999999999996</v>
      </c>
      <c r="L83" s="184" t="str">
        <f t="shared" si="6"/>
        <v>-</v>
      </c>
      <c r="M83" s="88"/>
      <c r="N83" s="89"/>
    </row>
    <row r="84" spans="1:18" ht="24.95" customHeight="1">
      <c r="A84" s="293"/>
      <c r="B84" s="412"/>
      <c r="C84" s="301"/>
      <c r="D84" s="299"/>
      <c r="E84" s="181" t="s">
        <v>62</v>
      </c>
      <c r="F84" s="181" t="s">
        <v>176</v>
      </c>
      <c r="G84" s="181" t="s">
        <v>81</v>
      </c>
      <c r="H84" s="299"/>
      <c r="I84" s="322"/>
      <c r="J84" s="151">
        <f>ROUNDUP('Tarifa 2026'!J85*(1+Instructions!$AA$9),3)</f>
        <v>10</v>
      </c>
      <c r="K84" s="155">
        <f t="shared" si="7"/>
        <v>10.5</v>
      </c>
      <c r="L84" s="184" t="str">
        <f>IF(I83=1,"-",IF(AND(I83="",L83="-"),"-",ROUNDUP((J84*0.2)+J84,3)))</f>
        <v>-</v>
      </c>
      <c r="M84" s="88"/>
      <c r="N84" s="89"/>
    </row>
    <row r="85" spans="1:18" ht="24.95" customHeight="1">
      <c r="A85" s="281">
        <v>26</v>
      </c>
      <c r="B85" s="282" t="s">
        <v>326</v>
      </c>
      <c r="C85" s="72" t="s">
        <v>538</v>
      </c>
      <c r="D85" s="67" t="s">
        <v>542</v>
      </c>
      <c r="E85" s="76" t="s">
        <v>64</v>
      </c>
      <c r="F85" s="76" t="s">
        <v>178</v>
      </c>
      <c r="G85" s="76" t="s">
        <v>63</v>
      </c>
      <c r="H85" s="76">
        <v>50</v>
      </c>
      <c r="I85" s="283">
        <v>1</v>
      </c>
      <c r="J85" s="153">
        <f>ROUNDUP('Tarifa 2026'!J86*(1+Instructions!$AA$9),3)</f>
        <v>9.5</v>
      </c>
      <c r="K85" s="154">
        <f t="shared" si="7"/>
        <v>9.9749999999999996</v>
      </c>
      <c r="L85" s="178" t="str">
        <f t="shared" si="6"/>
        <v>-</v>
      </c>
      <c r="M85" s="88"/>
      <c r="N85" s="89"/>
    </row>
    <row r="86" spans="1:18" ht="24.95" customHeight="1">
      <c r="A86" s="293">
        <v>28</v>
      </c>
      <c r="B86" s="451" t="s">
        <v>122</v>
      </c>
      <c r="C86" s="441">
        <v>6660</v>
      </c>
      <c r="D86" s="438" t="s">
        <v>131</v>
      </c>
      <c r="E86" s="158" t="s">
        <v>62</v>
      </c>
      <c r="F86" s="158" t="s">
        <v>132</v>
      </c>
      <c r="G86" s="158" t="s">
        <v>63</v>
      </c>
      <c r="H86" s="438">
        <v>100</v>
      </c>
      <c r="I86" s="437">
        <v>5</v>
      </c>
      <c r="J86" s="151">
        <f>ROUNDUP('Tarifa 2026'!J87*(1+Instructions!$AA$9),3)</f>
        <v>4.5</v>
      </c>
      <c r="K86" s="155">
        <f t="shared" si="5"/>
        <v>4.7249999999999996</v>
      </c>
      <c r="L86" s="184">
        <f>IF(I86=1,"-",IF(AND(I86="",L85="-"),"-",ROUNDUP((J86*0.2)+J86,3)))</f>
        <v>5.4</v>
      </c>
      <c r="M86" s="88"/>
      <c r="N86" s="89"/>
    </row>
    <row r="87" spans="1:18" ht="24.95" customHeight="1">
      <c r="A87" s="293"/>
      <c r="B87" s="451"/>
      <c r="C87" s="441"/>
      <c r="D87" s="438"/>
      <c r="E87" s="158" t="s">
        <v>62</v>
      </c>
      <c r="F87" s="158" t="s">
        <v>176</v>
      </c>
      <c r="G87" s="158" t="s">
        <v>63</v>
      </c>
      <c r="H87" s="438"/>
      <c r="I87" s="437"/>
      <c r="J87" s="151">
        <f>ROUNDUP('Tarifa 2026'!J88*(1+Instructions!$AA$9),3)</f>
        <v>5.5</v>
      </c>
      <c r="K87" s="155">
        <f t="shared" si="5"/>
        <v>5.7750000000000004</v>
      </c>
      <c r="L87" s="184">
        <f>IF(I86=1,"-",IF(AND(I86="",L86="-"),"-",ROUNDUP((J87*0.2)+J87,3)))</f>
        <v>6.6</v>
      </c>
      <c r="M87" s="88"/>
      <c r="N87" s="89"/>
    </row>
    <row r="88" spans="1:18" ht="24.95" customHeight="1">
      <c r="A88" s="185">
        <v>28</v>
      </c>
      <c r="B88" s="81" t="s">
        <v>122</v>
      </c>
      <c r="C88" s="162">
        <v>6661</v>
      </c>
      <c r="D88" s="139" t="s">
        <v>188</v>
      </c>
      <c r="E88" s="139" t="s">
        <v>64</v>
      </c>
      <c r="F88" s="139" t="s">
        <v>132</v>
      </c>
      <c r="G88" s="139" t="s">
        <v>238</v>
      </c>
      <c r="H88" s="139">
        <v>100</v>
      </c>
      <c r="I88" s="161">
        <v>5</v>
      </c>
      <c r="J88" s="153">
        <f>ROUNDUP('Tarifa 2026'!J89*(1+Instructions!$AA$9),3)</f>
        <v>4.5</v>
      </c>
      <c r="K88" s="154">
        <f t="shared" si="5"/>
        <v>4.7249999999999996</v>
      </c>
      <c r="L88" s="178">
        <f>IF(I88=1,"-",IF(AND(I88="",L87="-"),"-",ROUNDUP((J88*0.2)+J88,3)))</f>
        <v>5.4</v>
      </c>
      <c r="M88" s="88"/>
      <c r="N88" s="89"/>
    </row>
    <row r="89" spans="1:18" ht="24.95" customHeight="1">
      <c r="A89" s="179">
        <v>31</v>
      </c>
      <c r="B89" s="140" t="s">
        <v>122</v>
      </c>
      <c r="C89" s="143">
        <v>6689</v>
      </c>
      <c r="D89" s="158" t="s">
        <v>212</v>
      </c>
      <c r="E89" s="158" t="s">
        <v>62</v>
      </c>
      <c r="F89" s="158" t="s">
        <v>132</v>
      </c>
      <c r="G89" s="158" t="s">
        <v>63</v>
      </c>
      <c r="H89" s="158">
        <v>50</v>
      </c>
      <c r="I89" s="159">
        <v>1</v>
      </c>
      <c r="J89" s="151">
        <f>ROUNDUP('Tarifa 2026'!J90*(1+Instructions!$AA$9),3)</f>
        <v>9.9</v>
      </c>
      <c r="K89" s="155">
        <f t="shared" si="5"/>
        <v>10.395</v>
      </c>
      <c r="L89" s="184" t="str">
        <f t="shared" si="6"/>
        <v>-</v>
      </c>
      <c r="M89" s="88"/>
      <c r="N89" s="89"/>
    </row>
    <row r="90" spans="1:18" ht="24.95" customHeight="1">
      <c r="A90" s="185">
        <v>31</v>
      </c>
      <c r="B90" s="81" t="s">
        <v>122</v>
      </c>
      <c r="C90" s="148">
        <v>6691</v>
      </c>
      <c r="D90" s="139" t="s">
        <v>215</v>
      </c>
      <c r="E90" s="139" t="s">
        <v>64</v>
      </c>
      <c r="F90" s="139" t="s">
        <v>132</v>
      </c>
      <c r="G90" s="139" t="s">
        <v>63</v>
      </c>
      <c r="H90" s="139">
        <v>50</v>
      </c>
      <c r="I90" s="161">
        <v>1</v>
      </c>
      <c r="J90" s="153">
        <f>ROUNDUP('Tarifa 2026'!J91*(1+Instructions!$AA$9),3)</f>
        <v>9.9</v>
      </c>
      <c r="K90" s="154">
        <f t="shared" si="5"/>
        <v>10.395</v>
      </c>
      <c r="L90" s="178" t="str">
        <f t="shared" si="6"/>
        <v>-</v>
      </c>
      <c r="M90" s="88"/>
      <c r="N90" s="89"/>
    </row>
    <row r="91" spans="1:18" ht="24.95" customHeight="1">
      <c r="A91" s="293">
        <v>32</v>
      </c>
      <c r="B91" s="424" t="s">
        <v>122</v>
      </c>
      <c r="C91" s="308">
        <v>6523</v>
      </c>
      <c r="D91" s="438" t="s">
        <v>112</v>
      </c>
      <c r="E91" s="158" t="s">
        <v>243</v>
      </c>
      <c r="F91" s="158" t="s">
        <v>132</v>
      </c>
      <c r="G91" s="158" t="s">
        <v>81</v>
      </c>
      <c r="H91" s="438">
        <v>100</v>
      </c>
      <c r="I91" s="437">
        <v>5</v>
      </c>
      <c r="J91" s="151">
        <f>ROUNDUP('Tarifa 2026'!J92*(1+Instructions!$AA$9),3)</f>
        <v>4.8</v>
      </c>
      <c r="K91" s="155">
        <f t="shared" si="5"/>
        <v>5.04</v>
      </c>
      <c r="L91" s="184">
        <f>IF(I91=1,"-",IF(AND(I91="",L90="-"),"-",ROUNDUP((J91*0.2)+J91,3)))</f>
        <v>5.76</v>
      </c>
      <c r="M91" s="88"/>
      <c r="N91" s="89"/>
    </row>
    <row r="92" spans="1:18" ht="24.95" customHeight="1">
      <c r="A92" s="293"/>
      <c r="B92" s="424"/>
      <c r="C92" s="308"/>
      <c r="D92" s="438"/>
      <c r="E92" s="158" t="s">
        <v>243</v>
      </c>
      <c r="F92" s="158" t="s">
        <v>176</v>
      </c>
      <c r="G92" s="158" t="s">
        <v>81</v>
      </c>
      <c r="H92" s="438"/>
      <c r="I92" s="437"/>
      <c r="J92" s="151">
        <f>ROUNDUP('Tarifa 2026'!J93*(1+Instructions!$AA$9),3)</f>
        <v>5.22</v>
      </c>
      <c r="K92" s="155">
        <f t="shared" si="5"/>
        <v>5.4809999999999999</v>
      </c>
      <c r="L92" s="184">
        <f t="shared" ref="L92:L94" si="8">IF(I92=1,"-",IF(AND(I92="",L91="-"),"-",ROUNDUP((J92*0.2)+J92,3)))</f>
        <v>6.2640000000000002</v>
      </c>
      <c r="M92" s="88"/>
      <c r="N92" s="89"/>
    </row>
    <row r="93" spans="1:18" ht="24.95" customHeight="1">
      <c r="A93" s="293"/>
      <c r="B93" s="424"/>
      <c r="C93" s="308"/>
      <c r="D93" s="438"/>
      <c r="E93" s="158" t="s">
        <v>243</v>
      </c>
      <c r="F93" s="158" t="s">
        <v>132</v>
      </c>
      <c r="G93" s="158" t="s">
        <v>63</v>
      </c>
      <c r="H93" s="438"/>
      <c r="I93" s="437"/>
      <c r="J93" s="151">
        <f>ROUNDUP('Tarifa 2026'!J94*(1+Instructions!$AA$9),3)</f>
        <v>5.0999999999999996</v>
      </c>
      <c r="K93" s="155">
        <f t="shared" si="5"/>
        <v>5.3550000000000004</v>
      </c>
      <c r="L93" s="184">
        <f t="shared" si="8"/>
        <v>6.12</v>
      </c>
      <c r="M93" s="88"/>
      <c r="N93" s="89"/>
    </row>
    <row r="94" spans="1:18" s="53" customFormat="1" ht="21.75" customHeight="1">
      <c r="A94" s="293"/>
      <c r="B94" s="424"/>
      <c r="C94" s="308"/>
      <c r="D94" s="438"/>
      <c r="E94" s="158" t="s">
        <v>243</v>
      </c>
      <c r="F94" s="158" t="s">
        <v>176</v>
      </c>
      <c r="G94" s="158" t="s">
        <v>63</v>
      </c>
      <c r="H94" s="438"/>
      <c r="I94" s="437"/>
      <c r="J94" s="151">
        <f>ROUNDUP('Tarifa 2026'!J95*(1+Instructions!$AA$9),3)</f>
        <v>5.6</v>
      </c>
      <c r="K94" s="155">
        <f t="shared" si="5"/>
        <v>5.88</v>
      </c>
      <c r="L94" s="184">
        <f t="shared" si="8"/>
        <v>6.72</v>
      </c>
      <c r="M94" s="88"/>
      <c r="N94" s="89"/>
      <c r="O94"/>
      <c r="P94"/>
      <c r="Q94"/>
      <c r="R94"/>
    </row>
    <row r="95" spans="1:18" s="53" customFormat="1" ht="21.75" customHeight="1">
      <c r="A95" s="310">
        <v>33</v>
      </c>
      <c r="B95" s="318" t="s">
        <v>122</v>
      </c>
      <c r="C95" s="440">
        <v>6503</v>
      </c>
      <c r="D95" s="314" t="s">
        <v>36</v>
      </c>
      <c r="E95" s="139" t="s">
        <v>243</v>
      </c>
      <c r="F95" s="139" t="s">
        <v>132</v>
      </c>
      <c r="G95" s="139" t="s">
        <v>81</v>
      </c>
      <c r="H95" s="314">
        <v>100</v>
      </c>
      <c r="I95" s="341">
        <v>5</v>
      </c>
      <c r="J95" s="153">
        <f>ROUNDUP('Tarifa 2026'!J96*(1+Instructions!$AA$9),3)</f>
        <v>3.8</v>
      </c>
      <c r="K95" s="154">
        <f t="shared" si="5"/>
        <v>3.99</v>
      </c>
      <c r="L95" s="178">
        <f t="shared" si="6"/>
        <v>4.5599999999999996</v>
      </c>
      <c r="M95" s="88"/>
      <c r="N95" s="89"/>
      <c r="O95"/>
      <c r="P95"/>
      <c r="Q95"/>
      <c r="R95"/>
    </row>
    <row r="96" spans="1:18" s="53" customFormat="1" ht="21.75" customHeight="1">
      <c r="A96" s="310"/>
      <c r="B96" s="318"/>
      <c r="C96" s="440"/>
      <c r="D96" s="314"/>
      <c r="E96" s="139" t="s">
        <v>243</v>
      </c>
      <c r="F96" s="139" t="s">
        <v>176</v>
      </c>
      <c r="G96" s="139" t="s">
        <v>81</v>
      </c>
      <c r="H96" s="314"/>
      <c r="I96" s="341"/>
      <c r="J96" s="153">
        <f>ROUNDUP('Tarifa 2026'!J97*(1+Instructions!$AA$9),3)</f>
        <v>4.8</v>
      </c>
      <c r="K96" s="154">
        <f t="shared" si="5"/>
        <v>5.04</v>
      </c>
      <c r="L96" s="178">
        <f t="shared" si="6"/>
        <v>5.76</v>
      </c>
      <c r="M96" s="88"/>
      <c r="N96" s="89"/>
      <c r="O96"/>
      <c r="P96"/>
      <c r="Q96"/>
      <c r="R96"/>
    </row>
    <row r="97" spans="1:45" s="53" customFormat="1" ht="21.75" customHeight="1">
      <c r="A97" s="310"/>
      <c r="B97" s="318"/>
      <c r="C97" s="440"/>
      <c r="D97" s="314"/>
      <c r="E97" s="139" t="s">
        <v>243</v>
      </c>
      <c r="F97" s="139" t="s">
        <v>132</v>
      </c>
      <c r="G97" s="139" t="s">
        <v>63</v>
      </c>
      <c r="H97" s="314"/>
      <c r="I97" s="341"/>
      <c r="J97" s="153">
        <f>ROUNDUP('Tarifa 2026'!J98*(1+Instructions!$AA$9),3)</f>
        <v>4.5</v>
      </c>
      <c r="K97" s="154">
        <f t="shared" si="5"/>
        <v>4.7249999999999996</v>
      </c>
      <c r="L97" s="178">
        <f t="shared" si="6"/>
        <v>5.4</v>
      </c>
      <c r="M97" s="88"/>
      <c r="N97" s="89"/>
      <c r="O97"/>
      <c r="P97"/>
      <c r="Q97"/>
      <c r="R97"/>
    </row>
    <row r="98" spans="1:45" s="53" customFormat="1" ht="21.75" customHeight="1">
      <c r="A98" s="310"/>
      <c r="B98" s="318"/>
      <c r="C98" s="440"/>
      <c r="D98" s="314"/>
      <c r="E98" s="139" t="s">
        <v>243</v>
      </c>
      <c r="F98" s="139" t="s">
        <v>176</v>
      </c>
      <c r="G98" s="139" t="s">
        <v>63</v>
      </c>
      <c r="H98" s="314"/>
      <c r="I98" s="341"/>
      <c r="J98" s="153">
        <f>ROUNDUP('Tarifa 2026'!J99*(1+Instructions!$AA$9),3)</f>
        <v>5.7</v>
      </c>
      <c r="K98" s="154">
        <f t="shared" si="5"/>
        <v>5.9850000000000003</v>
      </c>
      <c r="L98" s="178">
        <f t="shared" si="6"/>
        <v>6.84</v>
      </c>
      <c r="M98" s="88"/>
      <c r="N98" s="89"/>
      <c r="O98"/>
      <c r="P98"/>
      <c r="Q98"/>
      <c r="R98"/>
    </row>
    <row r="99" spans="1:45" s="53" customFormat="1" ht="21.75" customHeight="1">
      <c r="A99" s="293">
        <v>35</v>
      </c>
      <c r="B99" s="453" t="s">
        <v>449</v>
      </c>
      <c r="C99" s="308" t="s">
        <v>498</v>
      </c>
      <c r="D99" s="438" t="s">
        <v>499</v>
      </c>
      <c r="E99" s="158" t="s">
        <v>244</v>
      </c>
      <c r="F99" s="158" t="s">
        <v>178</v>
      </c>
      <c r="G99" s="158" t="s">
        <v>81</v>
      </c>
      <c r="H99" s="295">
        <v>50</v>
      </c>
      <c r="I99" s="297">
        <v>1</v>
      </c>
      <c r="J99" s="151">
        <f>ROUNDUP('Tarifa 2026'!J100*(1+Instructions!$AA$9),3)</f>
        <v>9.9</v>
      </c>
      <c r="K99" s="155">
        <f t="shared" si="5"/>
        <v>10.395</v>
      </c>
      <c r="L99" s="184" t="str">
        <f>IF(I99=1,"-",IF(AND(I99="",L98="-"),"-",ROUNDUP((J99*0.2)+J99,3)))</f>
        <v>-</v>
      </c>
      <c r="M99" s="88"/>
      <c r="N99" s="89"/>
      <c r="O99"/>
      <c r="P99"/>
      <c r="Q99"/>
      <c r="R99"/>
    </row>
    <row r="100" spans="1:45" s="53" customFormat="1" ht="21.75" customHeight="1">
      <c r="A100" s="293"/>
      <c r="B100" s="453"/>
      <c r="C100" s="308"/>
      <c r="D100" s="438"/>
      <c r="E100" s="158" t="s">
        <v>244</v>
      </c>
      <c r="F100" s="158" t="s">
        <v>176</v>
      </c>
      <c r="G100" s="158" t="s">
        <v>81</v>
      </c>
      <c r="H100" s="295"/>
      <c r="I100" s="297"/>
      <c r="J100" s="151">
        <f>ROUNDUP('Tarifa 2026'!J101*(1+Instructions!$AA$9),3)</f>
        <v>11</v>
      </c>
      <c r="K100" s="155">
        <f t="shared" si="5"/>
        <v>11.55</v>
      </c>
      <c r="L100" s="184" t="str">
        <f>IF(I100=1,"-",IF(AND(I100="",L99="-"),"-",ROUNDUP((J100*0.2)+J100,3)))</f>
        <v>-</v>
      </c>
      <c r="M100" s="88"/>
      <c r="N100" s="89"/>
      <c r="O100"/>
      <c r="P100"/>
      <c r="Q100"/>
      <c r="R100"/>
    </row>
    <row r="101" spans="1:45" s="53" customFormat="1" ht="21.75" customHeight="1">
      <c r="A101" s="293"/>
      <c r="B101" s="453"/>
      <c r="C101" s="308"/>
      <c r="D101" s="438"/>
      <c r="E101" s="158" t="s">
        <v>244</v>
      </c>
      <c r="F101" s="158" t="s">
        <v>178</v>
      </c>
      <c r="G101" s="158" t="s">
        <v>63</v>
      </c>
      <c r="H101" s="295"/>
      <c r="I101" s="297"/>
      <c r="J101" s="151">
        <f>ROUNDUP('Tarifa 2026'!J102*(1+Instructions!$AA$9),3)</f>
        <v>11</v>
      </c>
      <c r="K101" s="155">
        <f t="shared" si="5"/>
        <v>11.55</v>
      </c>
      <c r="L101" s="184" t="str">
        <f t="shared" ref="L101:L164" si="9">IF(I101=1,"-",IF(AND(I101="",L100="-"),"-",ROUNDUP((J101*0.2)+J101,3)))</f>
        <v>-</v>
      </c>
      <c r="M101" s="88"/>
      <c r="N101" s="89"/>
      <c r="O101"/>
      <c r="P101"/>
      <c r="Q101"/>
      <c r="R101"/>
    </row>
    <row r="102" spans="1:45" s="6" customFormat="1" ht="21.75" customHeight="1">
      <c r="A102" s="293"/>
      <c r="B102" s="453"/>
      <c r="C102" s="308"/>
      <c r="D102" s="438"/>
      <c r="E102" s="158" t="s">
        <v>244</v>
      </c>
      <c r="F102" s="158" t="s">
        <v>176</v>
      </c>
      <c r="G102" s="158" t="s">
        <v>63</v>
      </c>
      <c r="H102" s="295"/>
      <c r="I102" s="297"/>
      <c r="J102" s="151">
        <f>ROUNDUP('Tarifa 2026'!J103*(1+Instructions!$AA$9),3)</f>
        <v>12</v>
      </c>
      <c r="K102" s="155">
        <f t="shared" si="5"/>
        <v>12.6</v>
      </c>
      <c r="L102" s="184" t="str">
        <f t="shared" si="9"/>
        <v>-</v>
      </c>
      <c r="M102" s="88"/>
      <c r="N102" s="89"/>
      <c r="O102"/>
      <c r="P102"/>
      <c r="Q102"/>
      <c r="R102"/>
    </row>
    <row r="103" spans="1:45" s="6" customFormat="1" ht="21.75" customHeight="1">
      <c r="A103" s="310">
        <v>36</v>
      </c>
      <c r="B103" s="318" t="s">
        <v>122</v>
      </c>
      <c r="C103" s="307" t="s">
        <v>450</v>
      </c>
      <c r="D103" s="314" t="s">
        <v>451</v>
      </c>
      <c r="E103" s="139" t="s">
        <v>244</v>
      </c>
      <c r="F103" s="139" t="s">
        <v>132</v>
      </c>
      <c r="G103" s="139" t="s">
        <v>81</v>
      </c>
      <c r="H103" s="314">
        <v>50</v>
      </c>
      <c r="I103" s="341">
        <v>1</v>
      </c>
      <c r="J103" s="153">
        <f>ROUNDUP('Tarifa 2026'!J104*(1+Instructions!$AA$9),3)</f>
        <v>7.5</v>
      </c>
      <c r="K103" s="154">
        <f t="shared" si="5"/>
        <v>7.875</v>
      </c>
      <c r="L103" s="178" t="str">
        <f t="shared" si="9"/>
        <v>-</v>
      </c>
      <c r="M103" s="88"/>
      <c r="N103" s="89"/>
      <c r="O103"/>
      <c r="P103"/>
      <c r="Q103"/>
      <c r="R103"/>
    </row>
    <row r="104" spans="1:45" s="6" customFormat="1" ht="21.75" customHeight="1">
      <c r="A104" s="310"/>
      <c r="B104" s="318"/>
      <c r="C104" s="307"/>
      <c r="D104" s="314"/>
      <c r="E104" s="139" t="s">
        <v>244</v>
      </c>
      <c r="F104" s="139" t="s">
        <v>176</v>
      </c>
      <c r="G104" s="139" t="s">
        <v>81</v>
      </c>
      <c r="H104" s="314"/>
      <c r="I104" s="341"/>
      <c r="J104" s="153">
        <f>ROUNDUP('Tarifa 2026'!J105*(1+Instructions!$AA$9),3)</f>
        <v>8.8000000000000007</v>
      </c>
      <c r="K104" s="154">
        <f t="shared" si="5"/>
        <v>9.24</v>
      </c>
      <c r="L104" s="178" t="str">
        <f t="shared" si="9"/>
        <v>-</v>
      </c>
      <c r="M104" s="88"/>
      <c r="N104" s="89"/>
      <c r="O104"/>
      <c r="P104"/>
      <c r="Q104"/>
      <c r="R104"/>
    </row>
    <row r="105" spans="1:45" s="6" customFormat="1" ht="21.75" customHeight="1">
      <c r="A105" s="310"/>
      <c r="B105" s="318"/>
      <c r="C105" s="307"/>
      <c r="D105" s="314"/>
      <c r="E105" s="139" t="s">
        <v>244</v>
      </c>
      <c r="F105" s="139" t="s">
        <v>132</v>
      </c>
      <c r="G105" s="139" t="s">
        <v>63</v>
      </c>
      <c r="H105" s="314"/>
      <c r="I105" s="341"/>
      <c r="J105" s="153">
        <f>ROUNDUP('Tarifa 2026'!J106*(1+Instructions!$AA$9),3)</f>
        <v>8.4</v>
      </c>
      <c r="K105" s="154">
        <f t="shared" si="5"/>
        <v>8.82</v>
      </c>
      <c r="L105" s="178" t="str">
        <f t="shared" si="9"/>
        <v>-</v>
      </c>
      <c r="M105" s="88"/>
      <c r="N105" s="89"/>
      <c r="O105"/>
      <c r="P105"/>
      <c r="Q105"/>
      <c r="R105"/>
    </row>
    <row r="106" spans="1:45" s="6" customFormat="1" ht="21.75" customHeight="1">
      <c r="A106" s="310"/>
      <c r="B106" s="318"/>
      <c r="C106" s="307"/>
      <c r="D106" s="314"/>
      <c r="E106" s="139" t="s">
        <v>244</v>
      </c>
      <c r="F106" s="139" t="s">
        <v>176</v>
      </c>
      <c r="G106" s="139" t="s">
        <v>63</v>
      </c>
      <c r="H106" s="314"/>
      <c r="I106" s="341"/>
      <c r="J106" s="153">
        <f>ROUNDUP('Tarifa 2026'!J107*(1+Instructions!$AA$9),3)</f>
        <v>9.9</v>
      </c>
      <c r="K106" s="154">
        <f t="shared" si="5"/>
        <v>10.395</v>
      </c>
      <c r="L106" s="178" t="str">
        <f t="shared" si="9"/>
        <v>-</v>
      </c>
      <c r="M106" s="88"/>
      <c r="N106" s="89"/>
      <c r="O106"/>
      <c r="P106"/>
      <c r="Q106"/>
      <c r="R106"/>
    </row>
    <row r="107" spans="1:45" s="6" customFormat="1" ht="21.75" customHeight="1">
      <c r="A107" s="293">
        <v>38</v>
      </c>
      <c r="B107" s="300" t="s">
        <v>122</v>
      </c>
      <c r="C107" s="301">
        <v>6643</v>
      </c>
      <c r="D107" s="299" t="s">
        <v>248</v>
      </c>
      <c r="E107" s="181" t="s">
        <v>64</v>
      </c>
      <c r="F107" s="181" t="s">
        <v>132</v>
      </c>
      <c r="G107" s="181" t="s">
        <v>81</v>
      </c>
      <c r="H107" s="299">
        <v>50</v>
      </c>
      <c r="I107" s="322">
        <v>1</v>
      </c>
      <c r="J107" s="151">
        <f>ROUNDUP('Tarifa 2026'!J112*(1+Instructions!$AA$9),3)</f>
        <v>4.7</v>
      </c>
      <c r="K107" s="155">
        <f t="shared" si="5"/>
        <v>4.9349999999999996</v>
      </c>
      <c r="L107" s="184" t="str">
        <f t="shared" si="9"/>
        <v>-</v>
      </c>
      <c r="M107" s="88"/>
      <c r="N107" s="89"/>
      <c r="O107"/>
      <c r="P107"/>
      <c r="Q107"/>
      <c r="R107"/>
      <c r="S107"/>
      <c r="T107"/>
      <c r="U107"/>
      <c r="V107"/>
      <c r="W107"/>
      <c r="X107"/>
      <c r="Y107"/>
      <c r="Z107"/>
      <c r="AA107"/>
      <c r="AB107"/>
      <c r="AC107"/>
      <c r="AD107"/>
      <c r="AE107"/>
      <c r="AF107"/>
      <c r="AG107"/>
      <c r="AH107"/>
      <c r="AI107"/>
      <c r="AJ107"/>
      <c r="AK107"/>
      <c r="AL107"/>
      <c r="AM107"/>
      <c r="AN107"/>
      <c r="AO107"/>
      <c r="AP107"/>
      <c r="AQ107"/>
      <c r="AR107"/>
      <c r="AS107"/>
    </row>
    <row r="108" spans="1:45" s="54" customFormat="1" ht="21.75" customHeight="1">
      <c r="A108" s="293"/>
      <c r="B108" s="300"/>
      <c r="C108" s="301"/>
      <c r="D108" s="299"/>
      <c r="E108" s="181" t="s">
        <v>64</v>
      </c>
      <c r="F108" s="181" t="s">
        <v>176</v>
      </c>
      <c r="G108" s="181" t="s">
        <v>81</v>
      </c>
      <c r="H108" s="299"/>
      <c r="I108" s="322"/>
      <c r="J108" s="151">
        <f>ROUNDUP('Tarifa 2026'!J113*(1+Instructions!$AA$9),3)</f>
        <v>5.2</v>
      </c>
      <c r="K108" s="155">
        <f t="shared" si="5"/>
        <v>5.46</v>
      </c>
      <c r="L108" s="184" t="str">
        <f t="shared" si="9"/>
        <v>-</v>
      </c>
      <c r="M108" s="88"/>
      <c r="N108" s="89"/>
      <c r="O108"/>
      <c r="P108"/>
      <c r="Q108"/>
      <c r="R108"/>
    </row>
    <row r="109" spans="1:45" s="54" customFormat="1" ht="21.75" customHeight="1">
      <c r="A109" s="293"/>
      <c r="B109" s="300"/>
      <c r="C109" s="301"/>
      <c r="D109" s="299"/>
      <c r="E109" s="181" t="s">
        <v>64</v>
      </c>
      <c r="F109" s="181" t="s">
        <v>132</v>
      </c>
      <c r="G109" s="181" t="s">
        <v>63</v>
      </c>
      <c r="H109" s="299"/>
      <c r="I109" s="322"/>
      <c r="J109" s="151">
        <f>ROUNDUP('Tarifa 2026'!J114*(1+Instructions!$AA$9),3)</f>
        <v>7.7</v>
      </c>
      <c r="K109" s="155">
        <f t="shared" si="5"/>
        <v>8.0850000000000009</v>
      </c>
      <c r="L109" s="184" t="str">
        <f t="shared" si="9"/>
        <v>-</v>
      </c>
      <c r="M109" s="88"/>
      <c r="N109" s="89"/>
      <c r="O109"/>
      <c r="P109"/>
      <c r="Q109"/>
      <c r="R109"/>
    </row>
    <row r="110" spans="1:45" s="54" customFormat="1" ht="21.75" customHeight="1">
      <c r="A110" s="293"/>
      <c r="B110" s="300"/>
      <c r="C110" s="301"/>
      <c r="D110" s="299"/>
      <c r="E110" s="181" t="s">
        <v>64</v>
      </c>
      <c r="F110" s="181" t="s">
        <v>176</v>
      </c>
      <c r="G110" s="181" t="s">
        <v>63</v>
      </c>
      <c r="H110" s="299"/>
      <c r="I110" s="322"/>
      <c r="J110" s="151">
        <f>ROUNDUP('Tarifa 2026'!J108*(1+Instructions!$AA$9),3)</f>
        <v>4.5</v>
      </c>
      <c r="K110" s="155">
        <f t="shared" si="5"/>
        <v>4.7249999999999996</v>
      </c>
      <c r="L110" s="184" t="str">
        <f t="shared" si="9"/>
        <v>-</v>
      </c>
      <c r="M110" s="88"/>
      <c r="N110" s="89"/>
      <c r="O110"/>
      <c r="P110"/>
      <c r="Q110"/>
      <c r="R110"/>
    </row>
    <row r="111" spans="1:45" s="54" customFormat="1" ht="21.75" customHeight="1">
      <c r="A111" s="310">
        <v>38</v>
      </c>
      <c r="B111" s="298" t="s">
        <v>122</v>
      </c>
      <c r="C111" s="327">
        <v>6687</v>
      </c>
      <c r="D111" s="323" t="s">
        <v>198</v>
      </c>
      <c r="E111" s="188" t="s">
        <v>64</v>
      </c>
      <c r="F111" s="188" t="s">
        <v>132</v>
      </c>
      <c r="G111" s="188" t="s">
        <v>81</v>
      </c>
      <c r="H111" s="323">
        <v>100</v>
      </c>
      <c r="I111" s="324">
        <v>5</v>
      </c>
      <c r="J111" s="153">
        <f>ROUNDUP('Tarifa 2026'!J109*(1+Instructions!$AA$9),3)</f>
        <v>5.9</v>
      </c>
      <c r="K111" s="154">
        <f t="shared" si="5"/>
        <v>6.1950000000000003</v>
      </c>
      <c r="L111" s="178">
        <f t="shared" si="9"/>
        <v>7.08</v>
      </c>
      <c r="M111" s="88"/>
      <c r="N111" s="89"/>
      <c r="O111"/>
      <c r="P111"/>
      <c r="Q111"/>
      <c r="R111"/>
    </row>
    <row r="112" spans="1:45" s="54" customFormat="1" ht="21.75" customHeight="1">
      <c r="A112" s="310"/>
      <c r="B112" s="298"/>
      <c r="C112" s="327"/>
      <c r="D112" s="323"/>
      <c r="E112" s="188" t="s">
        <v>64</v>
      </c>
      <c r="F112" s="188" t="s">
        <v>132</v>
      </c>
      <c r="G112" s="188" t="s">
        <v>63</v>
      </c>
      <c r="H112" s="323"/>
      <c r="I112" s="324"/>
      <c r="J112" s="153">
        <f>ROUNDUP('Tarifa 2026'!J110*(1+Instructions!$AA$9),3)</f>
        <v>5</v>
      </c>
      <c r="K112" s="154">
        <f t="shared" si="5"/>
        <v>5.25</v>
      </c>
      <c r="L112" s="178">
        <f t="shared" si="9"/>
        <v>6</v>
      </c>
      <c r="M112" s="88"/>
      <c r="N112" s="89"/>
      <c r="O112"/>
      <c r="P112"/>
      <c r="Q112"/>
      <c r="R112"/>
    </row>
    <row r="113" spans="1:18" s="54" customFormat="1" ht="21.75" customHeight="1">
      <c r="A113" s="310"/>
      <c r="B113" s="298"/>
      <c r="C113" s="327"/>
      <c r="D113" s="323"/>
      <c r="E113" s="188" t="s">
        <v>64</v>
      </c>
      <c r="F113" s="188" t="s">
        <v>132</v>
      </c>
      <c r="G113" s="188" t="s">
        <v>337</v>
      </c>
      <c r="H113" s="323"/>
      <c r="I113" s="324"/>
      <c r="J113" s="153">
        <f>ROUNDUP('Tarifa 2026'!J111*(1+Instructions!$AA$9),3)</f>
        <v>6.3</v>
      </c>
      <c r="K113" s="154">
        <f t="shared" si="5"/>
        <v>6.6150000000000002</v>
      </c>
      <c r="L113" s="178">
        <f t="shared" si="9"/>
        <v>7.56</v>
      </c>
      <c r="M113" s="88"/>
      <c r="N113" s="89"/>
      <c r="O113"/>
      <c r="P113"/>
      <c r="Q113"/>
      <c r="R113"/>
    </row>
    <row r="114" spans="1:18" s="54" customFormat="1" ht="21.75" customHeight="1">
      <c r="A114" s="293">
        <v>40</v>
      </c>
      <c r="B114" s="424" t="s">
        <v>122</v>
      </c>
      <c r="C114" s="441">
        <v>6647</v>
      </c>
      <c r="D114" s="438" t="s">
        <v>93</v>
      </c>
      <c r="E114" s="158" t="s">
        <v>64</v>
      </c>
      <c r="F114" s="158" t="s">
        <v>132</v>
      </c>
      <c r="G114" s="158" t="s">
        <v>81</v>
      </c>
      <c r="H114" s="438">
        <v>100</v>
      </c>
      <c r="I114" s="437">
        <v>5</v>
      </c>
      <c r="J114" s="151">
        <f>ROUNDUP('Tarifa 2026'!J115*(1+Instructions!$AA$9),3)</f>
        <v>3.2</v>
      </c>
      <c r="K114" s="155">
        <f t="shared" si="5"/>
        <v>3.36</v>
      </c>
      <c r="L114" s="184">
        <f t="shared" si="9"/>
        <v>3.84</v>
      </c>
      <c r="M114" s="88"/>
      <c r="N114" s="89"/>
      <c r="O114"/>
      <c r="P114"/>
      <c r="Q114"/>
      <c r="R114"/>
    </row>
    <row r="115" spans="1:18" s="54" customFormat="1" ht="21.75" customHeight="1">
      <c r="A115" s="293"/>
      <c r="B115" s="424"/>
      <c r="C115" s="441"/>
      <c r="D115" s="438"/>
      <c r="E115" s="158" t="s">
        <v>64</v>
      </c>
      <c r="F115" s="158" t="s">
        <v>132</v>
      </c>
      <c r="G115" s="158" t="s">
        <v>63</v>
      </c>
      <c r="H115" s="438"/>
      <c r="I115" s="437"/>
      <c r="J115" s="151">
        <f>ROUNDUP('Tarifa 2026'!J116*(1+Instructions!$AA$9),3)</f>
        <v>3.5</v>
      </c>
      <c r="K115" s="155">
        <f t="shared" si="5"/>
        <v>3.6749999999999998</v>
      </c>
      <c r="L115" s="184">
        <f t="shared" si="9"/>
        <v>4.2</v>
      </c>
      <c r="M115" s="88"/>
      <c r="N115" s="89"/>
      <c r="O115"/>
      <c r="P115"/>
      <c r="Q115"/>
      <c r="R115"/>
    </row>
    <row r="116" spans="1:18" s="53" customFormat="1" ht="21.75" customHeight="1">
      <c r="A116" s="310">
        <v>41</v>
      </c>
      <c r="B116" s="318" t="s">
        <v>122</v>
      </c>
      <c r="C116" s="307">
        <v>6597</v>
      </c>
      <c r="D116" s="314" t="s">
        <v>113</v>
      </c>
      <c r="E116" s="139" t="s">
        <v>64</v>
      </c>
      <c r="F116" s="139" t="s">
        <v>132</v>
      </c>
      <c r="G116" s="139" t="s">
        <v>81</v>
      </c>
      <c r="H116" s="314">
        <v>100</v>
      </c>
      <c r="I116" s="341">
        <v>5</v>
      </c>
      <c r="J116" s="153">
        <f>ROUNDUP('Tarifa 2026'!J117*(1+Instructions!$AA$9),3)</f>
        <v>5</v>
      </c>
      <c r="K116" s="154">
        <f t="shared" si="5"/>
        <v>5.25</v>
      </c>
      <c r="L116" s="178">
        <f t="shared" si="9"/>
        <v>6</v>
      </c>
      <c r="M116" s="88"/>
      <c r="N116" s="89"/>
      <c r="O116"/>
      <c r="P116"/>
      <c r="Q116"/>
      <c r="R116"/>
    </row>
    <row r="117" spans="1:18" s="53" customFormat="1" ht="21.75" customHeight="1">
      <c r="A117" s="310"/>
      <c r="B117" s="318"/>
      <c r="C117" s="307"/>
      <c r="D117" s="314"/>
      <c r="E117" s="139" t="s">
        <v>64</v>
      </c>
      <c r="F117" s="139" t="s">
        <v>132</v>
      </c>
      <c r="G117" s="139" t="s">
        <v>63</v>
      </c>
      <c r="H117" s="314"/>
      <c r="I117" s="341"/>
      <c r="J117" s="153">
        <f>ROUNDUP('Tarifa 2026'!J118*(1+Instructions!$AA$9),3)</f>
        <v>5.6</v>
      </c>
      <c r="K117" s="154">
        <f t="shared" si="5"/>
        <v>5.88</v>
      </c>
      <c r="L117" s="178">
        <f t="shared" si="9"/>
        <v>6.72</v>
      </c>
      <c r="M117" s="88"/>
      <c r="N117" s="89"/>
      <c r="O117"/>
      <c r="P117"/>
      <c r="Q117"/>
      <c r="R117"/>
    </row>
    <row r="118" spans="1:18" s="53" customFormat="1" ht="21.75" customHeight="1">
      <c r="A118" s="293">
        <v>43</v>
      </c>
      <c r="B118" s="424" t="s">
        <v>122</v>
      </c>
      <c r="C118" s="308">
        <v>6532</v>
      </c>
      <c r="D118" s="438" t="s">
        <v>90</v>
      </c>
      <c r="E118" s="158" t="s">
        <v>64</v>
      </c>
      <c r="F118" s="158" t="s">
        <v>132</v>
      </c>
      <c r="G118" s="158" t="s">
        <v>81</v>
      </c>
      <c r="H118" s="438">
        <v>50</v>
      </c>
      <c r="I118" s="437">
        <v>5</v>
      </c>
      <c r="J118" s="151">
        <f>ROUNDUP('Tarifa 2026'!J119*(1+Instructions!$AA$9),3)</f>
        <v>6.3</v>
      </c>
      <c r="K118" s="155">
        <f t="shared" si="5"/>
        <v>6.6150000000000002</v>
      </c>
      <c r="L118" s="184">
        <f t="shared" si="9"/>
        <v>7.56</v>
      </c>
      <c r="M118" s="88"/>
      <c r="N118" s="89"/>
      <c r="O118"/>
      <c r="P118"/>
      <c r="Q118"/>
      <c r="R118"/>
    </row>
    <row r="119" spans="1:18" s="53" customFormat="1" ht="21.75" customHeight="1">
      <c r="A119" s="293"/>
      <c r="B119" s="424"/>
      <c r="C119" s="308"/>
      <c r="D119" s="438"/>
      <c r="E119" s="158" t="s">
        <v>64</v>
      </c>
      <c r="F119" s="158" t="s">
        <v>176</v>
      </c>
      <c r="G119" s="158" t="s">
        <v>81</v>
      </c>
      <c r="H119" s="438"/>
      <c r="I119" s="437"/>
      <c r="J119" s="151">
        <f>ROUNDUP('Tarifa 2026'!J120*(1+Instructions!$AA$9),3)</f>
        <v>7.08</v>
      </c>
      <c r="K119" s="155">
        <f t="shared" si="5"/>
        <v>7.4340000000000002</v>
      </c>
      <c r="L119" s="184">
        <f t="shared" si="9"/>
        <v>8.4960000000000004</v>
      </c>
      <c r="M119" s="88"/>
      <c r="N119" s="89"/>
      <c r="O119"/>
      <c r="P119"/>
      <c r="Q119"/>
      <c r="R119"/>
    </row>
    <row r="120" spans="1:18" s="53" customFormat="1" ht="24.95" customHeight="1">
      <c r="A120" s="293"/>
      <c r="B120" s="424"/>
      <c r="C120" s="308"/>
      <c r="D120" s="438"/>
      <c r="E120" s="158" t="s">
        <v>64</v>
      </c>
      <c r="F120" s="158" t="s">
        <v>132</v>
      </c>
      <c r="G120" s="158" t="s">
        <v>63</v>
      </c>
      <c r="H120" s="438"/>
      <c r="I120" s="437"/>
      <c r="J120" s="151">
        <f>ROUNDUP('Tarifa 2026'!J121*(1+Instructions!$AA$9),3)</f>
        <v>7.1</v>
      </c>
      <c r="K120" s="155">
        <f t="shared" si="5"/>
        <v>7.4550000000000001</v>
      </c>
      <c r="L120" s="184">
        <f t="shared" si="9"/>
        <v>8.52</v>
      </c>
      <c r="M120" s="88"/>
      <c r="N120" s="89"/>
      <c r="O120"/>
      <c r="P120"/>
      <c r="Q120"/>
      <c r="R120"/>
    </row>
    <row r="121" spans="1:18" s="53" customFormat="1" ht="24.95" customHeight="1">
      <c r="A121" s="293"/>
      <c r="B121" s="424"/>
      <c r="C121" s="308"/>
      <c r="D121" s="438"/>
      <c r="E121" s="158" t="s">
        <v>64</v>
      </c>
      <c r="F121" s="158" t="s">
        <v>176</v>
      </c>
      <c r="G121" s="158" t="s">
        <v>63</v>
      </c>
      <c r="H121" s="438"/>
      <c r="I121" s="437"/>
      <c r="J121" s="151">
        <f>ROUNDUP('Tarifa 2026'!J122*(1+Instructions!$AA$9),3)</f>
        <v>7.94</v>
      </c>
      <c r="K121" s="155">
        <f t="shared" si="5"/>
        <v>8.3369999999999997</v>
      </c>
      <c r="L121" s="184">
        <f t="shared" si="9"/>
        <v>9.5280000000000005</v>
      </c>
      <c r="M121" s="88"/>
      <c r="N121" s="89"/>
      <c r="O121"/>
      <c r="P121"/>
      <c r="Q121"/>
      <c r="R121"/>
    </row>
    <row r="122" spans="1:18" s="53" customFormat="1" ht="24.95" customHeight="1">
      <c r="A122" s="310">
        <v>43</v>
      </c>
      <c r="B122" s="318" t="s">
        <v>122</v>
      </c>
      <c r="C122" s="440">
        <v>6646</v>
      </c>
      <c r="D122" s="314" t="s">
        <v>49</v>
      </c>
      <c r="E122" s="139" t="s">
        <v>64</v>
      </c>
      <c r="F122" s="139" t="s">
        <v>132</v>
      </c>
      <c r="G122" s="139" t="s">
        <v>81</v>
      </c>
      <c r="H122" s="314">
        <v>100</v>
      </c>
      <c r="I122" s="341">
        <v>5</v>
      </c>
      <c r="J122" s="153">
        <f>ROUNDUP('Tarifa 2026'!J123*(1+Instructions!$AA$9),3)</f>
        <v>3.5</v>
      </c>
      <c r="K122" s="154">
        <f t="shared" si="5"/>
        <v>3.6749999999999998</v>
      </c>
      <c r="L122" s="178">
        <f t="shared" si="9"/>
        <v>4.2</v>
      </c>
      <c r="M122" s="88"/>
      <c r="N122" s="89"/>
      <c r="O122"/>
      <c r="P122"/>
      <c r="Q122"/>
      <c r="R122"/>
    </row>
    <row r="123" spans="1:18" s="53" customFormat="1" ht="24.95" customHeight="1">
      <c r="A123" s="310"/>
      <c r="B123" s="318"/>
      <c r="C123" s="440"/>
      <c r="D123" s="314"/>
      <c r="E123" s="139" t="s">
        <v>64</v>
      </c>
      <c r="F123" s="139" t="s">
        <v>176</v>
      </c>
      <c r="G123" s="139" t="s">
        <v>81</v>
      </c>
      <c r="H123" s="314"/>
      <c r="I123" s="341"/>
      <c r="J123" s="153">
        <f>ROUNDUP('Tarifa 2026'!J124*(1+Instructions!$AA$9),3)</f>
        <v>4.4000000000000004</v>
      </c>
      <c r="K123" s="154">
        <f t="shared" si="5"/>
        <v>4.62</v>
      </c>
      <c r="L123" s="178">
        <f t="shared" si="9"/>
        <v>5.28</v>
      </c>
      <c r="M123" s="88"/>
      <c r="N123" s="89"/>
      <c r="O123"/>
      <c r="P123"/>
      <c r="Q123"/>
      <c r="R123"/>
    </row>
    <row r="124" spans="1:18" s="53" customFormat="1" ht="24.95" customHeight="1">
      <c r="A124" s="310"/>
      <c r="B124" s="318"/>
      <c r="C124" s="440"/>
      <c r="D124" s="314"/>
      <c r="E124" s="139" t="s">
        <v>64</v>
      </c>
      <c r="F124" s="139" t="s">
        <v>132</v>
      </c>
      <c r="G124" s="139" t="s">
        <v>63</v>
      </c>
      <c r="H124" s="314"/>
      <c r="I124" s="341"/>
      <c r="J124" s="153">
        <f>ROUNDUP('Tarifa 2026'!J125*(1+Instructions!$AA$9),3)</f>
        <v>3.9</v>
      </c>
      <c r="K124" s="154">
        <f t="shared" si="5"/>
        <v>4.0949999999999998</v>
      </c>
      <c r="L124" s="178">
        <f t="shared" si="9"/>
        <v>4.68</v>
      </c>
      <c r="M124" s="88"/>
      <c r="N124" s="89"/>
      <c r="O124"/>
      <c r="P124"/>
      <c r="Q124"/>
      <c r="R124"/>
    </row>
    <row r="125" spans="1:18" s="53" customFormat="1" ht="24.95" customHeight="1">
      <c r="A125" s="310"/>
      <c r="B125" s="318"/>
      <c r="C125" s="440"/>
      <c r="D125" s="314"/>
      <c r="E125" s="139" t="s">
        <v>64</v>
      </c>
      <c r="F125" s="139" t="s">
        <v>176</v>
      </c>
      <c r="G125" s="139" t="s">
        <v>63</v>
      </c>
      <c r="H125" s="314"/>
      <c r="I125" s="341"/>
      <c r="J125" s="153">
        <f>ROUNDUP('Tarifa 2026'!J126*(1+Instructions!$AA$9),3)</f>
        <v>4.8</v>
      </c>
      <c r="K125" s="154">
        <f t="shared" si="5"/>
        <v>5.04</v>
      </c>
      <c r="L125" s="178">
        <f t="shared" si="9"/>
        <v>5.76</v>
      </c>
      <c r="M125" s="88"/>
      <c r="N125" s="89"/>
      <c r="O125"/>
      <c r="P125"/>
      <c r="Q125"/>
      <c r="R125"/>
    </row>
    <row r="126" spans="1:18" s="53" customFormat="1" ht="24.95" customHeight="1">
      <c r="A126" s="179">
        <v>44</v>
      </c>
      <c r="B126" s="424" t="s">
        <v>122</v>
      </c>
      <c r="C126" s="441">
        <v>6534</v>
      </c>
      <c r="D126" s="438" t="s">
        <v>92</v>
      </c>
      <c r="E126" s="158" t="s">
        <v>243</v>
      </c>
      <c r="F126" s="158" t="s">
        <v>132</v>
      </c>
      <c r="G126" s="158" t="s">
        <v>63</v>
      </c>
      <c r="H126" s="438">
        <v>50</v>
      </c>
      <c r="I126" s="438">
        <v>5</v>
      </c>
      <c r="J126" s="151">
        <f>ROUNDUP('Tarifa 2026'!J127*(1+Instructions!$AA$9),3)</f>
        <v>3.9</v>
      </c>
      <c r="K126" s="155">
        <f t="shared" si="5"/>
        <v>4.0949999999999998</v>
      </c>
      <c r="L126" s="184">
        <f t="shared" si="9"/>
        <v>4.68</v>
      </c>
      <c r="M126" s="88"/>
      <c r="N126" s="89"/>
      <c r="O126"/>
      <c r="P126"/>
      <c r="Q126"/>
      <c r="R126"/>
    </row>
    <row r="127" spans="1:18" s="53" customFormat="1" ht="24.95" customHeight="1">
      <c r="A127" s="179">
        <v>171</v>
      </c>
      <c r="B127" s="424"/>
      <c r="C127" s="441"/>
      <c r="D127" s="438"/>
      <c r="E127" s="158" t="s">
        <v>60</v>
      </c>
      <c r="F127" s="158" t="s">
        <v>12</v>
      </c>
      <c r="G127" s="158" t="s">
        <v>63</v>
      </c>
      <c r="H127" s="438"/>
      <c r="I127" s="438"/>
      <c r="J127" s="151">
        <f>ROUNDUP('Tarifa 2026'!J128*(1+Instructions!$AA$9),3)</f>
        <v>2.9</v>
      </c>
      <c r="K127" s="155">
        <f t="shared" si="5"/>
        <v>3.0449999999999999</v>
      </c>
      <c r="L127" s="184">
        <f t="shared" si="9"/>
        <v>3.48</v>
      </c>
      <c r="M127" s="88"/>
      <c r="N127" s="89"/>
      <c r="O127"/>
      <c r="P127"/>
      <c r="Q127"/>
      <c r="R127"/>
    </row>
    <row r="128" spans="1:18" s="53" customFormat="1" ht="24.95" customHeight="1">
      <c r="A128" s="185">
        <v>45</v>
      </c>
      <c r="B128" s="81" t="s">
        <v>122</v>
      </c>
      <c r="C128" s="162">
        <v>6692</v>
      </c>
      <c r="D128" s="139" t="s">
        <v>216</v>
      </c>
      <c r="E128" s="139" t="s">
        <v>64</v>
      </c>
      <c r="F128" s="139" t="s">
        <v>132</v>
      </c>
      <c r="G128" s="139" t="s">
        <v>81</v>
      </c>
      <c r="H128" s="139">
        <v>100</v>
      </c>
      <c r="I128" s="161">
        <v>5</v>
      </c>
      <c r="J128" s="153">
        <f>ROUNDUP('Tarifa 2026'!J129*(1+Instructions!$AA$9),3)</f>
        <v>3.2</v>
      </c>
      <c r="K128" s="154">
        <f t="shared" si="5"/>
        <v>3.36</v>
      </c>
      <c r="L128" s="178">
        <f t="shared" si="9"/>
        <v>3.84</v>
      </c>
      <c r="M128" s="88"/>
      <c r="N128" s="89"/>
      <c r="O128"/>
      <c r="P128"/>
      <c r="Q128"/>
      <c r="R128"/>
    </row>
    <row r="129" spans="1:45" s="53" customFormat="1" ht="24.95" customHeight="1">
      <c r="A129" s="293">
        <v>45</v>
      </c>
      <c r="B129" s="424" t="s">
        <v>122</v>
      </c>
      <c r="C129" s="441">
        <v>7129</v>
      </c>
      <c r="D129" s="438" t="s">
        <v>91</v>
      </c>
      <c r="E129" s="158" t="s">
        <v>62</v>
      </c>
      <c r="F129" s="158" t="s">
        <v>132</v>
      </c>
      <c r="G129" s="158" t="s">
        <v>81</v>
      </c>
      <c r="H129" s="438">
        <v>100</v>
      </c>
      <c r="I129" s="438">
        <v>5</v>
      </c>
      <c r="J129" s="151">
        <f>ROUNDUP('Tarifa 2026'!J130*(1+Instructions!$AA$9),3)</f>
        <v>3.9</v>
      </c>
      <c r="K129" s="155">
        <f t="shared" si="5"/>
        <v>4.0949999999999998</v>
      </c>
      <c r="L129" s="184">
        <f t="shared" si="9"/>
        <v>4.68</v>
      </c>
      <c r="M129" s="88"/>
      <c r="N129" s="89"/>
      <c r="O129"/>
      <c r="P129"/>
      <c r="Q129"/>
      <c r="R129"/>
    </row>
    <row r="130" spans="1:45" ht="21.75" customHeight="1">
      <c r="A130" s="293"/>
      <c r="B130" s="424"/>
      <c r="C130" s="441"/>
      <c r="D130" s="438"/>
      <c r="E130" s="158" t="s">
        <v>62</v>
      </c>
      <c r="F130" s="158" t="s">
        <v>176</v>
      </c>
      <c r="G130" s="158" t="s">
        <v>81</v>
      </c>
      <c r="H130" s="438"/>
      <c r="I130" s="438"/>
      <c r="J130" s="151">
        <f>ROUNDUP('Tarifa 2026'!J131*(1+Instructions!$AA$9),3)</f>
        <v>4.34</v>
      </c>
      <c r="K130" s="155">
        <f t="shared" si="5"/>
        <v>4.5570000000000004</v>
      </c>
      <c r="L130" s="184">
        <f t="shared" si="9"/>
        <v>5.2080000000000002</v>
      </c>
      <c r="M130" s="88"/>
      <c r="N130" s="89"/>
    </row>
    <row r="131" spans="1:45" ht="21.75" customHeight="1">
      <c r="A131" s="179">
        <v>171</v>
      </c>
      <c r="B131" s="424"/>
      <c r="C131" s="441"/>
      <c r="D131" s="438"/>
      <c r="E131" s="158" t="s">
        <v>60</v>
      </c>
      <c r="F131" s="158" t="s">
        <v>12</v>
      </c>
      <c r="G131" s="158" t="s">
        <v>81</v>
      </c>
      <c r="H131" s="438"/>
      <c r="I131" s="438"/>
      <c r="J131" s="151">
        <f>ROUNDUP('Tarifa 2026'!J132*(1+Instructions!$AA$9),3)</f>
        <v>3.26</v>
      </c>
      <c r="K131" s="155">
        <f t="shared" si="5"/>
        <v>3.423</v>
      </c>
      <c r="L131" s="184">
        <f t="shared" si="9"/>
        <v>3.9119999999999999</v>
      </c>
      <c r="M131" s="88"/>
      <c r="N131" s="89"/>
    </row>
    <row r="132" spans="1:45" ht="21.75" customHeight="1">
      <c r="A132" s="310">
        <v>46</v>
      </c>
      <c r="B132" s="318" t="s">
        <v>122</v>
      </c>
      <c r="C132" s="307">
        <v>6517</v>
      </c>
      <c r="D132" s="314" t="s">
        <v>133</v>
      </c>
      <c r="E132" s="139" t="s">
        <v>64</v>
      </c>
      <c r="F132" s="139" t="s">
        <v>132</v>
      </c>
      <c r="G132" s="139" t="s">
        <v>81</v>
      </c>
      <c r="H132" s="314">
        <v>100</v>
      </c>
      <c r="I132" s="341">
        <v>5</v>
      </c>
      <c r="J132" s="153">
        <f>ROUNDUP('Tarifa 2026'!J133*(1+Instructions!$AA$9),3)</f>
        <v>3.7</v>
      </c>
      <c r="K132" s="154">
        <f t="shared" si="5"/>
        <v>3.8849999999999998</v>
      </c>
      <c r="L132" s="178">
        <f t="shared" si="9"/>
        <v>4.4400000000000004</v>
      </c>
      <c r="M132" s="88"/>
      <c r="N132" s="89"/>
    </row>
    <row r="133" spans="1:45" ht="21.75" customHeight="1">
      <c r="A133" s="310"/>
      <c r="B133" s="318"/>
      <c r="C133" s="307"/>
      <c r="D133" s="314"/>
      <c r="E133" s="139" t="s">
        <v>64</v>
      </c>
      <c r="F133" s="139" t="s">
        <v>132</v>
      </c>
      <c r="G133" s="139" t="s">
        <v>63</v>
      </c>
      <c r="H133" s="314"/>
      <c r="I133" s="341"/>
      <c r="J133" s="153">
        <f>ROUNDUP('Tarifa 2026'!J134*(1+Instructions!$AA$9),3)</f>
        <v>3.9</v>
      </c>
      <c r="K133" s="154">
        <f t="shared" si="5"/>
        <v>4.0949999999999998</v>
      </c>
      <c r="L133" s="178">
        <f t="shared" si="9"/>
        <v>4.68</v>
      </c>
      <c r="M133" s="88"/>
      <c r="N133" s="89"/>
    </row>
    <row r="134" spans="1:45" ht="21.75" customHeight="1">
      <c r="A134" s="293">
        <v>46</v>
      </c>
      <c r="B134" s="424" t="s">
        <v>122</v>
      </c>
      <c r="C134" s="308">
        <v>6535</v>
      </c>
      <c r="D134" s="438" t="s">
        <v>45</v>
      </c>
      <c r="E134" s="158" t="s">
        <v>64</v>
      </c>
      <c r="F134" s="158" t="s">
        <v>132</v>
      </c>
      <c r="G134" s="158" t="s">
        <v>81</v>
      </c>
      <c r="H134" s="438">
        <v>100</v>
      </c>
      <c r="I134" s="437">
        <v>5</v>
      </c>
      <c r="J134" s="151">
        <f>ROUNDUP('Tarifa 2026'!J135*(1+Instructions!$AA$9),3)</f>
        <v>3.5</v>
      </c>
      <c r="K134" s="155">
        <f t="shared" si="5"/>
        <v>3.6749999999999998</v>
      </c>
      <c r="L134" s="184">
        <f t="shared" si="9"/>
        <v>4.2</v>
      </c>
      <c r="M134" s="88"/>
      <c r="N134" s="89"/>
    </row>
    <row r="135" spans="1:45" ht="21.75" customHeight="1">
      <c r="A135" s="293"/>
      <c r="B135" s="424"/>
      <c r="C135" s="308"/>
      <c r="D135" s="438"/>
      <c r="E135" s="158" t="s">
        <v>64</v>
      </c>
      <c r="F135" s="158" t="s">
        <v>132</v>
      </c>
      <c r="G135" s="158" t="s">
        <v>63</v>
      </c>
      <c r="H135" s="438"/>
      <c r="I135" s="437"/>
      <c r="J135" s="151">
        <f>ROUNDUP('Tarifa 2026'!J136*(1+Instructions!$AA$9),3)</f>
        <v>3.9</v>
      </c>
      <c r="K135" s="155">
        <f t="shared" si="5"/>
        <v>4.0949999999999998</v>
      </c>
      <c r="L135" s="184">
        <f t="shared" si="9"/>
        <v>4.68</v>
      </c>
      <c r="M135" s="88"/>
      <c r="N135" s="89"/>
    </row>
    <row r="136" spans="1:45" ht="21.75" customHeight="1">
      <c r="A136" s="293">
        <v>172</v>
      </c>
      <c r="B136" s="424"/>
      <c r="C136" s="308"/>
      <c r="D136" s="438"/>
      <c r="E136" s="158" t="s">
        <v>60</v>
      </c>
      <c r="F136" s="158" t="s">
        <v>12</v>
      </c>
      <c r="G136" s="158" t="s">
        <v>81</v>
      </c>
      <c r="H136" s="438"/>
      <c r="I136" s="437"/>
      <c r="J136" s="151">
        <f>ROUNDUP('Tarifa 2026'!J137*(1+Instructions!$AA$9),3)</f>
        <v>3</v>
      </c>
      <c r="K136" s="155">
        <f t="shared" si="5"/>
        <v>3.15</v>
      </c>
      <c r="L136" s="184">
        <f t="shared" si="9"/>
        <v>3.6</v>
      </c>
      <c r="M136" s="88"/>
      <c r="N136" s="89"/>
    </row>
    <row r="137" spans="1:45" ht="21.75" customHeight="1">
      <c r="A137" s="293"/>
      <c r="B137" s="424"/>
      <c r="C137" s="308"/>
      <c r="D137" s="438"/>
      <c r="E137" s="158" t="s">
        <v>60</v>
      </c>
      <c r="F137" s="158" t="s">
        <v>12</v>
      </c>
      <c r="G137" s="158" t="s">
        <v>63</v>
      </c>
      <c r="H137" s="438"/>
      <c r="I137" s="437"/>
      <c r="J137" s="151">
        <f>ROUNDUP('Tarifa 2026'!J138*(1+Instructions!$AA$9),3)</f>
        <v>3.1</v>
      </c>
      <c r="K137" s="155">
        <f t="shared" si="5"/>
        <v>3.2549999999999999</v>
      </c>
      <c r="L137" s="184">
        <f t="shared" si="9"/>
        <v>3.72</v>
      </c>
      <c r="M137" s="88"/>
      <c r="N137" s="89"/>
    </row>
    <row r="138" spans="1:45" ht="21.75" customHeight="1">
      <c r="A138" s="281">
        <v>48</v>
      </c>
      <c r="B138" s="286" t="s">
        <v>449</v>
      </c>
      <c r="C138" s="287" t="s">
        <v>500</v>
      </c>
      <c r="D138" s="157" t="s">
        <v>501</v>
      </c>
      <c r="E138" s="157" t="s">
        <v>64</v>
      </c>
      <c r="F138" s="157" t="s">
        <v>132</v>
      </c>
      <c r="G138" s="157" t="s">
        <v>81</v>
      </c>
      <c r="H138" s="149">
        <v>100</v>
      </c>
      <c r="I138" s="212">
        <v>5</v>
      </c>
      <c r="J138" s="153">
        <f>ROUNDUP('Tarifa 2026'!J139*(1+Instructions!$AA$9),3)</f>
        <v>5</v>
      </c>
      <c r="K138" s="154">
        <f t="shared" si="5"/>
        <v>5.25</v>
      </c>
      <c r="L138" s="178">
        <f t="shared" si="9"/>
        <v>6</v>
      </c>
      <c r="M138" s="88"/>
      <c r="N138" s="89"/>
    </row>
    <row r="139" spans="1:45" s="6" customFormat="1" ht="21.75" customHeight="1">
      <c r="A139" s="293">
        <v>50</v>
      </c>
      <c r="B139" s="424" t="s">
        <v>326</v>
      </c>
      <c r="C139" s="308" t="s">
        <v>338</v>
      </c>
      <c r="D139" s="438" t="s">
        <v>339</v>
      </c>
      <c r="E139" s="158" t="s">
        <v>64</v>
      </c>
      <c r="F139" s="158" t="s">
        <v>132</v>
      </c>
      <c r="G139" s="158" t="s">
        <v>81</v>
      </c>
      <c r="H139" s="438">
        <v>100</v>
      </c>
      <c r="I139" s="437">
        <v>50</v>
      </c>
      <c r="J139" s="151">
        <f>ROUNDUP('Tarifa 2026'!J140*(1+Instructions!$AA$9),3)</f>
        <v>4.2</v>
      </c>
      <c r="K139" s="155">
        <f t="shared" si="5"/>
        <v>4.41</v>
      </c>
      <c r="L139" s="184">
        <f t="shared" si="9"/>
        <v>5.04</v>
      </c>
      <c r="M139" s="88"/>
      <c r="N139" s="89"/>
      <c r="O139"/>
      <c r="P139"/>
      <c r="Q139"/>
      <c r="R139"/>
      <c r="S139"/>
      <c r="T139"/>
      <c r="U139"/>
      <c r="V139"/>
      <c r="W139"/>
      <c r="X139"/>
      <c r="Y139"/>
      <c r="Z139"/>
      <c r="AA139"/>
      <c r="AB139"/>
      <c r="AC139"/>
      <c r="AD139"/>
      <c r="AE139"/>
      <c r="AF139"/>
      <c r="AG139"/>
      <c r="AH139"/>
      <c r="AI139"/>
      <c r="AJ139"/>
      <c r="AK139"/>
      <c r="AL139"/>
      <c r="AM139"/>
      <c r="AN139"/>
      <c r="AO139"/>
      <c r="AP139"/>
      <c r="AQ139"/>
      <c r="AR139"/>
      <c r="AS139"/>
    </row>
    <row r="140" spans="1:45" s="6" customFormat="1" ht="21.75" customHeight="1">
      <c r="A140" s="293"/>
      <c r="B140" s="424"/>
      <c r="C140" s="308"/>
      <c r="D140" s="438"/>
      <c r="E140" s="158" t="s">
        <v>64</v>
      </c>
      <c r="F140" s="158" t="s">
        <v>132</v>
      </c>
      <c r="G140" s="158" t="s">
        <v>63</v>
      </c>
      <c r="H140" s="438"/>
      <c r="I140" s="437"/>
      <c r="J140" s="151">
        <f>ROUNDUP('Tarifa 2026'!J141*(1+Instructions!$AA$9),3)</f>
        <v>5.2</v>
      </c>
      <c r="K140" s="155">
        <f t="shared" ref="K140:K167" si="10">IF(I140=1,(ROUNDUP((J140*0.05+J140),3)),ROUNDUP((J140*0.05+J140),3))</f>
        <v>5.46</v>
      </c>
      <c r="L140" s="184">
        <f t="shared" si="9"/>
        <v>6.24</v>
      </c>
      <c r="M140" s="88"/>
      <c r="N140" s="89"/>
      <c r="O140"/>
      <c r="P140"/>
      <c r="Q140"/>
      <c r="R140"/>
      <c r="S140"/>
      <c r="T140"/>
      <c r="U140"/>
      <c r="V140"/>
      <c r="W140"/>
      <c r="X140"/>
      <c r="Y140"/>
      <c r="Z140"/>
      <c r="AA140"/>
      <c r="AB140"/>
      <c r="AC140"/>
      <c r="AD140"/>
      <c r="AE140"/>
      <c r="AF140"/>
      <c r="AG140"/>
      <c r="AH140"/>
      <c r="AI140"/>
      <c r="AJ140"/>
      <c r="AK140"/>
      <c r="AL140"/>
      <c r="AM140"/>
      <c r="AN140"/>
      <c r="AO140"/>
      <c r="AP140"/>
      <c r="AQ140"/>
      <c r="AR140"/>
      <c r="AS140"/>
    </row>
    <row r="141" spans="1:45" s="6" customFormat="1" ht="21.75" customHeight="1">
      <c r="A141" s="293"/>
      <c r="B141" s="424"/>
      <c r="C141" s="308"/>
      <c r="D141" s="438"/>
      <c r="E141" s="158" t="s">
        <v>64</v>
      </c>
      <c r="F141" s="158" t="s">
        <v>176</v>
      </c>
      <c r="G141" s="158" t="s">
        <v>81</v>
      </c>
      <c r="H141" s="438"/>
      <c r="I141" s="437"/>
      <c r="J141" s="151">
        <f>ROUNDUP('Tarifa 2026'!J142*(1+Instructions!$AA$9),3)</f>
        <v>5</v>
      </c>
      <c r="K141" s="155">
        <f t="shared" si="10"/>
        <v>5.25</v>
      </c>
      <c r="L141" s="184">
        <f t="shared" si="9"/>
        <v>6</v>
      </c>
      <c r="M141" s="88"/>
      <c r="N141" s="89"/>
      <c r="O141"/>
      <c r="P141"/>
      <c r="Q141"/>
      <c r="R141"/>
      <c r="S141"/>
      <c r="T141"/>
      <c r="U141"/>
      <c r="V141"/>
      <c r="W141"/>
      <c r="X141"/>
      <c r="Y141"/>
      <c r="Z141"/>
      <c r="AA141"/>
      <c r="AB141"/>
      <c r="AC141"/>
      <c r="AD141"/>
      <c r="AE141"/>
      <c r="AF141"/>
      <c r="AG141"/>
      <c r="AH141"/>
      <c r="AI141"/>
      <c r="AJ141"/>
      <c r="AK141"/>
      <c r="AL141"/>
      <c r="AM141"/>
      <c r="AN141"/>
      <c r="AO141"/>
      <c r="AP141"/>
      <c r="AQ141"/>
      <c r="AR141"/>
      <c r="AS141"/>
    </row>
    <row r="142" spans="1:45" s="6" customFormat="1" ht="21.75" customHeight="1">
      <c r="A142" s="293"/>
      <c r="B142" s="424"/>
      <c r="C142" s="308"/>
      <c r="D142" s="438"/>
      <c r="E142" s="158" t="s">
        <v>64</v>
      </c>
      <c r="F142" s="158" t="s">
        <v>176</v>
      </c>
      <c r="G142" s="158" t="s">
        <v>63</v>
      </c>
      <c r="H142" s="438"/>
      <c r="I142" s="437"/>
      <c r="J142" s="151">
        <f>ROUNDUP('Tarifa 2026'!J143*(1+Instructions!$AA$9),3)</f>
        <v>5.7</v>
      </c>
      <c r="K142" s="155">
        <f t="shared" si="10"/>
        <v>5.9850000000000003</v>
      </c>
      <c r="L142" s="184">
        <f t="shared" si="9"/>
        <v>6.84</v>
      </c>
      <c r="M142" s="88"/>
      <c r="N142" s="89"/>
      <c r="O142"/>
      <c r="P142"/>
      <c r="Q142"/>
      <c r="R142"/>
      <c r="S142"/>
      <c r="T142"/>
      <c r="U142"/>
      <c r="V142"/>
      <c r="W142"/>
      <c r="X142"/>
      <c r="Y142"/>
      <c r="Z142"/>
      <c r="AA142"/>
      <c r="AB142"/>
      <c r="AC142"/>
      <c r="AD142"/>
      <c r="AE142"/>
      <c r="AF142"/>
      <c r="AG142"/>
      <c r="AH142"/>
      <c r="AI142"/>
      <c r="AJ142"/>
      <c r="AK142"/>
      <c r="AL142"/>
      <c r="AM142"/>
      <c r="AN142"/>
      <c r="AO142"/>
      <c r="AP142"/>
      <c r="AQ142"/>
      <c r="AR142"/>
      <c r="AS142"/>
    </row>
    <row r="143" spans="1:45" s="6" customFormat="1" ht="21.75" customHeight="1">
      <c r="A143" s="310">
        <v>50</v>
      </c>
      <c r="B143" s="318" t="s">
        <v>122</v>
      </c>
      <c r="C143" s="307">
        <v>6545</v>
      </c>
      <c r="D143" s="314" t="s">
        <v>41</v>
      </c>
      <c r="E143" s="139" t="s">
        <v>62</v>
      </c>
      <c r="F143" s="139" t="s">
        <v>132</v>
      </c>
      <c r="G143" s="139" t="s">
        <v>81</v>
      </c>
      <c r="H143" s="314">
        <v>100</v>
      </c>
      <c r="I143" s="341">
        <v>5</v>
      </c>
      <c r="J143" s="153">
        <f>ROUNDUP('Tarifa 2026'!J144*(1+Instructions!$AA$9),3)</f>
        <v>3.9</v>
      </c>
      <c r="K143" s="154">
        <f t="shared" si="10"/>
        <v>4.0949999999999998</v>
      </c>
      <c r="L143" s="178">
        <f t="shared" si="9"/>
        <v>4.68</v>
      </c>
      <c r="M143" s="88"/>
      <c r="N143" s="89"/>
      <c r="O143"/>
      <c r="P143"/>
      <c r="Q143"/>
      <c r="R143"/>
      <c r="S143"/>
      <c r="T143"/>
      <c r="U143"/>
      <c r="V143"/>
      <c r="W143"/>
      <c r="X143"/>
      <c r="Y143"/>
      <c r="Z143"/>
      <c r="AA143"/>
      <c r="AB143"/>
      <c r="AC143"/>
      <c r="AD143"/>
      <c r="AE143"/>
      <c r="AF143"/>
      <c r="AG143"/>
      <c r="AH143"/>
      <c r="AI143"/>
      <c r="AJ143"/>
      <c r="AK143"/>
      <c r="AL143"/>
      <c r="AM143"/>
      <c r="AN143"/>
      <c r="AO143"/>
      <c r="AP143"/>
      <c r="AQ143"/>
      <c r="AR143"/>
      <c r="AS143"/>
    </row>
    <row r="144" spans="1:45" s="6" customFormat="1" ht="21.75" customHeight="1">
      <c r="A144" s="310"/>
      <c r="B144" s="318"/>
      <c r="C144" s="307"/>
      <c r="D144" s="314"/>
      <c r="E144" s="139" t="s">
        <v>62</v>
      </c>
      <c r="F144" s="139" t="s">
        <v>176</v>
      </c>
      <c r="G144" s="139" t="s">
        <v>81</v>
      </c>
      <c r="H144" s="314"/>
      <c r="I144" s="341"/>
      <c r="J144" s="153">
        <f>ROUNDUP('Tarifa 2026'!J145*(1+Instructions!$AA$9),3)</f>
        <v>5.18</v>
      </c>
      <c r="K144" s="154">
        <f t="shared" si="10"/>
        <v>5.4390000000000001</v>
      </c>
      <c r="L144" s="178">
        <f t="shared" si="9"/>
        <v>6.2160000000000002</v>
      </c>
      <c r="M144" s="88"/>
      <c r="N144" s="89"/>
      <c r="O144"/>
      <c r="P144"/>
      <c r="Q144"/>
      <c r="R144"/>
      <c r="S144"/>
      <c r="T144"/>
      <c r="U144"/>
      <c r="V144"/>
      <c r="W144"/>
      <c r="X144"/>
      <c r="Y144"/>
      <c r="Z144"/>
      <c r="AA144"/>
      <c r="AB144"/>
      <c r="AC144"/>
      <c r="AD144"/>
      <c r="AE144"/>
      <c r="AF144"/>
      <c r="AG144"/>
      <c r="AH144"/>
      <c r="AI144"/>
      <c r="AJ144"/>
      <c r="AK144"/>
      <c r="AL144"/>
      <c r="AM144"/>
      <c r="AN144"/>
      <c r="AO144"/>
      <c r="AP144"/>
      <c r="AQ144"/>
      <c r="AR144"/>
      <c r="AS144"/>
    </row>
    <row r="145" spans="1:45" s="6" customFormat="1" ht="21.75" customHeight="1">
      <c r="A145" s="310"/>
      <c r="B145" s="318"/>
      <c r="C145" s="307"/>
      <c r="D145" s="314"/>
      <c r="E145" s="139" t="s">
        <v>62</v>
      </c>
      <c r="F145" s="139" t="s">
        <v>132</v>
      </c>
      <c r="G145" s="139" t="s">
        <v>63</v>
      </c>
      <c r="H145" s="314"/>
      <c r="I145" s="341"/>
      <c r="J145" s="153">
        <f>ROUNDUP('Tarifa 2026'!J146*(1+Instructions!$AA$9),3)</f>
        <v>4.5</v>
      </c>
      <c r="K145" s="154">
        <f t="shared" si="10"/>
        <v>4.7249999999999996</v>
      </c>
      <c r="L145" s="178">
        <f t="shared" si="9"/>
        <v>5.4</v>
      </c>
      <c r="M145" s="88"/>
      <c r="N145" s="89"/>
      <c r="O145"/>
      <c r="P145"/>
      <c r="Q145"/>
      <c r="R145"/>
      <c r="S145"/>
      <c r="T145"/>
      <c r="U145"/>
      <c r="V145"/>
      <c r="W145"/>
      <c r="X145"/>
      <c r="Y145"/>
      <c r="Z145"/>
      <c r="AA145"/>
      <c r="AB145"/>
      <c r="AC145"/>
      <c r="AD145"/>
      <c r="AE145"/>
      <c r="AF145"/>
      <c r="AG145"/>
      <c r="AH145"/>
      <c r="AI145"/>
      <c r="AJ145"/>
      <c r="AK145"/>
      <c r="AL145"/>
      <c r="AM145"/>
      <c r="AN145"/>
      <c r="AO145"/>
      <c r="AP145"/>
      <c r="AQ145"/>
      <c r="AR145"/>
      <c r="AS145"/>
    </row>
    <row r="146" spans="1:45" s="6" customFormat="1" ht="21.75" customHeight="1">
      <c r="A146" s="310"/>
      <c r="B146" s="318"/>
      <c r="C146" s="307"/>
      <c r="D146" s="314"/>
      <c r="E146" s="139" t="s">
        <v>62</v>
      </c>
      <c r="F146" s="139" t="s">
        <v>176</v>
      </c>
      <c r="G146" s="139" t="s">
        <v>63</v>
      </c>
      <c r="H146" s="314"/>
      <c r="I146" s="341"/>
      <c r="J146" s="153">
        <f>ROUNDUP('Tarifa 2026'!J147*(1+Instructions!$AA$9),3)</f>
        <v>5.24</v>
      </c>
      <c r="K146" s="154">
        <f t="shared" si="10"/>
        <v>5.5019999999999998</v>
      </c>
      <c r="L146" s="178">
        <f t="shared" si="9"/>
        <v>6.2880000000000003</v>
      </c>
      <c r="M146" s="88"/>
      <c r="N146" s="89"/>
      <c r="O146"/>
      <c r="P146"/>
      <c r="Q146"/>
      <c r="R146"/>
      <c r="S146"/>
      <c r="T146"/>
      <c r="U146"/>
      <c r="V146"/>
      <c r="W146"/>
      <c r="X146"/>
      <c r="Y146"/>
      <c r="Z146"/>
      <c r="AA146"/>
      <c r="AB146"/>
      <c r="AC146"/>
      <c r="AD146"/>
      <c r="AE146"/>
      <c r="AF146"/>
      <c r="AG146"/>
      <c r="AH146"/>
      <c r="AI146"/>
      <c r="AJ146"/>
      <c r="AK146"/>
      <c r="AL146"/>
      <c r="AM146"/>
      <c r="AN146"/>
      <c r="AO146"/>
      <c r="AP146"/>
      <c r="AQ146"/>
      <c r="AR146"/>
      <c r="AS146"/>
    </row>
    <row r="147" spans="1:45" s="6" customFormat="1" ht="21.75" customHeight="1">
      <c r="A147" s="310">
        <v>172</v>
      </c>
      <c r="B147" s="318"/>
      <c r="C147" s="307"/>
      <c r="D147" s="314"/>
      <c r="E147" s="139" t="s">
        <v>60</v>
      </c>
      <c r="F147" s="139" t="s">
        <v>12</v>
      </c>
      <c r="G147" s="139" t="s">
        <v>81</v>
      </c>
      <c r="H147" s="314"/>
      <c r="I147" s="341"/>
      <c r="J147" s="153">
        <f>ROUNDUP('Tarifa 2026'!J148*(1+Instructions!$AA$9),3)</f>
        <v>3</v>
      </c>
      <c r="K147" s="154">
        <f t="shared" si="10"/>
        <v>3.15</v>
      </c>
      <c r="L147" s="178">
        <f t="shared" si="9"/>
        <v>3.6</v>
      </c>
      <c r="M147" s="88"/>
      <c r="N147" s="89"/>
      <c r="O147"/>
      <c r="P147"/>
      <c r="Q147"/>
      <c r="R147"/>
      <c r="S147"/>
      <c r="T147"/>
      <c r="U147"/>
      <c r="V147"/>
      <c r="W147"/>
      <c r="X147"/>
      <c r="Y147"/>
      <c r="Z147"/>
      <c r="AA147"/>
      <c r="AB147"/>
      <c r="AC147"/>
      <c r="AD147"/>
      <c r="AE147"/>
      <c r="AF147"/>
      <c r="AG147"/>
      <c r="AH147"/>
      <c r="AI147"/>
      <c r="AJ147"/>
      <c r="AK147"/>
      <c r="AL147"/>
      <c r="AM147"/>
      <c r="AN147"/>
      <c r="AO147"/>
      <c r="AP147"/>
      <c r="AQ147"/>
      <c r="AR147"/>
      <c r="AS147"/>
    </row>
    <row r="148" spans="1:45" s="6" customFormat="1" ht="21.75" customHeight="1">
      <c r="A148" s="310"/>
      <c r="B148" s="318"/>
      <c r="C148" s="307"/>
      <c r="D148" s="314"/>
      <c r="E148" s="139" t="s">
        <v>60</v>
      </c>
      <c r="F148" s="139" t="s">
        <v>12</v>
      </c>
      <c r="G148" s="139" t="s">
        <v>63</v>
      </c>
      <c r="H148" s="314"/>
      <c r="I148" s="341"/>
      <c r="J148" s="153">
        <f>ROUNDUP('Tarifa 2026'!J149*(1+Instructions!$AA$9),3)</f>
        <v>3.26</v>
      </c>
      <c r="K148" s="154">
        <f t="shared" si="10"/>
        <v>3.423</v>
      </c>
      <c r="L148" s="178">
        <f t="shared" si="9"/>
        <v>3.9119999999999999</v>
      </c>
      <c r="M148" s="88"/>
      <c r="N148" s="89"/>
      <c r="O148"/>
      <c r="P148"/>
      <c r="Q148"/>
      <c r="R148"/>
      <c r="S148"/>
      <c r="T148"/>
      <c r="U148"/>
      <c r="V148"/>
      <c r="W148"/>
      <c r="X148"/>
      <c r="Y148"/>
      <c r="Z148"/>
      <c r="AA148"/>
      <c r="AB148"/>
      <c r="AC148"/>
      <c r="AD148"/>
      <c r="AE148"/>
      <c r="AF148"/>
      <c r="AG148"/>
      <c r="AH148"/>
      <c r="AI148"/>
      <c r="AJ148"/>
      <c r="AK148"/>
      <c r="AL148"/>
      <c r="AM148"/>
      <c r="AN148"/>
      <c r="AO148"/>
      <c r="AP148"/>
      <c r="AQ148"/>
      <c r="AR148"/>
      <c r="AS148"/>
    </row>
    <row r="149" spans="1:45" s="6" customFormat="1" ht="21.75" customHeight="1">
      <c r="A149" s="293">
        <v>53</v>
      </c>
      <c r="B149" s="424" t="s">
        <v>122</v>
      </c>
      <c r="C149" s="308">
        <v>1217</v>
      </c>
      <c r="D149" s="438" t="s">
        <v>46</v>
      </c>
      <c r="E149" s="158" t="s">
        <v>62</v>
      </c>
      <c r="F149" s="158" t="s">
        <v>132</v>
      </c>
      <c r="G149" s="158" t="s">
        <v>81</v>
      </c>
      <c r="H149" s="438">
        <v>50</v>
      </c>
      <c r="I149" s="439">
        <v>1</v>
      </c>
      <c r="J149" s="151">
        <f>ROUNDUP('Tarifa 2026'!J150*(1+Instructions!$AA$9),3)</f>
        <v>5.5</v>
      </c>
      <c r="K149" s="155">
        <f t="shared" si="10"/>
        <v>5.7750000000000004</v>
      </c>
      <c r="L149" s="184" t="str">
        <f t="shared" si="9"/>
        <v>-</v>
      </c>
      <c r="M149" s="88"/>
      <c r="N149" s="89"/>
      <c r="O149"/>
      <c r="P149"/>
      <c r="Q149"/>
      <c r="R149"/>
      <c r="S149"/>
      <c r="T149"/>
      <c r="U149"/>
      <c r="V149"/>
      <c r="W149"/>
      <c r="X149"/>
      <c r="Y149"/>
      <c r="Z149"/>
      <c r="AA149"/>
      <c r="AB149"/>
      <c r="AC149"/>
      <c r="AD149"/>
      <c r="AE149"/>
      <c r="AF149"/>
      <c r="AG149"/>
      <c r="AH149"/>
      <c r="AI149"/>
      <c r="AJ149"/>
      <c r="AK149"/>
      <c r="AL149"/>
      <c r="AM149"/>
      <c r="AN149"/>
      <c r="AO149"/>
      <c r="AP149"/>
      <c r="AQ149"/>
      <c r="AR149"/>
      <c r="AS149"/>
    </row>
    <row r="150" spans="1:45" ht="24.95" customHeight="1">
      <c r="A150" s="293"/>
      <c r="B150" s="424"/>
      <c r="C150" s="308"/>
      <c r="D150" s="438"/>
      <c r="E150" s="158" t="s">
        <v>62</v>
      </c>
      <c r="F150" s="158" t="s">
        <v>176</v>
      </c>
      <c r="G150" s="158" t="s">
        <v>81</v>
      </c>
      <c r="H150" s="438"/>
      <c r="I150" s="439"/>
      <c r="J150" s="151">
        <f>ROUNDUP('Tarifa 2026'!J151*(1+Instructions!$AA$9),3)</f>
        <v>6.3</v>
      </c>
      <c r="K150" s="155">
        <f t="shared" si="10"/>
        <v>6.6150000000000002</v>
      </c>
      <c r="L150" s="184" t="str">
        <f t="shared" si="9"/>
        <v>-</v>
      </c>
      <c r="M150" s="88"/>
      <c r="N150" s="89"/>
    </row>
    <row r="151" spans="1:45" ht="24.95" customHeight="1">
      <c r="A151" s="293"/>
      <c r="B151" s="424"/>
      <c r="C151" s="308"/>
      <c r="D151" s="438"/>
      <c r="E151" s="158" t="s">
        <v>62</v>
      </c>
      <c r="F151" s="158" t="s">
        <v>177</v>
      </c>
      <c r="G151" s="158" t="s">
        <v>81</v>
      </c>
      <c r="H151" s="438"/>
      <c r="I151" s="439"/>
      <c r="J151" s="151">
        <f>ROUNDUP('Tarifa 2026'!J152*(1+Instructions!$AA$9),3)</f>
        <v>6.9</v>
      </c>
      <c r="K151" s="155">
        <f t="shared" si="10"/>
        <v>7.2450000000000001</v>
      </c>
      <c r="L151" s="184" t="str">
        <f t="shared" si="9"/>
        <v>-</v>
      </c>
      <c r="M151" s="88"/>
      <c r="N151" s="89"/>
    </row>
    <row r="152" spans="1:45" ht="24.95" customHeight="1">
      <c r="A152" s="293"/>
      <c r="B152" s="424"/>
      <c r="C152" s="308"/>
      <c r="D152" s="438"/>
      <c r="E152" s="158" t="s">
        <v>62</v>
      </c>
      <c r="F152" s="158" t="s">
        <v>132</v>
      </c>
      <c r="G152" s="158" t="s">
        <v>63</v>
      </c>
      <c r="H152" s="438"/>
      <c r="I152" s="439"/>
      <c r="J152" s="151">
        <f>ROUNDUP('Tarifa 2026'!J153*(1+Instructions!$AA$9),3)</f>
        <v>6.2</v>
      </c>
      <c r="K152" s="155">
        <f t="shared" si="10"/>
        <v>6.51</v>
      </c>
      <c r="L152" s="184" t="str">
        <f t="shared" si="9"/>
        <v>-</v>
      </c>
      <c r="M152" s="88"/>
      <c r="N152" s="89"/>
    </row>
    <row r="153" spans="1:45" ht="24.95" customHeight="1">
      <c r="A153" s="293"/>
      <c r="B153" s="424"/>
      <c r="C153" s="308"/>
      <c r="D153" s="438"/>
      <c r="E153" s="158" t="s">
        <v>62</v>
      </c>
      <c r="F153" s="158" t="s">
        <v>176</v>
      </c>
      <c r="G153" s="158" t="s">
        <v>63</v>
      </c>
      <c r="H153" s="438"/>
      <c r="I153" s="439"/>
      <c r="J153" s="151">
        <f>ROUNDUP('Tarifa 2026'!J154*(1+Instructions!$AA$9),3)</f>
        <v>6.6</v>
      </c>
      <c r="K153" s="155">
        <f t="shared" si="10"/>
        <v>6.93</v>
      </c>
      <c r="L153" s="184" t="str">
        <f t="shared" si="9"/>
        <v>-</v>
      </c>
      <c r="M153" s="88"/>
      <c r="N153" s="89"/>
    </row>
    <row r="154" spans="1:45" ht="24.95" customHeight="1">
      <c r="A154" s="293"/>
      <c r="B154" s="424"/>
      <c r="C154" s="308"/>
      <c r="D154" s="438"/>
      <c r="E154" s="158" t="s">
        <v>62</v>
      </c>
      <c r="F154" s="158" t="s">
        <v>177</v>
      </c>
      <c r="G154" s="158" t="s">
        <v>63</v>
      </c>
      <c r="H154" s="158"/>
      <c r="I154" s="165"/>
      <c r="J154" s="151">
        <f>ROUNDUP('Tarifa 2026'!J155*(1+Instructions!$AA$9),3)</f>
        <v>8.1</v>
      </c>
      <c r="K154" s="155">
        <f t="shared" si="10"/>
        <v>8.5050000000000008</v>
      </c>
      <c r="L154" s="184" t="str">
        <f t="shared" si="9"/>
        <v>-</v>
      </c>
      <c r="M154" s="88"/>
      <c r="N154" s="89"/>
    </row>
    <row r="155" spans="1:45" ht="24.95" customHeight="1">
      <c r="A155" s="293">
        <v>173</v>
      </c>
      <c r="B155" s="424"/>
      <c r="C155" s="308"/>
      <c r="D155" s="438"/>
      <c r="E155" s="158" t="s">
        <v>60</v>
      </c>
      <c r="F155" s="158" t="s">
        <v>12</v>
      </c>
      <c r="G155" s="158" t="s">
        <v>81</v>
      </c>
      <c r="H155" s="438">
        <v>100</v>
      </c>
      <c r="I155" s="439">
        <v>1</v>
      </c>
      <c r="J155" s="151">
        <f>ROUNDUP('Tarifa 2026'!J156*(1+Instructions!$AA$9),3)</f>
        <v>3.9</v>
      </c>
      <c r="K155" s="155">
        <f t="shared" si="10"/>
        <v>4.0949999999999998</v>
      </c>
      <c r="L155" s="184" t="str">
        <f t="shared" si="9"/>
        <v>-</v>
      </c>
      <c r="M155" s="88"/>
      <c r="N155" s="89"/>
    </row>
    <row r="156" spans="1:45" ht="24.95" customHeight="1">
      <c r="A156" s="293"/>
      <c r="B156" s="424"/>
      <c r="C156" s="308"/>
      <c r="D156" s="438"/>
      <c r="E156" s="158" t="s">
        <v>60</v>
      </c>
      <c r="F156" s="158" t="s">
        <v>12</v>
      </c>
      <c r="G156" s="158" t="s">
        <v>63</v>
      </c>
      <c r="H156" s="438"/>
      <c r="I156" s="439"/>
      <c r="J156" s="151">
        <f>ROUNDUP('Tarifa 2026'!J157*(1+Instructions!$AA$9),3)</f>
        <v>4.8</v>
      </c>
      <c r="K156" s="155">
        <f t="shared" si="10"/>
        <v>5.04</v>
      </c>
      <c r="L156" s="184" t="str">
        <f t="shared" si="9"/>
        <v>-</v>
      </c>
      <c r="M156" s="88"/>
      <c r="N156" s="89"/>
    </row>
    <row r="157" spans="1:45" ht="24.95" customHeight="1">
      <c r="A157" s="310">
        <v>53</v>
      </c>
      <c r="B157" s="318" t="s">
        <v>122</v>
      </c>
      <c r="C157" s="440">
        <v>1218</v>
      </c>
      <c r="D157" s="314" t="s">
        <v>88</v>
      </c>
      <c r="E157" s="160" t="s">
        <v>64</v>
      </c>
      <c r="F157" s="139" t="s">
        <v>132</v>
      </c>
      <c r="G157" s="166" t="s">
        <v>81</v>
      </c>
      <c r="H157" s="314">
        <v>50</v>
      </c>
      <c r="I157" s="314">
        <v>1</v>
      </c>
      <c r="J157" s="153">
        <f>ROUNDUP('Tarifa 2026'!J158*(1+Instructions!$AA$9),3)</f>
        <v>5.5</v>
      </c>
      <c r="K157" s="154">
        <f t="shared" si="10"/>
        <v>5.7750000000000004</v>
      </c>
      <c r="L157" s="178" t="str">
        <f t="shared" si="9"/>
        <v>-</v>
      </c>
      <c r="M157" s="88"/>
      <c r="N157" s="89"/>
    </row>
    <row r="158" spans="1:45" ht="24.95" customHeight="1">
      <c r="A158" s="310"/>
      <c r="B158" s="318"/>
      <c r="C158" s="440"/>
      <c r="D158" s="314"/>
      <c r="E158" s="160" t="s">
        <v>64</v>
      </c>
      <c r="F158" s="139" t="s">
        <v>176</v>
      </c>
      <c r="G158" s="166" t="s">
        <v>81</v>
      </c>
      <c r="H158" s="314"/>
      <c r="I158" s="314"/>
      <c r="J158" s="153">
        <f>ROUNDUP('Tarifa 2026'!J159*(1+Instructions!$AA$9),3)</f>
        <v>6.3</v>
      </c>
      <c r="K158" s="154">
        <f t="shared" si="10"/>
        <v>6.6150000000000002</v>
      </c>
      <c r="L158" s="178" t="str">
        <f t="shared" si="9"/>
        <v>-</v>
      </c>
      <c r="M158" s="88"/>
      <c r="N158" s="89"/>
    </row>
    <row r="159" spans="1:45" ht="24.95" customHeight="1">
      <c r="A159" s="310"/>
      <c r="B159" s="318"/>
      <c r="C159" s="440"/>
      <c r="D159" s="314"/>
      <c r="E159" s="160" t="s">
        <v>64</v>
      </c>
      <c r="F159" s="139" t="s">
        <v>132</v>
      </c>
      <c r="G159" s="166" t="s">
        <v>63</v>
      </c>
      <c r="H159" s="314"/>
      <c r="I159" s="314"/>
      <c r="J159" s="153">
        <f>ROUNDUP('Tarifa 2026'!J160*(1+Instructions!$AA$9),3)</f>
        <v>6.2</v>
      </c>
      <c r="K159" s="154">
        <f t="shared" si="10"/>
        <v>6.51</v>
      </c>
      <c r="L159" s="178" t="str">
        <f t="shared" si="9"/>
        <v>-</v>
      </c>
      <c r="M159" s="88"/>
      <c r="N159" s="89"/>
    </row>
    <row r="160" spans="1:45" ht="24.95" customHeight="1">
      <c r="A160" s="310"/>
      <c r="B160" s="318"/>
      <c r="C160" s="440"/>
      <c r="D160" s="314"/>
      <c r="E160" s="160" t="s">
        <v>64</v>
      </c>
      <c r="F160" s="139" t="s">
        <v>176</v>
      </c>
      <c r="G160" s="166" t="s">
        <v>63</v>
      </c>
      <c r="H160" s="314"/>
      <c r="I160" s="314"/>
      <c r="J160" s="153">
        <f>ROUNDUP('Tarifa 2026'!J161*(1+Instructions!$AA$9),3)</f>
        <v>6.6</v>
      </c>
      <c r="K160" s="154">
        <f t="shared" si="10"/>
        <v>6.93</v>
      </c>
      <c r="L160" s="178" t="str">
        <f t="shared" si="9"/>
        <v>-</v>
      </c>
      <c r="M160" s="88"/>
      <c r="N160" s="89"/>
    </row>
    <row r="161" spans="1:18" s="53" customFormat="1" ht="24.95" customHeight="1">
      <c r="A161" s="293">
        <v>54</v>
      </c>
      <c r="B161" s="424" t="s">
        <v>122</v>
      </c>
      <c r="C161" s="308">
        <v>1204</v>
      </c>
      <c r="D161" s="438" t="s">
        <v>175</v>
      </c>
      <c r="E161" s="158" t="s">
        <v>62</v>
      </c>
      <c r="F161" s="158" t="s">
        <v>178</v>
      </c>
      <c r="G161" s="158" t="s">
        <v>81</v>
      </c>
      <c r="H161" s="438">
        <v>50</v>
      </c>
      <c r="I161" s="439">
        <v>1</v>
      </c>
      <c r="J161" s="151">
        <f>ROUNDUP('Tarifa 2026'!J162*(1+Instructions!$AA$9),3)</f>
        <v>5.5</v>
      </c>
      <c r="K161" s="155">
        <f t="shared" si="10"/>
        <v>5.7750000000000004</v>
      </c>
      <c r="L161" s="184" t="str">
        <f t="shared" si="9"/>
        <v>-</v>
      </c>
      <c r="M161" s="88"/>
      <c r="N161" s="89"/>
      <c r="O161"/>
      <c r="P161"/>
      <c r="Q161"/>
      <c r="R161"/>
    </row>
    <row r="162" spans="1:18" s="53" customFormat="1" ht="24.95" customHeight="1">
      <c r="A162" s="293"/>
      <c r="B162" s="424"/>
      <c r="C162" s="308"/>
      <c r="D162" s="438"/>
      <c r="E162" s="158" t="s">
        <v>62</v>
      </c>
      <c r="F162" s="158" t="s">
        <v>176</v>
      </c>
      <c r="G162" s="158" t="s">
        <v>81</v>
      </c>
      <c r="H162" s="438"/>
      <c r="I162" s="439"/>
      <c r="J162" s="151">
        <f>ROUNDUP('Tarifa 2026'!J163*(1+Instructions!$AA$9),3)</f>
        <v>6.3</v>
      </c>
      <c r="K162" s="155">
        <f t="shared" si="10"/>
        <v>6.6150000000000002</v>
      </c>
      <c r="L162" s="184" t="str">
        <f t="shared" si="9"/>
        <v>-</v>
      </c>
      <c r="M162" s="88"/>
      <c r="N162" s="89"/>
      <c r="O162"/>
      <c r="P162"/>
      <c r="Q162"/>
      <c r="R162"/>
    </row>
    <row r="163" spans="1:18" s="53" customFormat="1" ht="24.95" customHeight="1">
      <c r="A163" s="293"/>
      <c r="B163" s="424"/>
      <c r="C163" s="308"/>
      <c r="D163" s="438"/>
      <c r="E163" s="158" t="s">
        <v>62</v>
      </c>
      <c r="F163" s="158" t="s">
        <v>178</v>
      </c>
      <c r="G163" s="158" t="s">
        <v>63</v>
      </c>
      <c r="H163" s="438"/>
      <c r="I163" s="439"/>
      <c r="J163" s="151">
        <f>ROUNDUP('Tarifa 2026'!J164*(1+Instructions!$AA$9),3)</f>
        <v>6.2</v>
      </c>
      <c r="K163" s="155">
        <f t="shared" si="10"/>
        <v>6.51</v>
      </c>
      <c r="L163" s="184" t="str">
        <f t="shared" si="9"/>
        <v>-</v>
      </c>
      <c r="M163" s="88"/>
      <c r="N163" s="89"/>
      <c r="O163"/>
      <c r="P163"/>
      <c r="Q163"/>
      <c r="R163"/>
    </row>
    <row r="164" spans="1:18" s="53" customFormat="1" ht="24.95" customHeight="1">
      <c r="A164" s="293"/>
      <c r="B164" s="424"/>
      <c r="C164" s="308"/>
      <c r="D164" s="438"/>
      <c r="E164" s="158" t="s">
        <v>62</v>
      </c>
      <c r="F164" s="158" t="s">
        <v>176</v>
      </c>
      <c r="G164" s="158" t="s">
        <v>63</v>
      </c>
      <c r="H164" s="438"/>
      <c r="I164" s="439"/>
      <c r="J164" s="151">
        <f>ROUNDUP('Tarifa 2026'!J165*(1+Instructions!$AA$9),3)</f>
        <v>6.6</v>
      </c>
      <c r="K164" s="155">
        <f t="shared" si="10"/>
        <v>6.93</v>
      </c>
      <c r="L164" s="184" t="str">
        <f t="shared" si="9"/>
        <v>-</v>
      </c>
      <c r="M164" s="88"/>
      <c r="N164" s="89"/>
      <c r="O164"/>
      <c r="P164"/>
      <c r="Q164"/>
      <c r="R164"/>
    </row>
    <row r="165" spans="1:18" ht="21.75" customHeight="1">
      <c r="A165" s="293"/>
      <c r="B165" s="424"/>
      <c r="C165" s="308"/>
      <c r="D165" s="438"/>
      <c r="E165" s="158" t="s">
        <v>62</v>
      </c>
      <c r="F165" s="158" t="s">
        <v>177</v>
      </c>
      <c r="G165" s="158" t="s">
        <v>239</v>
      </c>
      <c r="H165" s="438"/>
      <c r="I165" s="439"/>
      <c r="J165" s="151">
        <f>ROUNDUP('Tarifa 2026'!J166*(1+Instructions!$AA$9),3)</f>
        <v>7.7</v>
      </c>
      <c r="K165" s="155">
        <f t="shared" si="10"/>
        <v>8.0850000000000009</v>
      </c>
      <c r="L165" s="184" t="str">
        <f t="shared" ref="L165:L167" si="11">IF(I165=1,"-",IF(AND(I165="",L164="-"),"-",ROUNDUP((J165*0.2)+J165,3)))</f>
        <v>-</v>
      </c>
      <c r="M165" s="88"/>
      <c r="N165" s="89"/>
    </row>
    <row r="166" spans="1:18" ht="21.75" customHeight="1">
      <c r="A166" s="310">
        <v>55</v>
      </c>
      <c r="B166" s="318" t="s">
        <v>122</v>
      </c>
      <c r="C166" s="307">
        <v>1219</v>
      </c>
      <c r="D166" s="314" t="s">
        <v>196</v>
      </c>
      <c r="E166" s="139" t="s">
        <v>62</v>
      </c>
      <c r="F166" s="139" t="s">
        <v>132</v>
      </c>
      <c r="G166" s="139" t="s">
        <v>63</v>
      </c>
      <c r="H166" s="314">
        <v>50</v>
      </c>
      <c r="I166" s="391">
        <v>1</v>
      </c>
      <c r="J166" s="153">
        <f>ROUNDUP('Tarifa 2026'!J167*(1+Instructions!$AA$9),3)</f>
        <v>6.8</v>
      </c>
      <c r="K166" s="154">
        <f t="shared" si="10"/>
        <v>7.14</v>
      </c>
      <c r="L166" s="178" t="str">
        <f t="shared" si="11"/>
        <v>-</v>
      </c>
      <c r="M166" s="88"/>
      <c r="N166" s="89"/>
    </row>
    <row r="167" spans="1:18" s="53" customFormat="1" ht="21.75" customHeight="1">
      <c r="A167" s="310"/>
      <c r="B167" s="318"/>
      <c r="C167" s="307"/>
      <c r="D167" s="314"/>
      <c r="E167" s="139" t="s">
        <v>62</v>
      </c>
      <c r="F167" s="139" t="s">
        <v>176</v>
      </c>
      <c r="G167" s="139" t="s">
        <v>63</v>
      </c>
      <c r="H167" s="314"/>
      <c r="I167" s="391"/>
      <c r="J167" s="153">
        <f>ROUNDUP('Tarifa 2026'!J168*(1+Instructions!$AA$9),3)</f>
        <v>7.9</v>
      </c>
      <c r="K167" s="154">
        <f t="shared" si="10"/>
        <v>8.2949999999999999</v>
      </c>
      <c r="L167" s="178" t="str">
        <f t="shared" si="11"/>
        <v>-</v>
      </c>
      <c r="M167" s="88"/>
      <c r="N167" s="89"/>
      <c r="O167"/>
      <c r="P167"/>
      <c r="Q167"/>
      <c r="R167"/>
    </row>
    <row r="168" spans="1:18" s="53" customFormat="1" ht="21.75" customHeight="1">
      <c r="A168" s="332" t="s">
        <v>184</v>
      </c>
      <c r="B168" s="332"/>
      <c r="C168" s="332"/>
      <c r="D168" s="332"/>
      <c r="E168" s="332"/>
      <c r="F168" s="332"/>
      <c r="G168" s="332"/>
      <c r="H168" s="332"/>
      <c r="I168" s="332"/>
      <c r="J168" s="332"/>
      <c r="K168" s="332"/>
      <c r="L168" s="332"/>
      <c r="M168" s="64"/>
      <c r="N168"/>
      <c r="O168"/>
      <c r="P168"/>
    </row>
    <row r="169" spans="1:18" s="53" customFormat="1" ht="21.75" customHeight="1">
      <c r="A169" s="296">
        <v>61</v>
      </c>
      <c r="B169" s="302" t="s">
        <v>122</v>
      </c>
      <c r="C169" s="308">
        <v>6632</v>
      </c>
      <c r="D169" s="295" t="s">
        <v>42</v>
      </c>
      <c r="E169" s="142" t="s">
        <v>62</v>
      </c>
      <c r="F169" s="144" t="s">
        <v>132</v>
      </c>
      <c r="G169" s="152" t="s">
        <v>81</v>
      </c>
      <c r="H169" s="295">
        <v>50</v>
      </c>
      <c r="I169" s="295">
        <v>5</v>
      </c>
      <c r="J169" s="151">
        <f>ROUNDUP('Tarifa 2026'!J170*(1+Instructions!$AA$9),3)</f>
        <v>7</v>
      </c>
      <c r="K169" s="155">
        <f t="shared" ref="K169" si="12">IF(I169=1,(ROUNDUP((J169*0.05+J169),3)),ROUNDUP((J169*0.05+J169),3))</f>
        <v>7.35</v>
      </c>
      <c r="L169" s="155">
        <f>IF(I169=1,"-",IF(AND(I169="",L168="-"),"-",ROUNDUP((J169*0.2)+J169,3)))</f>
        <v>8.4</v>
      </c>
      <c r="M169" s="88"/>
      <c r="N169" s="89"/>
      <c r="O169"/>
      <c r="P169"/>
      <c r="Q169"/>
      <c r="R169"/>
    </row>
    <row r="170" spans="1:18" ht="21.75" customHeight="1">
      <c r="A170" s="296"/>
      <c r="B170" s="302"/>
      <c r="C170" s="308"/>
      <c r="D170" s="295"/>
      <c r="E170" s="142" t="s">
        <v>62</v>
      </c>
      <c r="F170" s="144" t="s">
        <v>176</v>
      </c>
      <c r="G170" s="152" t="s">
        <v>81</v>
      </c>
      <c r="H170" s="295"/>
      <c r="I170" s="295"/>
      <c r="J170" s="151">
        <f>ROUNDUP('Tarifa 2026'!J171*(1+Instructions!$AA$9),3)</f>
        <v>7.7</v>
      </c>
      <c r="K170" s="155">
        <f t="shared" ref="K170:K239" si="13">IF(I170=1,(ROUNDUP((J170*0.05+J170),3)),ROUNDUP((J170*0.05+J170),3))</f>
        <v>8.0850000000000009</v>
      </c>
      <c r="L170" s="155">
        <f t="shared" ref="L170:L237" si="14">IF(I170=1,"-",IF(AND(I170="",L169="-"),"-",ROUNDUP((J170*0.2)+J170,3)))</f>
        <v>9.24</v>
      </c>
      <c r="M170" s="88"/>
      <c r="N170" s="89"/>
    </row>
    <row r="171" spans="1:18" ht="21.75" customHeight="1">
      <c r="A171" s="296"/>
      <c r="B171" s="302"/>
      <c r="C171" s="308"/>
      <c r="D171" s="295"/>
      <c r="E171" s="142" t="s">
        <v>62</v>
      </c>
      <c r="F171" s="144" t="s">
        <v>132</v>
      </c>
      <c r="G171" s="152" t="s">
        <v>63</v>
      </c>
      <c r="H171" s="295"/>
      <c r="I171" s="295"/>
      <c r="J171" s="151">
        <f>ROUNDUP('Tarifa 2026'!J172*(1+Instructions!$AA$9),3)</f>
        <v>7.7</v>
      </c>
      <c r="K171" s="155">
        <f t="shared" si="13"/>
        <v>8.0850000000000009</v>
      </c>
      <c r="L171" s="155">
        <f t="shared" si="14"/>
        <v>9.24</v>
      </c>
      <c r="M171" s="88"/>
      <c r="N171" s="89"/>
    </row>
    <row r="172" spans="1:18" ht="21.75" customHeight="1">
      <c r="A172" s="296"/>
      <c r="B172" s="302"/>
      <c r="C172" s="308"/>
      <c r="D172" s="295"/>
      <c r="E172" s="142" t="s">
        <v>62</v>
      </c>
      <c r="F172" s="144" t="s">
        <v>176</v>
      </c>
      <c r="G172" s="152" t="s">
        <v>63</v>
      </c>
      <c r="H172" s="295"/>
      <c r="I172" s="295"/>
      <c r="J172" s="151">
        <f>ROUNDUP('Tarifa 2026'!J173*(1+Instructions!$AA$9),3)</f>
        <v>8.5</v>
      </c>
      <c r="K172" s="155">
        <f t="shared" si="13"/>
        <v>8.9250000000000007</v>
      </c>
      <c r="L172" s="155">
        <f t="shared" si="14"/>
        <v>10.199999999999999</v>
      </c>
      <c r="M172" s="88"/>
      <c r="N172" s="89"/>
    </row>
    <row r="173" spans="1:18" ht="21.75" customHeight="1">
      <c r="A173" s="309">
        <v>63</v>
      </c>
      <c r="B173" s="315" t="s">
        <v>326</v>
      </c>
      <c r="C173" s="366" t="s">
        <v>539</v>
      </c>
      <c r="D173" s="313" t="s">
        <v>540</v>
      </c>
      <c r="E173" s="76" t="s">
        <v>244</v>
      </c>
      <c r="F173" s="76" t="s">
        <v>132</v>
      </c>
      <c r="G173" s="76" t="s">
        <v>63</v>
      </c>
      <c r="H173" s="313">
        <v>50</v>
      </c>
      <c r="I173" s="386">
        <v>1</v>
      </c>
      <c r="J173" s="153">
        <f>ROUNDUP('Tarifa 2026'!J174*(1+Instructions!$AA$9),3)</f>
        <v>13</v>
      </c>
      <c r="K173" s="154">
        <f t="shared" ref="K173:K174" si="15">IF(I173=1,(ROUNDUP((J173*0.05+J173),3)),ROUNDUP((J173*0.05+J173),3))</f>
        <v>13.65</v>
      </c>
      <c r="L173" s="154" t="str">
        <f t="shared" si="14"/>
        <v>-</v>
      </c>
      <c r="M173" s="88"/>
      <c r="N173" s="89"/>
    </row>
    <row r="174" spans="1:18" ht="21.75" customHeight="1">
      <c r="A174" s="309"/>
      <c r="B174" s="315"/>
      <c r="C174" s="366"/>
      <c r="D174" s="313"/>
      <c r="E174" s="76" t="s">
        <v>244</v>
      </c>
      <c r="F174" s="76" t="s">
        <v>176</v>
      </c>
      <c r="G174" s="76" t="s">
        <v>63</v>
      </c>
      <c r="H174" s="313"/>
      <c r="I174" s="386"/>
      <c r="J174" s="153">
        <f>ROUNDUP('Tarifa 2026'!J175*(1+Instructions!$AA$9),3)</f>
        <v>13.7</v>
      </c>
      <c r="K174" s="154">
        <f t="shared" si="15"/>
        <v>14.385</v>
      </c>
      <c r="L174" s="154" t="str">
        <f t="shared" si="14"/>
        <v>-</v>
      </c>
      <c r="M174" s="88"/>
      <c r="N174" s="89"/>
    </row>
    <row r="175" spans="1:18" ht="21.75" customHeight="1">
      <c r="A175" s="296">
        <v>64</v>
      </c>
      <c r="B175" s="302" t="s">
        <v>122</v>
      </c>
      <c r="C175" s="308">
        <v>6638</v>
      </c>
      <c r="D175" s="295" t="s">
        <v>94</v>
      </c>
      <c r="E175" s="144" t="s">
        <v>62</v>
      </c>
      <c r="F175" s="144" t="s">
        <v>178</v>
      </c>
      <c r="G175" s="144" t="s">
        <v>81</v>
      </c>
      <c r="H175" s="295">
        <v>50</v>
      </c>
      <c r="I175" s="297">
        <v>5</v>
      </c>
      <c r="J175" s="151">
        <f>ROUNDUP('Tarifa 2026'!J176*(1+Instructions!$AA$9),3)</f>
        <v>7.5</v>
      </c>
      <c r="K175" s="155">
        <f t="shared" si="13"/>
        <v>7.875</v>
      </c>
      <c r="L175" s="155">
        <f t="shared" si="14"/>
        <v>9</v>
      </c>
      <c r="M175" s="88"/>
      <c r="N175" s="89"/>
    </row>
    <row r="176" spans="1:18" s="53" customFormat="1" ht="21.75" customHeight="1">
      <c r="A176" s="296"/>
      <c r="B176" s="302"/>
      <c r="C176" s="308"/>
      <c r="D176" s="295"/>
      <c r="E176" s="144" t="s">
        <v>62</v>
      </c>
      <c r="F176" s="144" t="s">
        <v>176</v>
      </c>
      <c r="G176" s="144" t="s">
        <v>81</v>
      </c>
      <c r="H176" s="295"/>
      <c r="I176" s="297"/>
      <c r="J176" s="151">
        <f>ROUNDUP('Tarifa 2026'!J177*(1+Instructions!$AA$9),3)</f>
        <v>9.9</v>
      </c>
      <c r="K176" s="155">
        <f t="shared" si="13"/>
        <v>10.395</v>
      </c>
      <c r="L176" s="155">
        <f t="shared" si="14"/>
        <v>11.88</v>
      </c>
      <c r="M176" s="88"/>
      <c r="N176" s="89"/>
      <c r="O176"/>
      <c r="P176"/>
      <c r="Q176"/>
      <c r="R176"/>
    </row>
    <row r="177" spans="1:18" ht="21.75" customHeight="1">
      <c r="A177" s="296"/>
      <c r="B177" s="302"/>
      <c r="C177" s="308"/>
      <c r="D177" s="295"/>
      <c r="E177" s="144" t="s">
        <v>62</v>
      </c>
      <c r="F177" s="144" t="s">
        <v>177</v>
      </c>
      <c r="G177" s="144" t="s">
        <v>81</v>
      </c>
      <c r="H177" s="295"/>
      <c r="I177" s="297"/>
      <c r="J177" s="151">
        <f>ROUNDUP('Tarifa 2026'!J178*(1+Instructions!$AA$9),3)</f>
        <v>10.4</v>
      </c>
      <c r="K177" s="155">
        <f t="shared" si="13"/>
        <v>10.92</v>
      </c>
      <c r="L177" s="155">
        <f t="shared" si="14"/>
        <v>12.48</v>
      </c>
      <c r="M177" s="88"/>
      <c r="N177" s="89"/>
    </row>
    <row r="178" spans="1:18" ht="21.75" customHeight="1">
      <c r="A178" s="296"/>
      <c r="B178" s="302"/>
      <c r="C178" s="308"/>
      <c r="D178" s="295"/>
      <c r="E178" s="144" t="s">
        <v>62</v>
      </c>
      <c r="F178" s="144" t="s">
        <v>178</v>
      </c>
      <c r="G178" s="144" t="s">
        <v>63</v>
      </c>
      <c r="H178" s="295"/>
      <c r="I178" s="297"/>
      <c r="J178" s="151">
        <f>ROUNDUP('Tarifa 2026'!J179*(1+Instructions!$AA$9),3)</f>
        <v>8</v>
      </c>
      <c r="K178" s="155">
        <f t="shared" si="13"/>
        <v>8.4</v>
      </c>
      <c r="L178" s="155">
        <f t="shared" si="14"/>
        <v>9.6</v>
      </c>
      <c r="M178" s="88"/>
      <c r="N178" s="89"/>
    </row>
    <row r="179" spans="1:18" ht="21.75" customHeight="1">
      <c r="A179" s="296"/>
      <c r="B179" s="302"/>
      <c r="C179" s="308"/>
      <c r="D179" s="295"/>
      <c r="E179" s="144" t="s">
        <v>62</v>
      </c>
      <c r="F179" s="144" t="s">
        <v>176</v>
      </c>
      <c r="G179" s="144" t="s">
        <v>63</v>
      </c>
      <c r="H179" s="295"/>
      <c r="I179" s="297"/>
      <c r="J179" s="151">
        <f>ROUNDUP('Tarifa 2026'!J180*(1+Instructions!$AA$9),3)</f>
        <v>10.8</v>
      </c>
      <c r="K179" s="155">
        <f t="shared" si="13"/>
        <v>11.34</v>
      </c>
      <c r="L179" s="155">
        <f t="shared" si="14"/>
        <v>12.96</v>
      </c>
      <c r="M179" s="88"/>
      <c r="N179" s="89"/>
    </row>
    <row r="180" spans="1:18" s="53" customFormat="1" ht="21.75" customHeight="1">
      <c r="A180" s="296"/>
      <c r="B180" s="302"/>
      <c r="C180" s="308"/>
      <c r="D180" s="295"/>
      <c r="E180" s="144" t="s">
        <v>62</v>
      </c>
      <c r="F180" s="144" t="s">
        <v>177</v>
      </c>
      <c r="G180" s="144" t="s">
        <v>63</v>
      </c>
      <c r="H180" s="295"/>
      <c r="I180" s="297"/>
      <c r="J180" s="151">
        <f>ROUNDUP('Tarifa 2026'!J181*(1+Instructions!$AA$9),3)</f>
        <v>11.3</v>
      </c>
      <c r="K180" s="155">
        <f t="shared" si="13"/>
        <v>11.865</v>
      </c>
      <c r="L180" s="155">
        <f t="shared" si="14"/>
        <v>13.56</v>
      </c>
      <c r="M180" s="88"/>
      <c r="N180" s="89"/>
      <c r="O180"/>
      <c r="P180"/>
      <c r="Q180"/>
      <c r="R180"/>
    </row>
    <row r="181" spans="1:18" s="53" customFormat="1" ht="21.75" customHeight="1">
      <c r="A181" s="296">
        <v>174</v>
      </c>
      <c r="B181" s="302"/>
      <c r="C181" s="308"/>
      <c r="D181" s="295"/>
      <c r="E181" s="144" t="s">
        <v>60</v>
      </c>
      <c r="F181" s="144" t="s">
        <v>12</v>
      </c>
      <c r="G181" s="144" t="s">
        <v>81</v>
      </c>
      <c r="H181" s="295"/>
      <c r="I181" s="297"/>
      <c r="J181" s="151">
        <f>ROUNDUP('Tarifa 2026'!J182*(1+Instructions!$AA$9),3)</f>
        <v>6.4</v>
      </c>
      <c r="K181" s="155">
        <f t="shared" si="13"/>
        <v>6.72</v>
      </c>
      <c r="L181" s="155">
        <f t="shared" si="14"/>
        <v>7.68</v>
      </c>
      <c r="M181" s="88"/>
      <c r="N181" s="89"/>
      <c r="O181"/>
      <c r="P181"/>
      <c r="Q181"/>
      <c r="R181"/>
    </row>
    <row r="182" spans="1:18" ht="21.75" customHeight="1">
      <c r="A182" s="296"/>
      <c r="B182" s="302"/>
      <c r="C182" s="308"/>
      <c r="D182" s="295"/>
      <c r="E182" s="144" t="s">
        <v>60</v>
      </c>
      <c r="F182" s="144" t="s">
        <v>12</v>
      </c>
      <c r="G182" s="144" t="s">
        <v>63</v>
      </c>
      <c r="H182" s="295"/>
      <c r="I182" s="297"/>
      <c r="J182" s="151">
        <f>ROUNDUP('Tarifa 2026'!J183*(1+Instructions!$AA$9),3)</f>
        <v>7</v>
      </c>
      <c r="K182" s="155">
        <f t="shared" si="13"/>
        <v>7.35</v>
      </c>
      <c r="L182" s="155">
        <f t="shared" si="14"/>
        <v>8.4</v>
      </c>
      <c r="M182" s="88"/>
      <c r="N182" s="89"/>
    </row>
    <row r="183" spans="1:18" ht="21.75" customHeight="1">
      <c r="A183" s="309">
        <v>64</v>
      </c>
      <c r="B183" s="303" t="s">
        <v>122</v>
      </c>
      <c r="C183" s="307">
        <v>6634</v>
      </c>
      <c r="D183" s="305" t="s">
        <v>110</v>
      </c>
      <c r="E183" s="146" t="s">
        <v>64</v>
      </c>
      <c r="F183" s="149" t="s">
        <v>132</v>
      </c>
      <c r="G183" s="244" t="s">
        <v>81</v>
      </c>
      <c r="H183" s="305">
        <v>50</v>
      </c>
      <c r="I183" s="305">
        <v>5</v>
      </c>
      <c r="J183" s="153">
        <f>ROUNDUP('Tarifa 2026'!J184*(1+Instructions!$AA$9),3)</f>
        <v>7.5</v>
      </c>
      <c r="K183" s="154">
        <f t="shared" si="13"/>
        <v>7.875</v>
      </c>
      <c r="L183" s="154">
        <f t="shared" si="14"/>
        <v>9</v>
      </c>
      <c r="M183" s="88"/>
      <c r="N183" s="89"/>
    </row>
    <row r="184" spans="1:18" ht="21.75" customHeight="1">
      <c r="A184" s="309"/>
      <c r="B184" s="303"/>
      <c r="C184" s="307"/>
      <c r="D184" s="305"/>
      <c r="E184" s="146" t="s">
        <v>64</v>
      </c>
      <c r="F184" s="149" t="s">
        <v>176</v>
      </c>
      <c r="G184" s="244" t="s">
        <v>81</v>
      </c>
      <c r="H184" s="305"/>
      <c r="I184" s="305"/>
      <c r="J184" s="153">
        <f>ROUNDUP('Tarifa 2026'!J185*(1+Instructions!$AA$9),3)</f>
        <v>9.9</v>
      </c>
      <c r="K184" s="154">
        <f t="shared" si="13"/>
        <v>10.395</v>
      </c>
      <c r="L184" s="154">
        <f t="shared" si="14"/>
        <v>11.88</v>
      </c>
      <c r="M184" s="88"/>
      <c r="N184" s="89"/>
    </row>
    <row r="185" spans="1:18" s="6" customFormat="1" ht="21.75" customHeight="1">
      <c r="A185" s="309"/>
      <c r="B185" s="303"/>
      <c r="C185" s="307"/>
      <c r="D185" s="305"/>
      <c r="E185" s="146" t="s">
        <v>64</v>
      </c>
      <c r="F185" s="149" t="s">
        <v>132</v>
      </c>
      <c r="G185" s="244" t="s">
        <v>63</v>
      </c>
      <c r="H185" s="305"/>
      <c r="I185" s="305"/>
      <c r="J185" s="153">
        <f>ROUNDUP('Tarifa 2026'!J186*(1+Instructions!$AA$9),3)</f>
        <v>8</v>
      </c>
      <c r="K185" s="154">
        <f t="shared" si="13"/>
        <v>8.4</v>
      </c>
      <c r="L185" s="154">
        <f t="shared" si="14"/>
        <v>9.6</v>
      </c>
      <c r="M185" s="88"/>
      <c r="N185" s="89"/>
      <c r="O185"/>
      <c r="P185"/>
      <c r="Q185"/>
      <c r="R185"/>
    </row>
    <row r="186" spans="1:18" s="6" customFormat="1" ht="21.75" customHeight="1">
      <c r="A186" s="309"/>
      <c r="B186" s="303"/>
      <c r="C186" s="307"/>
      <c r="D186" s="305"/>
      <c r="E186" s="146" t="s">
        <v>64</v>
      </c>
      <c r="F186" s="149" t="s">
        <v>176</v>
      </c>
      <c r="G186" s="244" t="s">
        <v>63</v>
      </c>
      <c r="H186" s="305"/>
      <c r="I186" s="305"/>
      <c r="J186" s="153">
        <f>ROUNDUP('Tarifa 2026'!J187*(1+Instructions!$AA$9),3)</f>
        <v>10.8</v>
      </c>
      <c r="K186" s="154">
        <f t="shared" si="13"/>
        <v>11.34</v>
      </c>
      <c r="L186" s="154">
        <f t="shared" si="14"/>
        <v>12.96</v>
      </c>
      <c r="M186" s="88"/>
      <c r="N186" s="89"/>
      <c r="O186"/>
      <c r="P186"/>
      <c r="Q186"/>
      <c r="R186"/>
    </row>
    <row r="187" spans="1:18" ht="21.75" customHeight="1">
      <c r="A187" s="296">
        <v>66</v>
      </c>
      <c r="B187" s="302" t="s">
        <v>326</v>
      </c>
      <c r="C187" s="308">
        <v>6617</v>
      </c>
      <c r="D187" s="295" t="s">
        <v>329</v>
      </c>
      <c r="E187" s="144" t="s">
        <v>62</v>
      </c>
      <c r="F187" s="144" t="s">
        <v>132</v>
      </c>
      <c r="G187" s="144" t="s">
        <v>81</v>
      </c>
      <c r="H187" s="295">
        <v>50</v>
      </c>
      <c r="I187" s="297">
        <v>5</v>
      </c>
      <c r="J187" s="151">
        <f>ROUNDUP('Tarifa 2026'!J188*(1+Instructions!$AA$9),3)</f>
        <v>9.8000000000000007</v>
      </c>
      <c r="K187" s="155">
        <f t="shared" si="13"/>
        <v>10.29</v>
      </c>
      <c r="L187" s="155">
        <f t="shared" si="14"/>
        <v>11.76</v>
      </c>
      <c r="M187" s="88"/>
      <c r="N187" s="89"/>
    </row>
    <row r="188" spans="1:18" ht="21.75" customHeight="1">
      <c r="A188" s="296"/>
      <c r="B188" s="302"/>
      <c r="C188" s="308"/>
      <c r="D188" s="295"/>
      <c r="E188" s="144" t="s">
        <v>62</v>
      </c>
      <c r="F188" s="144" t="s">
        <v>176</v>
      </c>
      <c r="G188" s="144" t="s">
        <v>81</v>
      </c>
      <c r="H188" s="295"/>
      <c r="I188" s="297"/>
      <c r="J188" s="151">
        <f>ROUNDUP('Tarifa 2026'!J189*(1+Instructions!$AA$9),3)</f>
        <v>11.8</v>
      </c>
      <c r="K188" s="155">
        <f t="shared" si="13"/>
        <v>12.39</v>
      </c>
      <c r="L188" s="155">
        <f t="shared" si="14"/>
        <v>14.16</v>
      </c>
      <c r="M188" s="88"/>
      <c r="N188" s="89"/>
    </row>
    <row r="189" spans="1:18" ht="21.75" customHeight="1">
      <c r="A189" s="296"/>
      <c r="B189" s="302"/>
      <c r="C189" s="308"/>
      <c r="D189" s="295"/>
      <c r="E189" s="144" t="s">
        <v>62</v>
      </c>
      <c r="F189" s="144" t="s">
        <v>132</v>
      </c>
      <c r="G189" s="144" t="s">
        <v>63</v>
      </c>
      <c r="H189" s="295"/>
      <c r="I189" s="297"/>
      <c r="J189" s="151">
        <f>ROUNDUP('Tarifa 2026'!J190*(1+Instructions!$AA$9),3)</f>
        <v>12.3</v>
      </c>
      <c r="K189" s="155">
        <f t="shared" si="13"/>
        <v>12.914999999999999</v>
      </c>
      <c r="L189" s="155">
        <f t="shared" si="14"/>
        <v>14.76</v>
      </c>
      <c r="M189" s="88"/>
      <c r="N189" s="89"/>
    </row>
    <row r="190" spans="1:18" ht="21.75" customHeight="1">
      <c r="A190" s="296"/>
      <c r="B190" s="302"/>
      <c r="C190" s="308"/>
      <c r="D190" s="295"/>
      <c r="E190" s="144" t="s">
        <v>62</v>
      </c>
      <c r="F190" s="144" t="s">
        <v>176</v>
      </c>
      <c r="G190" s="144" t="s">
        <v>63</v>
      </c>
      <c r="H190" s="295"/>
      <c r="I190" s="297"/>
      <c r="J190" s="151">
        <f>ROUNDUP('Tarifa 2026'!J191*(1+Instructions!$AA$9),3)</f>
        <v>13.8</v>
      </c>
      <c r="K190" s="155">
        <f t="shared" si="13"/>
        <v>14.49</v>
      </c>
      <c r="L190" s="155">
        <f t="shared" si="14"/>
        <v>16.559999999999999</v>
      </c>
      <c r="M190" s="88"/>
      <c r="N190" s="89"/>
    </row>
    <row r="191" spans="1:18" s="53" customFormat="1" ht="21.75" customHeight="1">
      <c r="A191" s="309">
        <v>66</v>
      </c>
      <c r="B191" s="303" t="s">
        <v>326</v>
      </c>
      <c r="C191" s="307">
        <v>6618</v>
      </c>
      <c r="D191" s="305" t="s">
        <v>330</v>
      </c>
      <c r="E191" s="149" t="s">
        <v>64</v>
      </c>
      <c r="F191" s="149" t="s">
        <v>132</v>
      </c>
      <c r="G191" s="149" t="s">
        <v>81</v>
      </c>
      <c r="H191" s="305">
        <v>50</v>
      </c>
      <c r="I191" s="320">
        <v>5</v>
      </c>
      <c r="J191" s="153">
        <f>ROUNDUP('Tarifa 2026'!J192*(1+Instructions!$AA$9),3)</f>
        <v>9.8000000000000007</v>
      </c>
      <c r="K191" s="154">
        <f t="shared" si="13"/>
        <v>10.29</v>
      </c>
      <c r="L191" s="154">
        <f t="shared" si="14"/>
        <v>11.76</v>
      </c>
      <c r="M191" s="88"/>
      <c r="N191" s="89"/>
      <c r="O191"/>
      <c r="P191"/>
      <c r="Q191"/>
      <c r="R191"/>
    </row>
    <row r="192" spans="1:18" s="53" customFormat="1" ht="21.75" customHeight="1">
      <c r="A192" s="309"/>
      <c r="B192" s="303"/>
      <c r="C192" s="307"/>
      <c r="D192" s="305"/>
      <c r="E192" s="149" t="s">
        <v>64</v>
      </c>
      <c r="F192" s="149" t="s">
        <v>176</v>
      </c>
      <c r="G192" s="149" t="s">
        <v>81</v>
      </c>
      <c r="H192" s="305"/>
      <c r="I192" s="320"/>
      <c r="J192" s="153">
        <f>ROUNDUP('Tarifa 2026'!J193*(1+Instructions!$AA$9),3)</f>
        <v>11.8</v>
      </c>
      <c r="K192" s="154">
        <f t="shared" si="13"/>
        <v>12.39</v>
      </c>
      <c r="L192" s="154">
        <f t="shared" si="14"/>
        <v>14.16</v>
      </c>
      <c r="M192" s="88"/>
      <c r="N192" s="89"/>
      <c r="O192"/>
      <c r="P192"/>
      <c r="Q192"/>
      <c r="R192"/>
    </row>
    <row r="193" spans="1:45" s="53" customFormat="1" ht="21.75" customHeight="1">
      <c r="A193" s="309"/>
      <c r="B193" s="303"/>
      <c r="C193" s="307"/>
      <c r="D193" s="305"/>
      <c r="E193" s="149" t="s">
        <v>64</v>
      </c>
      <c r="F193" s="149" t="s">
        <v>132</v>
      </c>
      <c r="G193" s="149" t="s">
        <v>63</v>
      </c>
      <c r="H193" s="305"/>
      <c r="I193" s="320"/>
      <c r="J193" s="153">
        <f>ROUNDUP('Tarifa 2026'!J194*(1+Instructions!$AA$9),3)</f>
        <v>12.3</v>
      </c>
      <c r="K193" s="154">
        <f t="shared" si="13"/>
        <v>12.914999999999999</v>
      </c>
      <c r="L193" s="154">
        <f t="shared" si="14"/>
        <v>14.76</v>
      </c>
      <c r="M193" s="88"/>
      <c r="N193" s="89"/>
      <c r="O193"/>
      <c r="P193"/>
      <c r="Q193"/>
      <c r="R193"/>
    </row>
    <row r="194" spans="1:45" s="53" customFormat="1" ht="21.75" customHeight="1">
      <c r="A194" s="309"/>
      <c r="B194" s="303"/>
      <c r="C194" s="307"/>
      <c r="D194" s="305"/>
      <c r="E194" s="149" t="s">
        <v>64</v>
      </c>
      <c r="F194" s="149" t="s">
        <v>176</v>
      </c>
      <c r="G194" s="149" t="s">
        <v>63</v>
      </c>
      <c r="H194" s="305"/>
      <c r="I194" s="320"/>
      <c r="J194" s="153">
        <f>ROUNDUP('Tarifa 2026'!J195*(1+Instructions!$AA$9),3)</f>
        <v>13.8</v>
      </c>
      <c r="K194" s="154">
        <f t="shared" si="13"/>
        <v>14.49</v>
      </c>
      <c r="L194" s="154">
        <f t="shared" si="14"/>
        <v>16.559999999999999</v>
      </c>
      <c r="M194" s="88"/>
      <c r="N194" s="89"/>
      <c r="O194"/>
      <c r="P194"/>
      <c r="Q194"/>
      <c r="R194"/>
    </row>
    <row r="195" spans="1:45" s="6" customFormat="1" ht="21.75" customHeight="1">
      <c r="A195" s="296">
        <v>68</v>
      </c>
      <c r="B195" s="302" t="s">
        <v>122</v>
      </c>
      <c r="C195" s="308">
        <v>6609</v>
      </c>
      <c r="D195" s="295" t="s">
        <v>289</v>
      </c>
      <c r="E195" s="144" t="s">
        <v>62</v>
      </c>
      <c r="F195" s="144" t="s">
        <v>132</v>
      </c>
      <c r="G195" s="144" t="s">
        <v>81</v>
      </c>
      <c r="H195" s="295">
        <v>50</v>
      </c>
      <c r="I195" s="297">
        <v>5</v>
      </c>
      <c r="J195" s="151">
        <f>ROUNDUP('Tarifa 2026'!J196*(1+Instructions!$AA$9),3)</f>
        <v>7.5</v>
      </c>
      <c r="K195" s="155">
        <f t="shared" si="13"/>
        <v>7.875</v>
      </c>
      <c r="L195" s="155">
        <f t="shared" si="14"/>
        <v>9</v>
      </c>
      <c r="M195" s="88"/>
      <c r="N195" s="89"/>
      <c r="O195"/>
      <c r="P195"/>
      <c r="Q195"/>
      <c r="R195"/>
      <c r="S195"/>
      <c r="T195"/>
      <c r="U195"/>
      <c r="V195"/>
      <c r="W195"/>
      <c r="X195"/>
      <c r="Y195"/>
      <c r="Z195"/>
      <c r="AA195"/>
      <c r="AB195"/>
      <c r="AC195"/>
      <c r="AD195"/>
      <c r="AE195"/>
      <c r="AF195"/>
      <c r="AG195"/>
      <c r="AH195"/>
      <c r="AI195"/>
      <c r="AJ195"/>
      <c r="AK195"/>
      <c r="AL195"/>
      <c r="AM195"/>
      <c r="AN195"/>
      <c r="AO195"/>
      <c r="AP195"/>
      <c r="AQ195"/>
      <c r="AR195"/>
      <c r="AS195"/>
    </row>
    <row r="196" spans="1:45" s="6" customFormat="1" ht="21.75" customHeight="1">
      <c r="A196" s="296"/>
      <c r="B196" s="302"/>
      <c r="C196" s="308"/>
      <c r="D196" s="295"/>
      <c r="E196" s="144" t="s">
        <v>62</v>
      </c>
      <c r="F196" s="144" t="s">
        <v>176</v>
      </c>
      <c r="G196" s="144" t="s">
        <v>81</v>
      </c>
      <c r="H196" s="295"/>
      <c r="I196" s="297"/>
      <c r="J196" s="151">
        <f>ROUNDUP('Tarifa 2026'!J197*(1+Instructions!$AA$9),3)</f>
        <v>9.6</v>
      </c>
      <c r="K196" s="155">
        <f t="shared" si="13"/>
        <v>10.08</v>
      </c>
      <c r="L196" s="155">
        <f t="shared" si="14"/>
        <v>11.52</v>
      </c>
      <c r="M196" s="88"/>
      <c r="N196" s="89"/>
      <c r="O196"/>
      <c r="P196"/>
      <c r="Q196"/>
      <c r="R196"/>
      <c r="S196"/>
      <c r="T196"/>
      <c r="U196"/>
      <c r="V196"/>
      <c r="W196"/>
      <c r="X196"/>
      <c r="Y196"/>
      <c r="Z196"/>
      <c r="AA196"/>
      <c r="AB196"/>
      <c r="AC196"/>
      <c r="AD196"/>
      <c r="AE196"/>
      <c r="AF196"/>
      <c r="AG196"/>
      <c r="AH196"/>
      <c r="AI196"/>
      <c r="AJ196"/>
      <c r="AK196"/>
      <c r="AL196"/>
      <c r="AM196"/>
      <c r="AN196"/>
      <c r="AO196"/>
      <c r="AP196"/>
      <c r="AQ196"/>
      <c r="AR196"/>
      <c r="AS196"/>
    </row>
    <row r="197" spans="1:45" s="6" customFormat="1" ht="21.75" customHeight="1">
      <c r="A197" s="296"/>
      <c r="B197" s="302"/>
      <c r="C197" s="308"/>
      <c r="D197" s="295"/>
      <c r="E197" s="144" t="s">
        <v>62</v>
      </c>
      <c r="F197" s="144" t="s">
        <v>177</v>
      </c>
      <c r="G197" s="144" t="s">
        <v>81</v>
      </c>
      <c r="H197" s="295"/>
      <c r="I197" s="297"/>
      <c r="J197" s="151">
        <f>ROUNDUP('Tarifa 2026'!J198*(1+Instructions!$AA$9),3)</f>
        <v>10.4</v>
      </c>
      <c r="K197" s="155">
        <f t="shared" si="13"/>
        <v>10.92</v>
      </c>
      <c r="L197" s="155">
        <f t="shared" si="14"/>
        <v>12.48</v>
      </c>
      <c r="M197" s="88"/>
      <c r="N197" s="89"/>
      <c r="O197"/>
      <c r="P197"/>
      <c r="Q197"/>
      <c r="R197"/>
      <c r="S197"/>
      <c r="T197"/>
      <c r="U197"/>
      <c r="V197"/>
      <c r="W197"/>
      <c r="X197"/>
      <c r="Y197"/>
      <c r="Z197"/>
      <c r="AA197"/>
      <c r="AB197"/>
      <c r="AC197"/>
      <c r="AD197"/>
      <c r="AE197"/>
      <c r="AF197"/>
      <c r="AG197"/>
      <c r="AH197"/>
      <c r="AI197"/>
      <c r="AJ197"/>
      <c r="AK197"/>
      <c r="AL197"/>
      <c r="AM197"/>
      <c r="AN197"/>
      <c r="AO197"/>
      <c r="AP197"/>
      <c r="AQ197"/>
      <c r="AR197"/>
      <c r="AS197"/>
    </row>
    <row r="198" spans="1:45" s="6" customFormat="1" ht="21.75" customHeight="1">
      <c r="A198" s="296"/>
      <c r="B198" s="302"/>
      <c r="C198" s="308"/>
      <c r="D198" s="295"/>
      <c r="E198" s="144" t="s">
        <v>62</v>
      </c>
      <c r="F198" s="144" t="s">
        <v>189</v>
      </c>
      <c r="G198" s="144" t="s">
        <v>81</v>
      </c>
      <c r="H198" s="295"/>
      <c r="I198" s="297"/>
      <c r="J198" s="151">
        <f>ROUNDUP('Tarifa 2026'!J199*(1+Instructions!$AA$9),3)</f>
        <v>11.9</v>
      </c>
      <c r="K198" s="155">
        <f t="shared" si="13"/>
        <v>12.494999999999999</v>
      </c>
      <c r="L198" s="155">
        <f t="shared" si="14"/>
        <v>14.28</v>
      </c>
      <c r="M198" s="88"/>
      <c r="N198" s="89"/>
      <c r="O198"/>
      <c r="P198"/>
      <c r="Q198"/>
      <c r="R198"/>
      <c r="S198"/>
      <c r="T198"/>
      <c r="U198"/>
      <c r="V198"/>
      <c r="W198"/>
      <c r="X198"/>
      <c r="Y198"/>
      <c r="Z198"/>
      <c r="AA198"/>
      <c r="AB198"/>
      <c r="AC198"/>
      <c r="AD198"/>
      <c r="AE198"/>
      <c r="AF198"/>
      <c r="AG198"/>
      <c r="AH198"/>
      <c r="AI198"/>
      <c r="AJ198"/>
      <c r="AK198"/>
      <c r="AL198"/>
      <c r="AM198"/>
      <c r="AN198"/>
      <c r="AO198"/>
      <c r="AP198"/>
      <c r="AQ198"/>
      <c r="AR198"/>
      <c r="AS198"/>
    </row>
    <row r="199" spans="1:45" s="6" customFormat="1" ht="21.75" customHeight="1">
      <c r="A199" s="296"/>
      <c r="B199" s="302"/>
      <c r="C199" s="308"/>
      <c r="D199" s="295"/>
      <c r="E199" s="144" t="s">
        <v>62</v>
      </c>
      <c r="F199" s="144" t="s">
        <v>132</v>
      </c>
      <c r="G199" s="144" t="s">
        <v>63</v>
      </c>
      <c r="H199" s="295"/>
      <c r="I199" s="297"/>
      <c r="J199" s="151">
        <f>ROUNDUP('Tarifa 2026'!J200*(1+Instructions!$AA$9),3)</f>
        <v>8</v>
      </c>
      <c r="K199" s="155">
        <f t="shared" si="13"/>
        <v>8.4</v>
      </c>
      <c r="L199" s="155">
        <f t="shared" si="14"/>
        <v>9.6</v>
      </c>
      <c r="M199" s="88"/>
      <c r="N199" s="89"/>
      <c r="O199"/>
      <c r="P199"/>
      <c r="Q199"/>
      <c r="R199"/>
      <c r="S199"/>
      <c r="T199"/>
      <c r="U199"/>
      <c r="V199"/>
      <c r="W199"/>
      <c r="X199"/>
      <c r="Y199"/>
      <c r="Z199"/>
      <c r="AA199"/>
      <c r="AB199"/>
      <c r="AC199"/>
      <c r="AD199"/>
      <c r="AE199"/>
      <c r="AF199"/>
      <c r="AG199"/>
      <c r="AH199"/>
      <c r="AI199"/>
      <c r="AJ199"/>
      <c r="AK199"/>
      <c r="AL199"/>
      <c r="AM199"/>
      <c r="AN199"/>
      <c r="AO199"/>
      <c r="AP199"/>
      <c r="AQ199"/>
      <c r="AR199"/>
      <c r="AS199"/>
    </row>
    <row r="200" spans="1:45" s="6" customFormat="1" ht="21.75" customHeight="1">
      <c r="A200" s="296"/>
      <c r="B200" s="302"/>
      <c r="C200" s="308"/>
      <c r="D200" s="295"/>
      <c r="E200" s="144" t="s">
        <v>62</v>
      </c>
      <c r="F200" s="144" t="s">
        <v>176</v>
      </c>
      <c r="G200" s="144" t="s">
        <v>63</v>
      </c>
      <c r="H200" s="295"/>
      <c r="I200" s="297"/>
      <c r="J200" s="151">
        <f>ROUNDUP('Tarifa 2026'!J201*(1+Instructions!$AA$9),3)</f>
        <v>10.6</v>
      </c>
      <c r="K200" s="155">
        <f t="shared" si="13"/>
        <v>11.13</v>
      </c>
      <c r="L200" s="155">
        <f t="shared" si="14"/>
        <v>12.72</v>
      </c>
      <c r="M200" s="88"/>
      <c r="N200" s="89"/>
      <c r="O200"/>
      <c r="P200"/>
      <c r="Q200"/>
      <c r="R200"/>
      <c r="S200"/>
      <c r="T200"/>
      <c r="U200"/>
      <c r="V200"/>
      <c r="W200"/>
      <c r="X200"/>
      <c r="Y200"/>
      <c r="Z200"/>
      <c r="AA200"/>
      <c r="AB200"/>
      <c r="AC200"/>
      <c r="AD200"/>
      <c r="AE200"/>
      <c r="AF200"/>
      <c r="AG200"/>
      <c r="AH200"/>
      <c r="AI200"/>
      <c r="AJ200"/>
      <c r="AK200"/>
      <c r="AL200"/>
      <c r="AM200"/>
      <c r="AN200"/>
      <c r="AO200"/>
      <c r="AP200"/>
      <c r="AQ200"/>
      <c r="AR200"/>
      <c r="AS200"/>
    </row>
    <row r="201" spans="1:45" s="53" customFormat="1" ht="21.75" customHeight="1">
      <c r="A201" s="296"/>
      <c r="B201" s="302"/>
      <c r="C201" s="308"/>
      <c r="D201" s="295"/>
      <c r="E201" s="144" t="s">
        <v>62</v>
      </c>
      <c r="F201" s="144" t="s">
        <v>177</v>
      </c>
      <c r="G201" s="144" t="s">
        <v>63</v>
      </c>
      <c r="H201" s="295"/>
      <c r="I201" s="297"/>
      <c r="J201" s="151">
        <f>ROUNDUP('Tarifa 2026'!J202*(1+Instructions!$AA$9),3)</f>
        <v>11.3</v>
      </c>
      <c r="K201" s="155">
        <f t="shared" si="13"/>
        <v>11.865</v>
      </c>
      <c r="L201" s="155">
        <f t="shared" si="14"/>
        <v>13.56</v>
      </c>
      <c r="M201" s="88"/>
      <c r="N201" s="89"/>
      <c r="O201"/>
      <c r="P201"/>
      <c r="Q201"/>
      <c r="R201"/>
    </row>
    <row r="202" spans="1:45" ht="21.75" customHeight="1">
      <c r="A202" s="296"/>
      <c r="B202" s="302"/>
      <c r="C202" s="308"/>
      <c r="D202" s="295"/>
      <c r="E202" s="144" t="s">
        <v>62</v>
      </c>
      <c r="F202" s="144" t="s">
        <v>189</v>
      </c>
      <c r="G202" s="144" t="s">
        <v>63</v>
      </c>
      <c r="H202" s="295"/>
      <c r="I202" s="297"/>
      <c r="J202" s="151">
        <f>ROUNDUP('Tarifa 2026'!J203*(1+Instructions!$AA$9),3)</f>
        <v>12.4</v>
      </c>
      <c r="K202" s="155">
        <f t="shared" si="13"/>
        <v>13.02</v>
      </c>
      <c r="L202" s="155">
        <f t="shared" si="14"/>
        <v>14.88</v>
      </c>
      <c r="M202" s="88"/>
      <c r="N202" s="89"/>
    </row>
    <row r="203" spans="1:45" ht="21.75" customHeight="1">
      <c r="A203" s="296">
        <v>175</v>
      </c>
      <c r="B203" s="302"/>
      <c r="C203" s="308"/>
      <c r="D203" s="295"/>
      <c r="E203" s="144" t="s">
        <v>60</v>
      </c>
      <c r="F203" s="144" t="s">
        <v>12</v>
      </c>
      <c r="G203" s="144" t="s">
        <v>81</v>
      </c>
      <c r="H203" s="295"/>
      <c r="I203" s="297"/>
      <c r="J203" s="151">
        <f>ROUNDUP('Tarifa 2026'!J204*(1+Instructions!$AA$9),3)</f>
        <v>6.4</v>
      </c>
      <c r="K203" s="155">
        <f t="shared" si="13"/>
        <v>6.72</v>
      </c>
      <c r="L203" s="155">
        <f t="shared" si="14"/>
        <v>7.68</v>
      </c>
      <c r="M203" s="88"/>
      <c r="N203" s="89"/>
    </row>
    <row r="204" spans="1:45" ht="21.75" customHeight="1">
      <c r="A204" s="296"/>
      <c r="B204" s="302"/>
      <c r="C204" s="308"/>
      <c r="D204" s="295"/>
      <c r="E204" s="144" t="s">
        <v>60</v>
      </c>
      <c r="F204" s="144" t="s">
        <v>12</v>
      </c>
      <c r="G204" s="144" t="s">
        <v>63</v>
      </c>
      <c r="H204" s="295"/>
      <c r="I204" s="297"/>
      <c r="J204" s="151">
        <f>ROUNDUP('Tarifa 2026'!J205*(1+Instructions!$AA$9),3)</f>
        <v>7</v>
      </c>
      <c r="K204" s="155">
        <f t="shared" si="13"/>
        <v>7.35</v>
      </c>
      <c r="L204" s="155">
        <f t="shared" si="14"/>
        <v>8.4</v>
      </c>
      <c r="M204" s="88"/>
      <c r="N204" s="89"/>
    </row>
    <row r="205" spans="1:45" s="53" customFormat="1" ht="21.75" customHeight="1">
      <c r="A205" s="309">
        <v>68</v>
      </c>
      <c r="B205" s="303" t="s">
        <v>122</v>
      </c>
      <c r="C205" s="307">
        <v>6644</v>
      </c>
      <c r="D205" s="305" t="s">
        <v>290</v>
      </c>
      <c r="E205" s="146" t="s">
        <v>64</v>
      </c>
      <c r="F205" s="149" t="s">
        <v>132</v>
      </c>
      <c r="G205" s="244" t="s">
        <v>81</v>
      </c>
      <c r="H205" s="305">
        <v>50</v>
      </c>
      <c r="I205" s="305">
        <v>5</v>
      </c>
      <c r="J205" s="153">
        <f>ROUNDUP('Tarifa 2026'!J206*(1+Instructions!$AA$9),3)</f>
        <v>7.5</v>
      </c>
      <c r="K205" s="154">
        <f t="shared" si="13"/>
        <v>7.875</v>
      </c>
      <c r="L205" s="154">
        <f t="shared" si="14"/>
        <v>9</v>
      </c>
      <c r="M205" s="88"/>
      <c r="N205" s="89"/>
      <c r="O205"/>
      <c r="P205"/>
      <c r="Q205"/>
      <c r="R205"/>
    </row>
    <row r="206" spans="1:45" s="53" customFormat="1" ht="21.75" customHeight="1">
      <c r="A206" s="309"/>
      <c r="B206" s="303"/>
      <c r="C206" s="307"/>
      <c r="D206" s="305"/>
      <c r="E206" s="146" t="s">
        <v>64</v>
      </c>
      <c r="F206" s="149" t="s">
        <v>176</v>
      </c>
      <c r="G206" s="244" t="s">
        <v>81</v>
      </c>
      <c r="H206" s="305"/>
      <c r="I206" s="305"/>
      <c r="J206" s="153">
        <f>ROUNDUP('Tarifa 2026'!J207*(1+Instructions!$AA$9),3)</f>
        <v>9.6</v>
      </c>
      <c r="K206" s="154">
        <f t="shared" si="13"/>
        <v>10.08</v>
      </c>
      <c r="L206" s="154">
        <f t="shared" si="14"/>
        <v>11.52</v>
      </c>
      <c r="M206" s="88"/>
      <c r="N206" s="89"/>
      <c r="O206"/>
      <c r="P206"/>
      <c r="Q206"/>
      <c r="R206"/>
    </row>
    <row r="207" spans="1:45" s="6" customFormat="1" ht="21.75" customHeight="1">
      <c r="A207" s="309"/>
      <c r="B207" s="303"/>
      <c r="C207" s="307"/>
      <c r="D207" s="305"/>
      <c r="E207" s="146" t="s">
        <v>64</v>
      </c>
      <c r="F207" s="149" t="s">
        <v>132</v>
      </c>
      <c r="G207" s="244" t="s">
        <v>63</v>
      </c>
      <c r="H207" s="305"/>
      <c r="I207" s="305"/>
      <c r="J207" s="153">
        <f>ROUNDUP('Tarifa 2026'!J208*(1+Instructions!$AA$9),3)</f>
        <v>8</v>
      </c>
      <c r="K207" s="154">
        <f t="shared" si="13"/>
        <v>8.4</v>
      </c>
      <c r="L207" s="154">
        <f t="shared" si="14"/>
        <v>9.6</v>
      </c>
      <c r="M207" s="88"/>
      <c r="N207" s="89"/>
      <c r="O207"/>
      <c r="P207"/>
      <c r="Q207"/>
      <c r="R207"/>
      <c r="S207"/>
      <c r="T207"/>
      <c r="U207"/>
      <c r="V207"/>
      <c r="W207"/>
      <c r="X207"/>
      <c r="Y207"/>
      <c r="Z207"/>
      <c r="AA207"/>
      <c r="AB207"/>
      <c r="AC207"/>
      <c r="AD207"/>
      <c r="AE207"/>
      <c r="AF207"/>
      <c r="AG207"/>
      <c r="AH207"/>
      <c r="AI207"/>
      <c r="AJ207"/>
      <c r="AK207"/>
      <c r="AL207"/>
      <c r="AM207"/>
      <c r="AN207"/>
      <c r="AO207"/>
      <c r="AP207"/>
      <c r="AQ207"/>
      <c r="AR207"/>
      <c r="AS207"/>
    </row>
    <row r="208" spans="1:45" s="6" customFormat="1" ht="21.75" customHeight="1">
      <c r="A208" s="309"/>
      <c r="B208" s="303"/>
      <c r="C208" s="307"/>
      <c r="D208" s="305"/>
      <c r="E208" s="146" t="s">
        <v>64</v>
      </c>
      <c r="F208" s="149" t="s">
        <v>176</v>
      </c>
      <c r="G208" s="244" t="s">
        <v>63</v>
      </c>
      <c r="H208" s="305"/>
      <c r="I208" s="305"/>
      <c r="J208" s="153">
        <f>ROUNDUP('Tarifa 2026'!J209*(1+Instructions!$AA$9),3)</f>
        <v>10.6</v>
      </c>
      <c r="K208" s="154">
        <f t="shared" si="13"/>
        <v>11.13</v>
      </c>
      <c r="L208" s="154">
        <f t="shared" si="14"/>
        <v>12.72</v>
      </c>
      <c r="M208" s="88"/>
      <c r="N208" s="89"/>
      <c r="O208"/>
      <c r="P208"/>
      <c r="Q208"/>
      <c r="R208"/>
      <c r="S208"/>
      <c r="T208"/>
      <c r="U208"/>
      <c r="V208"/>
      <c r="W208"/>
      <c r="X208"/>
      <c r="Y208"/>
      <c r="Z208"/>
      <c r="AA208"/>
      <c r="AB208"/>
      <c r="AC208"/>
      <c r="AD208"/>
      <c r="AE208"/>
      <c r="AF208"/>
      <c r="AG208"/>
      <c r="AH208"/>
      <c r="AI208"/>
      <c r="AJ208"/>
      <c r="AK208"/>
      <c r="AL208"/>
      <c r="AM208"/>
      <c r="AN208"/>
      <c r="AO208"/>
      <c r="AP208"/>
      <c r="AQ208"/>
      <c r="AR208"/>
      <c r="AS208"/>
    </row>
    <row r="209" spans="1:45" s="6" customFormat="1" ht="21.75" customHeight="1">
      <c r="A209" s="296">
        <v>70</v>
      </c>
      <c r="B209" s="302" t="s">
        <v>122</v>
      </c>
      <c r="C209" s="308">
        <v>6607</v>
      </c>
      <c r="D209" s="295" t="s">
        <v>291</v>
      </c>
      <c r="E209" s="142" t="s">
        <v>62</v>
      </c>
      <c r="F209" s="144" t="s">
        <v>132</v>
      </c>
      <c r="G209" s="152" t="s">
        <v>81</v>
      </c>
      <c r="H209" s="295">
        <v>50</v>
      </c>
      <c r="I209" s="295">
        <v>5</v>
      </c>
      <c r="J209" s="151">
        <f>ROUNDUP('Tarifa 2026'!J210*(1+Instructions!$AA$9),3)</f>
        <v>8.1</v>
      </c>
      <c r="K209" s="155">
        <f t="shared" si="13"/>
        <v>8.5050000000000008</v>
      </c>
      <c r="L209" s="155">
        <f t="shared" si="14"/>
        <v>9.7200000000000006</v>
      </c>
      <c r="M209" s="88"/>
      <c r="N209" s="89"/>
      <c r="O209"/>
      <c r="P209"/>
      <c r="Q209"/>
      <c r="R209"/>
      <c r="S209"/>
      <c r="T209"/>
      <c r="U209"/>
      <c r="V209"/>
      <c r="W209"/>
      <c r="X209"/>
      <c r="Y209"/>
      <c r="Z209"/>
      <c r="AA209"/>
      <c r="AB209"/>
      <c r="AC209"/>
      <c r="AD209"/>
      <c r="AE209"/>
      <c r="AF209"/>
      <c r="AG209"/>
      <c r="AH209"/>
      <c r="AI209"/>
      <c r="AJ209"/>
      <c r="AK209"/>
      <c r="AL209"/>
      <c r="AM209"/>
      <c r="AN209"/>
      <c r="AO209"/>
      <c r="AP209"/>
      <c r="AQ209"/>
      <c r="AR209"/>
      <c r="AS209"/>
    </row>
    <row r="210" spans="1:45" s="6" customFormat="1" ht="21.75" customHeight="1">
      <c r="A210" s="296"/>
      <c r="B210" s="302"/>
      <c r="C210" s="308"/>
      <c r="D210" s="295"/>
      <c r="E210" s="142" t="s">
        <v>62</v>
      </c>
      <c r="F210" s="144" t="s">
        <v>176</v>
      </c>
      <c r="G210" s="152" t="s">
        <v>81</v>
      </c>
      <c r="H210" s="295"/>
      <c r="I210" s="295"/>
      <c r="J210" s="151">
        <f>ROUNDUP('Tarifa 2026'!J211*(1+Instructions!$AA$9),3)</f>
        <v>10.199999999999999</v>
      </c>
      <c r="K210" s="155">
        <f t="shared" si="13"/>
        <v>10.71</v>
      </c>
      <c r="L210" s="155">
        <f t="shared" si="14"/>
        <v>12.24</v>
      </c>
      <c r="M210" s="88"/>
      <c r="N210" s="89"/>
      <c r="O210"/>
      <c r="P210"/>
      <c r="Q210"/>
      <c r="R210"/>
      <c r="S210"/>
      <c r="T210"/>
      <c r="U210"/>
      <c r="V210"/>
      <c r="W210"/>
      <c r="X210"/>
      <c r="Y210"/>
      <c r="Z210"/>
      <c r="AA210"/>
      <c r="AB210"/>
      <c r="AC210"/>
      <c r="AD210"/>
      <c r="AE210"/>
      <c r="AF210"/>
      <c r="AG210"/>
      <c r="AH210"/>
      <c r="AI210"/>
      <c r="AJ210"/>
      <c r="AK210"/>
      <c r="AL210"/>
      <c r="AM210"/>
      <c r="AN210"/>
      <c r="AO210"/>
      <c r="AP210"/>
      <c r="AQ210"/>
      <c r="AR210"/>
      <c r="AS210"/>
    </row>
    <row r="211" spans="1:45" ht="21.75" customHeight="1">
      <c r="A211" s="296"/>
      <c r="B211" s="302"/>
      <c r="C211" s="308"/>
      <c r="D211" s="295"/>
      <c r="E211" s="142" t="s">
        <v>62</v>
      </c>
      <c r="F211" s="144" t="s">
        <v>132</v>
      </c>
      <c r="G211" s="152" t="s">
        <v>63</v>
      </c>
      <c r="H211" s="295"/>
      <c r="I211" s="295"/>
      <c r="J211" s="151">
        <f>ROUNDUP('Tarifa 2026'!J212*(1+Instructions!$AA$9),3)</f>
        <v>8.6</v>
      </c>
      <c r="K211" s="155">
        <f t="shared" si="13"/>
        <v>9.0299999999999994</v>
      </c>
      <c r="L211" s="155">
        <f t="shared" si="14"/>
        <v>10.32</v>
      </c>
      <c r="M211" s="102"/>
      <c r="N211" s="89"/>
    </row>
    <row r="212" spans="1:45" ht="21.75" customHeight="1">
      <c r="A212" s="296"/>
      <c r="B212" s="302"/>
      <c r="C212" s="308"/>
      <c r="D212" s="295"/>
      <c r="E212" s="142" t="s">
        <v>62</v>
      </c>
      <c r="F212" s="144" t="s">
        <v>176</v>
      </c>
      <c r="G212" s="152" t="s">
        <v>63</v>
      </c>
      <c r="H212" s="295"/>
      <c r="I212" s="295"/>
      <c r="J212" s="151">
        <f>ROUNDUP('Tarifa 2026'!J213*(1+Instructions!$AA$9),3)</f>
        <v>11.2</v>
      </c>
      <c r="K212" s="155">
        <f t="shared" si="13"/>
        <v>11.76</v>
      </c>
      <c r="L212" s="155">
        <f t="shared" si="14"/>
        <v>13.44</v>
      </c>
      <c r="M212" s="88"/>
      <c r="N212" s="89"/>
    </row>
    <row r="213" spans="1:45" ht="21.75" customHeight="1">
      <c r="A213" s="309">
        <v>71</v>
      </c>
      <c r="B213" s="333" t="s">
        <v>449</v>
      </c>
      <c r="C213" s="307" t="s">
        <v>503</v>
      </c>
      <c r="D213" s="305" t="s">
        <v>502</v>
      </c>
      <c r="E213" s="146" t="s">
        <v>244</v>
      </c>
      <c r="F213" s="149" t="s">
        <v>132</v>
      </c>
      <c r="G213" s="244" t="s">
        <v>81</v>
      </c>
      <c r="H213" s="305">
        <v>50</v>
      </c>
      <c r="I213" s="305">
        <v>1</v>
      </c>
      <c r="J213" s="153">
        <f>ROUNDUP('Tarifa 2026'!J214*(1+Instructions!$AA$9),3)</f>
        <v>9.9</v>
      </c>
      <c r="K213" s="154">
        <f t="shared" si="13"/>
        <v>10.395</v>
      </c>
      <c r="L213" s="154" t="str">
        <f t="shared" si="14"/>
        <v>-</v>
      </c>
      <c r="M213" s="88"/>
      <c r="N213" s="89"/>
    </row>
    <row r="214" spans="1:45" ht="21.75" customHeight="1">
      <c r="A214" s="309"/>
      <c r="B214" s="333"/>
      <c r="C214" s="307"/>
      <c r="D214" s="305"/>
      <c r="E214" s="146" t="s">
        <v>244</v>
      </c>
      <c r="F214" s="149" t="s">
        <v>176</v>
      </c>
      <c r="G214" s="244" t="s">
        <v>81</v>
      </c>
      <c r="H214" s="305"/>
      <c r="I214" s="305"/>
      <c r="J214" s="153">
        <f>ROUNDUP('Tarifa 2026'!J215*(1+Instructions!$AA$9),3)</f>
        <v>11</v>
      </c>
      <c r="K214" s="154">
        <f t="shared" si="13"/>
        <v>11.55</v>
      </c>
      <c r="L214" s="154" t="str">
        <f t="shared" si="14"/>
        <v>-</v>
      </c>
      <c r="M214" s="88"/>
      <c r="N214" s="89"/>
    </row>
    <row r="215" spans="1:45" ht="21.75" customHeight="1">
      <c r="A215" s="309"/>
      <c r="B215" s="333"/>
      <c r="C215" s="307"/>
      <c r="D215" s="305"/>
      <c r="E215" s="146" t="s">
        <v>244</v>
      </c>
      <c r="F215" s="149" t="s">
        <v>177</v>
      </c>
      <c r="G215" s="244" t="s">
        <v>81</v>
      </c>
      <c r="H215" s="305"/>
      <c r="I215" s="305"/>
      <c r="J215" s="153">
        <f>ROUNDUP('Tarifa 2026'!J216*(1+Instructions!$AA$9),3)</f>
        <v>12</v>
      </c>
      <c r="K215" s="154">
        <f t="shared" si="13"/>
        <v>12.6</v>
      </c>
      <c r="L215" s="154" t="str">
        <f t="shared" si="14"/>
        <v>-</v>
      </c>
      <c r="M215" s="88"/>
      <c r="N215" s="89"/>
    </row>
    <row r="216" spans="1:45" ht="21.75" customHeight="1">
      <c r="A216" s="309"/>
      <c r="B216" s="333"/>
      <c r="C216" s="307"/>
      <c r="D216" s="305"/>
      <c r="E216" s="146" t="s">
        <v>244</v>
      </c>
      <c r="F216" s="149" t="s">
        <v>189</v>
      </c>
      <c r="G216" s="244" t="s">
        <v>81</v>
      </c>
      <c r="H216" s="305"/>
      <c r="I216" s="305"/>
      <c r="J216" s="153">
        <f>ROUNDUP('Tarifa 2026'!J217*(1+Instructions!$AA$9),3)</f>
        <v>13</v>
      </c>
      <c r="K216" s="154">
        <f t="shared" ref="K216" si="16">IF(I216=1,(ROUNDUP((J216*0.05+J216),3)),ROUNDUP((J216*0.05+J216),3))</f>
        <v>13.65</v>
      </c>
      <c r="L216" s="154" t="str">
        <f t="shared" ref="L216" si="17">IF(I216=1,"-",IF(AND(I216="",L215="-"),"-",ROUNDUP((J216*0.2)+J216,3)))</f>
        <v>-</v>
      </c>
      <c r="M216" s="88"/>
      <c r="N216" s="89"/>
    </row>
    <row r="217" spans="1:45" ht="21.75" customHeight="1">
      <c r="A217" s="309"/>
      <c r="B217" s="333"/>
      <c r="C217" s="307"/>
      <c r="D217" s="305"/>
      <c r="E217" s="146" t="s">
        <v>244</v>
      </c>
      <c r="F217" s="149" t="s">
        <v>132</v>
      </c>
      <c r="G217" s="244" t="s">
        <v>63</v>
      </c>
      <c r="H217" s="305"/>
      <c r="I217" s="305"/>
      <c r="J217" s="153">
        <f>ROUNDUP('Tarifa 2026'!J219*(1+Instructions!$AA$9),3)</f>
        <v>12</v>
      </c>
      <c r="K217" s="154">
        <f t="shared" si="13"/>
        <v>12.6</v>
      </c>
      <c r="L217" s="154" t="str">
        <f>IF(I217=1,"-",IF(AND(I217="",L215="-"),"-",ROUNDUP((J217*0.2)+J217,3)))</f>
        <v>-</v>
      </c>
      <c r="M217" s="88"/>
      <c r="N217" s="89"/>
    </row>
    <row r="218" spans="1:45" ht="21.75" customHeight="1">
      <c r="A218" s="309"/>
      <c r="B218" s="333"/>
      <c r="C218" s="307"/>
      <c r="D218" s="305"/>
      <c r="E218" s="146" t="s">
        <v>244</v>
      </c>
      <c r="F218" s="149" t="s">
        <v>176</v>
      </c>
      <c r="G218" s="244" t="s">
        <v>63</v>
      </c>
      <c r="H218" s="305"/>
      <c r="I218" s="305"/>
      <c r="J218" s="153">
        <f>ROUNDUP('Tarifa 2026'!J219*(1+Instructions!$AA$9),3)</f>
        <v>12</v>
      </c>
      <c r="K218" s="154">
        <f t="shared" si="13"/>
        <v>12.6</v>
      </c>
      <c r="L218" s="154" t="str">
        <f t="shared" si="14"/>
        <v>-</v>
      </c>
      <c r="M218" s="88"/>
      <c r="N218" s="89"/>
    </row>
    <row r="219" spans="1:45" ht="21.75" customHeight="1">
      <c r="A219" s="309"/>
      <c r="B219" s="333"/>
      <c r="C219" s="307"/>
      <c r="D219" s="305"/>
      <c r="E219" s="146" t="s">
        <v>244</v>
      </c>
      <c r="F219" s="149" t="s">
        <v>177</v>
      </c>
      <c r="G219" s="244" t="s">
        <v>63</v>
      </c>
      <c r="H219" s="305"/>
      <c r="I219" s="305"/>
      <c r="J219" s="153">
        <f>ROUNDUP('Tarifa 2026'!J220*(1+Instructions!$AA$9),3)</f>
        <v>13</v>
      </c>
      <c r="K219" s="154">
        <f t="shared" si="13"/>
        <v>13.65</v>
      </c>
      <c r="L219" s="154" t="str">
        <f t="shared" si="14"/>
        <v>-</v>
      </c>
      <c r="M219" s="88"/>
      <c r="N219" s="89"/>
    </row>
    <row r="220" spans="1:45" ht="21.75" customHeight="1">
      <c r="A220" s="309"/>
      <c r="B220" s="333"/>
      <c r="C220" s="307"/>
      <c r="D220" s="305"/>
      <c r="E220" s="146" t="s">
        <v>244</v>
      </c>
      <c r="F220" s="149" t="s">
        <v>189</v>
      </c>
      <c r="G220" s="244" t="s">
        <v>63</v>
      </c>
      <c r="H220" s="305"/>
      <c r="I220" s="305"/>
      <c r="J220" s="153">
        <f>ROUNDUP('Tarifa 2026'!J221*(1+Instructions!$AA$9),3)</f>
        <v>14</v>
      </c>
      <c r="K220" s="154">
        <f t="shared" si="13"/>
        <v>14.7</v>
      </c>
      <c r="L220" s="154" t="str">
        <f t="shared" si="14"/>
        <v>-</v>
      </c>
      <c r="M220" s="88"/>
      <c r="N220" s="89"/>
    </row>
    <row r="221" spans="1:45" ht="21.75" customHeight="1">
      <c r="A221" s="142">
        <v>72</v>
      </c>
      <c r="B221" s="169" t="s">
        <v>122</v>
      </c>
      <c r="C221" s="143">
        <v>6629</v>
      </c>
      <c r="D221" s="144" t="s">
        <v>114</v>
      </c>
      <c r="E221" s="142" t="s">
        <v>62</v>
      </c>
      <c r="F221" s="144" t="s">
        <v>132</v>
      </c>
      <c r="G221" s="152" t="s">
        <v>63</v>
      </c>
      <c r="H221" s="144">
        <v>50</v>
      </c>
      <c r="I221" s="144">
        <v>1</v>
      </c>
      <c r="J221" s="151">
        <f>ROUNDUP('Tarifa 2026'!J222*(1+Instructions!$AA$9),3)</f>
        <v>11.9</v>
      </c>
      <c r="K221" s="155">
        <f t="shared" si="13"/>
        <v>12.494999999999999</v>
      </c>
      <c r="L221" s="155" t="str">
        <f t="shared" si="14"/>
        <v>-</v>
      </c>
      <c r="M221" s="88"/>
      <c r="N221" s="89"/>
    </row>
    <row r="222" spans="1:45" ht="26.1" customHeight="1">
      <c r="A222" s="309">
        <v>72</v>
      </c>
      <c r="B222" s="303" t="s">
        <v>122</v>
      </c>
      <c r="C222" s="307">
        <v>6640</v>
      </c>
      <c r="D222" s="305" t="s">
        <v>95</v>
      </c>
      <c r="E222" s="149" t="s">
        <v>62</v>
      </c>
      <c r="F222" s="149" t="s">
        <v>132</v>
      </c>
      <c r="G222" s="149" t="s">
        <v>187</v>
      </c>
      <c r="H222" s="305">
        <v>50</v>
      </c>
      <c r="I222" s="320">
        <v>1</v>
      </c>
      <c r="J222" s="153">
        <f>ROUNDUP('Tarifa 2026'!J223*(1+Instructions!$AA$9),3)</f>
        <v>11.9</v>
      </c>
      <c r="K222" s="154">
        <f t="shared" si="13"/>
        <v>12.494999999999999</v>
      </c>
      <c r="L222" s="154" t="str">
        <f t="shared" si="14"/>
        <v>-</v>
      </c>
      <c r="M222" s="88"/>
      <c r="N222" s="89"/>
    </row>
    <row r="223" spans="1:45" ht="26.1" customHeight="1">
      <c r="A223" s="309"/>
      <c r="B223" s="303"/>
      <c r="C223" s="307"/>
      <c r="D223" s="305"/>
      <c r="E223" s="149" t="s">
        <v>62</v>
      </c>
      <c r="F223" s="149" t="s">
        <v>176</v>
      </c>
      <c r="G223" s="149" t="s">
        <v>187</v>
      </c>
      <c r="H223" s="305"/>
      <c r="I223" s="320"/>
      <c r="J223" s="153">
        <f>ROUNDUP('Tarifa 2026'!J224*(1+Instructions!$AA$9),3)</f>
        <v>12.5</v>
      </c>
      <c r="K223" s="154">
        <f t="shared" ref="K223" si="18">IF(I223=1,(ROUNDUP((J223*0.05+J223),3)),ROUNDUP((J223*0.05+J223),3))</f>
        <v>13.125</v>
      </c>
      <c r="L223" s="154" t="str">
        <f t="shared" ref="L223" si="19">IF(I223=1,"-",IF(AND(I223="",L222="-"),"-",ROUNDUP((J223*0.2)+J223,3)))</f>
        <v>-</v>
      </c>
      <c r="M223" s="88"/>
      <c r="N223" s="89"/>
    </row>
    <row r="224" spans="1:45" ht="26.1" customHeight="1">
      <c r="A224" s="296">
        <v>75</v>
      </c>
      <c r="B224" s="302" t="s">
        <v>122</v>
      </c>
      <c r="C224" s="308">
        <v>5009</v>
      </c>
      <c r="D224" s="295" t="s">
        <v>116</v>
      </c>
      <c r="E224" s="142" t="s">
        <v>62</v>
      </c>
      <c r="F224" s="144" t="s">
        <v>132</v>
      </c>
      <c r="G224" s="152" t="s">
        <v>81</v>
      </c>
      <c r="H224" s="295">
        <v>25</v>
      </c>
      <c r="I224" s="295">
        <v>1</v>
      </c>
      <c r="J224" s="151">
        <f>ROUNDUP('Tarifa 2026'!J225*(1+Instructions!$AA$9),3)</f>
        <v>10.8</v>
      </c>
      <c r="K224" s="155">
        <f t="shared" si="13"/>
        <v>11.34</v>
      </c>
      <c r="L224" s="155" t="str">
        <f>IF(I224=1,"-",IF(AND(I224="",L222="-"),"-",ROUNDUP((J224*0.2)+J224,3)))</f>
        <v>-</v>
      </c>
      <c r="M224" s="88"/>
      <c r="N224" s="89"/>
    </row>
    <row r="225" spans="1:18" ht="26.1" customHeight="1">
      <c r="A225" s="296"/>
      <c r="B225" s="302"/>
      <c r="C225" s="308"/>
      <c r="D225" s="295"/>
      <c r="E225" s="142" t="s">
        <v>62</v>
      </c>
      <c r="F225" s="144" t="s">
        <v>132</v>
      </c>
      <c r="G225" s="152" t="s">
        <v>63</v>
      </c>
      <c r="H225" s="295"/>
      <c r="I225" s="295"/>
      <c r="J225" s="151">
        <f>ROUNDUP('Tarifa 2026'!J226*(1+Instructions!$AA$9),3)</f>
        <v>13</v>
      </c>
      <c r="K225" s="155">
        <f t="shared" si="13"/>
        <v>13.65</v>
      </c>
      <c r="L225" s="155" t="str">
        <f t="shared" si="14"/>
        <v>-</v>
      </c>
      <c r="M225" s="88"/>
      <c r="N225" s="89"/>
    </row>
    <row r="226" spans="1:18" ht="26.1" customHeight="1">
      <c r="A226" s="296"/>
      <c r="B226" s="302"/>
      <c r="C226" s="308"/>
      <c r="D226" s="295"/>
      <c r="E226" s="142" t="s">
        <v>62</v>
      </c>
      <c r="F226" s="144" t="s">
        <v>176</v>
      </c>
      <c r="G226" s="152" t="s">
        <v>239</v>
      </c>
      <c r="H226" s="295"/>
      <c r="I226" s="295"/>
      <c r="J226" s="151">
        <f>ROUNDUP('Tarifa 2026'!J227*(1+Instructions!$AA$9),3)</f>
        <v>14.36</v>
      </c>
      <c r="K226" s="155">
        <f t="shared" si="13"/>
        <v>15.077999999999999</v>
      </c>
      <c r="L226" s="155" t="str">
        <f t="shared" si="14"/>
        <v>-</v>
      </c>
      <c r="M226" s="88"/>
      <c r="N226" s="89"/>
    </row>
    <row r="227" spans="1:18" ht="26.1" customHeight="1">
      <c r="A227" s="309">
        <v>76</v>
      </c>
      <c r="B227" s="303" t="s">
        <v>122</v>
      </c>
      <c r="C227" s="307">
        <v>6635</v>
      </c>
      <c r="D227" s="305" t="s">
        <v>115</v>
      </c>
      <c r="E227" s="146" t="s">
        <v>62</v>
      </c>
      <c r="F227" s="149" t="s">
        <v>132</v>
      </c>
      <c r="G227" s="244" t="s">
        <v>81</v>
      </c>
      <c r="H227" s="305">
        <v>25</v>
      </c>
      <c r="I227" s="305">
        <v>1</v>
      </c>
      <c r="J227" s="153">
        <f>ROUNDUP('Tarifa 2026'!J228*(1+Instructions!$AA$9),3)</f>
        <v>11.2</v>
      </c>
      <c r="K227" s="154">
        <f t="shared" si="13"/>
        <v>11.76</v>
      </c>
      <c r="L227" s="154" t="str">
        <f t="shared" si="14"/>
        <v>-</v>
      </c>
      <c r="M227" s="88"/>
      <c r="N227" s="89"/>
    </row>
    <row r="228" spans="1:18" ht="26.1" customHeight="1">
      <c r="A228" s="309"/>
      <c r="B228" s="303"/>
      <c r="C228" s="307"/>
      <c r="D228" s="305"/>
      <c r="E228" s="146" t="s">
        <v>62</v>
      </c>
      <c r="F228" s="149" t="s">
        <v>176</v>
      </c>
      <c r="G228" s="244" t="s">
        <v>81</v>
      </c>
      <c r="H228" s="305"/>
      <c r="I228" s="305"/>
      <c r="J228" s="153">
        <f>ROUNDUP('Tarifa 2026'!J229*(1+Instructions!$AA$9),3)</f>
        <v>13.4</v>
      </c>
      <c r="K228" s="154">
        <f t="shared" si="13"/>
        <v>14.07</v>
      </c>
      <c r="L228" s="154" t="str">
        <f t="shared" si="14"/>
        <v>-</v>
      </c>
      <c r="M228" s="88"/>
      <c r="N228" s="89"/>
    </row>
    <row r="229" spans="1:18" ht="26.1" customHeight="1">
      <c r="A229" s="309"/>
      <c r="B229" s="303"/>
      <c r="C229" s="307"/>
      <c r="D229" s="305"/>
      <c r="E229" s="146" t="s">
        <v>62</v>
      </c>
      <c r="F229" s="149" t="s">
        <v>177</v>
      </c>
      <c r="G229" s="244" t="s">
        <v>81</v>
      </c>
      <c r="H229" s="305"/>
      <c r="I229" s="305"/>
      <c r="J229" s="153">
        <f>ROUNDUP('Tarifa 2026'!J230*(1+Instructions!$AA$9),3)</f>
        <v>14.1</v>
      </c>
      <c r="K229" s="154">
        <f t="shared" ref="K229" si="20">IF(I229=1,(ROUNDUP((J229*0.05+J229),3)),ROUNDUP((J229*0.05+J229),3))</f>
        <v>14.805</v>
      </c>
      <c r="L229" s="154" t="str">
        <f t="shared" ref="L229" si="21">IF(I229=1,"-",IF(AND(I229="",L228="-"),"-",ROUNDUP((J229*0.2)+J229,3)))</f>
        <v>-</v>
      </c>
      <c r="M229" s="88"/>
      <c r="N229" s="89"/>
    </row>
    <row r="230" spans="1:18" ht="26.1" customHeight="1">
      <c r="A230" s="309"/>
      <c r="B230" s="303"/>
      <c r="C230" s="307"/>
      <c r="D230" s="305"/>
      <c r="E230" s="146" t="s">
        <v>62</v>
      </c>
      <c r="F230" s="149" t="s">
        <v>132</v>
      </c>
      <c r="G230" s="244" t="s">
        <v>63</v>
      </c>
      <c r="H230" s="305"/>
      <c r="I230" s="305"/>
      <c r="J230" s="153">
        <f>ROUNDUP('Tarifa 2026'!J231*(1+Instructions!$AA$9),3)</f>
        <v>12.4</v>
      </c>
      <c r="K230" s="154">
        <f t="shared" si="13"/>
        <v>13.02</v>
      </c>
      <c r="L230" s="154" t="str">
        <f>IF(I230=1,"-",IF(AND(I230="",L228="-"),"-",ROUNDUP((J230*0.2)+J230,3)))</f>
        <v>-</v>
      </c>
      <c r="M230" s="88"/>
      <c r="N230" s="89"/>
    </row>
    <row r="231" spans="1:18" ht="26.1" customHeight="1">
      <c r="A231" s="309"/>
      <c r="B231" s="303"/>
      <c r="C231" s="307"/>
      <c r="D231" s="305"/>
      <c r="E231" s="146" t="s">
        <v>62</v>
      </c>
      <c r="F231" s="149" t="s">
        <v>176</v>
      </c>
      <c r="G231" s="244" t="s">
        <v>63</v>
      </c>
      <c r="H231" s="305"/>
      <c r="I231" s="305"/>
      <c r="J231" s="153">
        <f>ROUNDUP('Tarifa 2026'!J232*(1+Instructions!$AA$9),3)</f>
        <v>14.8</v>
      </c>
      <c r="K231" s="154">
        <f t="shared" si="13"/>
        <v>15.54</v>
      </c>
      <c r="L231" s="154" t="str">
        <f t="shared" si="14"/>
        <v>-</v>
      </c>
      <c r="M231" s="88"/>
      <c r="N231" s="89"/>
    </row>
    <row r="232" spans="1:18" ht="26.1" customHeight="1">
      <c r="A232" s="309"/>
      <c r="B232" s="303"/>
      <c r="C232" s="307"/>
      <c r="D232" s="305"/>
      <c r="E232" s="146" t="s">
        <v>62</v>
      </c>
      <c r="F232" s="149" t="s">
        <v>177</v>
      </c>
      <c r="G232" s="244" t="s">
        <v>63</v>
      </c>
      <c r="H232" s="305"/>
      <c r="I232" s="305"/>
      <c r="J232" s="153">
        <f>ROUNDUP('Tarifa 2026'!J233*(1+Instructions!$AA$9),3)</f>
        <v>15.6</v>
      </c>
      <c r="K232" s="154">
        <f t="shared" ref="K232" si="22">IF(I232=1,(ROUNDUP((J232*0.05+J232),3)),ROUNDUP((J232*0.05+J232),3))</f>
        <v>16.38</v>
      </c>
      <c r="L232" s="154" t="str">
        <f t="shared" ref="L232" si="23">IF(I232=1,"-",IF(AND(I232="",L231="-"),"-",ROUNDUP((J232*0.2)+J232,3)))</f>
        <v>-</v>
      </c>
      <c r="M232" s="88"/>
      <c r="N232" s="89"/>
    </row>
    <row r="233" spans="1:18" s="6" customFormat="1" ht="26.1" customHeight="1">
      <c r="A233" s="309">
        <v>176</v>
      </c>
      <c r="B233" s="303"/>
      <c r="C233" s="307"/>
      <c r="D233" s="305"/>
      <c r="E233" s="146" t="s">
        <v>60</v>
      </c>
      <c r="F233" s="149" t="s">
        <v>12</v>
      </c>
      <c r="G233" s="244" t="s">
        <v>81</v>
      </c>
      <c r="H233" s="305"/>
      <c r="I233" s="305"/>
      <c r="J233" s="153">
        <f>ROUNDUP('Tarifa 2026'!J234*(1+Instructions!$AA$9),3)</f>
        <v>8.4</v>
      </c>
      <c r="K233" s="154">
        <f t="shared" si="13"/>
        <v>8.82</v>
      </c>
      <c r="L233" s="154" t="str">
        <f>IF(I233=1,"-",IF(AND(I233="",L231="-"),"-",ROUNDUP((J233*0.2)+J233,3)))</f>
        <v>-</v>
      </c>
      <c r="M233" s="88"/>
      <c r="N233" s="89"/>
      <c r="O233"/>
      <c r="P233"/>
      <c r="Q233"/>
      <c r="R233"/>
    </row>
    <row r="234" spans="1:18" s="6" customFormat="1" ht="26.1" customHeight="1">
      <c r="A234" s="309"/>
      <c r="B234" s="303"/>
      <c r="C234" s="307"/>
      <c r="D234" s="305"/>
      <c r="E234" s="146" t="s">
        <v>60</v>
      </c>
      <c r="F234" s="149" t="s">
        <v>12</v>
      </c>
      <c r="G234" s="244" t="s">
        <v>63</v>
      </c>
      <c r="H234" s="305"/>
      <c r="I234" s="305"/>
      <c r="J234" s="153">
        <f>ROUNDUP('Tarifa 2026'!J235*(1+Instructions!$AA$9),3)</f>
        <v>8.8000000000000007</v>
      </c>
      <c r="K234" s="154">
        <f t="shared" si="13"/>
        <v>9.24</v>
      </c>
      <c r="L234" s="154" t="str">
        <f t="shared" si="14"/>
        <v>-</v>
      </c>
      <c r="M234" s="88"/>
      <c r="N234" s="89"/>
      <c r="O234"/>
      <c r="P234"/>
      <c r="Q234"/>
      <c r="R234"/>
    </row>
    <row r="235" spans="1:18" s="6" customFormat="1" ht="26.1" customHeight="1">
      <c r="A235" s="296">
        <v>76</v>
      </c>
      <c r="B235" s="302" t="s">
        <v>122</v>
      </c>
      <c r="C235" s="308">
        <v>6636</v>
      </c>
      <c r="D235" s="295" t="s">
        <v>82</v>
      </c>
      <c r="E235" s="142" t="s">
        <v>64</v>
      </c>
      <c r="F235" s="144" t="s">
        <v>132</v>
      </c>
      <c r="G235" s="152" t="s">
        <v>81</v>
      </c>
      <c r="H235" s="295">
        <v>25</v>
      </c>
      <c r="I235" s="295">
        <v>1</v>
      </c>
      <c r="J235" s="151">
        <f>ROUNDUP('Tarifa 2026'!J236*(1+Instructions!$AA$9),3)</f>
        <v>11.2</v>
      </c>
      <c r="K235" s="155">
        <f t="shared" si="13"/>
        <v>11.76</v>
      </c>
      <c r="L235" s="155" t="str">
        <f t="shared" si="14"/>
        <v>-</v>
      </c>
      <c r="M235" s="88"/>
      <c r="N235" s="89"/>
      <c r="O235"/>
      <c r="P235"/>
      <c r="Q235"/>
      <c r="R235"/>
    </row>
    <row r="236" spans="1:18" s="6" customFormat="1" ht="26.1" customHeight="1">
      <c r="A236" s="296"/>
      <c r="B236" s="302"/>
      <c r="C236" s="308"/>
      <c r="D236" s="295"/>
      <c r="E236" s="142" t="s">
        <v>64</v>
      </c>
      <c r="F236" s="144" t="s">
        <v>176</v>
      </c>
      <c r="G236" s="152" t="s">
        <v>81</v>
      </c>
      <c r="H236" s="295"/>
      <c r="I236" s="295"/>
      <c r="J236" s="151">
        <f>ROUNDUP('Tarifa 2026'!J237*(1+Instructions!$AA$9),3)</f>
        <v>13.4</v>
      </c>
      <c r="K236" s="155">
        <f t="shared" si="13"/>
        <v>14.07</v>
      </c>
      <c r="L236" s="155" t="str">
        <f t="shared" si="14"/>
        <v>-</v>
      </c>
      <c r="M236" s="88"/>
      <c r="N236" s="89"/>
      <c r="O236"/>
      <c r="P236"/>
      <c r="Q236"/>
      <c r="R236"/>
    </row>
    <row r="237" spans="1:18" s="6" customFormat="1" ht="26.1" customHeight="1">
      <c r="A237" s="296"/>
      <c r="B237" s="302"/>
      <c r="C237" s="308"/>
      <c r="D237" s="295"/>
      <c r="E237" s="142" t="s">
        <v>64</v>
      </c>
      <c r="F237" s="144" t="s">
        <v>132</v>
      </c>
      <c r="G237" s="152" t="s">
        <v>63</v>
      </c>
      <c r="H237" s="295"/>
      <c r="I237" s="295"/>
      <c r="J237" s="151">
        <f>ROUNDUP('Tarifa 2026'!J238*(1+Instructions!$AA$9),3)</f>
        <v>12.4</v>
      </c>
      <c r="K237" s="155">
        <f t="shared" si="13"/>
        <v>13.02</v>
      </c>
      <c r="L237" s="155" t="str">
        <f t="shared" si="14"/>
        <v>-</v>
      </c>
      <c r="M237" s="88"/>
      <c r="N237" s="89"/>
      <c r="O237"/>
      <c r="P237"/>
      <c r="Q237"/>
      <c r="R237"/>
    </row>
    <row r="238" spans="1:18" s="6" customFormat="1" ht="26.1" customHeight="1">
      <c r="A238" s="296"/>
      <c r="B238" s="302"/>
      <c r="C238" s="308"/>
      <c r="D238" s="295"/>
      <c r="E238" s="142" t="s">
        <v>64</v>
      </c>
      <c r="F238" s="144" t="s">
        <v>176</v>
      </c>
      <c r="G238" s="152" t="s">
        <v>63</v>
      </c>
      <c r="H238" s="295"/>
      <c r="I238" s="295"/>
      <c r="J238" s="151">
        <f>ROUNDUP('Tarifa 2026'!J239*(1+Instructions!$AA$9),3)</f>
        <v>14.8</v>
      </c>
      <c r="K238" s="155">
        <f t="shared" si="13"/>
        <v>15.54</v>
      </c>
      <c r="L238" s="155" t="str">
        <f t="shared" ref="L238:L242" si="24">IF(I238=1,"-",IF(AND(I238="",L237="-"),"-",ROUNDUP((J238*0.2)+J238,3)))</f>
        <v>-</v>
      </c>
      <c r="M238" s="88"/>
      <c r="N238" s="89"/>
      <c r="O238"/>
      <c r="P238"/>
      <c r="Q238"/>
      <c r="R238"/>
    </row>
    <row r="239" spans="1:18" s="6" customFormat="1" ht="26.1" customHeight="1">
      <c r="A239" s="421">
        <v>78</v>
      </c>
      <c r="B239" s="333" t="s">
        <v>449</v>
      </c>
      <c r="C239" s="307" t="s">
        <v>504</v>
      </c>
      <c r="D239" s="305" t="s">
        <v>505</v>
      </c>
      <c r="E239" s="146" t="s">
        <v>62</v>
      </c>
      <c r="F239" s="149" t="s">
        <v>132</v>
      </c>
      <c r="G239" s="244" t="s">
        <v>63</v>
      </c>
      <c r="H239" s="305">
        <v>30</v>
      </c>
      <c r="I239" s="305">
        <v>1</v>
      </c>
      <c r="J239" s="153">
        <f>ROUNDUP('Tarifa 2026'!J240*(1+Instructions!$AA$9),3)</f>
        <v>19</v>
      </c>
      <c r="K239" s="154">
        <f t="shared" si="13"/>
        <v>19.95</v>
      </c>
      <c r="L239" s="154" t="str">
        <f t="shared" si="24"/>
        <v>-</v>
      </c>
      <c r="M239" s="88"/>
      <c r="N239" s="89"/>
      <c r="O239"/>
      <c r="P239"/>
      <c r="Q239"/>
      <c r="R239"/>
    </row>
    <row r="240" spans="1:18" s="6" customFormat="1" ht="26.1" customHeight="1">
      <c r="A240" s="421"/>
      <c r="B240" s="333"/>
      <c r="C240" s="307"/>
      <c r="D240" s="305"/>
      <c r="E240" s="146" t="s">
        <v>62</v>
      </c>
      <c r="F240" s="149" t="s">
        <v>176</v>
      </c>
      <c r="G240" s="244" t="s">
        <v>63</v>
      </c>
      <c r="H240" s="305"/>
      <c r="I240" s="305"/>
      <c r="J240" s="153">
        <f>ROUNDUP('Tarifa 2026'!J241*(1+Instructions!$AA$9),3)</f>
        <v>20</v>
      </c>
      <c r="K240" s="154">
        <f t="shared" ref="K240:K242" si="25">IF(I240=1,(ROUNDUP((J240*0.05+J240),3)),ROUNDUP((J240*0.05+J240),3))</f>
        <v>21</v>
      </c>
      <c r="L240" s="154" t="str">
        <f t="shared" si="24"/>
        <v>-</v>
      </c>
      <c r="M240" s="88"/>
      <c r="N240" s="89"/>
      <c r="O240"/>
      <c r="P240"/>
      <c r="Q240"/>
      <c r="R240"/>
    </row>
    <row r="241" spans="1:18" s="6" customFormat="1" ht="26.1" customHeight="1">
      <c r="A241" s="420">
        <v>78</v>
      </c>
      <c r="B241" s="331" t="s">
        <v>449</v>
      </c>
      <c r="C241" s="308" t="s">
        <v>507</v>
      </c>
      <c r="D241" s="295" t="s">
        <v>506</v>
      </c>
      <c r="E241" s="142" t="s">
        <v>64</v>
      </c>
      <c r="F241" s="144" t="s">
        <v>132</v>
      </c>
      <c r="G241" s="152" t="s">
        <v>63</v>
      </c>
      <c r="H241" s="295">
        <v>30</v>
      </c>
      <c r="I241" s="295">
        <v>1</v>
      </c>
      <c r="J241" s="151">
        <f>ROUNDUP('Tarifa 2026'!J242*(1+Instructions!$AA$9),3)</f>
        <v>19</v>
      </c>
      <c r="K241" s="155">
        <f t="shared" si="25"/>
        <v>19.95</v>
      </c>
      <c r="L241" s="155" t="str">
        <f t="shared" si="24"/>
        <v>-</v>
      </c>
      <c r="M241" s="88"/>
      <c r="N241" s="89"/>
      <c r="O241"/>
      <c r="P241"/>
      <c r="Q241"/>
      <c r="R241"/>
    </row>
    <row r="242" spans="1:18" s="6" customFormat="1" ht="26.1" customHeight="1">
      <c r="A242" s="420"/>
      <c r="B242" s="331"/>
      <c r="C242" s="308"/>
      <c r="D242" s="295"/>
      <c r="E242" s="142" t="s">
        <v>64</v>
      </c>
      <c r="F242" s="144" t="s">
        <v>176</v>
      </c>
      <c r="G242" s="152" t="s">
        <v>63</v>
      </c>
      <c r="H242" s="295"/>
      <c r="I242" s="295"/>
      <c r="J242" s="151">
        <f>ROUNDUP('Tarifa 2026'!J243*(1+Instructions!$AA$9),3)</f>
        <v>20</v>
      </c>
      <c r="K242" s="155">
        <f t="shared" si="25"/>
        <v>21</v>
      </c>
      <c r="L242" s="155" t="str">
        <f t="shared" si="24"/>
        <v>-</v>
      </c>
      <c r="M242" s="88"/>
      <c r="N242" s="89"/>
      <c r="O242"/>
      <c r="P242"/>
      <c r="Q242"/>
      <c r="R242"/>
    </row>
    <row r="243" spans="1:18" s="53" customFormat="1" ht="21.75" customHeight="1">
      <c r="A243" s="332" t="s">
        <v>494</v>
      </c>
      <c r="B243" s="332"/>
      <c r="C243" s="332"/>
      <c r="D243" s="332"/>
      <c r="E243" s="332"/>
      <c r="F243" s="332"/>
      <c r="G243" s="332"/>
      <c r="H243" s="332"/>
      <c r="I243" s="332"/>
      <c r="J243" s="332"/>
      <c r="K243" s="332"/>
      <c r="L243" s="332"/>
      <c r="M243" s="88"/>
      <c r="N243"/>
      <c r="O243"/>
      <c r="P243"/>
    </row>
    <row r="244" spans="1:18" ht="26.1" customHeight="1">
      <c r="A244" s="309">
        <v>85</v>
      </c>
      <c r="B244" s="303" t="s">
        <v>122</v>
      </c>
      <c r="C244" s="307">
        <v>1070</v>
      </c>
      <c r="D244" s="305" t="s">
        <v>117</v>
      </c>
      <c r="E244" s="149" t="s">
        <v>244</v>
      </c>
      <c r="F244" s="149" t="s">
        <v>178</v>
      </c>
      <c r="G244" s="149" t="s">
        <v>187</v>
      </c>
      <c r="H244" s="305">
        <v>30</v>
      </c>
      <c r="I244" s="294">
        <v>1</v>
      </c>
      <c r="J244" s="153">
        <f>ROUNDUP('Tarifa 2026'!J245*(1+Instructions!$AA$9),3)</f>
        <v>11.9</v>
      </c>
      <c r="K244" s="154">
        <f t="shared" ref="K244:K282" si="26">IF(I244=1,(ROUNDUP((J244*0.05+J244),3)),ROUNDUP((J244*0.05+J244),3))</f>
        <v>12.494999999999999</v>
      </c>
      <c r="L244" s="154" t="str">
        <f>IF(I244=1,"-",IF(AND(I244="",A243="-"),"-",ROUNDUP((J244*0.2)+J244,3)))</f>
        <v>-</v>
      </c>
      <c r="M244" s="88"/>
      <c r="N244" s="89"/>
    </row>
    <row r="245" spans="1:18" ht="26.1" customHeight="1">
      <c r="A245" s="309"/>
      <c r="B245" s="303"/>
      <c r="C245" s="307"/>
      <c r="D245" s="305"/>
      <c r="E245" s="149" t="s">
        <v>244</v>
      </c>
      <c r="F245" s="149" t="s">
        <v>176</v>
      </c>
      <c r="G245" s="149" t="s">
        <v>187</v>
      </c>
      <c r="H245" s="305"/>
      <c r="I245" s="294"/>
      <c r="J245" s="153">
        <f>ROUNDUP('Tarifa 2026'!J246*(1+Instructions!$AA$9),3)</f>
        <v>13</v>
      </c>
      <c r="K245" s="154">
        <f t="shared" ref="K245:K280" si="27">IF(I245=1,(ROUNDUP((J245*0.05+J245),3)),ROUNDUP((J245*0.05+J245),3))</f>
        <v>13.65</v>
      </c>
      <c r="L245" s="154" t="str">
        <f>IF(I244=1,"-",IF(AND(I244="",A244="-"),"-",ROUNDUP((J245*0.2)+J245,3)))</f>
        <v>-</v>
      </c>
      <c r="M245" s="88"/>
      <c r="N245" s="89"/>
    </row>
    <row r="246" spans="1:18" ht="26.1" customHeight="1">
      <c r="A246" s="146">
        <v>178</v>
      </c>
      <c r="B246" s="303"/>
      <c r="C246" s="307"/>
      <c r="D246" s="305"/>
      <c r="E246" s="149" t="s">
        <v>60</v>
      </c>
      <c r="F246" s="149" t="s">
        <v>12</v>
      </c>
      <c r="G246" s="149" t="s">
        <v>187</v>
      </c>
      <c r="H246" s="305"/>
      <c r="I246" s="294"/>
      <c r="J246" s="153">
        <f>ROUNDUP('Tarifa 2026'!J247*(1+Instructions!$AA$9),3)</f>
        <v>9.9</v>
      </c>
      <c r="K246" s="154">
        <f t="shared" si="27"/>
        <v>10.395</v>
      </c>
      <c r="L246" s="154" t="str">
        <f>IF(I244=1,"-",IF(AND(I244="",A245="-"),"-",ROUNDUP((J246*0.2)+J246,3)))</f>
        <v>-</v>
      </c>
      <c r="M246" s="88"/>
      <c r="N246" s="89"/>
    </row>
    <row r="247" spans="1:18" ht="26.1" customHeight="1">
      <c r="A247" s="296">
        <v>86</v>
      </c>
      <c r="B247" s="302" t="s">
        <v>122</v>
      </c>
      <c r="C247" s="308">
        <v>1071</v>
      </c>
      <c r="D247" s="295" t="s">
        <v>281</v>
      </c>
      <c r="E247" s="144" t="s">
        <v>244</v>
      </c>
      <c r="F247" s="144" t="s">
        <v>178</v>
      </c>
      <c r="G247" s="144" t="s">
        <v>187</v>
      </c>
      <c r="H247" s="295">
        <v>30</v>
      </c>
      <c r="I247" s="297">
        <v>1</v>
      </c>
      <c r="J247" s="151">
        <f>ROUNDUP('Tarifa 2026'!J248*(1+Instructions!$AA$9),3)</f>
        <v>19.899999999999999</v>
      </c>
      <c r="K247" s="155">
        <f t="shared" si="27"/>
        <v>20.895</v>
      </c>
      <c r="L247" s="155" t="str">
        <f>IF(I247=1,"-",IF(AND(I247="",A246="-"),"-",ROUNDUP((J247*0.2)+J247,3)))</f>
        <v>-</v>
      </c>
      <c r="M247" s="88"/>
      <c r="N247" s="89"/>
    </row>
    <row r="248" spans="1:18" ht="26.1" customHeight="1">
      <c r="A248" s="296"/>
      <c r="B248" s="302"/>
      <c r="C248" s="308"/>
      <c r="D248" s="295"/>
      <c r="E248" s="144" t="s">
        <v>244</v>
      </c>
      <c r="F248" s="144" t="s">
        <v>176</v>
      </c>
      <c r="G248" s="144" t="s">
        <v>187</v>
      </c>
      <c r="H248" s="295"/>
      <c r="I248" s="297"/>
      <c r="J248" s="151">
        <f>ROUNDUP('Tarifa 2026'!J249*(1+Instructions!$AA$9),3)</f>
        <v>21.9</v>
      </c>
      <c r="K248" s="155">
        <f t="shared" si="27"/>
        <v>22.995000000000001</v>
      </c>
      <c r="L248" s="155" t="str">
        <f>IF(I247=1,"-",IF(AND(I247="",A247="-"),"-",ROUNDUP((J248*0.2)+J248,3)))</f>
        <v>-</v>
      </c>
      <c r="M248" s="88"/>
      <c r="N248" s="89"/>
    </row>
    <row r="249" spans="1:18" s="6" customFormat="1" ht="26.1" customHeight="1">
      <c r="A249" s="426">
        <v>88</v>
      </c>
      <c r="B249" s="334" t="s">
        <v>122</v>
      </c>
      <c r="C249" s="390">
        <v>1117</v>
      </c>
      <c r="D249" s="389" t="s">
        <v>249</v>
      </c>
      <c r="E249" s="150" t="s">
        <v>62</v>
      </c>
      <c r="F249" s="150" t="s">
        <v>178</v>
      </c>
      <c r="G249" s="150" t="s">
        <v>63</v>
      </c>
      <c r="H249" s="389">
        <v>30</v>
      </c>
      <c r="I249" s="385">
        <v>1</v>
      </c>
      <c r="J249" s="153">
        <f>ROUNDUP('Tarifa 2026'!J250*(1+Instructions!$AA$9),3)</f>
        <v>17.7</v>
      </c>
      <c r="K249" s="154">
        <f t="shared" si="27"/>
        <v>18.585000000000001</v>
      </c>
      <c r="L249" s="154" t="str">
        <f t="shared" ref="L249:L277" si="28">IF(I249=1,"-",IF(AND(I249="",A248="-"),"-",ROUNDUP((J249*0.2)+J249,3)))</f>
        <v>-</v>
      </c>
      <c r="M249" s="88"/>
      <c r="N249" s="89"/>
      <c r="O249"/>
      <c r="P249"/>
      <c r="Q249"/>
      <c r="R249"/>
    </row>
    <row r="250" spans="1:18" s="6" customFormat="1" ht="25.5" customHeight="1">
      <c r="A250" s="426"/>
      <c r="B250" s="334"/>
      <c r="C250" s="390"/>
      <c r="D250" s="389"/>
      <c r="E250" s="150" t="s">
        <v>62</v>
      </c>
      <c r="F250" s="150" t="s">
        <v>176</v>
      </c>
      <c r="G250" s="150" t="s">
        <v>63</v>
      </c>
      <c r="H250" s="389"/>
      <c r="I250" s="385"/>
      <c r="J250" s="153">
        <f>ROUNDUP('Tarifa 2026'!J251*(1+Instructions!$AA$9),3)</f>
        <v>19.52</v>
      </c>
      <c r="K250" s="154">
        <f t="shared" si="27"/>
        <v>20.495999999999999</v>
      </c>
      <c r="L250" s="154" t="str">
        <f>IF(I249=1,"-",IF(AND(I249="",A249="-"),"-",ROUNDUP((J250*0.2)+J250,3)))</f>
        <v>-</v>
      </c>
      <c r="M250" s="88"/>
      <c r="N250" s="89"/>
      <c r="O250"/>
      <c r="P250"/>
      <c r="Q250"/>
      <c r="R250"/>
    </row>
    <row r="251" spans="1:18" ht="26.1" customHeight="1">
      <c r="A251" s="296">
        <v>89</v>
      </c>
      <c r="B251" s="302" t="s">
        <v>122</v>
      </c>
      <c r="C251" s="308">
        <v>1104</v>
      </c>
      <c r="D251" s="295" t="s">
        <v>96</v>
      </c>
      <c r="E251" s="144" t="s">
        <v>62</v>
      </c>
      <c r="F251" s="144" t="s">
        <v>132</v>
      </c>
      <c r="G251" s="144" t="s">
        <v>63</v>
      </c>
      <c r="H251" s="295">
        <v>30</v>
      </c>
      <c r="I251" s="306">
        <v>1</v>
      </c>
      <c r="J251" s="151">
        <f>ROUNDUP('Tarifa 2026'!J252*(1+Instructions!$AA$9),3)</f>
        <v>13.9</v>
      </c>
      <c r="K251" s="155">
        <f t="shared" si="27"/>
        <v>14.595000000000001</v>
      </c>
      <c r="L251" s="155" t="str">
        <f t="shared" si="28"/>
        <v>-</v>
      </c>
      <c r="M251" s="88"/>
      <c r="N251" s="89"/>
    </row>
    <row r="252" spans="1:18" ht="26.1" customHeight="1">
      <c r="A252" s="296"/>
      <c r="B252" s="302"/>
      <c r="C252" s="308"/>
      <c r="D252" s="295"/>
      <c r="E252" s="144" t="s">
        <v>62</v>
      </c>
      <c r="F252" s="144" t="s">
        <v>176</v>
      </c>
      <c r="G252" s="144" t="s">
        <v>63</v>
      </c>
      <c r="H252" s="295"/>
      <c r="I252" s="306"/>
      <c r="J252" s="151">
        <f>ROUNDUP('Tarifa 2026'!J253*(1+Instructions!$AA$9),3)</f>
        <v>14.6</v>
      </c>
      <c r="K252" s="155">
        <f t="shared" ref="K252" si="29">IF(I252=1,(ROUNDUP((J252*0.05+J252),3)),ROUNDUP((J252*0.05+J252),3))</f>
        <v>15.33</v>
      </c>
      <c r="L252" s="155" t="str">
        <f>IF(I251=1,"-",IF(AND(I251="",A251="-"),"-",ROUNDUP((J252*0.2)+J252,3)))</f>
        <v>-</v>
      </c>
      <c r="M252" s="88"/>
      <c r="N252" s="89"/>
    </row>
    <row r="253" spans="1:18" ht="26.1" customHeight="1">
      <c r="A253" s="309">
        <v>90</v>
      </c>
      <c r="B253" s="315" t="s">
        <v>122</v>
      </c>
      <c r="C253" s="366" t="s">
        <v>543</v>
      </c>
      <c r="D253" s="313" t="s">
        <v>545</v>
      </c>
      <c r="E253" s="76" t="s">
        <v>244</v>
      </c>
      <c r="F253" s="76" t="s">
        <v>132</v>
      </c>
      <c r="G253" s="76" t="s">
        <v>63</v>
      </c>
      <c r="H253" s="313">
        <v>30</v>
      </c>
      <c r="I253" s="386">
        <v>1</v>
      </c>
      <c r="J253" s="153">
        <f>ROUNDUP('Tarifa 2026'!J254*(1+Instructions!$AA$9),3)</f>
        <v>17</v>
      </c>
      <c r="K253" s="154">
        <f t="shared" ref="K253:K256" si="30">IF(I253=1,(ROUNDUP((J253*0.05+J253),3)),ROUNDUP((J253*0.05+J253),3))</f>
        <v>17.850000000000001</v>
      </c>
      <c r="L253" s="154" t="str">
        <f>IF(I253=1,"-",IF(AND(I253="",A251="-"),"-",ROUNDUP((J253*0.2)+J253,3)))</f>
        <v>-</v>
      </c>
      <c r="M253" s="88"/>
      <c r="N253" s="89"/>
    </row>
    <row r="254" spans="1:18" ht="26.1" customHeight="1">
      <c r="A254" s="309"/>
      <c r="B254" s="315"/>
      <c r="C254" s="366"/>
      <c r="D254" s="313"/>
      <c r="E254" s="76" t="s">
        <v>244</v>
      </c>
      <c r="F254" s="76" t="s">
        <v>176</v>
      </c>
      <c r="G254" s="76" t="s">
        <v>63</v>
      </c>
      <c r="H254" s="313"/>
      <c r="I254" s="386"/>
      <c r="J254" s="153">
        <f>ROUNDUP('Tarifa 2026'!J255*(1+Instructions!$AA$9),3)</f>
        <v>17.899999999999999</v>
      </c>
      <c r="K254" s="154">
        <f t="shared" si="30"/>
        <v>18.795000000000002</v>
      </c>
      <c r="L254" s="154" t="str">
        <f>IF(I253=1,"-",IF(AND(I253="",A253="-"),"-",ROUNDUP((J254*0.2)+J254,3)))</f>
        <v>-</v>
      </c>
      <c r="M254" s="88"/>
      <c r="N254" s="89"/>
    </row>
    <row r="255" spans="1:18" ht="26.1" customHeight="1">
      <c r="A255" s="296">
        <v>91</v>
      </c>
      <c r="B255" s="424" t="s">
        <v>122</v>
      </c>
      <c r="C255" s="425" t="s">
        <v>544</v>
      </c>
      <c r="D255" s="387" t="s">
        <v>546</v>
      </c>
      <c r="E255" s="245" t="s">
        <v>244</v>
      </c>
      <c r="F255" s="245" t="s">
        <v>132</v>
      </c>
      <c r="G255" s="245" t="s">
        <v>63</v>
      </c>
      <c r="H255" s="387">
        <v>30</v>
      </c>
      <c r="I255" s="388">
        <v>1</v>
      </c>
      <c r="J255" s="151">
        <f>ROUNDUP('Tarifa 2026'!J256*(1+Instructions!$AA$9),3)</f>
        <v>21.3</v>
      </c>
      <c r="K255" s="155">
        <f t="shared" si="30"/>
        <v>22.364999999999998</v>
      </c>
      <c r="L255" s="155" t="str">
        <f t="shared" ref="L255" si="31">IF(I255=1,"-",IF(AND(I255="",A254="-"),"-",ROUNDUP((J255*0.2)+J255,3)))</f>
        <v>-</v>
      </c>
      <c r="M255" s="88"/>
      <c r="N255" s="89"/>
    </row>
    <row r="256" spans="1:18" ht="26.1" customHeight="1">
      <c r="A256" s="296"/>
      <c r="B256" s="424"/>
      <c r="C256" s="425"/>
      <c r="D256" s="387"/>
      <c r="E256" s="245" t="s">
        <v>244</v>
      </c>
      <c r="F256" s="245" t="s">
        <v>176</v>
      </c>
      <c r="G256" s="245" t="s">
        <v>63</v>
      </c>
      <c r="H256" s="387"/>
      <c r="I256" s="388"/>
      <c r="J256" s="151">
        <f>ROUNDUP('Tarifa 2026'!J257*(1+Instructions!$AA$9),3)</f>
        <v>22.4</v>
      </c>
      <c r="K256" s="155">
        <f t="shared" si="30"/>
        <v>23.52</v>
      </c>
      <c r="L256" s="155" t="str">
        <f>IF(I255=1,"-",IF(AND(I255="",A255="-"),"-",ROUNDUP((J256*0.2)+J256,3)))</f>
        <v>-</v>
      </c>
      <c r="M256" s="88"/>
      <c r="N256" s="89"/>
    </row>
    <row r="257" spans="1:18" ht="26.1" customHeight="1">
      <c r="A257" s="309">
        <v>92</v>
      </c>
      <c r="B257" s="303" t="s">
        <v>122</v>
      </c>
      <c r="C257" s="307">
        <v>1067</v>
      </c>
      <c r="D257" s="305" t="s">
        <v>32</v>
      </c>
      <c r="E257" s="150" t="s">
        <v>62</v>
      </c>
      <c r="F257" s="149" t="s">
        <v>178</v>
      </c>
      <c r="G257" s="149" t="s">
        <v>187</v>
      </c>
      <c r="H257" s="305">
        <v>25</v>
      </c>
      <c r="I257" s="294">
        <v>1</v>
      </c>
      <c r="J257" s="153">
        <f>ROUNDUP('Tarifa 2026'!J258*(1+Instructions!$AA$9),3)</f>
        <v>15</v>
      </c>
      <c r="K257" s="154">
        <f t="shared" si="27"/>
        <v>15.75</v>
      </c>
      <c r="L257" s="154" t="str">
        <f>IF(I257=1,"-",IF(AND(I257="",A251="-"),"-",ROUNDUP((J257*0.2)+J257,3)))</f>
        <v>-</v>
      </c>
      <c r="M257" s="88"/>
      <c r="N257" s="89"/>
    </row>
    <row r="258" spans="1:18" ht="26.1" customHeight="1">
      <c r="A258" s="309"/>
      <c r="B258" s="303"/>
      <c r="C258" s="307"/>
      <c r="D258" s="305"/>
      <c r="E258" s="150" t="s">
        <v>62</v>
      </c>
      <c r="F258" s="149" t="s">
        <v>176</v>
      </c>
      <c r="G258" s="149" t="s">
        <v>187</v>
      </c>
      <c r="H258" s="305"/>
      <c r="I258" s="294"/>
      <c r="J258" s="153">
        <f>ROUNDUP('Tarifa 2026'!J259*(1+Instructions!$AA$9),3)</f>
        <v>16.5</v>
      </c>
      <c r="K258" s="154">
        <f t="shared" si="27"/>
        <v>17.324999999999999</v>
      </c>
      <c r="L258" s="154" t="str">
        <f>IF(I257=1,"-",IF(AND(I257="",A257="-"),"-",ROUNDUP((J258*0.2)+J258,3)))</f>
        <v>-</v>
      </c>
      <c r="M258" s="88"/>
      <c r="N258" s="89"/>
    </row>
    <row r="259" spans="1:18" s="53" customFormat="1" ht="21.75" customHeight="1">
      <c r="A259" s="309"/>
      <c r="B259" s="303"/>
      <c r="C259" s="307"/>
      <c r="D259" s="305"/>
      <c r="E259" s="150" t="s">
        <v>62</v>
      </c>
      <c r="F259" s="149" t="s">
        <v>177</v>
      </c>
      <c r="G259" s="149" t="s">
        <v>187</v>
      </c>
      <c r="H259" s="305"/>
      <c r="I259" s="294"/>
      <c r="J259" s="153">
        <f>ROUNDUP('Tarifa 2026'!J260*(1+Instructions!$AA$9),3)</f>
        <v>17.5</v>
      </c>
      <c r="K259" s="154">
        <f t="shared" si="27"/>
        <v>18.375</v>
      </c>
      <c r="L259" s="154" t="str">
        <f>IF(I257=1,"-",IF(AND(I257="",A258="-"),"-",ROUNDUP((J259*0.2)+J259,3)))</f>
        <v>-</v>
      </c>
      <c r="M259" s="88"/>
      <c r="N259" s="89"/>
      <c r="O259"/>
      <c r="P259"/>
      <c r="Q259"/>
      <c r="R259"/>
    </row>
    <row r="260" spans="1:18" s="53" customFormat="1" ht="21.75" customHeight="1">
      <c r="A260" s="146">
        <v>179</v>
      </c>
      <c r="B260" s="303"/>
      <c r="C260" s="307"/>
      <c r="D260" s="305"/>
      <c r="E260" s="150" t="s">
        <v>62</v>
      </c>
      <c r="F260" s="149" t="s">
        <v>12</v>
      </c>
      <c r="G260" s="149" t="s">
        <v>187</v>
      </c>
      <c r="H260" s="305"/>
      <c r="I260" s="294"/>
      <c r="J260" s="153">
        <f>ROUNDUP('Tarifa 2026'!J261*(1+Instructions!$AA$9),3)</f>
        <v>13</v>
      </c>
      <c r="K260" s="154">
        <f t="shared" si="27"/>
        <v>13.65</v>
      </c>
      <c r="L260" s="154" t="str">
        <f>IF(I257=1,"-",IF(AND(I257="",A259="-"),"-",ROUNDUP((J260*0.2)+J260,3)))</f>
        <v>-</v>
      </c>
      <c r="M260" s="88"/>
      <c r="N260" s="89"/>
      <c r="O260"/>
      <c r="P260"/>
      <c r="Q260"/>
      <c r="R260"/>
    </row>
    <row r="261" spans="1:18" s="53" customFormat="1" ht="21.75" customHeight="1">
      <c r="A261" s="142">
        <v>92</v>
      </c>
      <c r="B261" s="169" t="s">
        <v>122</v>
      </c>
      <c r="C261" s="143">
        <v>1068</v>
      </c>
      <c r="D261" s="144" t="s">
        <v>72</v>
      </c>
      <c r="E261" s="144" t="s">
        <v>64</v>
      </c>
      <c r="F261" s="144" t="s">
        <v>132</v>
      </c>
      <c r="G261" s="144" t="s">
        <v>187</v>
      </c>
      <c r="H261" s="144">
        <v>25</v>
      </c>
      <c r="I261" s="156">
        <v>1</v>
      </c>
      <c r="J261" s="151">
        <f>ROUNDUP('Tarifa 2026'!J262*(1+Instructions!$AA$9),3)</f>
        <v>15</v>
      </c>
      <c r="K261" s="155">
        <f t="shared" si="27"/>
        <v>15.75</v>
      </c>
      <c r="L261" s="155" t="str">
        <f t="shared" si="28"/>
        <v>-</v>
      </c>
      <c r="M261" s="88"/>
      <c r="N261" s="89"/>
      <c r="O261"/>
      <c r="P261"/>
      <c r="Q261"/>
      <c r="R261"/>
    </row>
    <row r="262" spans="1:18" s="53" customFormat="1" ht="21.75" customHeight="1">
      <c r="A262" s="309">
        <v>95</v>
      </c>
      <c r="B262" s="303" t="s">
        <v>122</v>
      </c>
      <c r="C262" s="307">
        <v>1058</v>
      </c>
      <c r="D262" s="305" t="s">
        <v>250</v>
      </c>
      <c r="E262" s="149" t="s">
        <v>244</v>
      </c>
      <c r="F262" s="149" t="s">
        <v>178</v>
      </c>
      <c r="G262" s="149" t="s">
        <v>63</v>
      </c>
      <c r="H262" s="305">
        <v>25</v>
      </c>
      <c r="I262" s="294">
        <v>1</v>
      </c>
      <c r="J262" s="153">
        <f>ROUNDUP('Tarifa 2026'!J263*(1+Instructions!$AA$9),3)</f>
        <v>21</v>
      </c>
      <c r="K262" s="154">
        <f t="shared" si="27"/>
        <v>22.05</v>
      </c>
      <c r="L262" s="154" t="str">
        <f t="shared" si="28"/>
        <v>-</v>
      </c>
      <c r="M262" s="88"/>
      <c r="N262" s="89"/>
      <c r="O262"/>
      <c r="P262"/>
      <c r="Q262"/>
      <c r="R262"/>
    </row>
    <row r="263" spans="1:18" ht="24.95" customHeight="1">
      <c r="A263" s="309"/>
      <c r="B263" s="303"/>
      <c r="C263" s="307"/>
      <c r="D263" s="305"/>
      <c r="E263" s="149" t="s">
        <v>244</v>
      </c>
      <c r="F263" s="149" t="s">
        <v>176</v>
      </c>
      <c r="G263" s="149" t="s">
        <v>63</v>
      </c>
      <c r="H263" s="305"/>
      <c r="I263" s="294"/>
      <c r="J263" s="153">
        <f>ROUNDUP('Tarifa 2026'!J264*(1+Instructions!$AA$9),3)</f>
        <v>22</v>
      </c>
      <c r="K263" s="154">
        <f t="shared" si="27"/>
        <v>23.1</v>
      </c>
      <c r="L263" s="154" t="str">
        <f>IF(I262=1,"-",IF(AND(I263="",A262="-"),"-",ROUNDUP((J263*0.2)+J263,3)))</f>
        <v>-</v>
      </c>
      <c r="M263" s="88"/>
      <c r="N263" s="89"/>
    </row>
    <row r="264" spans="1:18" ht="24.95" customHeight="1">
      <c r="A264" s="146">
        <v>179</v>
      </c>
      <c r="B264" s="303"/>
      <c r="C264" s="307"/>
      <c r="D264" s="305"/>
      <c r="E264" s="149" t="s">
        <v>60</v>
      </c>
      <c r="F264" s="149" t="s">
        <v>12</v>
      </c>
      <c r="G264" s="149" t="s">
        <v>63</v>
      </c>
      <c r="H264" s="305"/>
      <c r="I264" s="294"/>
      <c r="J264" s="153">
        <f>ROUNDUP('Tarifa 2026'!J265*(1+Instructions!$AA$9),3)</f>
        <v>17.3</v>
      </c>
      <c r="K264" s="154">
        <f t="shared" si="27"/>
        <v>18.164999999999999</v>
      </c>
      <c r="L264" s="154" t="str">
        <f>IF(I262=1,"-",IF(AND(I262="",A263="-"),"-",ROUNDUP((J264*0.2)+J264,3)))</f>
        <v>-</v>
      </c>
      <c r="M264" s="88"/>
      <c r="N264" s="89"/>
    </row>
    <row r="265" spans="1:18" ht="24.95" customHeight="1">
      <c r="A265" s="296">
        <v>96</v>
      </c>
      <c r="B265" s="302" t="s">
        <v>122</v>
      </c>
      <c r="C265" s="308">
        <v>1074</v>
      </c>
      <c r="D265" s="295" t="s">
        <v>282</v>
      </c>
      <c r="E265" s="144" t="s">
        <v>244</v>
      </c>
      <c r="F265" s="144" t="s">
        <v>178</v>
      </c>
      <c r="G265" s="144" t="s">
        <v>187</v>
      </c>
      <c r="H265" s="295">
        <v>25</v>
      </c>
      <c r="I265" s="297">
        <v>1</v>
      </c>
      <c r="J265" s="151">
        <f>ROUNDUP('Tarifa 2026'!J266*(1+Instructions!$AA$9),3)</f>
        <v>25.5</v>
      </c>
      <c r="K265" s="155">
        <f t="shared" si="27"/>
        <v>26.774999999999999</v>
      </c>
      <c r="L265" s="155" t="str">
        <f t="shared" si="28"/>
        <v>-</v>
      </c>
      <c r="M265" s="88"/>
      <c r="N265" s="89"/>
    </row>
    <row r="266" spans="1:18" ht="24.95" customHeight="1">
      <c r="A266" s="296"/>
      <c r="B266" s="302"/>
      <c r="C266" s="308"/>
      <c r="D266" s="295"/>
      <c r="E266" s="144" t="s">
        <v>244</v>
      </c>
      <c r="F266" s="144" t="s">
        <v>176</v>
      </c>
      <c r="G266" s="144" t="s">
        <v>187</v>
      </c>
      <c r="H266" s="295"/>
      <c r="I266" s="297"/>
      <c r="J266" s="151">
        <f>ROUNDUP('Tarifa 2026'!J267*(1+Instructions!$AA$9),3)</f>
        <v>27.5</v>
      </c>
      <c r="K266" s="155">
        <f t="shared" si="27"/>
        <v>28.875</v>
      </c>
      <c r="L266" s="155" t="str">
        <f>IF(I265=1,"-",IF(AND(I265="",A265="-"),"-",ROUNDUP((J266*0.2)+J266,3)))</f>
        <v>-</v>
      </c>
      <c r="M266" s="88"/>
      <c r="N266" s="89"/>
    </row>
    <row r="267" spans="1:18" ht="24.95" customHeight="1">
      <c r="A267" s="309">
        <v>99</v>
      </c>
      <c r="B267" s="333" t="s">
        <v>449</v>
      </c>
      <c r="C267" s="307" t="s">
        <v>508</v>
      </c>
      <c r="D267" s="305" t="s">
        <v>509</v>
      </c>
      <c r="E267" s="149" t="s">
        <v>244</v>
      </c>
      <c r="F267" s="149" t="s">
        <v>178</v>
      </c>
      <c r="G267" s="149" t="s">
        <v>187</v>
      </c>
      <c r="H267" s="305">
        <v>25</v>
      </c>
      <c r="I267" s="320">
        <v>1</v>
      </c>
      <c r="J267" s="153">
        <f>ROUNDUP('Tarifa 2026'!J268*(1+Instructions!$AA$9),3)</f>
        <v>21.9</v>
      </c>
      <c r="K267" s="154">
        <f t="shared" si="27"/>
        <v>22.995000000000001</v>
      </c>
      <c r="L267" s="154" t="str">
        <f t="shared" si="28"/>
        <v>-</v>
      </c>
      <c r="M267" s="88"/>
      <c r="N267" s="89"/>
    </row>
    <row r="268" spans="1:18" ht="24.95" customHeight="1">
      <c r="A268" s="309"/>
      <c r="B268" s="333"/>
      <c r="C268" s="307"/>
      <c r="D268" s="305"/>
      <c r="E268" s="149" t="s">
        <v>244</v>
      </c>
      <c r="F268" s="149" t="s">
        <v>176</v>
      </c>
      <c r="G268" s="149" t="s">
        <v>187</v>
      </c>
      <c r="H268" s="305"/>
      <c r="I268" s="320"/>
      <c r="J268" s="153">
        <f>ROUNDUP('Tarifa 2026'!J269*(1+Instructions!$AA$9),3)</f>
        <v>23</v>
      </c>
      <c r="K268" s="154">
        <f t="shared" si="27"/>
        <v>24.15</v>
      </c>
      <c r="L268" s="154" t="str">
        <f>IF(I267=1,"-",IF(AND(I267="",A267="-"),"-",ROUNDUP((J268*0.2)+J268,3)))</f>
        <v>-</v>
      </c>
      <c r="M268" s="88"/>
      <c r="N268" s="89"/>
    </row>
    <row r="269" spans="1:18" ht="24.95" customHeight="1">
      <c r="A269" s="296">
        <v>100</v>
      </c>
      <c r="B269" s="302" t="s">
        <v>122</v>
      </c>
      <c r="C269" s="308">
        <v>1109</v>
      </c>
      <c r="D269" s="295" t="s">
        <v>134</v>
      </c>
      <c r="E269" s="144" t="s">
        <v>62</v>
      </c>
      <c r="F269" s="144" t="s">
        <v>132</v>
      </c>
      <c r="G269" s="144" t="s">
        <v>187</v>
      </c>
      <c r="H269" s="295">
        <v>25</v>
      </c>
      <c r="I269" s="297">
        <v>1</v>
      </c>
      <c r="J269" s="151">
        <f>ROUNDUP('Tarifa 2026'!J270*(1+Instructions!$AA$9),3)</f>
        <v>17</v>
      </c>
      <c r="K269" s="155">
        <f t="shared" si="27"/>
        <v>17.850000000000001</v>
      </c>
      <c r="L269" s="155" t="str">
        <f t="shared" si="28"/>
        <v>-</v>
      </c>
      <c r="M269" s="88"/>
      <c r="N269" s="89"/>
    </row>
    <row r="270" spans="1:18" ht="24.95" customHeight="1">
      <c r="A270" s="296"/>
      <c r="B270" s="302"/>
      <c r="C270" s="308"/>
      <c r="D270" s="295"/>
      <c r="E270" s="144" t="s">
        <v>62</v>
      </c>
      <c r="F270" s="144" t="s">
        <v>176</v>
      </c>
      <c r="G270" s="144" t="s">
        <v>187</v>
      </c>
      <c r="H270" s="295"/>
      <c r="I270" s="297"/>
      <c r="J270" s="151">
        <f>ROUNDUP('Tarifa 2026'!J271*(1+Instructions!$AA$9),3)</f>
        <v>18.399999999999999</v>
      </c>
      <c r="K270" s="155">
        <f t="shared" si="27"/>
        <v>19.32</v>
      </c>
      <c r="L270" s="155" t="str">
        <f>IF(I269=1,"-",IF(AND(I269="",A269="-"),"-",ROUNDUP((J270*0.2)+J270,3)))</f>
        <v>-</v>
      </c>
      <c r="M270" s="88"/>
      <c r="N270" s="89"/>
    </row>
    <row r="271" spans="1:18" ht="21.75" customHeight="1">
      <c r="A271" s="309">
        <v>101</v>
      </c>
      <c r="B271" s="303" t="s">
        <v>122</v>
      </c>
      <c r="C271" s="307">
        <v>6439</v>
      </c>
      <c r="D271" s="305" t="s">
        <v>299</v>
      </c>
      <c r="E271" s="149" t="s">
        <v>62</v>
      </c>
      <c r="F271" s="149" t="s">
        <v>178</v>
      </c>
      <c r="G271" s="149" t="s">
        <v>187</v>
      </c>
      <c r="H271" s="305">
        <v>25</v>
      </c>
      <c r="I271" s="294">
        <v>1</v>
      </c>
      <c r="J271" s="153">
        <f>ROUNDUP('Tarifa 2026'!J272*(1+Instructions!$AA$9),3)</f>
        <v>19</v>
      </c>
      <c r="K271" s="154">
        <f t="shared" si="27"/>
        <v>19.95</v>
      </c>
      <c r="L271" s="154" t="str">
        <f t="shared" si="28"/>
        <v>-</v>
      </c>
      <c r="M271" s="88"/>
      <c r="N271" s="89"/>
    </row>
    <row r="272" spans="1:18" ht="21.75" customHeight="1">
      <c r="A272" s="309"/>
      <c r="B272" s="303"/>
      <c r="C272" s="307"/>
      <c r="D272" s="305"/>
      <c r="E272" s="149" t="s">
        <v>62</v>
      </c>
      <c r="F272" s="149" t="s">
        <v>176</v>
      </c>
      <c r="G272" s="149" t="s">
        <v>187</v>
      </c>
      <c r="H272" s="305"/>
      <c r="I272" s="294"/>
      <c r="J272" s="153">
        <f>ROUNDUP('Tarifa 2026'!J273*(1+Instructions!$AA$9),3)</f>
        <v>19.600000000000001</v>
      </c>
      <c r="K272" s="154">
        <f t="shared" si="27"/>
        <v>20.58</v>
      </c>
      <c r="L272" s="154" t="str">
        <f>IF(I271=1,"-",IF(AND(I271="",A271="-"),"-",ROUNDUP((J272*0.2)+J272,3)))</f>
        <v>-</v>
      </c>
      <c r="M272" s="88"/>
      <c r="N272" s="89"/>
    </row>
    <row r="273" spans="1:18" ht="21.75" customHeight="1">
      <c r="A273" s="146">
        <v>181</v>
      </c>
      <c r="B273" s="303"/>
      <c r="C273" s="307"/>
      <c r="D273" s="305"/>
      <c r="E273" s="149" t="s">
        <v>60</v>
      </c>
      <c r="F273" s="149" t="s">
        <v>12</v>
      </c>
      <c r="G273" s="149" t="s">
        <v>187</v>
      </c>
      <c r="H273" s="305"/>
      <c r="I273" s="294"/>
      <c r="J273" s="153">
        <f>ROUNDUP('Tarifa 2026'!J274*(1+Instructions!$AA$9),3)</f>
        <v>15.2</v>
      </c>
      <c r="K273" s="154">
        <f t="shared" si="27"/>
        <v>15.96</v>
      </c>
      <c r="L273" s="154" t="str">
        <f>IF(I271=1,"-",IF(AND(I271="",A272="-"),"-",ROUNDUP((J273*0.2)+J273,3)))</f>
        <v>-</v>
      </c>
      <c r="M273" s="88"/>
      <c r="N273" s="89"/>
    </row>
    <row r="274" spans="1:18" ht="21.75" customHeight="1">
      <c r="A274" s="296">
        <v>102</v>
      </c>
      <c r="B274" s="302" t="s">
        <v>122</v>
      </c>
      <c r="C274" s="308">
        <v>6421</v>
      </c>
      <c r="D274" s="295" t="s">
        <v>33</v>
      </c>
      <c r="E274" s="144" t="s">
        <v>62</v>
      </c>
      <c r="F274" s="144" t="s">
        <v>132</v>
      </c>
      <c r="G274" s="144" t="s">
        <v>63</v>
      </c>
      <c r="H274" s="295">
        <v>25</v>
      </c>
      <c r="I274" s="306">
        <v>1</v>
      </c>
      <c r="J274" s="151">
        <f>ROUNDUP('Tarifa 2026'!J275*(1+Instructions!$AA$9),3)</f>
        <v>19.899999999999999</v>
      </c>
      <c r="K274" s="155">
        <f t="shared" si="27"/>
        <v>20.895</v>
      </c>
      <c r="L274" s="155" t="str">
        <f t="shared" si="28"/>
        <v>-</v>
      </c>
      <c r="M274" s="88"/>
      <c r="N274" s="89"/>
    </row>
    <row r="275" spans="1:18" ht="21.75" customHeight="1">
      <c r="A275" s="296"/>
      <c r="B275" s="302"/>
      <c r="C275" s="308"/>
      <c r="D275" s="295"/>
      <c r="E275" s="144" t="s">
        <v>62</v>
      </c>
      <c r="F275" s="144" t="s">
        <v>176</v>
      </c>
      <c r="G275" s="144" t="s">
        <v>63</v>
      </c>
      <c r="H275" s="295"/>
      <c r="I275" s="306"/>
      <c r="J275" s="151">
        <f>ROUNDUP('Tarifa 2026'!J276*(1+Instructions!$AA$9),3)</f>
        <v>23.12</v>
      </c>
      <c r="K275" s="155">
        <f t="shared" si="27"/>
        <v>24.276</v>
      </c>
      <c r="L275" s="155" t="str">
        <f>IF(I274=1,"-",IF(AND(I274="",A274="-"),"-",ROUNDUP((J275*0.2)+J275,3)))</f>
        <v>-</v>
      </c>
      <c r="M275" s="88"/>
      <c r="N275" s="89"/>
    </row>
    <row r="276" spans="1:18" ht="21.75" customHeight="1">
      <c r="A276" s="142">
        <v>180</v>
      </c>
      <c r="B276" s="302"/>
      <c r="C276" s="308"/>
      <c r="D276" s="295"/>
      <c r="E276" s="144" t="s">
        <v>60</v>
      </c>
      <c r="F276" s="144" t="s">
        <v>12</v>
      </c>
      <c r="G276" s="144" t="s">
        <v>63</v>
      </c>
      <c r="H276" s="295"/>
      <c r="I276" s="306"/>
      <c r="J276" s="151">
        <f>ROUNDUP('Tarifa 2026'!J277*(1+Instructions!$AA$9),3)</f>
        <v>16</v>
      </c>
      <c r="K276" s="155">
        <f t="shared" si="27"/>
        <v>16.8</v>
      </c>
      <c r="L276" s="155" t="str">
        <f>IF(I274=1,"-",IF(AND(I274="",A275="-"),"-",ROUNDUP((J276*0.2)+J276,3)))</f>
        <v>-</v>
      </c>
      <c r="M276" s="88"/>
      <c r="N276" s="89"/>
    </row>
    <row r="277" spans="1:18" ht="21.75" customHeight="1">
      <c r="A277" s="309">
        <v>102</v>
      </c>
      <c r="B277" s="303" t="s">
        <v>122</v>
      </c>
      <c r="C277" s="307">
        <v>6425</v>
      </c>
      <c r="D277" s="305" t="s">
        <v>136</v>
      </c>
      <c r="E277" s="149" t="s">
        <v>64</v>
      </c>
      <c r="F277" s="149" t="s">
        <v>132</v>
      </c>
      <c r="G277" s="149" t="s">
        <v>63</v>
      </c>
      <c r="H277" s="305">
        <v>25</v>
      </c>
      <c r="I277" s="294">
        <v>1</v>
      </c>
      <c r="J277" s="153">
        <f>ROUNDUP('Tarifa 2026'!J278*(1+Instructions!$AA$9),3)</f>
        <v>19.899999999999999</v>
      </c>
      <c r="K277" s="154">
        <f t="shared" si="27"/>
        <v>20.895</v>
      </c>
      <c r="L277" s="154" t="str">
        <f t="shared" si="28"/>
        <v>-</v>
      </c>
      <c r="M277" s="88"/>
      <c r="N277" s="89"/>
    </row>
    <row r="278" spans="1:18" ht="21.75" customHeight="1">
      <c r="A278" s="309"/>
      <c r="B278" s="303"/>
      <c r="C278" s="307"/>
      <c r="D278" s="305"/>
      <c r="E278" s="149" t="s">
        <v>64</v>
      </c>
      <c r="F278" s="149" t="s">
        <v>176</v>
      </c>
      <c r="G278" s="149" t="s">
        <v>63</v>
      </c>
      <c r="H278" s="305"/>
      <c r="I278" s="294"/>
      <c r="J278" s="153">
        <f>ROUNDUP('Tarifa 2026'!J279*(1+Instructions!$AA$9),3)</f>
        <v>23.1</v>
      </c>
      <c r="K278" s="154">
        <f t="shared" ref="K278" si="32">IF(I278=1,(ROUNDUP((J278*0.05+J278),3)),ROUNDUP((J278*0.05+J278),3))</f>
        <v>24.254999999999999</v>
      </c>
      <c r="L278" s="154" t="str">
        <f>IF(I277=1,"-",IF(AND(I277="",A277="-"),"-",ROUNDUP((J278*0.2)+J278,3)))</f>
        <v>-</v>
      </c>
      <c r="M278" s="88"/>
      <c r="N278" s="89"/>
    </row>
    <row r="279" spans="1:18" ht="21.75" customHeight="1">
      <c r="A279" s="296">
        <v>104</v>
      </c>
      <c r="B279" s="302" t="s">
        <v>122</v>
      </c>
      <c r="C279" s="308">
        <v>1105</v>
      </c>
      <c r="D279" s="295" t="s">
        <v>97</v>
      </c>
      <c r="E279" s="144" t="s">
        <v>244</v>
      </c>
      <c r="F279" s="144" t="s">
        <v>132</v>
      </c>
      <c r="G279" s="144" t="s">
        <v>63</v>
      </c>
      <c r="H279" s="295">
        <v>20</v>
      </c>
      <c r="I279" s="306">
        <v>1</v>
      </c>
      <c r="J279" s="151">
        <f>ROUNDUP('Tarifa 2026'!J280*(1+Instructions!$AA$9),3)</f>
        <v>21.3</v>
      </c>
      <c r="K279" s="155">
        <f t="shared" si="27"/>
        <v>22.364999999999998</v>
      </c>
      <c r="L279" s="155" t="str">
        <f>IF(I279=1,"-",IF(AND(I279="",A277="-"),"-",ROUNDUP((J279*0.2)+J279,3)))</f>
        <v>-</v>
      </c>
      <c r="M279" s="88"/>
      <c r="N279" s="89"/>
    </row>
    <row r="280" spans="1:18" ht="21.75" customHeight="1">
      <c r="A280" s="296"/>
      <c r="B280" s="302"/>
      <c r="C280" s="308"/>
      <c r="D280" s="295"/>
      <c r="E280" s="144" t="s">
        <v>244</v>
      </c>
      <c r="F280" s="144" t="s">
        <v>176</v>
      </c>
      <c r="G280" s="144" t="s">
        <v>63</v>
      </c>
      <c r="H280" s="295"/>
      <c r="I280" s="306"/>
      <c r="J280" s="151">
        <f>ROUNDUP('Tarifa 2026'!J281*(1+Instructions!$AA$9),3)</f>
        <v>22.4</v>
      </c>
      <c r="K280" s="155">
        <f t="shared" si="27"/>
        <v>23.52</v>
      </c>
      <c r="L280" s="155" t="str">
        <f>IF(I279=1,"-",IF(AND(I279="",A279="-"),"-",ROUNDUP((J280*0.2)+J280,3)))</f>
        <v>-</v>
      </c>
      <c r="M280" s="88"/>
      <c r="N280" s="89"/>
    </row>
    <row r="281" spans="1:18" ht="21.75" customHeight="1">
      <c r="A281" s="332" t="s">
        <v>454</v>
      </c>
      <c r="B281" s="332"/>
      <c r="C281" s="332"/>
      <c r="D281" s="332"/>
      <c r="E281" s="332"/>
      <c r="F281" s="332"/>
      <c r="G281" s="332"/>
      <c r="H281" s="332"/>
      <c r="I281" s="332"/>
      <c r="J281" s="332"/>
      <c r="K281" s="332"/>
      <c r="L281" s="332"/>
      <c r="M281" s="88"/>
      <c r="N281" s="89"/>
    </row>
    <row r="282" spans="1:18" ht="21.75" customHeight="1">
      <c r="A282" s="252">
        <v>111</v>
      </c>
      <c r="B282" s="303" t="s">
        <v>122</v>
      </c>
      <c r="C282" s="307">
        <v>1095</v>
      </c>
      <c r="D282" s="309" t="s">
        <v>43</v>
      </c>
      <c r="E282" s="149" t="s">
        <v>62</v>
      </c>
      <c r="F282" s="149" t="s">
        <v>492</v>
      </c>
      <c r="G282" s="149" t="s">
        <v>63</v>
      </c>
      <c r="H282" s="305">
        <v>25</v>
      </c>
      <c r="I282" s="294">
        <v>1</v>
      </c>
      <c r="J282" s="153">
        <f>ROUNDUP('Tarifa 2026'!J283*(1+Instructions!$AA$9),3)</f>
        <v>8.6999999999999993</v>
      </c>
      <c r="K282" s="154">
        <f t="shared" si="26"/>
        <v>9.1349999999999998</v>
      </c>
      <c r="L282" s="154" t="str">
        <f>IF(I282=1,"-",IF(AND(I282="",L281="-"),"-",ROUNDUP((J282*0.2)+J282,3)))</f>
        <v>-</v>
      </c>
      <c r="M282" s="88"/>
      <c r="N282" s="89"/>
    </row>
    <row r="283" spans="1:18" s="53" customFormat="1" ht="21.75" customHeight="1">
      <c r="A283" s="252">
        <v>185</v>
      </c>
      <c r="B283" s="303"/>
      <c r="C283" s="307"/>
      <c r="D283" s="309"/>
      <c r="E283" s="149" t="s">
        <v>60</v>
      </c>
      <c r="F283" s="149" t="s">
        <v>12</v>
      </c>
      <c r="G283" s="149" t="s">
        <v>63</v>
      </c>
      <c r="H283" s="305"/>
      <c r="I283" s="294"/>
      <c r="J283" s="153">
        <f>ROUNDUP('Tarifa 2026'!J284*(1+Instructions!$AA$9),3)</f>
        <v>7.34</v>
      </c>
      <c r="K283" s="154">
        <f t="shared" ref="K283:K347" si="33">IF(I283=1,(ROUNDUP((J283*0.05+J283),3)),ROUNDUP((J283*0.05+J283),3))</f>
        <v>7.7069999999999999</v>
      </c>
      <c r="L283" s="154" t="str">
        <f t="shared" ref="L283:L347" si="34">IF(I283=1,"-",IF(AND(I283="",L282="-"),"-",ROUNDUP((J283*0.2)+J283,3)))</f>
        <v>-</v>
      </c>
      <c r="M283" s="88"/>
      <c r="N283" s="89"/>
      <c r="O283"/>
      <c r="P283"/>
      <c r="Q283"/>
      <c r="R283"/>
    </row>
    <row r="284" spans="1:18" s="53" customFormat="1" ht="21.75" customHeight="1">
      <c r="A284" s="296">
        <v>111</v>
      </c>
      <c r="B284" s="302" t="s">
        <v>122</v>
      </c>
      <c r="C284" s="308">
        <v>1195</v>
      </c>
      <c r="D284" s="295" t="s">
        <v>79</v>
      </c>
      <c r="E284" s="144" t="s">
        <v>62</v>
      </c>
      <c r="F284" s="144" t="s">
        <v>132</v>
      </c>
      <c r="G284" s="144" t="s">
        <v>63</v>
      </c>
      <c r="H284" s="295">
        <v>15</v>
      </c>
      <c r="I284" s="306">
        <v>1</v>
      </c>
      <c r="J284" s="151">
        <f>ROUNDUP('Tarifa 2026'!J285*(1+Instructions!$AA$9),3)</f>
        <v>19.899999999999999</v>
      </c>
      <c r="K284" s="155">
        <f t="shared" si="33"/>
        <v>20.895</v>
      </c>
      <c r="L284" s="155" t="str">
        <f>IF(I284=1,"-",IF(AND(I284="",L283="-"),"-",ROUNDUP((J284*0.2)+J284,3)))</f>
        <v>-</v>
      </c>
      <c r="M284" s="88"/>
      <c r="N284" s="89"/>
      <c r="O284"/>
      <c r="P284"/>
      <c r="Q284"/>
      <c r="R284"/>
    </row>
    <row r="285" spans="1:18" s="53" customFormat="1" ht="21.75" customHeight="1">
      <c r="A285" s="296"/>
      <c r="B285" s="302"/>
      <c r="C285" s="308"/>
      <c r="D285" s="295"/>
      <c r="E285" s="144" t="s">
        <v>62</v>
      </c>
      <c r="F285" s="144" t="s">
        <v>176</v>
      </c>
      <c r="G285" s="144" t="s">
        <v>63</v>
      </c>
      <c r="H285" s="295"/>
      <c r="I285" s="306"/>
      <c r="J285" s="151">
        <f>ROUNDUP('Tarifa 2026'!J286*(1+Instructions!$AA$9),3)</f>
        <v>22.7</v>
      </c>
      <c r="K285" s="155">
        <f t="shared" si="33"/>
        <v>23.835000000000001</v>
      </c>
      <c r="L285" s="155" t="str">
        <f t="shared" si="34"/>
        <v>-</v>
      </c>
      <c r="M285" s="88"/>
      <c r="N285" s="89"/>
      <c r="O285"/>
      <c r="P285"/>
      <c r="Q285"/>
      <c r="R285"/>
    </row>
    <row r="286" spans="1:18" s="53" customFormat="1" ht="21.75" customHeight="1">
      <c r="A286" s="309">
        <v>112</v>
      </c>
      <c r="B286" s="333" t="s">
        <v>449</v>
      </c>
      <c r="C286" s="307" t="s">
        <v>511</v>
      </c>
      <c r="D286" s="305" t="s">
        <v>510</v>
      </c>
      <c r="E286" s="149" t="s">
        <v>62</v>
      </c>
      <c r="F286" s="149" t="s">
        <v>132</v>
      </c>
      <c r="G286" s="149" t="s">
        <v>187</v>
      </c>
      <c r="H286" s="305">
        <v>15</v>
      </c>
      <c r="I286" s="294">
        <v>1</v>
      </c>
      <c r="J286" s="153">
        <f>ROUNDUP('Tarifa 2026'!J287*(1+Instructions!$AA$9),3)</f>
        <v>15.8</v>
      </c>
      <c r="K286" s="154">
        <f t="shared" si="33"/>
        <v>16.59</v>
      </c>
      <c r="L286" s="154" t="str">
        <f t="shared" si="34"/>
        <v>-</v>
      </c>
      <c r="M286" s="88"/>
      <c r="N286" s="89"/>
      <c r="O286"/>
      <c r="P286"/>
      <c r="Q286"/>
      <c r="R286"/>
    </row>
    <row r="287" spans="1:18" ht="24.95" customHeight="1">
      <c r="A287" s="309"/>
      <c r="B287" s="333"/>
      <c r="C287" s="307"/>
      <c r="D287" s="305"/>
      <c r="E287" s="149" t="s">
        <v>62</v>
      </c>
      <c r="F287" s="149" t="s">
        <v>176</v>
      </c>
      <c r="G287" s="149" t="s">
        <v>187</v>
      </c>
      <c r="H287" s="305"/>
      <c r="I287" s="294"/>
      <c r="J287" s="153">
        <f>ROUNDUP('Tarifa 2026'!J288*(1+Instructions!$AA$9),3)</f>
        <v>17.5</v>
      </c>
      <c r="K287" s="154">
        <f t="shared" si="33"/>
        <v>18.375</v>
      </c>
      <c r="L287" s="154" t="str">
        <f t="shared" si="34"/>
        <v>-</v>
      </c>
      <c r="M287" s="88"/>
      <c r="N287" s="89"/>
    </row>
    <row r="288" spans="1:18" ht="24.95" customHeight="1">
      <c r="A288" s="309"/>
      <c r="B288" s="333"/>
      <c r="C288" s="307"/>
      <c r="D288" s="305"/>
      <c r="E288" s="149" t="s">
        <v>62</v>
      </c>
      <c r="F288" s="149" t="s">
        <v>177</v>
      </c>
      <c r="G288" s="149" t="s">
        <v>63</v>
      </c>
      <c r="H288" s="305"/>
      <c r="I288" s="294"/>
      <c r="J288" s="153">
        <f>ROUNDUP('Tarifa 2026'!J289*(1+Instructions!$AA$9),3)</f>
        <v>19.100000000000001</v>
      </c>
      <c r="K288" s="154">
        <f t="shared" si="33"/>
        <v>20.055</v>
      </c>
      <c r="L288" s="154" t="str">
        <f t="shared" si="34"/>
        <v>-</v>
      </c>
      <c r="M288" s="88"/>
      <c r="N288" s="89"/>
    </row>
    <row r="289" spans="1:18" ht="24.95" customHeight="1">
      <c r="A289" s="146">
        <v>185</v>
      </c>
      <c r="B289" s="333"/>
      <c r="C289" s="307"/>
      <c r="D289" s="305"/>
      <c r="E289" s="149" t="s">
        <v>62</v>
      </c>
      <c r="F289" s="149" t="s">
        <v>12</v>
      </c>
      <c r="G289" s="149" t="s">
        <v>63</v>
      </c>
      <c r="H289" s="305"/>
      <c r="I289" s="294"/>
      <c r="J289" s="153">
        <f>ROUNDUP('Tarifa 2026'!J290*(1+Instructions!$AA$9),3)</f>
        <v>13.6</v>
      </c>
      <c r="K289" s="154">
        <f t="shared" si="33"/>
        <v>14.28</v>
      </c>
      <c r="L289" s="154" t="str">
        <f t="shared" si="34"/>
        <v>-</v>
      </c>
      <c r="M289" s="88"/>
      <c r="N289" s="89"/>
    </row>
    <row r="290" spans="1:18" ht="24.95" customHeight="1">
      <c r="A290" s="142">
        <v>112</v>
      </c>
      <c r="B290" s="173" t="s">
        <v>449</v>
      </c>
      <c r="C290" s="143" t="s">
        <v>512</v>
      </c>
      <c r="D290" s="144" t="s">
        <v>513</v>
      </c>
      <c r="E290" s="144" t="s">
        <v>64</v>
      </c>
      <c r="F290" s="144" t="s">
        <v>132</v>
      </c>
      <c r="G290" s="144" t="s">
        <v>187</v>
      </c>
      <c r="H290" s="144">
        <v>15</v>
      </c>
      <c r="I290" s="156">
        <v>1</v>
      </c>
      <c r="J290" s="151">
        <f>ROUNDUP('Tarifa 2026'!J291*(1+Instructions!$AA$9),3)</f>
        <v>15.8</v>
      </c>
      <c r="K290" s="155">
        <f t="shared" si="33"/>
        <v>16.59</v>
      </c>
      <c r="L290" s="155" t="str">
        <f t="shared" si="34"/>
        <v>-</v>
      </c>
      <c r="M290" s="88"/>
      <c r="N290" s="89"/>
    </row>
    <row r="291" spans="1:18" ht="24.95" customHeight="1">
      <c r="A291" s="309">
        <v>114</v>
      </c>
      <c r="B291" s="303" t="s">
        <v>122</v>
      </c>
      <c r="C291" s="307">
        <v>1199</v>
      </c>
      <c r="D291" s="305" t="s">
        <v>51</v>
      </c>
      <c r="E291" s="149" t="s">
        <v>62</v>
      </c>
      <c r="F291" s="149" t="s">
        <v>132</v>
      </c>
      <c r="G291" s="149" t="s">
        <v>63</v>
      </c>
      <c r="H291" s="305">
        <v>15</v>
      </c>
      <c r="I291" s="294">
        <v>1</v>
      </c>
      <c r="J291" s="153">
        <f>ROUNDUP('Tarifa 2026'!J292*(1+Instructions!$AA$9),3)</f>
        <v>17.8</v>
      </c>
      <c r="K291" s="154">
        <f t="shared" si="33"/>
        <v>18.690000000000001</v>
      </c>
      <c r="L291" s="154" t="str">
        <f t="shared" si="34"/>
        <v>-</v>
      </c>
      <c r="M291" s="88"/>
      <c r="N291" s="89"/>
    </row>
    <row r="292" spans="1:18" ht="24.95" customHeight="1">
      <c r="A292" s="309"/>
      <c r="B292" s="303"/>
      <c r="C292" s="307"/>
      <c r="D292" s="305"/>
      <c r="E292" s="149" t="s">
        <v>62</v>
      </c>
      <c r="F292" s="149" t="s">
        <v>176</v>
      </c>
      <c r="G292" s="149" t="s">
        <v>63</v>
      </c>
      <c r="H292" s="305"/>
      <c r="I292" s="294"/>
      <c r="J292" s="153">
        <f>ROUNDUP('Tarifa 2026'!J293*(1+Instructions!$AA$9),3)</f>
        <v>18.7</v>
      </c>
      <c r="K292" s="154">
        <f t="shared" ref="K292" si="35">IF(I292=1,(ROUNDUP((J292*0.05+J292),3)),ROUNDUP((J292*0.05+J292),3))</f>
        <v>19.635000000000002</v>
      </c>
      <c r="L292" s="154" t="str">
        <f t="shared" ref="L292" si="36">IF(I292=1,"-",IF(AND(I292="",L291="-"),"-",ROUNDUP((J292*0.2)+J292,3)))</f>
        <v>-</v>
      </c>
      <c r="M292" s="88"/>
      <c r="N292" s="89"/>
    </row>
    <row r="293" spans="1:18" ht="24.95" customHeight="1">
      <c r="A293" s="296">
        <v>114</v>
      </c>
      <c r="B293" s="302" t="s">
        <v>122</v>
      </c>
      <c r="C293" s="308">
        <v>6438</v>
      </c>
      <c r="D293" s="295" t="s">
        <v>139</v>
      </c>
      <c r="E293" s="144" t="s">
        <v>62</v>
      </c>
      <c r="F293" s="144" t="s">
        <v>132</v>
      </c>
      <c r="G293" s="144" t="s">
        <v>63</v>
      </c>
      <c r="H293" s="295">
        <v>15</v>
      </c>
      <c r="I293" s="306">
        <v>1</v>
      </c>
      <c r="J293" s="151">
        <f>ROUNDUP('Tarifa 2026'!J294*(1+Instructions!$AA$9),3)</f>
        <v>18.899999999999999</v>
      </c>
      <c r="K293" s="155">
        <f t="shared" si="33"/>
        <v>19.844999999999999</v>
      </c>
      <c r="L293" s="155" t="str">
        <f>IF(I293=1,"-",IF(AND(I293="",L291="-"),"-",ROUNDUP((J293*0.2)+J293,3)))</f>
        <v>-</v>
      </c>
      <c r="M293" s="88"/>
      <c r="N293" s="89"/>
    </row>
    <row r="294" spans="1:18" ht="24.95" customHeight="1">
      <c r="A294" s="296"/>
      <c r="B294" s="302"/>
      <c r="C294" s="308"/>
      <c r="D294" s="295"/>
      <c r="E294" s="144" t="s">
        <v>62</v>
      </c>
      <c r="F294" s="144" t="s">
        <v>176</v>
      </c>
      <c r="G294" s="144" t="s">
        <v>63</v>
      </c>
      <c r="H294" s="295"/>
      <c r="I294" s="306"/>
      <c r="J294" s="151">
        <f>ROUNDUP('Tarifa 2026'!J295*(1+Instructions!$AA$9),3)</f>
        <v>21.82</v>
      </c>
      <c r="K294" s="155">
        <f t="shared" si="33"/>
        <v>22.911000000000001</v>
      </c>
      <c r="L294" s="155" t="str">
        <f t="shared" si="34"/>
        <v>-</v>
      </c>
      <c r="M294" s="88"/>
      <c r="N294" s="89"/>
    </row>
    <row r="295" spans="1:18" ht="24.95" customHeight="1">
      <c r="A295" s="309">
        <v>117</v>
      </c>
      <c r="B295" s="333" t="s">
        <v>449</v>
      </c>
      <c r="C295" s="307" t="s">
        <v>515</v>
      </c>
      <c r="D295" s="305" t="s">
        <v>514</v>
      </c>
      <c r="E295" s="149" t="s">
        <v>244</v>
      </c>
      <c r="F295" s="149" t="s">
        <v>132</v>
      </c>
      <c r="G295" s="149" t="s">
        <v>63</v>
      </c>
      <c r="H295" s="305">
        <v>15</v>
      </c>
      <c r="I295" s="294">
        <v>1</v>
      </c>
      <c r="J295" s="153">
        <f>ROUNDUP('Tarifa 2026'!J296*(1+Instructions!$AA$9),3)</f>
        <v>13</v>
      </c>
      <c r="K295" s="154">
        <f t="shared" si="33"/>
        <v>13.65</v>
      </c>
      <c r="L295" s="154" t="str">
        <f t="shared" si="34"/>
        <v>-</v>
      </c>
      <c r="M295" s="88"/>
      <c r="N295" s="89"/>
    </row>
    <row r="296" spans="1:18" ht="24.95" customHeight="1">
      <c r="A296" s="309"/>
      <c r="B296" s="333"/>
      <c r="C296" s="307"/>
      <c r="D296" s="305"/>
      <c r="E296" s="149" t="s">
        <v>244</v>
      </c>
      <c r="F296" s="149" t="s">
        <v>176</v>
      </c>
      <c r="G296" s="149" t="s">
        <v>63</v>
      </c>
      <c r="H296" s="305"/>
      <c r="I296" s="294"/>
      <c r="J296" s="153">
        <f>ROUNDUP('Tarifa 2026'!J297*(1+Instructions!$AA$9),3)</f>
        <v>14.34</v>
      </c>
      <c r="K296" s="154">
        <f t="shared" si="33"/>
        <v>15.057</v>
      </c>
      <c r="L296" s="154" t="str">
        <f t="shared" si="34"/>
        <v>-</v>
      </c>
      <c r="M296" s="88"/>
      <c r="N296" s="89"/>
    </row>
    <row r="297" spans="1:18" ht="24.95" customHeight="1">
      <c r="A297" s="296">
        <v>119</v>
      </c>
      <c r="B297" s="302" t="s">
        <v>122</v>
      </c>
      <c r="C297" s="308">
        <v>5092</v>
      </c>
      <c r="D297" s="295" t="s">
        <v>143</v>
      </c>
      <c r="E297" s="144" t="s">
        <v>62</v>
      </c>
      <c r="F297" s="144" t="s">
        <v>132</v>
      </c>
      <c r="G297" s="144" t="s">
        <v>63</v>
      </c>
      <c r="H297" s="295">
        <v>10</v>
      </c>
      <c r="I297" s="306">
        <v>1</v>
      </c>
      <c r="J297" s="151">
        <f>ROUNDUP('Tarifa 2026'!J298*(1+Instructions!$AA$9),3)</f>
        <v>19.899999999999999</v>
      </c>
      <c r="K297" s="155">
        <f t="shared" si="33"/>
        <v>20.895</v>
      </c>
      <c r="L297" s="155" t="str">
        <f t="shared" si="34"/>
        <v>-</v>
      </c>
      <c r="M297" s="88"/>
      <c r="N297" s="89"/>
    </row>
    <row r="298" spans="1:18" s="53" customFormat="1" ht="24.95" customHeight="1">
      <c r="A298" s="296"/>
      <c r="B298" s="302"/>
      <c r="C298" s="308"/>
      <c r="D298" s="295"/>
      <c r="E298" s="144" t="s">
        <v>62</v>
      </c>
      <c r="F298" s="144" t="s">
        <v>176</v>
      </c>
      <c r="G298" s="144" t="s">
        <v>63</v>
      </c>
      <c r="H298" s="295"/>
      <c r="I298" s="306"/>
      <c r="J298" s="151">
        <f>ROUNDUP('Tarifa 2026'!J299*(1+Instructions!$AA$9),3)</f>
        <v>22.5</v>
      </c>
      <c r="K298" s="155">
        <f t="shared" si="33"/>
        <v>23.625</v>
      </c>
      <c r="L298" s="155" t="str">
        <f t="shared" si="34"/>
        <v>-</v>
      </c>
      <c r="M298" s="88"/>
      <c r="N298" s="89"/>
      <c r="O298"/>
      <c r="P298"/>
      <c r="Q298"/>
      <c r="R298"/>
    </row>
    <row r="299" spans="1:18" s="53" customFormat="1" ht="24.95" customHeight="1">
      <c r="A299" s="296"/>
      <c r="B299" s="302"/>
      <c r="C299" s="308"/>
      <c r="D299" s="295"/>
      <c r="E299" s="144" t="s">
        <v>62</v>
      </c>
      <c r="F299" s="144" t="s">
        <v>177</v>
      </c>
      <c r="G299" s="144" t="s">
        <v>63</v>
      </c>
      <c r="H299" s="295"/>
      <c r="I299" s="306"/>
      <c r="J299" s="151">
        <f>ROUNDUP('Tarifa 2026'!J300*(1+Instructions!$AA$9),3)</f>
        <v>23</v>
      </c>
      <c r="K299" s="155">
        <f t="shared" si="33"/>
        <v>24.15</v>
      </c>
      <c r="L299" s="155" t="str">
        <f t="shared" si="34"/>
        <v>-</v>
      </c>
      <c r="M299" s="88"/>
      <c r="N299" s="89"/>
      <c r="O299"/>
      <c r="P299"/>
      <c r="Q299"/>
      <c r="R299"/>
    </row>
    <row r="300" spans="1:18" s="53" customFormat="1" ht="24.95" customHeight="1">
      <c r="A300" s="142">
        <v>186</v>
      </c>
      <c r="B300" s="302"/>
      <c r="C300" s="308"/>
      <c r="D300" s="295"/>
      <c r="E300" s="144" t="s">
        <v>60</v>
      </c>
      <c r="F300" s="144" t="s">
        <v>12</v>
      </c>
      <c r="G300" s="144" t="s">
        <v>63</v>
      </c>
      <c r="H300" s="295"/>
      <c r="I300" s="306"/>
      <c r="J300" s="151">
        <f>ROUNDUP('Tarifa 2026'!J301*(1+Instructions!$AA$9),3)</f>
        <v>18.5</v>
      </c>
      <c r="K300" s="155">
        <f t="shared" si="33"/>
        <v>19.425000000000001</v>
      </c>
      <c r="L300" s="155" t="str">
        <f t="shared" si="34"/>
        <v>-</v>
      </c>
      <c r="M300" s="88"/>
      <c r="N300" s="89"/>
      <c r="O300"/>
      <c r="P300"/>
      <c r="Q300"/>
      <c r="R300"/>
    </row>
    <row r="301" spans="1:18" s="53" customFormat="1" ht="24.95" customHeight="1">
      <c r="A301" s="146">
        <v>119</v>
      </c>
      <c r="B301" s="168" t="s">
        <v>122</v>
      </c>
      <c r="C301" s="148">
        <v>5093</v>
      </c>
      <c r="D301" s="149" t="s">
        <v>144</v>
      </c>
      <c r="E301" s="149" t="s">
        <v>64</v>
      </c>
      <c r="F301" s="149" t="s">
        <v>132</v>
      </c>
      <c r="G301" s="149" t="s">
        <v>63</v>
      </c>
      <c r="H301" s="149">
        <v>10</v>
      </c>
      <c r="I301" s="167">
        <v>1</v>
      </c>
      <c r="J301" s="153">
        <f>ROUNDUP('Tarifa 2026'!J302*(1+Instructions!$AA$9),3)</f>
        <v>19.899999999999999</v>
      </c>
      <c r="K301" s="154">
        <f t="shared" si="33"/>
        <v>20.895</v>
      </c>
      <c r="L301" s="154" t="str">
        <f t="shared" si="34"/>
        <v>-</v>
      </c>
      <c r="M301" s="88"/>
      <c r="N301" s="89"/>
      <c r="O301"/>
      <c r="P301"/>
      <c r="Q301"/>
      <c r="R301"/>
    </row>
    <row r="302" spans="1:18" ht="21.75" customHeight="1">
      <c r="A302" s="296">
        <v>120</v>
      </c>
      <c r="B302" s="302" t="s">
        <v>122</v>
      </c>
      <c r="C302" s="308">
        <v>6436</v>
      </c>
      <c r="D302" s="295" t="s">
        <v>137</v>
      </c>
      <c r="E302" s="144" t="s">
        <v>62</v>
      </c>
      <c r="F302" s="144" t="s">
        <v>132</v>
      </c>
      <c r="G302" s="144" t="s">
        <v>63</v>
      </c>
      <c r="H302" s="295">
        <v>15</v>
      </c>
      <c r="I302" s="306">
        <v>1</v>
      </c>
      <c r="J302" s="151">
        <f>ROUNDUP('Tarifa 2026'!J303*(1+Instructions!$AA$9),3)</f>
        <v>25.6</v>
      </c>
      <c r="K302" s="155">
        <f t="shared" si="33"/>
        <v>26.88</v>
      </c>
      <c r="L302" s="155" t="str">
        <f t="shared" si="34"/>
        <v>-</v>
      </c>
      <c r="M302" s="88"/>
      <c r="N302" s="89"/>
    </row>
    <row r="303" spans="1:18" ht="21.75" customHeight="1">
      <c r="A303" s="296"/>
      <c r="B303" s="302"/>
      <c r="C303" s="308"/>
      <c r="D303" s="295"/>
      <c r="E303" s="144" t="s">
        <v>62</v>
      </c>
      <c r="F303" s="144" t="s">
        <v>241</v>
      </c>
      <c r="G303" s="144" t="s">
        <v>63</v>
      </c>
      <c r="H303" s="295"/>
      <c r="I303" s="306"/>
      <c r="J303" s="151">
        <f>ROUNDUP('Tarifa 2026'!J304*(1+Instructions!$AA$9),3)</f>
        <v>28.18</v>
      </c>
      <c r="K303" s="155">
        <f t="shared" si="33"/>
        <v>29.588999999999999</v>
      </c>
      <c r="L303" s="155" t="str">
        <f t="shared" si="34"/>
        <v>-</v>
      </c>
      <c r="M303" s="88"/>
      <c r="N303" s="89"/>
    </row>
    <row r="304" spans="1:18" ht="21.75" customHeight="1">
      <c r="A304" s="142">
        <v>182</v>
      </c>
      <c r="B304" s="302"/>
      <c r="C304" s="308"/>
      <c r="D304" s="295"/>
      <c r="E304" s="144" t="s">
        <v>60</v>
      </c>
      <c r="F304" s="144" t="s">
        <v>12</v>
      </c>
      <c r="G304" s="144" t="s">
        <v>63</v>
      </c>
      <c r="H304" s="295"/>
      <c r="I304" s="306"/>
      <c r="J304" s="151">
        <f>ROUNDUP('Tarifa 2026'!J305*(1+Instructions!$AA$9),3)</f>
        <v>24.36</v>
      </c>
      <c r="K304" s="155">
        <f t="shared" si="33"/>
        <v>25.577999999999999</v>
      </c>
      <c r="L304" s="155" t="str">
        <f t="shared" si="34"/>
        <v>-</v>
      </c>
      <c r="M304" s="88"/>
      <c r="N304" s="89"/>
    </row>
    <row r="305" spans="1:45" ht="21.75" customHeight="1">
      <c r="A305" s="309">
        <v>120</v>
      </c>
      <c r="B305" s="303" t="s">
        <v>122</v>
      </c>
      <c r="C305" s="307">
        <v>6437</v>
      </c>
      <c r="D305" s="305" t="s">
        <v>138</v>
      </c>
      <c r="E305" s="149" t="s">
        <v>64</v>
      </c>
      <c r="F305" s="149" t="s">
        <v>132</v>
      </c>
      <c r="G305" s="149" t="s">
        <v>238</v>
      </c>
      <c r="H305" s="305">
        <v>15</v>
      </c>
      <c r="I305" s="294">
        <v>1</v>
      </c>
      <c r="J305" s="153">
        <f>ROUNDUP('Tarifa 2026'!J306*(1+Instructions!$AA$9),3)</f>
        <v>25.6</v>
      </c>
      <c r="K305" s="154">
        <f t="shared" si="33"/>
        <v>26.88</v>
      </c>
      <c r="L305" s="154" t="str">
        <f t="shared" si="34"/>
        <v>-</v>
      </c>
      <c r="M305" s="88"/>
      <c r="N305" s="89"/>
    </row>
    <row r="306" spans="1:45" s="53" customFormat="1" ht="24.95" customHeight="1">
      <c r="A306" s="309"/>
      <c r="B306" s="303"/>
      <c r="C306" s="307"/>
      <c r="D306" s="305"/>
      <c r="E306" s="149" t="s">
        <v>64</v>
      </c>
      <c r="F306" s="149" t="s">
        <v>176</v>
      </c>
      <c r="G306" s="149" t="s">
        <v>238</v>
      </c>
      <c r="H306" s="305"/>
      <c r="I306" s="294"/>
      <c r="J306" s="153">
        <f>ROUNDUP('Tarifa 2026'!J307*(1+Instructions!$AA$9),3)</f>
        <v>28.18</v>
      </c>
      <c r="K306" s="154">
        <f t="shared" si="33"/>
        <v>29.588999999999999</v>
      </c>
      <c r="L306" s="154" t="str">
        <f t="shared" si="34"/>
        <v>-</v>
      </c>
      <c r="M306" s="88"/>
      <c r="N306" s="89"/>
      <c r="O306"/>
      <c r="P306"/>
      <c r="Q306"/>
      <c r="R306"/>
    </row>
    <row r="307" spans="1:45" s="53" customFormat="1" ht="24.95" customHeight="1">
      <c r="A307" s="296">
        <v>123</v>
      </c>
      <c r="B307" s="302" t="s">
        <v>122</v>
      </c>
      <c r="C307" s="308">
        <v>6432</v>
      </c>
      <c r="D307" s="295" t="s">
        <v>180</v>
      </c>
      <c r="E307" s="144" t="s">
        <v>62</v>
      </c>
      <c r="F307" s="144" t="s">
        <v>132</v>
      </c>
      <c r="G307" s="144" t="s">
        <v>187</v>
      </c>
      <c r="H307" s="295">
        <v>15</v>
      </c>
      <c r="I307" s="306">
        <v>1</v>
      </c>
      <c r="J307" s="151">
        <f>ROUNDUP('Tarifa 2026'!J308*(1+Instructions!$AA$9),3)</f>
        <v>23.9</v>
      </c>
      <c r="K307" s="155">
        <f t="shared" si="33"/>
        <v>25.094999999999999</v>
      </c>
      <c r="L307" s="155" t="str">
        <f t="shared" si="34"/>
        <v>-</v>
      </c>
      <c r="M307" s="88"/>
      <c r="N307" s="89"/>
      <c r="O307"/>
      <c r="P307"/>
      <c r="Q307"/>
      <c r="R307"/>
    </row>
    <row r="308" spans="1:45" s="53" customFormat="1" ht="24.95" customHeight="1">
      <c r="A308" s="296"/>
      <c r="B308" s="302"/>
      <c r="C308" s="308"/>
      <c r="D308" s="295"/>
      <c r="E308" s="144" t="s">
        <v>62</v>
      </c>
      <c r="F308" s="144" t="s">
        <v>176</v>
      </c>
      <c r="G308" s="144" t="s">
        <v>187</v>
      </c>
      <c r="H308" s="295"/>
      <c r="I308" s="306"/>
      <c r="J308" s="151">
        <f>ROUNDUP('Tarifa 2026'!J309*(1+Instructions!$AA$9),3)</f>
        <v>26.3</v>
      </c>
      <c r="K308" s="155">
        <f t="shared" si="33"/>
        <v>27.614999999999998</v>
      </c>
      <c r="L308" s="155" t="str">
        <f t="shared" si="34"/>
        <v>-</v>
      </c>
      <c r="M308" s="88"/>
      <c r="N308" s="89"/>
      <c r="O308"/>
      <c r="P308"/>
      <c r="Q308"/>
      <c r="R308"/>
    </row>
    <row r="309" spans="1:45" s="53" customFormat="1" ht="24.95" customHeight="1">
      <c r="A309" s="142">
        <v>182</v>
      </c>
      <c r="B309" s="302"/>
      <c r="C309" s="308"/>
      <c r="D309" s="295"/>
      <c r="E309" s="144" t="s">
        <v>60</v>
      </c>
      <c r="F309" s="144" t="s">
        <v>12</v>
      </c>
      <c r="G309" s="144" t="s">
        <v>63</v>
      </c>
      <c r="H309" s="295"/>
      <c r="I309" s="306"/>
      <c r="J309" s="151">
        <f>ROUNDUP('Tarifa 2026'!J310*(1+Instructions!$AA$9),3)</f>
        <v>21.9</v>
      </c>
      <c r="K309" s="155">
        <f t="shared" si="33"/>
        <v>22.995000000000001</v>
      </c>
      <c r="L309" s="155" t="str">
        <f t="shared" si="34"/>
        <v>-</v>
      </c>
      <c r="M309" s="88"/>
      <c r="N309" s="89"/>
      <c r="O309"/>
      <c r="P309"/>
      <c r="Q309"/>
      <c r="R309"/>
    </row>
    <row r="310" spans="1:45" s="6" customFormat="1" ht="21.75" customHeight="1">
      <c r="A310" s="421">
        <v>123</v>
      </c>
      <c r="B310" s="303" t="s">
        <v>122</v>
      </c>
      <c r="C310" s="307">
        <v>6433</v>
      </c>
      <c r="D310" s="309" t="s">
        <v>181</v>
      </c>
      <c r="E310" s="149" t="s">
        <v>64</v>
      </c>
      <c r="F310" s="149" t="s">
        <v>132</v>
      </c>
      <c r="G310" s="149" t="s">
        <v>187</v>
      </c>
      <c r="H310" s="384">
        <v>15</v>
      </c>
      <c r="I310" s="294">
        <v>1</v>
      </c>
      <c r="J310" s="153">
        <f>ROUNDUP('Tarifa 2026'!J311*(1+Instructions!$AA$9),3)</f>
        <v>23.9</v>
      </c>
      <c r="K310" s="154">
        <f t="shared" si="33"/>
        <v>25.094999999999999</v>
      </c>
      <c r="L310" s="154" t="str">
        <f t="shared" si="34"/>
        <v>-</v>
      </c>
      <c r="M310" s="88"/>
      <c r="N310" s="89"/>
      <c r="O310"/>
      <c r="P310"/>
      <c r="Q310"/>
      <c r="R310"/>
      <c r="S310"/>
      <c r="T310"/>
      <c r="U310"/>
      <c r="V310"/>
      <c r="W310"/>
      <c r="X310"/>
      <c r="Y310"/>
      <c r="Z310"/>
      <c r="AA310"/>
      <c r="AB310"/>
      <c r="AC310"/>
      <c r="AD310"/>
      <c r="AE310"/>
      <c r="AF310"/>
      <c r="AG310"/>
      <c r="AH310"/>
      <c r="AI310"/>
      <c r="AJ310"/>
      <c r="AK310"/>
      <c r="AL310"/>
      <c r="AM310"/>
      <c r="AN310"/>
      <c r="AO310"/>
      <c r="AP310"/>
      <c r="AQ310"/>
      <c r="AR310"/>
      <c r="AS310"/>
    </row>
    <row r="311" spans="1:45" s="53" customFormat="1" ht="21.75" customHeight="1">
      <c r="A311" s="421"/>
      <c r="B311" s="303"/>
      <c r="C311" s="307"/>
      <c r="D311" s="309"/>
      <c r="E311" s="149" t="s">
        <v>64</v>
      </c>
      <c r="F311" s="149" t="s">
        <v>176</v>
      </c>
      <c r="G311" s="149" t="s">
        <v>187</v>
      </c>
      <c r="H311" s="384"/>
      <c r="I311" s="294"/>
      <c r="J311" s="153">
        <f>ROUNDUP('Tarifa 2026'!J312*(1+Instructions!$AA$9),3)</f>
        <v>26.3</v>
      </c>
      <c r="K311" s="154">
        <f t="shared" si="33"/>
        <v>27.614999999999998</v>
      </c>
      <c r="L311" s="154" t="str">
        <f t="shared" si="34"/>
        <v>-</v>
      </c>
      <c r="M311" s="88"/>
      <c r="N311" s="89"/>
      <c r="O311"/>
      <c r="P311"/>
      <c r="Q311"/>
      <c r="R311"/>
    </row>
    <row r="312" spans="1:45" ht="21.75" customHeight="1">
      <c r="A312" s="296">
        <v>124</v>
      </c>
      <c r="B312" s="302" t="s">
        <v>122</v>
      </c>
      <c r="C312" s="308">
        <v>6428</v>
      </c>
      <c r="D312" s="295" t="s">
        <v>208</v>
      </c>
      <c r="E312" s="144" t="s">
        <v>62</v>
      </c>
      <c r="F312" s="144" t="s">
        <v>178</v>
      </c>
      <c r="G312" s="144" t="s">
        <v>63</v>
      </c>
      <c r="H312" s="295">
        <v>15</v>
      </c>
      <c r="I312" s="306">
        <v>1</v>
      </c>
      <c r="J312" s="151">
        <f>ROUNDUP('Tarifa 2026'!J313*(1+Instructions!$AA$9),3)</f>
        <v>31.9</v>
      </c>
      <c r="K312" s="155">
        <f t="shared" si="33"/>
        <v>33.494999999999997</v>
      </c>
      <c r="L312" s="155" t="str">
        <f t="shared" si="34"/>
        <v>-</v>
      </c>
      <c r="M312" s="88"/>
      <c r="N312" s="89"/>
    </row>
    <row r="313" spans="1:45" ht="26.1" customHeight="1">
      <c r="A313" s="296"/>
      <c r="B313" s="302"/>
      <c r="C313" s="308"/>
      <c r="D313" s="295"/>
      <c r="E313" s="144" t="s">
        <v>62</v>
      </c>
      <c r="F313" s="144" t="s">
        <v>176</v>
      </c>
      <c r="G313" s="144" t="s">
        <v>63</v>
      </c>
      <c r="H313" s="295"/>
      <c r="I313" s="306"/>
      <c r="J313" s="151">
        <f>ROUNDUP('Tarifa 2026'!J314*(1+Instructions!$AA$9),3)</f>
        <v>33.9</v>
      </c>
      <c r="K313" s="155">
        <f t="shared" si="33"/>
        <v>35.594999999999999</v>
      </c>
      <c r="L313" s="155" t="str">
        <f t="shared" si="34"/>
        <v>-</v>
      </c>
      <c r="M313" s="88"/>
      <c r="N313" s="89"/>
    </row>
    <row r="314" spans="1:45" ht="26.1" customHeight="1">
      <c r="A314" s="309">
        <v>125</v>
      </c>
      <c r="B314" s="303" t="s">
        <v>122</v>
      </c>
      <c r="C314" s="307">
        <v>6435</v>
      </c>
      <c r="D314" s="305" t="s">
        <v>83</v>
      </c>
      <c r="E314" s="149" t="s">
        <v>62</v>
      </c>
      <c r="F314" s="149" t="s">
        <v>132</v>
      </c>
      <c r="G314" s="149" t="s">
        <v>63</v>
      </c>
      <c r="H314" s="305">
        <v>15</v>
      </c>
      <c r="I314" s="294">
        <v>1</v>
      </c>
      <c r="J314" s="153">
        <f>ROUNDUP('Tarifa 2026'!J315*(1+Instructions!$AA$9),3)</f>
        <v>27.8</v>
      </c>
      <c r="K314" s="154">
        <f t="shared" si="33"/>
        <v>29.19</v>
      </c>
      <c r="L314" s="154" t="str">
        <f t="shared" si="34"/>
        <v>-</v>
      </c>
      <c r="M314" s="88"/>
      <c r="N314" s="89"/>
    </row>
    <row r="315" spans="1:45" ht="26.1" customHeight="1">
      <c r="A315" s="309"/>
      <c r="B315" s="303"/>
      <c r="C315" s="307"/>
      <c r="D315" s="305"/>
      <c r="E315" s="149" t="s">
        <v>62</v>
      </c>
      <c r="F315" s="149" t="s">
        <v>176</v>
      </c>
      <c r="G315" s="149" t="s">
        <v>63</v>
      </c>
      <c r="H315" s="305"/>
      <c r="I315" s="294"/>
      <c r="J315" s="153">
        <f>ROUNDUP('Tarifa 2026'!J316*(1+Instructions!$AA$9),3)</f>
        <v>30.4</v>
      </c>
      <c r="K315" s="154">
        <f t="shared" si="33"/>
        <v>31.92</v>
      </c>
      <c r="L315" s="154" t="str">
        <f t="shared" si="34"/>
        <v>-</v>
      </c>
      <c r="M315" s="88"/>
      <c r="N315" s="89"/>
    </row>
    <row r="316" spans="1:45" s="6" customFormat="1" ht="26.1" customHeight="1">
      <c r="A316" s="309"/>
      <c r="B316" s="303"/>
      <c r="C316" s="307"/>
      <c r="D316" s="305"/>
      <c r="E316" s="149" t="s">
        <v>62</v>
      </c>
      <c r="F316" s="149" t="s">
        <v>132</v>
      </c>
      <c r="G316" s="149" t="s">
        <v>242</v>
      </c>
      <c r="H316" s="305"/>
      <c r="I316" s="294"/>
      <c r="J316" s="153">
        <f>ROUNDUP('Tarifa 2026'!J317*(1+Instructions!$AA$9),3)</f>
        <v>30.2</v>
      </c>
      <c r="K316" s="154">
        <f t="shared" si="33"/>
        <v>31.71</v>
      </c>
      <c r="L316" s="154" t="str">
        <f t="shared" si="34"/>
        <v>-</v>
      </c>
      <c r="M316" s="88"/>
      <c r="N316" s="89"/>
      <c r="O316"/>
      <c r="P316"/>
      <c r="Q316"/>
      <c r="R316"/>
    </row>
    <row r="317" spans="1:45" s="6" customFormat="1" ht="26.1" customHeight="1">
      <c r="A317" s="309"/>
      <c r="B317" s="303"/>
      <c r="C317" s="307"/>
      <c r="D317" s="305"/>
      <c r="E317" s="149" t="s">
        <v>62</v>
      </c>
      <c r="F317" s="149" t="s">
        <v>176</v>
      </c>
      <c r="G317" s="149" t="s">
        <v>242</v>
      </c>
      <c r="H317" s="305"/>
      <c r="I317" s="294"/>
      <c r="J317" s="153">
        <f>ROUNDUP('Tarifa 2026'!J318*(1+Instructions!$AA$9),3)</f>
        <v>30.2</v>
      </c>
      <c r="K317" s="154">
        <f t="shared" si="33"/>
        <v>31.71</v>
      </c>
      <c r="L317" s="154" t="str">
        <f t="shared" si="34"/>
        <v>-</v>
      </c>
      <c r="M317" s="88"/>
      <c r="N317" s="89"/>
      <c r="O317"/>
      <c r="P317"/>
      <c r="Q317"/>
      <c r="R317"/>
      <c r="S317"/>
      <c r="T317"/>
      <c r="U317"/>
      <c r="V317"/>
      <c r="W317"/>
      <c r="X317"/>
      <c r="Y317"/>
      <c r="Z317"/>
      <c r="AA317"/>
      <c r="AB317"/>
      <c r="AC317"/>
      <c r="AD317"/>
      <c r="AE317"/>
      <c r="AF317"/>
      <c r="AG317"/>
      <c r="AH317"/>
      <c r="AI317"/>
      <c r="AJ317"/>
      <c r="AK317"/>
      <c r="AL317"/>
      <c r="AM317"/>
      <c r="AN317"/>
      <c r="AO317"/>
      <c r="AP317"/>
      <c r="AQ317"/>
      <c r="AR317"/>
      <c r="AS317"/>
    </row>
    <row r="318" spans="1:45" s="6" customFormat="1" ht="26.1" customHeight="1">
      <c r="A318" s="296">
        <v>126</v>
      </c>
      <c r="B318" s="302" t="s">
        <v>122</v>
      </c>
      <c r="C318" s="308" t="s">
        <v>452</v>
      </c>
      <c r="D318" s="295" t="s">
        <v>453</v>
      </c>
      <c r="E318" s="144" t="s">
        <v>244</v>
      </c>
      <c r="F318" s="144" t="s">
        <v>178</v>
      </c>
      <c r="G318" s="144" t="s">
        <v>63</v>
      </c>
      <c r="H318" s="295">
        <v>50</v>
      </c>
      <c r="I318" s="297">
        <v>1</v>
      </c>
      <c r="J318" s="151">
        <f>ROUNDUP('Tarifa 2026'!J319*(1+Instructions!$AA$9),3)</f>
        <v>29.9</v>
      </c>
      <c r="K318" s="155">
        <f t="shared" si="33"/>
        <v>31.395</v>
      </c>
      <c r="L318" s="155" t="str">
        <f t="shared" si="34"/>
        <v>-</v>
      </c>
      <c r="M318" s="88"/>
      <c r="N318" s="89"/>
      <c r="O318"/>
      <c r="P318"/>
      <c r="Q318"/>
      <c r="R318"/>
      <c r="S318"/>
      <c r="T318"/>
      <c r="U318"/>
      <c r="V318"/>
      <c r="W318"/>
      <c r="X318"/>
      <c r="Y318"/>
      <c r="Z318"/>
      <c r="AA318"/>
      <c r="AB318"/>
      <c r="AC318"/>
      <c r="AD318"/>
      <c r="AE318"/>
      <c r="AF318"/>
      <c r="AG318"/>
      <c r="AH318"/>
      <c r="AI318"/>
      <c r="AJ318"/>
      <c r="AK318"/>
      <c r="AL318"/>
      <c r="AM318"/>
      <c r="AN318"/>
      <c r="AO318"/>
      <c r="AP318"/>
      <c r="AQ318"/>
      <c r="AR318"/>
      <c r="AS318"/>
    </row>
    <row r="319" spans="1:45" s="6" customFormat="1" ht="26.1" customHeight="1">
      <c r="A319" s="296"/>
      <c r="B319" s="302"/>
      <c r="C319" s="308"/>
      <c r="D319" s="295"/>
      <c r="E319" s="144" t="s">
        <v>244</v>
      </c>
      <c r="F319" s="144" t="s">
        <v>176</v>
      </c>
      <c r="G319" s="144" t="s">
        <v>63</v>
      </c>
      <c r="H319" s="295"/>
      <c r="I319" s="297"/>
      <c r="J319" s="151">
        <f>ROUNDUP('Tarifa 2026'!J320*(1+Instructions!$AA$9),3)</f>
        <v>31.4</v>
      </c>
      <c r="K319" s="155">
        <f t="shared" si="33"/>
        <v>32.97</v>
      </c>
      <c r="L319" s="155" t="str">
        <f t="shared" si="34"/>
        <v>-</v>
      </c>
      <c r="M319" s="88"/>
      <c r="N319" s="89"/>
      <c r="O319"/>
      <c r="P319"/>
      <c r="Q319"/>
      <c r="R319"/>
      <c r="S319"/>
      <c r="T319"/>
      <c r="U319"/>
      <c r="V319"/>
      <c r="W319"/>
      <c r="X319"/>
      <c r="Y319"/>
      <c r="Z319"/>
      <c r="AA319"/>
      <c r="AB319"/>
      <c r="AC319"/>
      <c r="AD319"/>
      <c r="AE319"/>
      <c r="AF319"/>
      <c r="AG319"/>
      <c r="AH319"/>
      <c r="AI319"/>
      <c r="AJ319"/>
      <c r="AK319"/>
      <c r="AL319"/>
      <c r="AM319"/>
      <c r="AN319"/>
      <c r="AO319"/>
      <c r="AP319"/>
      <c r="AQ319"/>
      <c r="AR319"/>
      <c r="AS319"/>
    </row>
    <row r="320" spans="1:45" s="6" customFormat="1" ht="26.1" customHeight="1">
      <c r="A320" s="309">
        <v>129</v>
      </c>
      <c r="B320" s="303" t="s">
        <v>122</v>
      </c>
      <c r="C320" s="307">
        <v>5079</v>
      </c>
      <c r="D320" s="305" t="s">
        <v>300</v>
      </c>
      <c r="E320" s="149" t="s">
        <v>62</v>
      </c>
      <c r="F320" s="149" t="s">
        <v>132</v>
      </c>
      <c r="G320" s="149" t="s">
        <v>238</v>
      </c>
      <c r="H320" s="305">
        <v>10</v>
      </c>
      <c r="I320" s="294">
        <v>1</v>
      </c>
      <c r="J320" s="153">
        <f>ROUNDUP('Tarifa 2026'!J321*(1+Instructions!$AA$9),3)</f>
        <v>23.9</v>
      </c>
      <c r="K320" s="154">
        <f t="shared" si="33"/>
        <v>25.094999999999999</v>
      </c>
      <c r="L320" s="154" t="str">
        <f t="shared" si="34"/>
        <v>-</v>
      </c>
      <c r="M320" s="88"/>
      <c r="N320" s="89"/>
      <c r="O320"/>
      <c r="P320"/>
      <c r="Q320"/>
      <c r="R320"/>
      <c r="S320"/>
      <c r="T320"/>
      <c r="U320"/>
      <c r="V320"/>
      <c r="W320"/>
      <c r="X320"/>
      <c r="Y320"/>
      <c r="Z320"/>
      <c r="AA320"/>
      <c r="AB320"/>
      <c r="AC320"/>
      <c r="AD320"/>
      <c r="AE320"/>
      <c r="AF320"/>
      <c r="AG320"/>
      <c r="AH320"/>
      <c r="AI320"/>
      <c r="AJ320"/>
      <c r="AK320"/>
      <c r="AL320"/>
      <c r="AM320"/>
      <c r="AN320"/>
      <c r="AO320"/>
      <c r="AP320"/>
      <c r="AQ320"/>
      <c r="AR320"/>
      <c r="AS320"/>
    </row>
    <row r="321" spans="1:45" s="6" customFormat="1" ht="26.1" customHeight="1">
      <c r="A321" s="309"/>
      <c r="B321" s="303"/>
      <c r="C321" s="307"/>
      <c r="D321" s="305"/>
      <c r="E321" s="149" t="s">
        <v>62</v>
      </c>
      <c r="F321" s="149" t="s">
        <v>176</v>
      </c>
      <c r="G321" s="149" t="s">
        <v>238</v>
      </c>
      <c r="H321" s="305"/>
      <c r="I321" s="294"/>
      <c r="J321" s="153">
        <f>ROUNDUP('Tarifa 2026'!J322*(1+Instructions!$AA$9),3)</f>
        <v>25.8</v>
      </c>
      <c r="K321" s="154">
        <f t="shared" si="33"/>
        <v>27.09</v>
      </c>
      <c r="L321" s="154" t="str">
        <f t="shared" si="34"/>
        <v>-</v>
      </c>
      <c r="M321" s="88"/>
      <c r="N321" s="89"/>
      <c r="O321"/>
      <c r="P321"/>
      <c r="Q321"/>
      <c r="R321"/>
    </row>
    <row r="322" spans="1:45" s="6" customFormat="1" ht="26.1" customHeight="1">
      <c r="A322" s="296">
        <v>130</v>
      </c>
      <c r="B322" s="302" t="s">
        <v>122</v>
      </c>
      <c r="C322" s="308">
        <v>5094</v>
      </c>
      <c r="D322" s="295" t="s">
        <v>203</v>
      </c>
      <c r="E322" s="144" t="s">
        <v>62</v>
      </c>
      <c r="F322" s="144" t="s">
        <v>132</v>
      </c>
      <c r="G322" s="144" t="s">
        <v>63</v>
      </c>
      <c r="H322" s="295">
        <v>10</v>
      </c>
      <c r="I322" s="306">
        <v>1</v>
      </c>
      <c r="J322" s="151">
        <f>ROUNDUP('Tarifa 2026'!J323*(1+Instructions!$AA$9),3)</f>
        <v>25.8</v>
      </c>
      <c r="K322" s="155">
        <f t="shared" si="33"/>
        <v>27.09</v>
      </c>
      <c r="L322" s="155" t="str">
        <f t="shared" si="34"/>
        <v>-</v>
      </c>
      <c r="M322" s="88"/>
      <c r="N322" s="89"/>
      <c r="O322"/>
      <c r="P322"/>
      <c r="Q322"/>
      <c r="R322"/>
    </row>
    <row r="323" spans="1:45" s="6" customFormat="1" ht="26.1" customHeight="1">
      <c r="A323" s="296"/>
      <c r="B323" s="302"/>
      <c r="C323" s="308"/>
      <c r="D323" s="295"/>
      <c r="E323" s="144" t="s">
        <v>62</v>
      </c>
      <c r="F323" s="144" t="s">
        <v>176</v>
      </c>
      <c r="G323" s="144" t="s">
        <v>63</v>
      </c>
      <c r="H323" s="295"/>
      <c r="I323" s="306"/>
      <c r="J323" s="151">
        <f>ROUNDUP('Tarifa 2026'!J324*(1+Instructions!$AA$9),3)</f>
        <v>28.4</v>
      </c>
      <c r="K323" s="155">
        <f t="shared" si="33"/>
        <v>29.82</v>
      </c>
      <c r="L323" s="155" t="str">
        <f t="shared" si="34"/>
        <v>-</v>
      </c>
      <c r="M323" s="88"/>
      <c r="N323" s="89"/>
      <c r="O323"/>
      <c r="P323"/>
      <c r="Q323"/>
      <c r="R323"/>
    </row>
    <row r="324" spans="1:45" s="6" customFormat="1" ht="26.1" customHeight="1">
      <c r="A324" s="296"/>
      <c r="B324" s="302"/>
      <c r="C324" s="308"/>
      <c r="D324" s="295"/>
      <c r="E324" s="144" t="s">
        <v>62</v>
      </c>
      <c r="F324" s="144" t="s">
        <v>132</v>
      </c>
      <c r="G324" s="144" t="s">
        <v>325</v>
      </c>
      <c r="H324" s="295"/>
      <c r="I324" s="306"/>
      <c r="J324" s="151">
        <f>ROUNDUP('Tarifa 2026'!J325*(1+Instructions!$AA$9),3)</f>
        <v>27.8</v>
      </c>
      <c r="K324" s="155">
        <f t="shared" si="33"/>
        <v>29.19</v>
      </c>
      <c r="L324" s="155" t="str">
        <f t="shared" si="34"/>
        <v>-</v>
      </c>
      <c r="M324" s="88"/>
      <c r="N324" s="89"/>
      <c r="O324"/>
      <c r="P324"/>
      <c r="Q324"/>
      <c r="R324"/>
    </row>
    <row r="325" spans="1:45" s="6" customFormat="1" ht="26.1" customHeight="1">
      <c r="A325" s="296"/>
      <c r="B325" s="302"/>
      <c r="C325" s="308"/>
      <c r="D325" s="295"/>
      <c r="E325" s="144" t="s">
        <v>62</v>
      </c>
      <c r="F325" s="144" t="s">
        <v>176</v>
      </c>
      <c r="G325" s="144" t="s">
        <v>325</v>
      </c>
      <c r="H325" s="295"/>
      <c r="I325" s="306"/>
      <c r="J325" s="151">
        <f>ROUNDUP('Tarifa 2026'!J326*(1+Instructions!$AA$9),3)</f>
        <v>30.4</v>
      </c>
      <c r="K325" s="155">
        <f t="shared" si="33"/>
        <v>31.92</v>
      </c>
      <c r="L325" s="155" t="str">
        <f t="shared" si="34"/>
        <v>-</v>
      </c>
      <c r="M325" s="88"/>
      <c r="N325" s="89"/>
      <c r="O325"/>
      <c r="P325"/>
      <c r="Q325"/>
      <c r="R325"/>
    </row>
    <row r="326" spans="1:45" s="6" customFormat="1" ht="26.1" customHeight="1">
      <c r="A326" s="146">
        <v>130</v>
      </c>
      <c r="B326" s="168" t="s">
        <v>122</v>
      </c>
      <c r="C326" s="148">
        <v>5095</v>
      </c>
      <c r="D326" s="149" t="s">
        <v>209</v>
      </c>
      <c r="E326" s="149" t="s">
        <v>64</v>
      </c>
      <c r="F326" s="149" t="s">
        <v>132</v>
      </c>
      <c r="G326" s="149" t="s">
        <v>63</v>
      </c>
      <c r="H326" s="149">
        <v>10</v>
      </c>
      <c r="I326" s="167">
        <v>1</v>
      </c>
      <c r="J326" s="153">
        <f>ROUNDUP('Tarifa 2026'!J327*(1+Instructions!$AA$9),3)</f>
        <v>25.8</v>
      </c>
      <c r="K326" s="154">
        <f t="shared" si="33"/>
        <v>27.09</v>
      </c>
      <c r="L326" s="154" t="str">
        <f t="shared" si="34"/>
        <v>-</v>
      </c>
      <c r="M326" s="88"/>
      <c r="N326" s="89"/>
      <c r="O326"/>
      <c r="P326"/>
      <c r="Q326"/>
      <c r="R326"/>
    </row>
    <row r="327" spans="1:45" ht="26.1" customHeight="1">
      <c r="A327" s="296">
        <v>133</v>
      </c>
      <c r="B327" s="302" t="s">
        <v>122</v>
      </c>
      <c r="C327" s="308">
        <v>5090</v>
      </c>
      <c r="D327" s="295" t="s">
        <v>141</v>
      </c>
      <c r="E327" s="144" t="s">
        <v>62</v>
      </c>
      <c r="F327" s="144" t="s">
        <v>132</v>
      </c>
      <c r="G327" s="144" t="s">
        <v>63</v>
      </c>
      <c r="H327" s="295">
        <v>10</v>
      </c>
      <c r="I327" s="306">
        <v>1</v>
      </c>
      <c r="J327" s="151">
        <f>ROUNDUP('Tarifa 2026'!J328*(1+Instructions!$AA$9),3)</f>
        <v>27</v>
      </c>
      <c r="K327" s="155">
        <f t="shared" si="33"/>
        <v>28.35</v>
      </c>
      <c r="L327" s="155" t="str">
        <f t="shared" si="34"/>
        <v>-</v>
      </c>
      <c r="M327" s="88"/>
      <c r="N327" s="89"/>
    </row>
    <row r="328" spans="1:45" ht="26.1" customHeight="1">
      <c r="A328" s="296"/>
      <c r="B328" s="302"/>
      <c r="C328" s="308"/>
      <c r="D328" s="295"/>
      <c r="E328" s="144" t="s">
        <v>62</v>
      </c>
      <c r="F328" s="144" t="s">
        <v>176</v>
      </c>
      <c r="G328" s="144" t="s">
        <v>63</v>
      </c>
      <c r="H328" s="295"/>
      <c r="I328" s="306"/>
      <c r="J328" s="151">
        <f>ROUNDUP('Tarifa 2026'!J329*(1+Instructions!$AA$9),3)</f>
        <v>30</v>
      </c>
      <c r="K328" s="155">
        <f t="shared" si="33"/>
        <v>31.5</v>
      </c>
      <c r="L328" s="155" t="str">
        <f t="shared" si="34"/>
        <v>-</v>
      </c>
      <c r="M328" s="88"/>
      <c r="N328" s="89"/>
    </row>
    <row r="329" spans="1:45" s="6" customFormat="1" ht="26.1" customHeight="1">
      <c r="A329" s="142">
        <v>187</v>
      </c>
      <c r="B329" s="302"/>
      <c r="C329" s="308"/>
      <c r="D329" s="295"/>
      <c r="E329" s="144" t="s">
        <v>60</v>
      </c>
      <c r="F329" s="144" t="s">
        <v>12</v>
      </c>
      <c r="G329" s="144" t="s">
        <v>63</v>
      </c>
      <c r="H329" s="295"/>
      <c r="I329" s="306"/>
      <c r="J329" s="151">
        <f>ROUNDUP('Tarifa 2026'!J330*(1+Instructions!$AA$9),3)</f>
        <v>25</v>
      </c>
      <c r="K329" s="155">
        <f t="shared" si="33"/>
        <v>26.25</v>
      </c>
      <c r="L329" s="155" t="str">
        <f t="shared" si="34"/>
        <v>-</v>
      </c>
      <c r="M329" s="88"/>
      <c r="N329" s="89"/>
      <c r="O329"/>
      <c r="P329"/>
      <c r="Q329"/>
      <c r="R329"/>
    </row>
    <row r="330" spans="1:45" s="6" customFormat="1" ht="26.1" customHeight="1">
      <c r="A330" s="146">
        <v>133</v>
      </c>
      <c r="B330" s="168" t="s">
        <v>122</v>
      </c>
      <c r="C330" s="148">
        <v>5091</v>
      </c>
      <c r="D330" s="149" t="s">
        <v>142</v>
      </c>
      <c r="E330" s="149" t="s">
        <v>64</v>
      </c>
      <c r="F330" s="149" t="s">
        <v>132</v>
      </c>
      <c r="G330" s="149" t="s">
        <v>63</v>
      </c>
      <c r="H330" s="149">
        <v>10</v>
      </c>
      <c r="I330" s="167">
        <v>1</v>
      </c>
      <c r="J330" s="153">
        <f>ROUNDUP('Tarifa 2026'!J331*(1+Instructions!$AA$9),3)</f>
        <v>27</v>
      </c>
      <c r="K330" s="154">
        <f t="shared" si="33"/>
        <v>28.35</v>
      </c>
      <c r="L330" s="154" t="str">
        <f t="shared" si="34"/>
        <v>-</v>
      </c>
      <c r="M330" s="88"/>
      <c r="N330" s="89"/>
      <c r="O330"/>
      <c r="P330"/>
      <c r="Q330"/>
      <c r="R330"/>
    </row>
    <row r="331" spans="1:45" s="6" customFormat="1" ht="26.1" customHeight="1">
      <c r="A331" s="296">
        <v>134</v>
      </c>
      <c r="B331" s="375" t="s">
        <v>122</v>
      </c>
      <c r="C331" s="308" t="s">
        <v>308</v>
      </c>
      <c r="D331" s="295" t="s">
        <v>309</v>
      </c>
      <c r="E331" s="144" t="s">
        <v>62</v>
      </c>
      <c r="F331" s="144" t="s">
        <v>135</v>
      </c>
      <c r="G331" s="144" t="s">
        <v>63</v>
      </c>
      <c r="H331" s="295">
        <v>10</v>
      </c>
      <c r="I331" s="297">
        <v>1</v>
      </c>
      <c r="J331" s="151">
        <f>ROUNDUP('Tarifa 2026'!J332*(1+Instructions!$AA$9),3)</f>
        <v>39.9</v>
      </c>
      <c r="K331" s="155">
        <f t="shared" si="33"/>
        <v>41.895000000000003</v>
      </c>
      <c r="L331" s="155" t="str">
        <f t="shared" si="34"/>
        <v>-</v>
      </c>
      <c r="M331" s="88"/>
      <c r="N331" s="89"/>
      <c r="O331"/>
      <c r="P331"/>
      <c r="Q331"/>
      <c r="R331"/>
    </row>
    <row r="332" spans="1:45" s="6" customFormat="1" ht="26.1" customHeight="1">
      <c r="A332" s="296"/>
      <c r="B332" s="375"/>
      <c r="C332" s="308"/>
      <c r="D332" s="295"/>
      <c r="E332" s="144" t="s">
        <v>60</v>
      </c>
      <c r="F332" s="144" t="s">
        <v>12</v>
      </c>
      <c r="G332" s="144" t="s">
        <v>63</v>
      </c>
      <c r="H332" s="295"/>
      <c r="I332" s="297"/>
      <c r="J332" s="151">
        <f>ROUNDUP('Tarifa 2026'!J333*(1+Instructions!$AA$9),3)</f>
        <v>35.799999999999997</v>
      </c>
      <c r="K332" s="155">
        <f t="shared" si="33"/>
        <v>37.590000000000003</v>
      </c>
      <c r="L332" s="155" t="str">
        <f t="shared" si="34"/>
        <v>-</v>
      </c>
      <c r="M332" s="88"/>
      <c r="N332" s="89"/>
      <c r="O332"/>
      <c r="P332"/>
      <c r="Q332"/>
      <c r="R332"/>
    </row>
    <row r="333" spans="1:45" s="6" customFormat="1" ht="26.1" customHeight="1">
      <c r="A333" s="309">
        <v>135</v>
      </c>
      <c r="B333" s="304" t="s">
        <v>122</v>
      </c>
      <c r="C333" s="307" t="s">
        <v>409</v>
      </c>
      <c r="D333" s="305" t="s">
        <v>410</v>
      </c>
      <c r="E333" s="149" t="s">
        <v>62</v>
      </c>
      <c r="F333" s="149" t="s">
        <v>135</v>
      </c>
      <c r="G333" s="149" t="s">
        <v>63</v>
      </c>
      <c r="H333" s="305">
        <v>10</v>
      </c>
      <c r="I333" s="294">
        <v>1</v>
      </c>
      <c r="J333" s="153">
        <f>ROUNDUP('Tarifa 2026'!J334*(1+Instructions!$AA$9),3)</f>
        <v>43.3</v>
      </c>
      <c r="K333" s="154">
        <f t="shared" si="33"/>
        <v>45.465000000000003</v>
      </c>
      <c r="L333" s="154" t="str">
        <f t="shared" si="34"/>
        <v>-</v>
      </c>
      <c r="M333" s="88"/>
      <c r="N333" s="89"/>
      <c r="O333"/>
      <c r="P333"/>
      <c r="Q333"/>
      <c r="R333"/>
    </row>
    <row r="334" spans="1:45" s="6" customFormat="1" ht="26.1" customHeight="1">
      <c r="A334" s="309"/>
      <c r="B334" s="304"/>
      <c r="C334" s="307"/>
      <c r="D334" s="305"/>
      <c r="E334" s="149" t="s">
        <v>60</v>
      </c>
      <c r="F334" s="149" t="s">
        <v>411</v>
      </c>
      <c r="G334" s="149" t="s">
        <v>63</v>
      </c>
      <c r="H334" s="305"/>
      <c r="I334" s="294"/>
      <c r="J334" s="153">
        <f>ROUNDUP('Tarifa 2026'!J335*(1+Instructions!$AA$9),3)</f>
        <v>37.9</v>
      </c>
      <c r="K334" s="154">
        <f t="shared" si="33"/>
        <v>39.795000000000002</v>
      </c>
      <c r="L334" s="154" t="str">
        <f t="shared" si="34"/>
        <v>-</v>
      </c>
      <c r="M334" s="88"/>
      <c r="N334" s="89"/>
      <c r="O334"/>
      <c r="P334"/>
      <c r="Q334"/>
      <c r="R334"/>
    </row>
    <row r="335" spans="1:45" s="6" customFormat="1" ht="26.1" customHeight="1">
      <c r="A335" s="142">
        <v>136</v>
      </c>
      <c r="B335" s="169" t="s">
        <v>122</v>
      </c>
      <c r="C335" s="143">
        <v>1120</v>
      </c>
      <c r="D335" s="144" t="s">
        <v>251</v>
      </c>
      <c r="E335" s="144" t="s">
        <v>62</v>
      </c>
      <c r="F335" s="144" t="s">
        <v>135</v>
      </c>
      <c r="G335" s="144" t="s">
        <v>63</v>
      </c>
      <c r="H335" s="144">
        <v>10</v>
      </c>
      <c r="I335" s="156">
        <v>1</v>
      </c>
      <c r="J335" s="151">
        <f>ROUNDUP('Tarifa 2026'!J336*(1+Instructions!$AA$9),3)</f>
        <v>25.8</v>
      </c>
      <c r="K335" s="155">
        <f t="shared" si="33"/>
        <v>27.09</v>
      </c>
      <c r="L335" s="155" t="str">
        <f t="shared" si="34"/>
        <v>-</v>
      </c>
      <c r="M335" s="88"/>
      <c r="N335" s="89"/>
      <c r="O335"/>
      <c r="P335"/>
      <c r="Q335"/>
      <c r="R335"/>
      <c r="S335"/>
      <c r="T335"/>
      <c r="U335"/>
      <c r="V335"/>
      <c r="W335"/>
      <c r="X335"/>
      <c r="Y335"/>
      <c r="Z335"/>
      <c r="AA335"/>
      <c r="AB335"/>
      <c r="AC335"/>
      <c r="AD335"/>
      <c r="AE335"/>
      <c r="AF335"/>
      <c r="AG335"/>
      <c r="AH335"/>
      <c r="AI335"/>
      <c r="AJ335"/>
      <c r="AK335"/>
      <c r="AL335"/>
      <c r="AM335"/>
      <c r="AN335"/>
      <c r="AO335"/>
      <c r="AP335"/>
      <c r="AQ335"/>
      <c r="AR335"/>
      <c r="AS335"/>
    </row>
    <row r="336" spans="1:45" s="6" customFormat="1" ht="26.1" customHeight="1">
      <c r="A336" s="146">
        <v>137</v>
      </c>
      <c r="B336" s="168" t="s">
        <v>122</v>
      </c>
      <c r="C336" s="148">
        <v>5085</v>
      </c>
      <c r="D336" s="149" t="s">
        <v>301</v>
      </c>
      <c r="E336" s="149" t="s">
        <v>62</v>
      </c>
      <c r="F336" s="149" t="s">
        <v>135</v>
      </c>
      <c r="G336" s="149" t="s">
        <v>63</v>
      </c>
      <c r="H336" s="149">
        <v>10</v>
      </c>
      <c r="I336" s="167">
        <v>1</v>
      </c>
      <c r="J336" s="153">
        <f>ROUNDUP('Tarifa 2026'!J337*(1+Instructions!$AA$9),3)</f>
        <v>29.9</v>
      </c>
      <c r="K336" s="154">
        <f t="shared" si="33"/>
        <v>31.395</v>
      </c>
      <c r="L336" s="154" t="str">
        <f t="shared" si="34"/>
        <v>-</v>
      </c>
      <c r="M336" s="88"/>
      <c r="N336" s="89"/>
      <c r="O336"/>
      <c r="P336"/>
      <c r="Q336"/>
      <c r="R336"/>
      <c r="S336"/>
      <c r="T336"/>
      <c r="U336"/>
      <c r="V336"/>
      <c r="W336"/>
      <c r="X336"/>
      <c r="Y336"/>
      <c r="Z336"/>
      <c r="AA336"/>
      <c r="AB336"/>
      <c r="AC336"/>
      <c r="AD336"/>
      <c r="AE336"/>
      <c r="AF336"/>
      <c r="AG336"/>
      <c r="AH336"/>
      <c r="AI336"/>
      <c r="AJ336"/>
      <c r="AK336"/>
      <c r="AL336"/>
      <c r="AM336"/>
      <c r="AN336"/>
      <c r="AO336"/>
      <c r="AP336"/>
      <c r="AQ336"/>
      <c r="AR336"/>
      <c r="AS336"/>
    </row>
    <row r="337" spans="1:45" ht="26.1" customHeight="1">
      <c r="A337" s="296">
        <v>138</v>
      </c>
      <c r="B337" s="302" t="s">
        <v>122</v>
      </c>
      <c r="C337" s="308" t="s">
        <v>493</v>
      </c>
      <c r="D337" s="295" t="s">
        <v>457</v>
      </c>
      <c r="E337" s="144" t="s">
        <v>62</v>
      </c>
      <c r="F337" s="144" t="s">
        <v>132</v>
      </c>
      <c r="G337" s="144" t="s">
        <v>63</v>
      </c>
      <c r="H337" s="295">
        <v>10</v>
      </c>
      <c r="I337" s="306">
        <v>1</v>
      </c>
      <c r="J337" s="151">
        <f>ROUNDUP('Tarifa 2026'!J338*(1+Instructions!$AA$9),3)</f>
        <v>31.5</v>
      </c>
      <c r="K337" s="155">
        <f t="shared" si="33"/>
        <v>33.075000000000003</v>
      </c>
      <c r="L337" s="155" t="str">
        <f t="shared" si="34"/>
        <v>-</v>
      </c>
      <c r="M337" s="88"/>
      <c r="N337" s="89"/>
    </row>
    <row r="338" spans="1:45" s="6" customFormat="1" ht="26.1" customHeight="1">
      <c r="A338" s="296"/>
      <c r="B338" s="302"/>
      <c r="C338" s="308"/>
      <c r="D338" s="295"/>
      <c r="E338" s="144" t="s">
        <v>62</v>
      </c>
      <c r="F338" s="144" t="s">
        <v>176</v>
      </c>
      <c r="G338" s="144" t="s">
        <v>63</v>
      </c>
      <c r="H338" s="295"/>
      <c r="I338" s="306"/>
      <c r="J338" s="151">
        <f>ROUNDUP('Tarifa 2026'!J339*(1+Instructions!$AA$9),3)</f>
        <v>33</v>
      </c>
      <c r="K338" s="155">
        <f t="shared" si="33"/>
        <v>34.65</v>
      </c>
      <c r="L338" s="155" t="str">
        <f t="shared" si="34"/>
        <v>-</v>
      </c>
      <c r="M338" s="88"/>
      <c r="N338" s="89"/>
      <c r="O338"/>
      <c r="P338"/>
      <c r="Q338"/>
      <c r="R338"/>
      <c r="S338"/>
      <c r="T338"/>
      <c r="U338"/>
      <c r="V338"/>
      <c r="W338"/>
      <c r="X338"/>
      <c r="Y338"/>
      <c r="Z338"/>
      <c r="AA338"/>
      <c r="AB338"/>
      <c r="AC338"/>
      <c r="AD338"/>
      <c r="AE338"/>
      <c r="AF338"/>
      <c r="AG338"/>
      <c r="AH338"/>
      <c r="AI338"/>
      <c r="AJ338"/>
      <c r="AK338"/>
      <c r="AL338"/>
      <c r="AM338"/>
      <c r="AN338"/>
      <c r="AO338"/>
      <c r="AP338"/>
      <c r="AQ338"/>
      <c r="AR338"/>
      <c r="AS338"/>
    </row>
    <row r="339" spans="1:45" s="6" customFormat="1" ht="26.1" customHeight="1">
      <c r="A339" s="142">
        <v>187</v>
      </c>
      <c r="B339" s="302"/>
      <c r="C339" s="308"/>
      <c r="D339" s="295"/>
      <c r="E339" s="144" t="s">
        <v>60</v>
      </c>
      <c r="F339" s="144" t="s">
        <v>12</v>
      </c>
      <c r="G339" s="144" t="s">
        <v>63</v>
      </c>
      <c r="H339" s="295"/>
      <c r="I339" s="306"/>
      <c r="J339" s="151">
        <f>ROUNDUP('Tarifa 2026'!J340*(1+Instructions!$AA$9),3)</f>
        <v>29</v>
      </c>
      <c r="K339" s="155">
        <f t="shared" si="33"/>
        <v>30.45</v>
      </c>
      <c r="L339" s="155" t="str">
        <f t="shared" si="34"/>
        <v>-</v>
      </c>
      <c r="M339" s="88"/>
      <c r="N339" s="89"/>
      <c r="O339"/>
      <c r="P339"/>
      <c r="Q339"/>
      <c r="R339"/>
      <c r="S339"/>
      <c r="T339"/>
      <c r="U339"/>
      <c r="V339"/>
      <c r="W339"/>
      <c r="X339"/>
      <c r="Y339"/>
      <c r="Z339"/>
      <c r="AA339"/>
      <c r="AB339"/>
      <c r="AC339"/>
      <c r="AD339"/>
      <c r="AE339"/>
      <c r="AF339"/>
      <c r="AG339"/>
      <c r="AH339"/>
      <c r="AI339"/>
      <c r="AJ339"/>
      <c r="AK339"/>
      <c r="AL339"/>
      <c r="AM339"/>
      <c r="AN339"/>
      <c r="AO339"/>
      <c r="AP339"/>
      <c r="AQ339"/>
      <c r="AR339"/>
      <c r="AS339"/>
    </row>
    <row r="340" spans="1:45" s="6" customFormat="1" ht="26.1" customHeight="1">
      <c r="A340" s="309">
        <v>138</v>
      </c>
      <c r="B340" s="303" t="s">
        <v>122</v>
      </c>
      <c r="C340" s="307" t="s">
        <v>455</v>
      </c>
      <c r="D340" s="305" t="s">
        <v>456</v>
      </c>
      <c r="E340" s="149" t="s">
        <v>64</v>
      </c>
      <c r="F340" s="149" t="s">
        <v>132</v>
      </c>
      <c r="G340" s="149" t="s">
        <v>63</v>
      </c>
      <c r="H340" s="305">
        <v>10</v>
      </c>
      <c r="I340" s="294">
        <v>1</v>
      </c>
      <c r="J340" s="153">
        <f>ROUNDUP('Tarifa 2026'!J341*(1+Instructions!$AA$9),3)</f>
        <v>31.5</v>
      </c>
      <c r="K340" s="154">
        <f t="shared" si="33"/>
        <v>33.075000000000003</v>
      </c>
      <c r="L340" s="154" t="str">
        <f t="shared" si="34"/>
        <v>-</v>
      </c>
      <c r="M340" s="88"/>
      <c r="N340" s="89"/>
      <c r="O340"/>
      <c r="P340"/>
      <c r="Q340"/>
      <c r="R340"/>
      <c r="S340"/>
      <c r="T340"/>
      <c r="U340"/>
      <c r="V340"/>
      <c r="W340"/>
      <c r="X340"/>
      <c r="Y340"/>
      <c r="Z340"/>
      <c r="AA340"/>
      <c r="AB340"/>
      <c r="AC340"/>
      <c r="AD340"/>
      <c r="AE340"/>
      <c r="AF340"/>
      <c r="AG340"/>
      <c r="AH340"/>
      <c r="AI340"/>
      <c r="AJ340"/>
      <c r="AK340"/>
      <c r="AL340"/>
      <c r="AM340"/>
      <c r="AN340"/>
      <c r="AO340"/>
      <c r="AP340"/>
      <c r="AQ340"/>
      <c r="AR340"/>
      <c r="AS340"/>
    </row>
    <row r="341" spans="1:45" s="6" customFormat="1" ht="26.1" customHeight="1">
      <c r="A341" s="309"/>
      <c r="B341" s="303"/>
      <c r="C341" s="307"/>
      <c r="D341" s="305"/>
      <c r="E341" s="149" t="s">
        <v>64</v>
      </c>
      <c r="F341" s="149" t="s">
        <v>176</v>
      </c>
      <c r="G341" s="149" t="s">
        <v>63</v>
      </c>
      <c r="H341" s="305"/>
      <c r="I341" s="294"/>
      <c r="J341" s="153">
        <f>ROUNDUP('Tarifa 2026'!J342*(1+Instructions!$AA$9),3)</f>
        <v>33</v>
      </c>
      <c r="K341" s="154">
        <f t="shared" si="33"/>
        <v>34.65</v>
      </c>
      <c r="L341" s="154" t="str">
        <f t="shared" si="34"/>
        <v>-</v>
      </c>
      <c r="M341" s="88"/>
      <c r="N341" s="89"/>
      <c r="O341"/>
      <c r="P341"/>
      <c r="Q341"/>
      <c r="R341"/>
      <c r="S341"/>
      <c r="T341"/>
      <c r="U341"/>
      <c r="V341"/>
      <c r="W341"/>
      <c r="X341"/>
      <c r="Y341"/>
      <c r="Z341"/>
      <c r="AA341"/>
      <c r="AB341"/>
      <c r="AC341"/>
      <c r="AD341"/>
      <c r="AE341"/>
      <c r="AF341"/>
      <c r="AG341"/>
      <c r="AH341"/>
      <c r="AI341"/>
      <c r="AJ341"/>
      <c r="AK341"/>
      <c r="AL341"/>
      <c r="AM341"/>
      <c r="AN341"/>
      <c r="AO341"/>
      <c r="AP341"/>
      <c r="AQ341"/>
      <c r="AR341"/>
      <c r="AS341"/>
    </row>
    <row r="342" spans="1:45" s="6" customFormat="1" ht="26.1" customHeight="1">
      <c r="A342" s="296">
        <v>140</v>
      </c>
      <c r="B342" s="302" t="s">
        <v>122</v>
      </c>
      <c r="C342" s="308">
        <v>1108</v>
      </c>
      <c r="D342" s="295" t="s">
        <v>140</v>
      </c>
      <c r="E342" s="144" t="s">
        <v>62</v>
      </c>
      <c r="F342" s="144" t="s">
        <v>132</v>
      </c>
      <c r="G342" s="144" t="s">
        <v>63</v>
      </c>
      <c r="H342" s="295">
        <v>10</v>
      </c>
      <c r="I342" s="306">
        <v>1</v>
      </c>
      <c r="J342" s="151">
        <f>ROUNDUP('Tarifa 2026'!J343*(1+Instructions!$AA$9),3)</f>
        <v>25.9</v>
      </c>
      <c r="K342" s="155">
        <f t="shared" si="33"/>
        <v>27.195</v>
      </c>
      <c r="L342" s="155" t="str">
        <f t="shared" si="34"/>
        <v>-</v>
      </c>
      <c r="M342" s="88"/>
      <c r="N342" s="89"/>
      <c r="O342"/>
      <c r="P342"/>
      <c r="Q342"/>
      <c r="R342"/>
    </row>
    <row r="343" spans="1:45" s="6" customFormat="1" ht="26.1" customHeight="1">
      <c r="A343" s="296"/>
      <c r="B343" s="302"/>
      <c r="C343" s="308"/>
      <c r="D343" s="295"/>
      <c r="E343" s="144" t="s">
        <v>62</v>
      </c>
      <c r="F343" s="144" t="s">
        <v>176</v>
      </c>
      <c r="G343" s="144" t="s">
        <v>63</v>
      </c>
      <c r="H343" s="295"/>
      <c r="I343" s="306"/>
      <c r="J343" s="151">
        <f>ROUNDUP('Tarifa 2026'!J344*(1+Instructions!$AA$9),3)</f>
        <v>27.8</v>
      </c>
      <c r="K343" s="155">
        <f t="shared" si="33"/>
        <v>29.19</v>
      </c>
      <c r="L343" s="155" t="str">
        <f t="shared" si="34"/>
        <v>-</v>
      </c>
      <c r="M343" s="88"/>
      <c r="N343" s="89"/>
      <c r="O343"/>
      <c r="P343"/>
      <c r="Q343"/>
      <c r="R343"/>
    </row>
    <row r="344" spans="1:45" s="6" customFormat="1" ht="26.1" customHeight="1">
      <c r="A344" s="309">
        <v>141</v>
      </c>
      <c r="B344" s="333" t="s">
        <v>449</v>
      </c>
      <c r="C344" s="307" t="s">
        <v>516</v>
      </c>
      <c r="D344" s="305" t="s">
        <v>517</v>
      </c>
      <c r="E344" s="149" t="s">
        <v>244</v>
      </c>
      <c r="F344" s="149" t="s">
        <v>178</v>
      </c>
      <c r="G344" s="149" t="s">
        <v>63</v>
      </c>
      <c r="H344" s="305">
        <v>10</v>
      </c>
      <c r="I344" s="294">
        <v>1</v>
      </c>
      <c r="J344" s="153">
        <f>ROUNDUP('Tarifa 2026'!J345*(1+Instructions!$AA$9),3)</f>
        <v>39.9</v>
      </c>
      <c r="K344" s="154">
        <f t="shared" si="33"/>
        <v>41.895000000000003</v>
      </c>
      <c r="L344" s="154" t="str">
        <f t="shared" si="34"/>
        <v>-</v>
      </c>
      <c r="M344" s="88"/>
      <c r="N344" s="89"/>
      <c r="O344"/>
      <c r="P344"/>
      <c r="Q344"/>
      <c r="R344"/>
    </row>
    <row r="345" spans="1:45" s="6" customFormat="1" ht="26.1" customHeight="1">
      <c r="A345" s="309"/>
      <c r="B345" s="333"/>
      <c r="C345" s="307"/>
      <c r="D345" s="305"/>
      <c r="E345" s="149" t="s">
        <v>244</v>
      </c>
      <c r="F345" s="149" t="s">
        <v>176</v>
      </c>
      <c r="G345" s="149" t="s">
        <v>63</v>
      </c>
      <c r="H345" s="305"/>
      <c r="I345" s="294"/>
      <c r="J345" s="153">
        <f>ROUNDUP('Tarifa 2026'!J346*(1+Instructions!$AA$9),3)</f>
        <v>41.9</v>
      </c>
      <c r="K345" s="154">
        <f t="shared" si="33"/>
        <v>43.994999999999997</v>
      </c>
      <c r="L345" s="154" t="str">
        <f t="shared" si="34"/>
        <v>-</v>
      </c>
      <c r="M345" s="88"/>
      <c r="N345" s="89"/>
      <c r="O345"/>
      <c r="P345"/>
      <c r="Q345"/>
      <c r="R345"/>
    </row>
    <row r="346" spans="1:45" s="6" customFormat="1" ht="26.1" customHeight="1">
      <c r="A346" s="309"/>
      <c r="B346" s="333"/>
      <c r="C346" s="307"/>
      <c r="D346" s="305"/>
      <c r="E346" s="149" t="s">
        <v>244</v>
      </c>
      <c r="F346" s="149" t="s">
        <v>177</v>
      </c>
      <c r="G346" s="149" t="s">
        <v>63</v>
      </c>
      <c r="H346" s="305"/>
      <c r="I346" s="294"/>
      <c r="J346" s="153">
        <f>ROUNDUP('Tarifa 2026'!J347*(1+Instructions!$AA$9),3)</f>
        <v>43.9</v>
      </c>
      <c r="K346" s="154">
        <f t="shared" si="33"/>
        <v>46.094999999999999</v>
      </c>
      <c r="L346" s="154" t="str">
        <f t="shared" si="34"/>
        <v>-</v>
      </c>
      <c r="M346" s="88"/>
      <c r="N346" s="89"/>
      <c r="O346"/>
      <c r="P346"/>
      <c r="Q346"/>
      <c r="R346"/>
      <c r="S346"/>
      <c r="T346"/>
      <c r="U346"/>
      <c r="V346"/>
      <c r="W346"/>
      <c r="X346"/>
      <c r="Y346"/>
      <c r="Z346"/>
      <c r="AA346"/>
      <c r="AB346"/>
      <c r="AC346"/>
      <c r="AD346"/>
      <c r="AE346"/>
      <c r="AF346"/>
      <c r="AG346"/>
      <c r="AH346"/>
      <c r="AI346"/>
      <c r="AJ346"/>
      <c r="AK346"/>
      <c r="AL346"/>
      <c r="AM346"/>
      <c r="AN346"/>
      <c r="AO346"/>
      <c r="AP346"/>
      <c r="AQ346"/>
      <c r="AR346"/>
      <c r="AS346"/>
    </row>
    <row r="347" spans="1:45" ht="26.1" customHeight="1">
      <c r="A347" s="296">
        <v>142</v>
      </c>
      <c r="B347" s="302" t="s">
        <v>122</v>
      </c>
      <c r="C347" s="308">
        <v>5200</v>
      </c>
      <c r="D347" s="295" t="s">
        <v>145</v>
      </c>
      <c r="E347" s="144" t="s">
        <v>62</v>
      </c>
      <c r="F347" s="144" t="s">
        <v>132</v>
      </c>
      <c r="G347" s="144" t="s">
        <v>63</v>
      </c>
      <c r="H347" s="295">
        <v>50</v>
      </c>
      <c r="I347" s="306">
        <v>1</v>
      </c>
      <c r="J347" s="151">
        <f>ROUNDUP('Tarifa 2026'!J348*(1+Instructions!$AA$9),3)</f>
        <v>12.5</v>
      </c>
      <c r="K347" s="155">
        <f t="shared" si="33"/>
        <v>13.125</v>
      </c>
      <c r="L347" s="155" t="str">
        <f t="shared" si="34"/>
        <v>-</v>
      </c>
      <c r="M347" s="88"/>
      <c r="N347" s="89"/>
    </row>
    <row r="348" spans="1:45" ht="26.1" customHeight="1">
      <c r="A348" s="296"/>
      <c r="B348" s="302"/>
      <c r="C348" s="308"/>
      <c r="D348" s="295"/>
      <c r="E348" s="144" t="s">
        <v>62</v>
      </c>
      <c r="F348" s="144" t="s">
        <v>176</v>
      </c>
      <c r="G348" s="144" t="s">
        <v>63</v>
      </c>
      <c r="H348" s="295"/>
      <c r="I348" s="306"/>
      <c r="J348" s="151">
        <f>ROUNDUP('Tarifa 2026'!J349*(1+Instructions!$AA$9),3)</f>
        <v>13.2</v>
      </c>
      <c r="K348" s="155">
        <f t="shared" ref="K348" si="37">IF(I348=1,(ROUNDUP((J348*0.05+J348),3)),ROUNDUP((J348*0.05+J348),3))</f>
        <v>13.86</v>
      </c>
      <c r="L348" s="155" t="str">
        <f t="shared" ref="L348" si="38">IF(I348=1,"-",IF(AND(I348="",L347="-"),"-",ROUNDUP((J348*0.2)+J348,3)))</f>
        <v>-</v>
      </c>
      <c r="M348" s="88"/>
      <c r="N348" s="89"/>
    </row>
    <row r="349" spans="1:45" ht="26.1" customHeight="1">
      <c r="A349" s="309">
        <v>143</v>
      </c>
      <c r="B349" s="303" t="s">
        <v>122</v>
      </c>
      <c r="C349" s="307">
        <v>5074</v>
      </c>
      <c r="D349" s="305" t="s">
        <v>119</v>
      </c>
      <c r="E349" s="149" t="s">
        <v>62</v>
      </c>
      <c r="F349" s="149" t="s">
        <v>132</v>
      </c>
      <c r="G349" s="149" t="s">
        <v>63</v>
      </c>
      <c r="H349" s="305">
        <v>50</v>
      </c>
      <c r="I349" s="294">
        <v>1</v>
      </c>
      <c r="J349" s="153">
        <f>ROUNDUP('Tarifa 2026'!J350*(1+Instructions!$AA$9),3)</f>
        <v>12.5</v>
      </c>
      <c r="K349" s="154">
        <f t="shared" ref="K349:K352" si="39">IF(I349=1,(ROUNDUP((J349*0.05+J349),3)),ROUNDUP((J349*0.05+J349),3))</f>
        <v>13.125</v>
      </c>
      <c r="L349" s="154" t="str">
        <f>IF(I349=1,"-",IF(AND(I349="",L347="-"),"-",ROUNDUP((J349*0.2)+J349,3)))</f>
        <v>-</v>
      </c>
      <c r="M349" s="88"/>
      <c r="N349" s="89"/>
    </row>
    <row r="350" spans="1:45" ht="26.1" customHeight="1">
      <c r="A350" s="309"/>
      <c r="B350" s="303"/>
      <c r="C350" s="307"/>
      <c r="D350" s="305"/>
      <c r="E350" s="149" t="s">
        <v>62</v>
      </c>
      <c r="F350" s="149" t="s">
        <v>176</v>
      </c>
      <c r="G350" s="149" t="s">
        <v>63</v>
      </c>
      <c r="H350" s="305"/>
      <c r="I350" s="294"/>
      <c r="J350" s="153">
        <f>ROUNDUP('Tarifa 2026'!J351*(1+Instructions!$AA$9),3)</f>
        <v>13.2</v>
      </c>
      <c r="K350" s="154">
        <f t="shared" ref="K350" si="40">IF(I350=1,(ROUNDUP((J350*0.05+J350),3)),ROUNDUP((J350*0.05+J350),3))</f>
        <v>13.86</v>
      </c>
      <c r="L350" s="154" t="str">
        <f>IF(I350=1,"-",IF(AND(I350="",L348="-"),"-",ROUNDUP((J350*0.2)+J350,3)))</f>
        <v>-</v>
      </c>
      <c r="M350" s="88"/>
      <c r="N350" s="89"/>
    </row>
    <row r="351" spans="1:45" ht="26.1" customHeight="1">
      <c r="A351" s="142">
        <v>144</v>
      </c>
      <c r="B351" s="169" t="s">
        <v>122</v>
      </c>
      <c r="C351" s="143">
        <v>5201</v>
      </c>
      <c r="D351" s="144" t="s">
        <v>302</v>
      </c>
      <c r="E351" s="144" t="s">
        <v>64</v>
      </c>
      <c r="F351" s="144" t="s">
        <v>135</v>
      </c>
      <c r="G351" s="144" t="s">
        <v>238</v>
      </c>
      <c r="H351" s="144">
        <v>10</v>
      </c>
      <c r="I351" s="156">
        <v>1</v>
      </c>
      <c r="J351" s="151">
        <f>ROUNDUP('Tarifa 2026'!J352*(1+Instructions!$AA$9),3)</f>
        <v>58</v>
      </c>
      <c r="K351" s="155">
        <f t="shared" si="39"/>
        <v>60.9</v>
      </c>
      <c r="L351" s="155" t="str">
        <f>IF(I351=1,"-",IF(AND(I351="",L349="-"),"-",ROUNDUP((J351*0.2)+J351,3)))</f>
        <v>-</v>
      </c>
      <c r="M351" s="88"/>
      <c r="N351" s="89"/>
    </row>
    <row r="352" spans="1:45" s="6" customFormat="1" ht="26.1" customHeight="1">
      <c r="A352" s="146">
        <v>144</v>
      </c>
      <c r="B352" s="168" t="s">
        <v>122</v>
      </c>
      <c r="C352" s="148">
        <v>5202</v>
      </c>
      <c r="D352" s="149" t="s">
        <v>303</v>
      </c>
      <c r="E352" s="149" t="s">
        <v>62</v>
      </c>
      <c r="F352" s="149" t="s">
        <v>135</v>
      </c>
      <c r="G352" s="149" t="s">
        <v>238</v>
      </c>
      <c r="H352" s="149">
        <v>10</v>
      </c>
      <c r="I352" s="167">
        <v>1</v>
      </c>
      <c r="J352" s="153">
        <f>ROUNDUP('Tarifa 2026'!J353*(1+Instructions!$AA$9),3)</f>
        <v>58</v>
      </c>
      <c r="K352" s="154">
        <f t="shared" si="39"/>
        <v>60.9</v>
      </c>
      <c r="L352" s="154" t="str">
        <f t="shared" ref="L352" si="41">IF(I352=1,"-",IF(AND(I352="",L351="-"),"-",ROUNDUP((J352*0.2)+J352,3)))</f>
        <v>-</v>
      </c>
      <c r="M352" s="88"/>
      <c r="N352" s="89"/>
      <c r="O352"/>
      <c r="P352"/>
      <c r="Q352"/>
      <c r="R352"/>
    </row>
    <row r="353" spans="1:45" s="6" customFormat="1" ht="26.1" customHeight="1">
      <c r="A353" s="383" t="s">
        <v>422</v>
      </c>
      <c r="B353" s="383"/>
      <c r="C353" s="383"/>
      <c r="D353" s="383"/>
      <c r="E353" s="383"/>
      <c r="F353" s="383"/>
      <c r="G353" s="383"/>
      <c r="H353" s="383"/>
      <c r="I353" s="383"/>
      <c r="J353" s="383"/>
      <c r="K353" s="383"/>
      <c r="L353" s="383"/>
      <c r="M353" s="88"/>
      <c r="N353" s="89"/>
      <c r="O353"/>
      <c r="P353"/>
      <c r="Q353"/>
      <c r="R353"/>
    </row>
    <row r="354" spans="1:45" s="6" customFormat="1" ht="26.1" customHeight="1">
      <c r="A354" s="175">
        <v>151</v>
      </c>
      <c r="B354" s="200" t="s">
        <v>122</v>
      </c>
      <c r="C354" s="174" t="s">
        <v>414</v>
      </c>
      <c r="D354" s="150" t="s">
        <v>413</v>
      </c>
      <c r="E354" s="150" t="s">
        <v>62</v>
      </c>
      <c r="F354" s="150" t="s">
        <v>412</v>
      </c>
      <c r="G354" s="150" t="s">
        <v>238</v>
      </c>
      <c r="H354" s="150">
        <v>20</v>
      </c>
      <c r="I354" s="203">
        <v>1</v>
      </c>
      <c r="J354" s="153">
        <f>ROUNDUP('Tarifa 2026'!J355*(1+Instructions!$AA$9),3)</f>
        <v>21.9</v>
      </c>
      <c r="K354" s="154">
        <f t="shared" ref="K354:K376" si="42">IF(I354=1,(ROUNDUP((J354*0.05+J354),3)),ROUNDUP((J354*0.05+J354),3))</f>
        <v>22.995000000000001</v>
      </c>
      <c r="L354" s="154" t="str">
        <f>IF(I354=1,"-",IF(AND(I354="",L352="-"),"-",ROUNDUP((J354*0.2)+J354,3)))</f>
        <v>-</v>
      </c>
      <c r="M354" s="88"/>
      <c r="N354" s="89"/>
      <c r="O354"/>
      <c r="P354"/>
      <c r="Q354"/>
      <c r="R354"/>
      <c r="S354"/>
      <c r="T354"/>
      <c r="U354"/>
      <c r="V354"/>
      <c r="W354"/>
      <c r="X354"/>
      <c r="Y354"/>
      <c r="Z354"/>
      <c r="AA354"/>
      <c r="AB354"/>
      <c r="AC354"/>
      <c r="AD354"/>
      <c r="AE354"/>
      <c r="AF354"/>
      <c r="AG354"/>
      <c r="AH354"/>
      <c r="AI354"/>
      <c r="AJ354"/>
      <c r="AK354"/>
      <c r="AL354"/>
      <c r="AM354"/>
      <c r="AN354"/>
      <c r="AO354"/>
      <c r="AP354"/>
      <c r="AQ354"/>
      <c r="AR354"/>
      <c r="AS354"/>
    </row>
    <row r="355" spans="1:45" s="6" customFormat="1" ht="26.1" customHeight="1">
      <c r="A355" s="204">
        <v>151</v>
      </c>
      <c r="B355" s="201" t="s">
        <v>122</v>
      </c>
      <c r="C355" s="205" t="s">
        <v>415</v>
      </c>
      <c r="D355" s="206" t="s">
        <v>416</v>
      </c>
      <c r="E355" s="206" t="s">
        <v>64</v>
      </c>
      <c r="F355" s="206" t="s">
        <v>417</v>
      </c>
      <c r="G355" s="206" t="s">
        <v>238</v>
      </c>
      <c r="H355" s="206">
        <v>20</v>
      </c>
      <c r="I355" s="207">
        <v>1</v>
      </c>
      <c r="J355" s="208">
        <f>ROUNDUP('Tarifa 2026'!J356*(1+Instructions!$AA$9),3)</f>
        <v>21.9</v>
      </c>
      <c r="K355" s="210">
        <f t="shared" ref="K355:K364" si="43">IF(I355=1,(ROUNDUP((J355*0.05+J355),3)),ROUNDUP((J355*0.05+J355),3))</f>
        <v>22.995000000000001</v>
      </c>
      <c r="L355" s="210" t="str">
        <f t="shared" ref="L355:L360" si="44">IF(I355=1,"-",IF(AND(I355="",L353="-"),"-",ROUNDUP((J355*0.2)+J355,3)))</f>
        <v>-</v>
      </c>
      <c r="M355" s="88"/>
      <c r="N355" s="89"/>
      <c r="O355"/>
      <c r="P355"/>
      <c r="Q355"/>
      <c r="R355"/>
      <c r="S355"/>
      <c r="T355"/>
      <c r="U355"/>
      <c r="V355"/>
      <c r="W355"/>
      <c r="X355"/>
      <c r="Y355"/>
      <c r="Z355"/>
      <c r="AA355"/>
      <c r="AB355"/>
      <c r="AC355"/>
      <c r="AD355"/>
      <c r="AE355"/>
      <c r="AF355"/>
      <c r="AG355"/>
      <c r="AH355"/>
      <c r="AI355"/>
      <c r="AJ355"/>
      <c r="AK355"/>
      <c r="AL355"/>
      <c r="AM355"/>
      <c r="AN355"/>
      <c r="AO355"/>
      <c r="AP355"/>
      <c r="AQ355"/>
      <c r="AR355"/>
      <c r="AS355"/>
    </row>
    <row r="356" spans="1:45" s="6" customFormat="1" ht="26.1" customHeight="1">
      <c r="A356" s="175">
        <v>152</v>
      </c>
      <c r="B356" s="200" t="s">
        <v>122</v>
      </c>
      <c r="C356" s="174" t="s">
        <v>418</v>
      </c>
      <c r="D356" s="150" t="s">
        <v>420</v>
      </c>
      <c r="E356" s="150" t="s">
        <v>62</v>
      </c>
      <c r="F356" s="150" t="s">
        <v>412</v>
      </c>
      <c r="G356" s="150" t="s">
        <v>238</v>
      </c>
      <c r="H356" s="150">
        <v>25</v>
      </c>
      <c r="I356" s="203">
        <v>1</v>
      </c>
      <c r="J356" s="153">
        <f>ROUNDUP('Tarifa 2026'!J357*(1+Instructions!$AA$9),3)</f>
        <v>25.9</v>
      </c>
      <c r="K356" s="154">
        <f t="shared" si="43"/>
        <v>27.195</v>
      </c>
      <c r="L356" s="154" t="str">
        <f t="shared" si="44"/>
        <v>-</v>
      </c>
      <c r="M356" s="88"/>
      <c r="N356" s="89"/>
      <c r="O356"/>
      <c r="P356"/>
      <c r="Q356"/>
      <c r="R356"/>
    </row>
    <row r="357" spans="1:45" s="6" customFormat="1" ht="26.1" customHeight="1">
      <c r="A357" s="204">
        <v>152</v>
      </c>
      <c r="B357" s="201" t="s">
        <v>122</v>
      </c>
      <c r="C357" s="205" t="s">
        <v>419</v>
      </c>
      <c r="D357" s="206" t="s">
        <v>421</v>
      </c>
      <c r="E357" s="206" t="s">
        <v>64</v>
      </c>
      <c r="F357" s="206" t="s">
        <v>417</v>
      </c>
      <c r="G357" s="206" t="s">
        <v>238</v>
      </c>
      <c r="H357" s="206">
        <v>25</v>
      </c>
      <c r="I357" s="207">
        <v>1</v>
      </c>
      <c r="J357" s="208">
        <f>ROUNDUP('Tarifa 2026'!J358*(1+Instructions!$AA$9),3)</f>
        <v>25.9</v>
      </c>
      <c r="K357" s="210">
        <f t="shared" si="43"/>
        <v>27.195</v>
      </c>
      <c r="L357" s="210" t="str">
        <f t="shared" si="44"/>
        <v>-</v>
      </c>
      <c r="M357" s="88"/>
      <c r="N357" s="89"/>
      <c r="O357"/>
      <c r="P357"/>
      <c r="Q357"/>
      <c r="R357"/>
    </row>
    <row r="358" spans="1:45" s="6" customFormat="1" ht="26.1" customHeight="1">
      <c r="A358" s="146">
        <v>155</v>
      </c>
      <c r="B358" s="147" t="s">
        <v>122</v>
      </c>
      <c r="C358" s="148" t="s">
        <v>583</v>
      </c>
      <c r="D358" s="149" t="s">
        <v>425</v>
      </c>
      <c r="E358" s="149" t="s">
        <v>62</v>
      </c>
      <c r="F358" s="149" t="s">
        <v>427</v>
      </c>
      <c r="G358" s="149" t="s">
        <v>238</v>
      </c>
      <c r="H358" s="149">
        <v>20</v>
      </c>
      <c r="I358" s="167">
        <v>1</v>
      </c>
      <c r="J358" s="153">
        <f>ROUNDUP('Tarifa 2026'!J359*(1+Instructions!$AA$9),3)</f>
        <v>21.9</v>
      </c>
      <c r="K358" s="154">
        <f t="shared" si="43"/>
        <v>22.995000000000001</v>
      </c>
      <c r="L358" s="154" t="str">
        <f t="shared" si="44"/>
        <v>-</v>
      </c>
      <c r="M358" s="88"/>
      <c r="N358" s="89"/>
      <c r="O358"/>
      <c r="P358"/>
      <c r="Q358"/>
      <c r="R358"/>
    </row>
    <row r="359" spans="1:45" s="6" customFormat="1" ht="26.1" customHeight="1">
      <c r="A359" s="204">
        <v>155</v>
      </c>
      <c r="B359" s="202" t="s">
        <v>122</v>
      </c>
      <c r="C359" s="205" t="s">
        <v>423</v>
      </c>
      <c r="D359" s="206" t="s">
        <v>424</v>
      </c>
      <c r="E359" s="206" t="s">
        <v>64</v>
      </c>
      <c r="F359" s="206" t="s">
        <v>426</v>
      </c>
      <c r="G359" s="206" t="s">
        <v>238</v>
      </c>
      <c r="H359" s="206">
        <v>20</v>
      </c>
      <c r="I359" s="207">
        <v>1</v>
      </c>
      <c r="J359" s="208">
        <f>ROUNDUP('Tarifa 2026'!J360*(1+Instructions!$AA$9),3)</f>
        <v>21.9</v>
      </c>
      <c r="K359" s="210">
        <f t="shared" si="43"/>
        <v>22.995000000000001</v>
      </c>
      <c r="L359" s="210" t="str">
        <f t="shared" si="44"/>
        <v>-</v>
      </c>
      <c r="M359" s="88"/>
      <c r="N359" s="89"/>
      <c r="O359"/>
      <c r="P359"/>
      <c r="Q359"/>
      <c r="R359"/>
    </row>
    <row r="360" spans="1:45" s="6" customFormat="1" ht="26.1" customHeight="1">
      <c r="A360" s="175">
        <v>156</v>
      </c>
      <c r="B360" s="200" t="s">
        <v>122</v>
      </c>
      <c r="C360" s="174" t="s">
        <v>428</v>
      </c>
      <c r="D360" s="150" t="s">
        <v>429</v>
      </c>
      <c r="E360" s="149" t="s">
        <v>64</v>
      </c>
      <c r="F360" s="150" t="s">
        <v>132</v>
      </c>
      <c r="G360" s="150" t="s">
        <v>238</v>
      </c>
      <c r="H360" s="150">
        <v>25</v>
      </c>
      <c r="I360" s="203">
        <v>1</v>
      </c>
      <c r="J360" s="153">
        <f>ROUNDUP('Tarifa 2026'!J361*(1+Instructions!$AA$9),3)</f>
        <v>23.9</v>
      </c>
      <c r="K360" s="154">
        <f t="shared" si="43"/>
        <v>25.094999999999999</v>
      </c>
      <c r="L360" s="154" t="str">
        <f t="shared" si="44"/>
        <v>-</v>
      </c>
      <c r="M360" s="88"/>
      <c r="N360" s="89"/>
      <c r="O360"/>
      <c r="P360"/>
      <c r="Q360"/>
      <c r="R360"/>
      <c r="S360"/>
      <c r="T360"/>
      <c r="U360"/>
      <c r="V360"/>
      <c r="W360"/>
      <c r="X360"/>
      <c r="Y360"/>
      <c r="Z360"/>
      <c r="AA360"/>
      <c r="AB360"/>
      <c r="AC360"/>
      <c r="AD360"/>
      <c r="AE360"/>
      <c r="AF360"/>
      <c r="AG360"/>
      <c r="AH360"/>
      <c r="AI360"/>
      <c r="AJ360"/>
      <c r="AK360"/>
      <c r="AL360"/>
      <c r="AM360"/>
      <c r="AN360"/>
      <c r="AO360"/>
      <c r="AP360"/>
      <c r="AQ360"/>
      <c r="AR360"/>
      <c r="AS360"/>
    </row>
    <row r="361" spans="1:45" s="6" customFormat="1" ht="26.1" customHeight="1">
      <c r="A361" s="204">
        <v>158</v>
      </c>
      <c r="B361" s="267" t="s">
        <v>449</v>
      </c>
      <c r="C361" s="205" t="s">
        <v>518</v>
      </c>
      <c r="D361" s="206" t="s">
        <v>519</v>
      </c>
      <c r="E361" s="206" t="s">
        <v>244</v>
      </c>
      <c r="F361" s="206" t="s">
        <v>492</v>
      </c>
      <c r="G361" s="206" t="s">
        <v>238</v>
      </c>
      <c r="H361" s="206">
        <v>25</v>
      </c>
      <c r="I361" s="207">
        <v>1</v>
      </c>
      <c r="J361" s="208">
        <f>ROUNDUP('Tarifa 2026'!J362*(1+Instructions!$AA$9),3)</f>
        <v>23.9</v>
      </c>
      <c r="K361" s="210">
        <f t="shared" ref="K361:K362" si="45">IF(I361=1,(ROUNDUP((J361*0.05+J361),3)),ROUNDUP((J361*0.05+J361),3))</f>
        <v>25.094999999999999</v>
      </c>
      <c r="L361" s="210" t="str">
        <f t="shared" ref="L361" si="46">IF(I361=1,"-",IF(AND(I361="",L359="-"),"-",ROUNDUP((J361*0.2)+J361,3)))</f>
        <v>-</v>
      </c>
      <c r="M361" s="88"/>
      <c r="N361" s="89"/>
      <c r="O361"/>
      <c r="P361"/>
      <c r="Q361"/>
      <c r="R361"/>
      <c r="S361"/>
      <c r="T361"/>
      <c r="U361"/>
      <c r="V361"/>
      <c r="W361"/>
      <c r="X361"/>
      <c r="Y361"/>
      <c r="Z361"/>
      <c r="AA361"/>
      <c r="AB361"/>
      <c r="AC361"/>
      <c r="AD361"/>
      <c r="AE361"/>
      <c r="AF361"/>
      <c r="AG361"/>
      <c r="AH361"/>
      <c r="AI361"/>
      <c r="AJ361"/>
      <c r="AK361"/>
      <c r="AL361"/>
      <c r="AM361"/>
      <c r="AN361"/>
      <c r="AO361"/>
      <c r="AP361"/>
      <c r="AQ361"/>
      <c r="AR361"/>
      <c r="AS361"/>
    </row>
    <row r="362" spans="1:45" s="6" customFormat="1" ht="26.1" customHeight="1">
      <c r="A362" s="175">
        <v>160</v>
      </c>
      <c r="B362" s="168" t="s">
        <v>122</v>
      </c>
      <c r="C362" s="149">
        <v>9005</v>
      </c>
      <c r="D362" s="149" t="s">
        <v>430</v>
      </c>
      <c r="E362" s="149" t="s">
        <v>62</v>
      </c>
      <c r="F362" s="149" t="s">
        <v>427</v>
      </c>
      <c r="G362" s="149" t="s">
        <v>63</v>
      </c>
      <c r="H362" s="149">
        <v>30</v>
      </c>
      <c r="I362" s="211">
        <v>1</v>
      </c>
      <c r="J362" s="153">
        <f>ROUNDUP('Tarifa 2026'!J363*(1+Instructions!$AA$9),3)</f>
        <v>15</v>
      </c>
      <c r="K362" s="154">
        <f t="shared" si="45"/>
        <v>15.75</v>
      </c>
      <c r="L362" s="154" t="str">
        <f>IF(I362=1,"-",IF(AND(I362="",L361="-"),"-",ROUNDUP((J362*0.2)+J362,3)))</f>
        <v>-</v>
      </c>
      <c r="M362" s="88"/>
      <c r="N362" s="89"/>
      <c r="O362"/>
      <c r="P362"/>
      <c r="Q362"/>
      <c r="R362"/>
      <c r="S362"/>
      <c r="T362"/>
      <c r="U362"/>
      <c r="V362"/>
      <c r="W362"/>
      <c r="X362"/>
      <c r="Y362"/>
      <c r="Z362"/>
      <c r="AA362"/>
      <c r="AB362"/>
      <c r="AC362"/>
      <c r="AD362"/>
      <c r="AE362"/>
      <c r="AF362"/>
      <c r="AG362"/>
      <c r="AH362"/>
      <c r="AI362"/>
      <c r="AJ362"/>
      <c r="AK362"/>
      <c r="AL362"/>
      <c r="AM362"/>
      <c r="AN362"/>
      <c r="AO362"/>
      <c r="AP362"/>
      <c r="AQ362"/>
      <c r="AR362"/>
      <c r="AS362"/>
    </row>
    <row r="363" spans="1:45" s="6" customFormat="1" ht="26.1" customHeight="1">
      <c r="A363" s="372" t="s">
        <v>342</v>
      </c>
      <c r="B363" s="372"/>
      <c r="C363" s="372"/>
      <c r="D363" s="372"/>
      <c r="E363" s="372"/>
      <c r="F363" s="372"/>
      <c r="G363" s="372"/>
      <c r="H363" s="372"/>
      <c r="I363" s="372"/>
      <c r="J363" s="372"/>
      <c r="K363" s="372"/>
      <c r="L363" s="372"/>
      <c r="M363" s="88"/>
      <c r="N363" s="89"/>
      <c r="O363"/>
      <c r="P363"/>
      <c r="Q363"/>
      <c r="R363"/>
      <c r="S363"/>
      <c r="T363"/>
      <c r="U363"/>
      <c r="V363"/>
      <c r="W363"/>
      <c r="X363"/>
      <c r="Y363"/>
      <c r="Z363"/>
      <c r="AA363"/>
      <c r="AB363"/>
      <c r="AC363"/>
      <c r="AD363"/>
      <c r="AE363"/>
      <c r="AF363"/>
      <c r="AG363"/>
      <c r="AH363"/>
      <c r="AI363"/>
      <c r="AJ363"/>
      <c r="AK363"/>
      <c r="AL363"/>
      <c r="AM363"/>
      <c r="AN363"/>
      <c r="AO363"/>
      <c r="AP363"/>
      <c r="AQ363"/>
      <c r="AR363"/>
      <c r="AS363"/>
    </row>
    <row r="364" spans="1:45" s="6" customFormat="1" ht="26.1" customHeight="1">
      <c r="A364" s="380">
        <v>164</v>
      </c>
      <c r="B364" s="374" t="s">
        <v>122</v>
      </c>
      <c r="C364" s="370">
        <v>7200</v>
      </c>
      <c r="D364" s="371" t="s">
        <v>322</v>
      </c>
      <c r="E364" s="371" t="s">
        <v>60</v>
      </c>
      <c r="F364" s="214" t="s">
        <v>12</v>
      </c>
      <c r="G364" s="214" t="s">
        <v>81</v>
      </c>
      <c r="H364" s="371">
        <v>100</v>
      </c>
      <c r="I364" s="379">
        <v>5</v>
      </c>
      <c r="J364" s="215">
        <f>ROUNDUP('Tarifa 2026'!J365*(1+Instructions!$AA$9),3)</f>
        <v>4.4000000000000004</v>
      </c>
      <c r="K364" s="218">
        <f t="shared" si="43"/>
        <v>4.62</v>
      </c>
      <c r="L364" s="218">
        <f>IF(I364=1,"-",IF(AND(I364="",L362="-"),"-",ROUNDUP((J364*0.2)+J364,3)))</f>
        <v>5.28</v>
      </c>
      <c r="M364" s="88"/>
      <c r="N364" s="89"/>
      <c r="O364"/>
      <c r="P364"/>
      <c r="Q364"/>
      <c r="R364"/>
      <c r="S364"/>
      <c r="T364"/>
      <c r="U364"/>
      <c r="V364"/>
      <c r="W364"/>
      <c r="X364"/>
      <c r="Y364"/>
      <c r="Z364"/>
      <c r="AA364"/>
      <c r="AB364"/>
      <c r="AC364"/>
      <c r="AD364"/>
      <c r="AE364"/>
      <c r="AF364"/>
      <c r="AG364"/>
      <c r="AH364"/>
      <c r="AI364"/>
      <c r="AJ364"/>
      <c r="AK364"/>
      <c r="AL364"/>
      <c r="AM364"/>
      <c r="AN364"/>
      <c r="AO364"/>
      <c r="AP364"/>
      <c r="AQ364"/>
      <c r="AR364"/>
      <c r="AS364"/>
    </row>
    <row r="365" spans="1:45" s="6" customFormat="1" ht="26.1" customHeight="1">
      <c r="A365" s="380"/>
      <c r="B365" s="374"/>
      <c r="C365" s="370"/>
      <c r="D365" s="371"/>
      <c r="E365" s="371"/>
      <c r="F365" s="214" t="s">
        <v>12</v>
      </c>
      <c r="G365" s="214" t="s">
        <v>63</v>
      </c>
      <c r="H365" s="371"/>
      <c r="I365" s="379"/>
      <c r="J365" s="215">
        <f>ROUNDUP('Tarifa 2026'!J366*(1+Instructions!$AA$9),3)</f>
        <v>4.7</v>
      </c>
      <c r="K365" s="218">
        <f t="shared" ref="K365:K374" si="47">IF(I365=1,(ROUNDUP((J365*0.05+J365),3)),ROUNDUP((J365*0.05+J365),3))</f>
        <v>4.9349999999999996</v>
      </c>
      <c r="L365" s="218">
        <f t="shared" ref="L365:L374" si="48">IF(I365=1,"-",IF(AND(I365="",L363="-"),"-",ROUNDUP((J365*0.2)+J365,3)))</f>
        <v>5.64</v>
      </c>
      <c r="M365" s="88"/>
      <c r="N365" s="89"/>
      <c r="O365"/>
      <c r="P365"/>
      <c r="Q365"/>
      <c r="R365"/>
      <c r="S365"/>
      <c r="T365"/>
      <c r="U365"/>
      <c r="V365"/>
      <c r="W365"/>
      <c r="X365"/>
      <c r="Y365"/>
      <c r="Z365"/>
      <c r="AA365"/>
      <c r="AB365"/>
      <c r="AC365"/>
      <c r="AD365"/>
      <c r="AE365"/>
      <c r="AF365"/>
      <c r="AG365"/>
      <c r="AH365"/>
      <c r="AI365"/>
      <c r="AJ365"/>
      <c r="AK365"/>
      <c r="AL365"/>
      <c r="AM365"/>
      <c r="AN365"/>
      <c r="AO365"/>
      <c r="AP365"/>
      <c r="AQ365"/>
      <c r="AR365"/>
      <c r="AS365"/>
    </row>
    <row r="366" spans="1:45" s="6" customFormat="1" ht="26.1" customHeight="1">
      <c r="A366" s="309">
        <v>164</v>
      </c>
      <c r="B366" s="373" t="s">
        <v>122</v>
      </c>
      <c r="C366" s="307">
        <v>7202</v>
      </c>
      <c r="D366" s="314" t="s">
        <v>319</v>
      </c>
      <c r="E366" s="314" t="s">
        <v>60</v>
      </c>
      <c r="F366" s="139" t="s">
        <v>12</v>
      </c>
      <c r="G366" s="139" t="s">
        <v>81</v>
      </c>
      <c r="H366" s="314">
        <v>100</v>
      </c>
      <c r="I366" s="320">
        <v>5</v>
      </c>
      <c r="J366" s="153">
        <f>ROUNDUP('Tarifa 2026'!J367*(1+Instructions!$AA$9),3)</f>
        <v>4.7</v>
      </c>
      <c r="K366" s="154">
        <f t="shared" si="47"/>
        <v>4.9349999999999996</v>
      </c>
      <c r="L366" s="154">
        <f t="shared" si="48"/>
        <v>5.64</v>
      </c>
      <c r="M366" s="88"/>
      <c r="N366" s="89"/>
      <c r="O366"/>
      <c r="P366"/>
      <c r="Q366"/>
      <c r="R366"/>
    </row>
    <row r="367" spans="1:45" s="6" customFormat="1" ht="26.1" customHeight="1">
      <c r="A367" s="309"/>
      <c r="B367" s="373"/>
      <c r="C367" s="307"/>
      <c r="D367" s="314"/>
      <c r="E367" s="314"/>
      <c r="F367" s="139" t="s">
        <v>12</v>
      </c>
      <c r="G367" s="139" t="s">
        <v>63</v>
      </c>
      <c r="H367" s="314"/>
      <c r="I367" s="320"/>
      <c r="J367" s="153">
        <f>ROUNDUP('Tarifa 2026'!J368*(1+Instructions!$AA$9),3)</f>
        <v>5.08</v>
      </c>
      <c r="K367" s="154">
        <f t="shared" si="47"/>
        <v>5.3339999999999996</v>
      </c>
      <c r="L367" s="154">
        <f t="shared" si="48"/>
        <v>6.0960000000000001</v>
      </c>
      <c r="M367" s="88"/>
      <c r="N367" s="89"/>
      <c r="O367"/>
      <c r="P367"/>
      <c r="Q367"/>
      <c r="R367"/>
      <c r="S367"/>
      <c r="T367"/>
      <c r="U367"/>
      <c r="V367"/>
      <c r="W367"/>
      <c r="X367"/>
      <c r="Y367"/>
      <c r="Z367"/>
      <c r="AA367"/>
      <c r="AB367"/>
      <c r="AC367"/>
      <c r="AD367"/>
      <c r="AE367"/>
      <c r="AF367"/>
      <c r="AG367"/>
      <c r="AH367"/>
      <c r="AI367"/>
      <c r="AJ367"/>
      <c r="AK367"/>
      <c r="AL367"/>
      <c r="AM367"/>
      <c r="AN367"/>
      <c r="AO367"/>
      <c r="AP367"/>
      <c r="AQ367"/>
      <c r="AR367"/>
      <c r="AS367"/>
    </row>
    <row r="368" spans="1:45" ht="26.1" customHeight="1">
      <c r="A368" s="380">
        <v>165</v>
      </c>
      <c r="B368" s="369" t="s">
        <v>122</v>
      </c>
      <c r="C368" s="370">
        <v>6564</v>
      </c>
      <c r="D368" s="371" t="s">
        <v>321</v>
      </c>
      <c r="E368" s="371" t="s">
        <v>60</v>
      </c>
      <c r="F368" s="214" t="s">
        <v>12</v>
      </c>
      <c r="G368" s="214" t="s">
        <v>81</v>
      </c>
      <c r="H368" s="371">
        <v>100</v>
      </c>
      <c r="I368" s="379">
        <v>5</v>
      </c>
      <c r="J368" s="215">
        <f>ROUNDUP('Tarifa 2026'!J369*(1+Instructions!$AA$9),3)</f>
        <v>3</v>
      </c>
      <c r="K368" s="218">
        <f t="shared" si="47"/>
        <v>3.15</v>
      </c>
      <c r="L368" s="218">
        <f t="shared" si="48"/>
        <v>3.6</v>
      </c>
      <c r="M368" s="88"/>
      <c r="N368" s="89"/>
    </row>
    <row r="369" spans="1:45" s="6" customFormat="1" ht="26.1" customHeight="1">
      <c r="A369" s="380"/>
      <c r="B369" s="369"/>
      <c r="C369" s="370"/>
      <c r="D369" s="371"/>
      <c r="E369" s="371" t="s">
        <v>60</v>
      </c>
      <c r="F369" s="214" t="s">
        <v>12</v>
      </c>
      <c r="G369" s="214" t="s">
        <v>63</v>
      </c>
      <c r="H369" s="371"/>
      <c r="I369" s="379"/>
      <c r="J369" s="215">
        <f>ROUNDUP('Tarifa 2026'!J370*(1+Instructions!$AA$9),3)</f>
        <v>3.38</v>
      </c>
      <c r="K369" s="218">
        <f t="shared" si="47"/>
        <v>3.5489999999999999</v>
      </c>
      <c r="L369" s="218">
        <f t="shared" si="48"/>
        <v>4.056</v>
      </c>
      <c r="M369" s="88"/>
      <c r="N369" s="89"/>
      <c r="O369"/>
      <c r="P369"/>
      <c r="Q369"/>
      <c r="R369"/>
      <c r="S369"/>
      <c r="T369"/>
      <c r="U369"/>
      <c r="V369"/>
      <c r="W369"/>
      <c r="X369"/>
      <c r="Y369"/>
      <c r="Z369"/>
      <c r="AA369"/>
      <c r="AB369"/>
      <c r="AC369"/>
      <c r="AD369"/>
      <c r="AE369"/>
      <c r="AF369"/>
      <c r="AG369"/>
      <c r="AH369"/>
      <c r="AI369"/>
      <c r="AJ369"/>
      <c r="AK369"/>
      <c r="AL369"/>
      <c r="AM369"/>
      <c r="AN369"/>
      <c r="AO369"/>
      <c r="AP369"/>
      <c r="AQ369"/>
      <c r="AR369"/>
      <c r="AS369"/>
    </row>
    <row r="370" spans="1:45" ht="26.1" customHeight="1">
      <c r="A370" s="309">
        <v>165</v>
      </c>
      <c r="B370" s="315" t="s">
        <v>122</v>
      </c>
      <c r="C370" s="307">
        <v>7203</v>
      </c>
      <c r="D370" s="314" t="s">
        <v>320</v>
      </c>
      <c r="E370" s="314" t="s">
        <v>60</v>
      </c>
      <c r="F370" s="139" t="s">
        <v>12</v>
      </c>
      <c r="G370" s="139" t="s">
        <v>81</v>
      </c>
      <c r="H370" s="314">
        <v>100</v>
      </c>
      <c r="I370" s="320">
        <v>5</v>
      </c>
      <c r="J370" s="153">
        <f>ROUNDUP('Tarifa 2026'!J371*(1+Instructions!$AA$9),3)</f>
        <v>3.5</v>
      </c>
      <c r="K370" s="154">
        <f t="shared" si="47"/>
        <v>3.6749999999999998</v>
      </c>
      <c r="L370" s="154">
        <f t="shared" si="48"/>
        <v>4.2</v>
      </c>
      <c r="M370" s="88"/>
      <c r="N370" s="89"/>
    </row>
    <row r="371" spans="1:45" s="6" customFormat="1" ht="26.1" customHeight="1">
      <c r="A371" s="309"/>
      <c r="B371" s="315"/>
      <c r="C371" s="307"/>
      <c r="D371" s="314"/>
      <c r="E371" s="314"/>
      <c r="F371" s="139" t="s">
        <v>12</v>
      </c>
      <c r="G371" s="139" t="s">
        <v>63</v>
      </c>
      <c r="H371" s="314"/>
      <c r="I371" s="320"/>
      <c r="J371" s="153">
        <f>ROUNDUP('Tarifa 2026'!J372*(1+Instructions!$AA$9),3)</f>
        <v>3.8</v>
      </c>
      <c r="K371" s="154">
        <f t="shared" si="47"/>
        <v>3.99</v>
      </c>
      <c r="L371" s="154">
        <f t="shared" si="48"/>
        <v>4.5599999999999996</v>
      </c>
      <c r="M371" s="88"/>
      <c r="N371" s="89"/>
      <c r="O371"/>
      <c r="P371"/>
      <c r="Q371"/>
      <c r="R371"/>
    </row>
    <row r="372" spans="1:45" s="6" customFormat="1" ht="26.1" customHeight="1">
      <c r="A372" s="380">
        <v>173</v>
      </c>
      <c r="B372" s="369" t="s">
        <v>122</v>
      </c>
      <c r="C372" s="370">
        <v>1205</v>
      </c>
      <c r="D372" s="371" t="s">
        <v>80</v>
      </c>
      <c r="E372" s="371" t="s">
        <v>60</v>
      </c>
      <c r="F372" s="214" t="s">
        <v>12</v>
      </c>
      <c r="G372" s="214" t="s">
        <v>81</v>
      </c>
      <c r="H372" s="371">
        <v>100</v>
      </c>
      <c r="I372" s="379">
        <v>1</v>
      </c>
      <c r="J372" s="215">
        <f>ROUNDUP('Tarifa 2026'!J373*(1+Instructions!$AA$9),3)</f>
        <v>3.9</v>
      </c>
      <c r="K372" s="218">
        <f t="shared" si="47"/>
        <v>4.0949999999999998</v>
      </c>
      <c r="L372" s="218" t="str">
        <f t="shared" si="48"/>
        <v>-</v>
      </c>
      <c r="M372" s="88"/>
      <c r="N372" s="89"/>
      <c r="O372"/>
      <c r="P372"/>
      <c r="Q372"/>
      <c r="R372"/>
      <c r="S372"/>
      <c r="T372"/>
      <c r="U372"/>
      <c r="V372"/>
      <c r="W372"/>
      <c r="X372"/>
      <c r="Y372"/>
      <c r="Z372"/>
      <c r="AA372"/>
      <c r="AB372"/>
      <c r="AC372"/>
      <c r="AD372"/>
      <c r="AE372"/>
      <c r="AF372"/>
      <c r="AG372"/>
      <c r="AH372"/>
      <c r="AI372"/>
      <c r="AJ372"/>
      <c r="AK372"/>
      <c r="AL372"/>
      <c r="AM372"/>
      <c r="AN372"/>
      <c r="AO372"/>
      <c r="AP372"/>
      <c r="AQ372"/>
      <c r="AR372"/>
      <c r="AS372"/>
    </row>
    <row r="373" spans="1:45" s="6" customFormat="1" ht="26.1" customHeight="1">
      <c r="A373" s="380"/>
      <c r="B373" s="369"/>
      <c r="C373" s="370"/>
      <c r="D373" s="371"/>
      <c r="E373" s="371" t="s">
        <v>60</v>
      </c>
      <c r="F373" s="214" t="s">
        <v>12</v>
      </c>
      <c r="G373" s="214" t="s">
        <v>63</v>
      </c>
      <c r="H373" s="371"/>
      <c r="I373" s="379"/>
      <c r="J373" s="215">
        <f>ROUNDUP('Tarifa 2026'!J374*(1+Instructions!$AA$9),3)</f>
        <v>4.8</v>
      </c>
      <c r="K373" s="218">
        <f t="shared" si="47"/>
        <v>5.04</v>
      </c>
      <c r="L373" s="218" t="str">
        <f>IF(I372=1,"-",IF(AND(I372="",L371="-"),"-",ROUNDUP((J373*0.2)+J373,3)))</f>
        <v>-</v>
      </c>
      <c r="M373" s="88"/>
      <c r="N373" s="89"/>
      <c r="O373"/>
      <c r="P373"/>
      <c r="Q373"/>
      <c r="R373"/>
    </row>
    <row r="374" spans="1:45" s="6" customFormat="1" ht="26.1" customHeight="1">
      <c r="A374" s="160">
        <v>177</v>
      </c>
      <c r="B374" s="74" t="s">
        <v>122</v>
      </c>
      <c r="C374" s="162" t="s">
        <v>340</v>
      </c>
      <c r="D374" s="139" t="s">
        <v>341</v>
      </c>
      <c r="E374" s="160" t="s">
        <v>60</v>
      </c>
      <c r="F374" s="139" t="s">
        <v>12</v>
      </c>
      <c r="G374" s="166" t="s">
        <v>81</v>
      </c>
      <c r="H374" s="139">
        <v>50</v>
      </c>
      <c r="I374" s="139">
        <v>1</v>
      </c>
      <c r="J374" s="153">
        <f>ROUNDUP('Tarifa 2026'!J375*(1+Instructions!$AA$9),3)</f>
        <v>7.8</v>
      </c>
      <c r="K374" s="154">
        <f t="shared" si="47"/>
        <v>8.19</v>
      </c>
      <c r="L374" s="154" t="str">
        <f t="shared" si="48"/>
        <v>-</v>
      </c>
      <c r="M374" s="88"/>
      <c r="N374" s="89"/>
      <c r="O374"/>
      <c r="P374"/>
      <c r="Q374"/>
      <c r="R374"/>
    </row>
    <row r="375" spans="1:45" s="6" customFormat="1" ht="26.1" customHeight="1">
      <c r="A375" s="393" t="s">
        <v>343</v>
      </c>
      <c r="B375" s="393"/>
      <c r="C375" s="393"/>
      <c r="D375" s="393"/>
      <c r="E375" s="393"/>
      <c r="F375" s="393"/>
      <c r="G375" s="393"/>
      <c r="H375" s="393"/>
      <c r="I375" s="393"/>
      <c r="J375" s="393"/>
      <c r="K375" s="393"/>
      <c r="L375" s="393"/>
      <c r="M375" s="88"/>
      <c r="N375" s="89"/>
      <c r="O375"/>
      <c r="P375"/>
      <c r="Q375"/>
      <c r="R375"/>
    </row>
    <row r="376" spans="1:45" s="6" customFormat="1" ht="26.1" customHeight="1">
      <c r="A376" s="222">
        <v>232</v>
      </c>
      <c r="B376" s="223" t="s">
        <v>122</v>
      </c>
      <c r="C376" s="219">
        <v>8300</v>
      </c>
      <c r="D376" s="224" t="s">
        <v>292</v>
      </c>
      <c r="E376" s="224" t="s">
        <v>244</v>
      </c>
      <c r="F376" s="224" t="s">
        <v>293</v>
      </c>
      <c r="G376" s="224" t="s">
        <v>187</v>
      </c>
      <c r="H376" s="224">
        <v>12</v>
      </c>
      <c r="I376" s="225">
        <v>1</v>
      </c>
      <c r="J376" s="220">
        <f>ROUNDUP('Tarifa 2026'!J377*(1+Instructions!$AA$9),3)</f>
        <v>19.899999999999999</v>
      </c>
      <c r="K376" s="221">
        <f t="shared" si="42"/>
        <v>20.895</v>
      </c>
      <c r="L376" s="221" t="str">
        <f>IF(I376=1,"-",IF(AND(I376="",L375="-"),"-",ROUNDUP((J376*0.2)+J376,3)))</f>
        <v>-</v>
      </c>
      <c r="M376" s="88"/>
      <c r="N376" s="89"/>
      <c r="O376"/>
      <c r="P376"/>
      <c r="Q376"/>
      <c r="R376"/>
    </row>
    <row r="377" spans="1:45" ht="26.1" customHeight="1">
      <c r="A377" s="146">
        <v>234</v>
      </c>
      <c r="B377" s="213" t="s">
        <v>122</v>
      </c>
      <c r="C377" s="148" t="s">
        <v>431</v>
      </c>
      <c r="D377" s="149" t="s">
        <v>432</v>
      </c>
      <c r="E377" s="149" t="s">
        <v>244</v>
      </c>
      <c r="F377" s="149" t="s">
        <v>293</v>
      </c>
      <c r="G377" s="149" t="s">
        <v>63</v>
      </c>
      <c r="H377" s="149">
        <v>10</v>
      </c>
      <c r="I377" s="212">
        <v>1</v>
      </c>
      <c r="J377" s="153">
        <f>ROUNDUP('Tarifa 2026'!J378*(1+Instructions!$AA$9),3)</f>
        <v>29</v>
      </c>
      <c r="K377" s="154">
        <f t="shared" ref="K377:K386" si="49">IF(I377=1,(ROUNDUP((J377*0.05+J377),3)),ROUNDUP((J377*0.05+J377),3))</f>
        <v>30.45</v>
      </c>
      <c r="L377" s="154" t="str">
        <f>IF(I377=1,"-",IF(AND(I377="",#REF!="-"),"-",ROUNDUP((J377*0.2)+J377,3)))</f>
        <v>-</v>
      </c>
      <c r="M377" s="88"/>
      <c r="N377" s="89"/>
    </row>
    <row r="378" spans="1:45" s="6" customFormat="1" ht="26.1" customHeight="1">
      <c r="A378" s="222">
        <v>235</v>
      </c>
      <c r="B378" s="223" t="s">
        <v>122</v>
      </c>
      <c r="C378" s="219">
        <v>8330</v>
      </c>
      <c r="D378" s="224" t="s">
        <v>318</v>
      </c>
      <c r="E378" s="224" t="s">
        <v>244</v>
      </c>
      <c r="F378" s="224" t="s">
        <v>293</v>
      </c>
      <c r="G378" s="224" t="s">
        <v>187</v>
      </c>
      <c r="H378" s="224">
        <v>10</v>
      </c>
      <c r="I378" s="225">
        <v>1</v>
      </c>
      <c r="J378" s="220">
        <f>ROUNDUP('Tarifa 2026'!J379*(1+Instructions!$AA$9),3)</f>
        <v>29</v>
      </c>
      <c r="K378" s="221">
        <f t="shared" si="49"/>
        <v>30.45</v>
      </c>
      <c r="L378" s="221" t="str">
        <f t="shared" ref="L378:L441" si="50">IF(I378=1,"-",IF(AND(I378="",L377="-"),"-",ROUNDUP((J378*0.2)+J378,3)))</f>
        <v>-</v>
      </c>
      <c r="M378" s="88"/>
      <c r="N378" s="89"/>
      <c r="O378"/>
      <c r="P378"/>
      <c r="Q378"/>
      <c r="R378"/>
    </row>
    <row r="379" spans="1:45" s="6" customFormat="1" ht="26.1" customHeight="1">
      <c r="A379" s="146">
        <v>236</v>
      </c>
      <c r="B379" s="213" t="s">
        <v>122</v>
      </c>
      <c r="C379" s="148">
        <v>8310</v>
      </c>
      <c r="D379" s="149" t="s">
        <v>294</v>
      </c>
      <c r="E379" s="149" t="s">
        <v>244</v>
      </c>
      <c r="F379" s="149" t="s">
        <v>295</v>
      </c>
      <c r="G379" s="149" t="s">
        <v>187</v>
      </c>
      <c r="H379" s="149">
        <v>10</v>
      </c>
      <c r="I379" s="212">
        <v>1</v>
      </c>
      <c r="J379" s="153">
        <f>ROUNDUP('Tarifa 2026'!J380*(1+Instructions!$AA$9),3)</f>
        <v>33.799999999999997</v>
      </c>
      <c r="K379" s="154">
        <f t="shared" si="49"/>
        <v>35.49</v>
      </c>
      <c r="L379" s="154" t="str">
        <f t="shared" si="50"/>
        <v>-</v>
      </c>
      <c r="M379" s="88"/>
      <c r="N379" s="89"/>
      <c r="O379"/>
      <c r="P379"/>
      <c r="Q379"/>
      <c r="R379"/>
      <c r="S379"/>
      <c r="T379"/>
      <c r="U379"/>
      <c r="V379"/>
      <c r="W379"/>
      <c r="X379"/>
      <c r="Y379"/>
      <c r="Z379"/>
      <c r="AA379"/>
      <c r="AB379"/>
      <c r="AC379"/>
      <c r="AD379"/>
      <c r="AE379"/>
      <c r="AF379"/>
      <c r="AG379"/>
      <c r="AH379"/>
      <c r="AI379"/>
      <c r="AJ379"/>
      <c r="AK379"/>
      <c r="AL379"/>
      <c r="AM379"/>
      <c r="AN379"/>
      <c r="AO379"/>
      <c r="AP379"/>
      <c r="AQ379"/>
      <c r="AR379"/>
      <c r="AS379"/>
    </row>
    <row r="380" spans="1:45" ht="26.1" customHeight="1">
      <c r="A380" s="222">
        <v>237</v>
      </c>
      <c r="B380" s="223" t="s">
        <v>122</v>
      </c>
      <c r="C380" s="219">
        <v>8335</v>
      </c>
      <c r="D380" s="224" t="s">
        <v>317</v>
      </c>
      <c r="E380" s="224" t="s">
        <v>244</v>
      </c>
      <c r="F380" s="224" t="s">
        <v>295</v>
      </c>
      <c r="G380" s="224" t="s">
        <v>187</v>
      </c>
      <c r="H380" s="224">
        <v>10</v>
      </c>
      <c r="I380" s="225">
        <v>1</v>
      </c>
      <c r="J380" s="220">
        <f>ROUNDUP('Tarifa 2026'!J381*(1+Instructions!$AA$9),3)</f>
        <v>43</v>
      </c>
      <c r="K380" s="221">
        <f t="shared" si="49"/>
        <v>45.15</v>
      </c>
      <c r="L380" s="221" t="str">
        <f t="shared" si="50"/>
        <v>-</v>
      </c>
      <c r="M380" s="88"/>
      <c r="N380" s="89"/>
    </row>
    <row r="381" spans="1:45" ht="26.1" customHeight="1">
      <c r="A381" s="146">
        <v>238</v>
      </c>
      <c r="B381" s="213" t="s">
        <v>122</v>
      </c>
      <c r="C381" s="148" t="s">
        <v>483</v>
      </c>
      <c r="D381" s="149" t="s">
        <v>484</v>
      </c>
      <c r="E381" s="149" t="s">
        <v>244</v>
      </c>
      <c r="F381" s="149" t="s">
        <v>485</v>
      </c>
      <c r="G381" s="149" t="s">
        <v>63</v>
      </c>
      <c r="H381" s="149">
        <v>10</v>
      </c>
      <c r="I381" s="212">
        <v>1</v>
      </c>
      <c r="J381" s="153">
        <f>ROUNDUP('Tarifa 2026'!J382*(1+Instructions!$AA$9),3)</f>
        <v>29.9</v>
      </c>
      <c r="K381" s="154">
        <f t="shared" si="49"/>
        <v>31.395</v>
      </c>
      <c r="L381" s="154" t="str">
        <f t="shared" si="50"/>
        <v>-</v>
      </c>
      <c r="M381" s="88"/>
      <c r="N381" s="89"/>
    </row>
    <row r="382" spans="1:45" ht="26.1" customHeight="1">
      <c r="A382" s="222">
        <v>240</v>
      </c>
      <c r="B382" s="223" t="s">
        <v>122</v>
      </c>
      <c r="C382" s="219" t="s">
        <v>486</v>
      </c>
      <c r="D382" s="224" t="s">
        <v>487</v>
      </c>
      <c r="E382" s="224" t="s">
        <v>244</v>
      </c>
      <c r="F382" s="224" t="s">
        <v>295</v>
      </c>
      <c r="G382" s="224" t="s">
        <v>63</v>
      </c>
      <c r="H382" s="224">
        <v>24</v>
      </c>
      <c r="I382" s="225">
        <v>1</v>
      </c>
      <c r="J382" s="220">
        <f>ROUNDUP('Tarifa 2026'!J383*(1+Instructions!$AA$9),3)</f>
        <v>7.5</v>
      </c>
      <c r="K382" s="221">
        <f t="shared" si="49"/>
        <v>7.875</v>
      </c>
      <c r="L382" s="221" t="str">
        <f t="shared" si="50"/>
        <v>-</v>
      </c>
      <c r="M382" s="88"/>
      <c r="N382" s="89"/>
    </row>
    <row r="383" spans="1:45" s="6" customFormat="1" ht="26.1" customHeight="1">
      <c r="A383" s="146">
        <v>241</v>
      </c>
      <c r="B383" s="213" t="s">
        <v>122</v>
      </c>
      <c r="C383" s="148" t="s">
        <v>488</v>
      </c>
      <c r="D383" s="149" t="s">
        <v>489</v>
      </c>
      <c r="E383" s="149" t="s">
        <v>244</v>
      </c>
      <c r="F383" s="149" t="s">
        <v>324</v>
      </c>
      <c r="G383" s="149" t="s">
        <v>63</v>
      </c>
      <c r="H383" s="149">
        <v>20</v>
      </c>
      <c r="I383" s="212">
        <v>1</v>
      </c>
      <c r="J383" s="153">
        <f>ROUNDUP('Tarifa 2026'!J384*(1+Instructions!$AA$9),3)</f>
        <v>7</v>
      </c>
      <c r="K383" s="154">
        <f t="shared" si="49"/>
        <v>7.35</v>
      </c>
      <c r="L383" s="154" t="str">
        <f t="shared" si="50"/>
        <v>-</v>
      </c>
      <c r="M383" s="88"/>
      <c r="N383" s="89"/>
      <c r="O383"/>
      <c r="P383"/>
      <c r="Q383"/>
      <c r="R383"/>
      <c r="S383"/>
      <c r="T383"/>
      <c r="U383"/>
      <c r="V383"/>
      <c r="W383"/>
      <c r="X383"/>
      <c r="Y383"/>
      <c r="Z383"/>
      <c r="AA383"/>
      <c r="AB383"/>
      <c r="AC383"/>
      <c r="AD383"/>
      <c r="AE383"/>
      <c r="AF383"/>
      <c r="AG383"/>
      <c r="AH383"/>
      <c r="AI383"/>
      <c r="AJ383"/>
      <c r="AK383"/>
      <c r="AL383"/>
      <c r="AM383"/>
      <c r="AN383"/>
      <c r="AO383"/>
      <c r="AP383"/>
      <c r="AQ383"/>
      <c r="AR383"/>
      <c r="AS383"/>
    </row>
    <row r="384" spans="1:45" s="6" customFormat="1" ht="26.1" customHeight="1">
      <c r="A384" s="376" t="s">
        <v>344</v>
      </c>
      <c r="B384" s="376"/>
      <c r="C384" s="376"/>
      <c r="D384" s="376"/>
      <c r="E384" s="376"/>
      <c r="F384" s="376"/>
      <c r="G384" s="376"/>
      <c r="H384" s="376"/>
      <c r="I384" s="376"/>
      <c r="J384" s="376"/>
      <c r="K384" s="376"/>
      <c r="L384" s="376"/>
      <c r="M384" s="88"/>
      <c r="N384" s="89"/>
      <c r="O384"/>
      <c r="P384"/>
      <c r="Q384"/>
      <c r="R384"/>
    </row>
    <row r="385" spans="1:45" ht="26.1" customHeight="1">
      <c r="A385" s="377" t="s">
        <v>185</v>
      </c>
      <c r="B385" s="377"/>
      <c r="C385" s="377"/>
      <c r="D385" s="377"/>
      <c r="E385" s="377"/>
      <c r="F385" s="377"/>
      <c r="G385" s="377"/>
      <c r="H385" s="377"/>
      <c r="I385" s="377"/>
      <c r="J385" s="377"/>
      <c r="K385" s="377"/>
      <c r="L385" s="377"/>
      <c r="M385" s="88"/>
      <c r="N385" s="89"/>
    </row>
    <row r="386" spans="1:45" ht="26.1" customHeight="1">
      <c r="A386" s="309">
        <v>249</v>
      </c>
      <c r="B386" s="353" t="s">
        <v>122</v>
      </c>
      <c r="C386" s="307" t="s">
        <v>397</v>
      </c>
      <c r="D386" s="314" t="s">
        <v>398</v>
      </c>
      <c r="E386" s="139" t="s">
        <v>62</v>
      </c>
      <c r="F386" s="139" t="s">
        <v>132</v>
      </c>
      <c r="G386" s="139" t="s">
        <v>81</v>
      </c>
      <c r="H386" s="314">
        <v>50</v>
      </c>
      <c r="I386" s="341">
        <v>1</v>
      </c>
      <c r="J386" s="153">
        <f>ROUNDUP('Tarifa 2026'!J387*(1+Instructions!$AA$9),3)</f>
        <v>5.2</v>
      </c>
      <c r="K386" s="141">
        <f t="shared" si="49"/>
        <v>5.46</v>
      </c>
      <c r="L386" s="141" t="str">
        <f>IF(I386=1,"-",IF(AND(I386="",L385="-"),"-",ROUNDUP((J386*0.2)+J386,3)))</f>
        <v>-</v>
      </c>
      <c r="M386" s="88"/>
      <c r="N386" s="89"/>
    </row>
    <row r="387" spans="1:45" ht="26.1" customHeight="1">
      <c r="A387" s="309"/>
      <c r="B387" s="353"/>
      <c r="C387" s="307"/>
      <c r="D387" s="314"/>
      <c r="E387" s="139" t="s">
        <v>62</v>
      </c>
      <c r="F387" s="139" t="s">
        <v>176</v>
      </c>
      <c r="G387" s="139" t="s">
        <v>81</v>
      </c>
      <c r="H387" s="314"/>
      <c r="I387" s="341"/>
      <c r="J387" s="153">
        <f>ROUNDUP('Tarifa 2026'!J388*(1+Instructions!$AA$9),3)</f>
        <v>5.6</v>
      </c>
      <c r="K387" s="141">
        <f t="shared" ref="K387:K450" si="51">IF(I387=1,(ROUNDUP((J387*0.05+J387),3)),ROUNDUP((J387*0.05+J387),3))</f>
        <v>5.88</v>
      </c>
      <c r="L387" s="141" t="str">
        <f t="shared" si="50"/>
        <v>-</v>
      </c>
      <c r="M387" s="88"/>
      <c r="N387" s="89"/>
    </row>
    <row r="388" spans="1:45" s="6" customFormat="1" ht="26.1" customHeight="1">
      <c r="A388" s="227">
        <v>249</v>
      </c>
      <c r="B388" s="129" t="s">
        <v>122</v>
      </c>
      <c r="C388" s="228" t="s">
        <v>399</v>
      </c>
      <c r="D388" s="229" t="s">
        <v>400</v>
      </c>
      <c r="E388" s="229" t="s">
        <v>64</v>
      </c>
      <c r="F388" s="229" t="s">
        <v>132</v>
      </c>
      <c r="G388" s="229" t="s">
        <v>81</v>
      </c>
      <c r="H388" s="229">
        <v>50</v>
      </c>
      <c r="I388" s="230">
        <v>1</v>
      </c>
      <c r="J388" s="231">
        <f>ROUNDUP('Tarifa 2026'!J389*(1+Instructions!$AA$9),3)</f>
        <v>5.2</v>
      </c>
      <c r="K388" s="232">
        <f t="shared" si="51"/>
        <v>5.46</v>
      </c>
      <c r="L388" s="232" t="str">
        <f t="shared" si="50"/>
        <v>-</v>
      </c>
      <c r="M388" s="88"/>
      <c r="N388" s="89"/>
      <c r="O388"/>
      <c r="P388"/>
      <c r="Q388"/>
      <c r="R388"/>
      <c r="S388"/>
      <c r="T388"/>
      <c r="U388"/>
      <c r="V388"/>
      <c r="W388"/>
      <c r="X388"/>
      <c r="Y388"/>
      <c r="Z388"/>
      <c r="AA388"/>
      <c r="AB388"/>
      <c r="AC388"/>
      <c r="AD388"/>
      <c r="AE388"/>
      <c r="AF388"/>
      <c r="AG388"/>
      <c r="AH388"/>
      <c r="AI388"/>
      <c r="AJ388"/>
      <c r="AK388"/>
      <c r="AL388"/>
      <c r="AM388"/>
      <c r="AN388"/>
      <c r="AO388"/>
      <c r="AP388"/>
      <c r="AQ388"/>
      <c r="AR388"/>
      <c r="AS388"/>
    </row>
    <row r="389" spans="1:45" s="6" customFormat="1" ht="26.1" customHeight="1">
      <c r="A389" s="363">
        <v>250</v>
      </c>
      <c r="B389" s="318" t="s">
        <v>122</v>
      </c>
      <c r="C389" s="307" t="s">
        <v>458</v>
      </c>
      <c r="D389" s="314" t="s">
        <v>459</v>
      </c>
      <c r="E389" s="139" t="s">
        <v>62</v>
      </c>
      <c r="F389" s="139" t="s">
        <v>132</v>
      </c>
      <c r="G389" s="139" t="s">
        <v>187</v>
      </c>
      <c r="H389" s="314">
        <v>50</v>
      </c>
      <c r="I389" s="341">
        <v>5</v>
      </c>
      <c r="J389" s="153">
        <f>ROUNDUP('Tarifa 2026'!J390*(1+Instructions!$AA$9),3)</f>
        <v>4.4000000000000004</v>
      </c>
      <c r="K389" s="141">
        <f t="shared" si="51"/>
        <v>4.62</v>
      </c>
      <c r="L389" s="141">
        <f t="shared" si="50"/>
        <v>5.28</v>
      </c>
      <c r="M389" s="88"/>
      <c r="N389" s="89"/>
      <c r="O389"/>
      <c r="P389"/>
      <c r="Q389"/>
      <c r="R389"/>
    </row>
    <row r="390" spans="1:45" s="6" customFormat="1" ht="26.1" customHeight="1">
      <c r="A390" s="363"/>
      <c r="B390" s="318"/>
      <c r="C390" s="307"/>
      <c r="D390" s="314"/>
      <c r="E390" s="139" t="s">
        <v>62</v>
      </c>
      <c r="F390" s="139" t="s">
        <v>176</v>
      </c>
      <c r="G390" s="139" t="s">
        <v>187</v>
      </c>
      <c r="H390" s="314"/>
      <c r="I390" s="341"/>
      <c r="J390" s="153">
        <f>ROUNDUP('Tarifa 2026'!J391*(1+Instructions!$AA$9),3)</f>
        <v>4.8</v>
      </c>
      <c r="K390" s="141">
        <f t="shared" si="51"/>
        <v>5.04</v>
      </c>
      <c r="L390" s="141">
        <f t="shared" si="50"/>
        <v>5.76</v>
      </c>
      <c r="M390" s="88"/>
      <c r="N390" s="89"/>
      <c r="O390"/>
      <c r="P390"/>
      <c r="Q390"/>
      <c r="R390"/>
    </row>
    <row r="391" spans="1:45" s="6" customFormat="1" ht="26.1" customHeight="1">
      <c r="A391" s="160">
        <v>195</v>
      </c>
      <c r="B391" s="318"/>
      <c r="C391" s="307"/>
      <c r="D391" s="314"/>
      <c r="E391" s="139" t="s">
        <v>60</v>
      </c>
      <c r="F391" s="139" t="s">
        <v>12</v>
      </c>
      <c r="G391" s="139" t="s">
        <v>63</v>
      </c>
      <c r="H391" s="314"/>
      <c r="I391" s="341"/>
      <c r="J391" s="153">
        <f>ROUNDUP('Tarifa 2026'!J392*(1+Instructions!$AA$9),3)</f>
        <v>3.9</v>
      </c>
      <c r="K391" s="141">
        <f t="shared" si="51"/>
        <v>4.0949999999999998</v>
      </c>
      <c r="L391" s="141">
        <f t="shared" si="50"/>
        <v>4.68</v>
      </c>
      <c r="M391" s="88"/>
      <c r="N391" s="89"/>
      <c r="O391"/>
      <c r="P391"/>
      <c r="Q391"/>
      <c r="R391"/>
    </row>
    <row r="392" spans="1:45" s="6" customFormat="1" ht="26.1" customHeight="1">
      <c r="A392" s="233">
        <v>250</v>
      </c>
      <c r="B392" s="130" t="s">
        <v>122</v>
      </c>
      <c r="C392" s="228" t="s">
        <v>496</v>
      </c>
      <c r="D392" s="229" t="s">
        <v>466</v>
      </c>
      <c r="E392" s="229" t="s">
        <v>64</v>
      </c>
      <c r="F392" s="229" t="s">
        <v>132</v>
      </c>
      <c r="G392" s="229" t="s">
        <v>187</v>
      </c>
      <c r="H392" s="229">
        <v>50</v>
      </c>
      <c r="I392" s="230">
        <v>5</v>
      </c>
      <c r="J392" s="231">
        <f>ROUNDUP('Tarifa 2026'!J393*(1+Instructions!$AA$9),3)</f>
        <v>4.4000000000000004</v>
      </c>
      <c r="K392" s="232">
        <f t="shared" si="51"/>
        <v>4.62</v>
      </c>
      <c r="L392" s="232">
        <f t="shared" si="50"/>
        <v>5.28</v>
      </c>
      <c r="M392" s="88"/>
      <c r="N392" s="89"/>
      <c r="O392"/>
      <c r="P392"/>
      <c r="Q392"/>
      <c r="R392"/>
    </row>
    <row r="393" spans="1:45" s="6" customFormat="1" ht="26.1" customHeight="1">
      <c r="A393" s="363">
        <v>252</v>
      </c>
      <c r="B393" s="318" t="s">
        <v>122</v>
      </c>
      <c r="C393" s="307" t="s">
        <v>199</v>
      </c>
      <c r="D393" s="314" t="s">
        <v>202</v>
      </c>
      <c r="E393" s="139" t="s">
        <v>62</v>
      </c>
      <c r="F393" s="139" t="s">
        <v>132</v>
      </c>
      <c r="G393" s="139" t="s">
        <v>187</v>
      </c>
      <c r="H393" s="314">
        <v>50</v>
      </c>
      <c r="I393" s="341">
        <v>5</v>
      </c>
      <c r="J393" s="153">
        <f>ROUNDUP('Tarifa 2026'!J394*(1+Instructions!$AA$9),3)</f>
        <v>2.6</v>
      </c>
      <c r="K393" s="141">
        <f t="shared" si="51"/>
        <v>2.73</v>
      </c>
      <c r="L393" s="141">
        <f t="shared" si="50"/>
        <v>3.12</v>
      </c>
      <c r="M393" s="88"/>
      <c r="N393" s="89"/>
      <c r="O393"/>
      <c r="P393"/>
      <c r="Q393"/>
      <c r="R393"/>
    </row>
    <row r="394" spans="1:45" ht="26.1" customHeight="1">
      <c r="A394" s="363"/>
      <c r="B394" s="318"/>
      <c r="C394" s="307"/>
      <c r="D394" s="314"/>
      <c r="E394" s="139" t="s">
        <v>62</v>
      </c>
      <c r="F394" s="139" t="s">
        <v>176</v>
      </c>
      <c r="G394" s="139" t="s">
        <v>187</v>
      </c>
      <c r="H394" s="314"/>
      <c r="I394" s="341"/>
      <c r="J394" s="153">
        <f>ROUNDUP('Tarifa 2026'!J395*(1+Instructions!$AA$9),3)</f>
        <v>3.2</v>
      </c>
      <c r="K394" s="141">
        <f t="shared" si="51"/>
        <v>3.36</v>
      </c>
      <c r="L394" s="141">
        <f t="shared" si="50"/>
        <v>3.84</v>
      </c>
      <c r="M394" s="88"/>
      <c r="N394" s="89"/>
    </row>
    <row r="395" spans="1:45" ht="26.1" customHeight="1">
      <c r="A395" s="363"/>
      <c r="B395" s="318"/>
      <c r="C395" s="307"/>
      <c r="D395" s="314"/>
      <c r="E395" s="139" t="s">
        <v>62</v>
      </c>
      <c r="F395" s="139" t="s">
        <v>177</v>
      </c>
      <c r="G395" s="139" t="s">
        <v>187</v>
      </c>
      <c r="H395" s="314"/>
      <c r="I395" s="341"/>
      <c r="J395" s="153">
        <f>ROUNDUP('Tarifa 2026'!J396*(1+Instructions!$AA$9),3)</f>
        <v>3.5</v>
      </c>
      <c r="K395" s="141">
        <f t="shared" si="51"/>
        <v>3.6749999999999998</v>
      </c>
      <c r="L395" s="141">
        <f t="shared" si="50"/>
        <v>4.2</v>
      </c>
      <c r="M395" s="88"/>
      <c r="N395" s="89"/>
    </row>
    <row r="396" spans="1:45" s="6" customFormat="1" ht="26.1" customHeight="1">
      <c r="A396" s="160">
        <v>189</v>
      </c>
      <c r="B396" s="318"/>
      <c r="C396" s="307"/>
      <c r="D396" s="314"/>
      <c r="E396" s="139" t="s">
        <v>60</v>
      </c>
      <c r="F396" s="139" t="s">
        <v>12</v>
      </c>
      <c r="G396" s="139" t="s">
        <v>187</v>
      </c>
      <c r="H396" s="314"/>
      <c r="I396" s="341"/>
      <c r="J396" s="153">
        <f>ROUNDUP('Tarifa 2026'!J397*(1+Instructions!$AA$9),3)</f>
        <v>2.5</v>
      </c>
      <c r="K396" s="141">
        <f t="shared" si="51"/>
        <v>2.625</v>
      </c>
      <c r="L396" s="141">
        <f t="shared" si="50"/>
        <v>3</v>
      </c>
      <c r="M396" s="88"/>
      <c r="N396" s="89"/>
      <c r="O396"/>
      <c r="P396"/>
      <c r="Q396"/>
      <c r="R396"/>
    </row>
    <row r="397" spans="1:45" s="6" customFormat="1" ht="26.1" customHeight="1">
      <c r="A397" s="233">
        <v>252</v>
      </c>
      <c r="B397" s="130" t="s">
        <v>122</v>
      </c>
      <c r="C397" s="228" t="s">
        <v>200</v>
      </c>
      <c r="D397" s="229" t="s">
        <v>201</v>
      </c>
      <c r="E397" s="229" t="s">
        <v>64</v>
      </c>
      <c r="F397" s="229" t="s">
        <v>132</v>
      </c>
      <c r="G397" s="229" t="s">
        <v>187</v>
      </c>
      <c r="H397" s="229">
        <v>50</v>
      </c>
      <c r="I397" s="230">
        <v>5</v>
      </c>
      <c r="J397" s="231">
        <f>ROUNDUP('Tarifa 2026'!J398*(1+Instructions!$AA$9),3)</f>
        <v>2.6</v>
      </c>
      <c r="K397" s="232">
        <f t="shared" si="51"/>
        <v>2.73</v>
      </c>
      <c r="L397" s="232">
        <f t="shared" si="50"/>
        <v>3.12</v>
      </c>
      <c r="M397" s="88"/>
      <c r="N397" s="89"/>
      <c r="O397"/>
      <c r="P397"/>
      <c r="Q397"/>
      <c r="R397"/>
    </row>
    <row r="398" spans="1:45" s="6" customFormat="1" ht="26.1" customHeight="1">
      <c r="A398" s="363">
        <v>255</v>
      </c>
      <c r="B398" s="318" t="s">
        <v>122</v>
      </c>
      <c r="C398" s="307" t="s">
        <v>285</v>
      </c>
      <c r="D398" s="314" t="s">
        <v>286</v>
      </c>
      <c r="E398" s="139" t="s">
        <v>62</v>
      </c>
      <c r="F398" s="139" t="s">
        <v>132</v>
      </c>
      <c r="G398" s="139" t="s">
        <v>187</v>
      </c>
      <c r="H398" s="314">
        <v>50</v>
      </c>
      <c r="I398" s="341">
        <v>5</v>
      </c>
      <c r="J398" s="153">
        <f>ROUNDUP('Tarifa 2026'!J399*(1+Instructions!$AA$9),3)</f>
        <v>3.5</v>
      </c>
      <c r="K398" s="141">
        <f t="shared" si="51"/>
        <v>3.6749999999999998</v>
      </c>
      <c r="L398" s="141">
        <f t="shared" si="50"/>
        <v>4.2</v>
      </c>
      <c r="M398" s="88"/>
      <c r="N398" s="89"/>
      <c r="O398"/>
      <c r="P398"/>
      <c r="Q398"/>
      <c r="R398"/>
    </row>
    <row r="399" spans="1:45" s="6" customFormat="1" ht="26.1" customHeight="1">
      <c r="A399" s="363"/>
      <c r="B399" s="318"/>
      <c r="C399" s="307"/>
      <c r="D399" s="314"/>
      <c r="E399" s="139" t="s">
        <v>62</v>
      </c>
      <c r="F399" s="139" t="s">
        <v>176</v>
      </c>
      <c r="G399" s="139" t="s">
        <v>187</v>
      </c>
      <c r="H399" s="314"/>
      <c r="I399" s="341"/>
      <c r="J399" s="153">
        <f>ROUNDUP('Tarifa 2026'!J400*(1+Instructions!$AA$9),3)</f>
        <v>3.9</v>
      </c>
      <c r="K399" s="141">
        <f t="shared" si="51"/>
        <v>4.0949999999999998</v>
      </c>
      <c r="L399" s="141">
        <f t="shared" si="50"/>
        <v>4.68</v>
      </c>
      <c r="M399" s="88"/>
      <c r="N399" s="89"/>
      <c r="O399"/>
      <c r="P399"/>
      <c r="Q399"/>
      <c r="R399"/>
    </row>
    <row r="400" spans="1:45" ht="26.1" customHeight="1">
      <c r="A400" s="160">
        <v>190</v>
      </c>
      <c r="B400" s="318"/>
      <c r="C400" s="307"/>
      <c r="D400" s="314"/>
      <c r="E400" s="139" t="s">
        <v>60</v>
      </c>
      <c r="F400" s="139" t="s">
        <v>12</v>
      </c>
      <c r="G400" s="139" t="s">
        <v>187</v>
      </c>
      <c r="H400" s="314"/>
      <c r="I400" s="341"/>
      <c r="J400" s="153">
        <f>ROUNDUP('Tarifa 2026'!J401*(1+Instructions!$AA$9),3)</f>
        <v>3.2</v>
      </c>
      <c r="K400" s="141">
        <f t="shared" si="51"/>
        <v>3.36</v>
      </c>
      <c r="L400" s="141">
        <f t="shared" si="50"/>
        <v>3.84</v>
      </c>
      <c r="M400" s="88"/>
      <c r="N400" s="89"/>
    </row>
    <row r="401" spans="1:45" ht="26.1" customHeight="1">
      <c r="A401" s="227">
        <v>255</v>
      </c>
      <c r="B401" s="135" t="s">
        <v>122</v>
      </c>
      <c r="C401" s="228" t="s">
        <v>283</v>
      </c>
      <c r="D401" s="229" t="s">
        <v>284</v>
      </c>
      <c r="E401" s="229" t="s">
        <v>64</v>
      </c>
      <c r="F401" s="229" t="s">
        <v>132</v>
      </c>
      <c r="G401" s="229" t="s">
        <v>187</v>
      </c>
      <c r="H401" s="229">
        <v>50</v>
      </c>
      <c r="I401" s="230">
        <v>5</v>
      </c>
      <c r="J401" s="231">
        <f>ROUNDUP('Tarifa 2026'!J402*(1+Instructions!$AA$9),3)</f>
        <v>3.5</v>
      </c>
      <c r="K401" s="232">
        <f t="shared" si="51"/>
        <v>3.6749999999999998</v>
      </c>
      <c r="L401" s="232">
        <f t="shared" si="50"/>
        <v>4.2</v>
      </c>
      <c r="M401" s="88"/>
      <c r="N401" s="89"/>
    </row>
    <row r="402" spans="1:45" ht="26.1" customHeight="1">
      <c r="A402" s="363">
        <v>257</v>
      </c>
      <c r="B402" s="318" t="s">
        <v>122</v>
      </c>
      <c r="C402" s="307" t="s">
        <v>13</v>
      </c>
      <c r="D402" s="314" t="s">
        <v>120</v>
      </c>
      <c r="E402" s="139" t="s">
        <v>62</v>
      </c>
      <c r="F402" s="139" t="s">
        <v>132</v>
      </c>
      <c r="G402" s="139" t="s">
        <v>187</v>
      </c>
      <c r="H402" s="314">
        <v>50</v>
      </c>
      <c r="I402" s="341">
        <v>5</v>
      </c>
      <c r="J402" s="153">
        <f>ROUNDUP('Tarifa 2026'!J403*(1+Instructions!$AA$9),3)</f>
        <v>3.2</v>
      </c>
      <c r="K402" s="141">
        <f t="shared" si="51"/>
        <v>3.36</v>
      </c>
      <c r="L402" s="141">
        <f t="shared" si="50"/>
        <v>3.84</v>
      </c>
      <c r="M402" s="88"/>
      <c r="N402" s="89"/>
    </row>
    <row r="403" spans="1:45" ht="26.1" customHeight="1">
      <c r="A403" s="363"/>
      <c r="B403" s="318"/>
      <c r="C403" s="307"/>
      <c r="D403" s="314"/>
      <c r="E403" s="139" t="s">
        <v>62</v>
      </c>
      <c r="F403" s="139" t="s">
        <v>176</v>
      </c>
      <c r="G403" s="139" t="s">
        <v>187</v>
      </c>
      <c r="H403" s="314"/>
      <c r="I403" s="341"/>
      <c r="J403" s="153">
        <f>ROUNDUP('Tarifa 2026'!J404*(1+Instructions!$AA$9),3)</f>
        <v>3.8</v>
      </c>
      <c r="K403" s="141">
        <f t="shared" si="51"/>
        <v>3.99</v>
      </c>
      <c r="L403" s="141">
        <f t="shared" si="50"/>
        <v>4.5599999999999996</v>
      </c>
      <c r="M403" s="88"/>
      <c r="N403" s="89"/>
    </row>
    <row r="404" spans="1:45" ht="26.1" customHeight="1">
      <c r="A404" s="160">
        <v>191</v>
      </c>
      <c r="B404" s="318"/>
      <c r="C404" s="307"/>
      <c r="D404" s="314"/>
      <c r="E404" s="139" t="s">
        <v>60</v>
      </c>
      <c r="F404" s="139" t="s">
        <v>12</v>
      </c>
      <c r="G404" s="139" t="s">
        <v>187</v>
      </c>
      <c r="H404" s="314"/>
      <c r="I404" s="341"/>
      <c r="J404" s="153">
        <f>ROUNDUP('Tarifa 2026'!J405*(1+Instructions!$AA$9),3)</f>
        <v>3.1</v>
      </c>
      <c r="K404" s="141">
        <f t="shared" si="51"/>
        <v>3.2549999999999999</v>
      </c>
      <c r="L404" s="141">
        <f t="shared" si="50"/>
        <v>3.72</v>
      </c>
      <c r="M404" s="88"/>
      <c r="N404" s="89"/>
    </row>
    <row r="405" spans="1:45" s="6" customFormat="1" ht="26.1" customHeight="1">
      <c r="A405" s="233">
        <v>257</v>
      </c>
      <c r="B405" s="130" t="s">
        <v>122</v>
      </c>
      <c r="C405" s="228" t="s">
        <v>38</v>
      </c>
      <c r="D405" s="229" t="s">
        <v>73</v>
      </c>
      <c r="E405" s="229" t="s">
        <v>64</v>
      </c>
      <c r="F405" s="229" t="s">
        <v>132</v>
      </c>
      <c r="G405" s="229" t="s">
        <v>187</v>
      </c>
      <c r="H405" s="229">
        <v>50</v>
      </c>
      <c r="I405" s="230">
        <v>5</v>
      </c>
      <c r="J405" s="231">
        <f>ROUNDUP('Tarifa 2026'!J406*(1+Instructions!$AA$9),3)</f>
        <v>3.2</v>
      </c>
      <c r="K405" s="232">
        <f t="shared" si="51"/>
        <v>3.36</v>
      </c>
      <c r="L405" s="232">
        <f>IF(I405=1,"-",IF(AND(I405="",L404="-"),"-",ROUNDUP((J405*0.2)+J405,3)))</f>
        <v>3.84</v>
      </c>
      <c r="M405" s="88"/>
      <c r="N405" s="89"/>
      <c r="O405"/>
      <c r="P405"/>
      <c r="Q405"/>
      <c r="R405"/>
      <c r="S405"/>
      <c r="T405"/>
      <c r="U405"/>
      <c r="V405"/>
      <c r="W405"/>
      <c r="X405"/>
      <c r="Y405"/>
      <c r="Z405"/>
      <c r="AA405"/>
      <c r="AB405"/>
      <c r="AC405"/>
      <c r="AD405"/>
      <c r="AE405"/>
      <c r="AF405"/>
      <c r="AG405"/>
      <c r="AH405"/>
      <c r="AI405"/>
      <c r="AJ405"/>
      <c r="AK405"/>
      <c r="AL405"/>
      <c r="AM405"/>
      <c r="AN405"/>
      <c r="AO405"/>
      <c r="AP405"/>
      <c r="AQ405"/>
      <c r="AR405"/>
      <c r="AS405"/>
    </row>
    <row r="406" spans="1:45" s="6" customFormat="1" ht="26.1" customHeight="1">
      <c r="A406" s="268">
        <v>258</v>
      </c>
      <c r="B406" s="317" t="s">
        <v>122</v>
      </c>
      <c r="C406" s="390" t="s">
        <v>304</v>
      </c>
      <c r="D406" s="381" t="s">
        <v>305</v>
      </c>
      <c r="E406" s="163" t="s">
        <v>62</v>
      </c>
      <c r="F406" s="163" t="s">
        <v>135</v>
      </c>
      <c r="G406" s="163" t="s">
        <v>187</v>
      </c>
      <c r="H406" s="381">
        <v>50</v>
      </c>
      <c r="I406" s="378">
        <v>5</v>
      </c>
      <c r="J406" s="153">
        <f>ROUNDUP('Tarifa 2026'!J407*(1+Instructions!$AA$9),3)</f>
        <v>3.98</v>
      </c>
      <c r="K406" s="141">
        <f t="shared" si="51"/>
        <v>4.1790000000000003</v>
      </c>
      <c r="L406" s="141">
        <f t="shared" si="50"/>
        <v>4.7759999999999998</v>
      </c>
      <c r="M406" s="88"/>
      <c r="N406" s="89"/>
      <c r="O406"/>
      <c r="P406"/>
      <c r="Q406"/>
      <c r="R406"/>
      <c r="S406"/>
      <c r="T406"/>
      <c r="U406"/>
      <c r="V406"/>
      <c r="W406"/>
      <c r="X406"/>
      <c r="Y406"/>
      <c r="Z406"/>
      <c r="AA406"/>
      <c r="AB406"/>
      <c r="AC406"/>
      <c r="AD406"/>
      <c r="AE406"/>
      <c r="AF406"/>
      <c r="AG406"/>
      <c r="AH406"/>
      <c r="AI406"/>
      <c r="AJ406"/>
      <c r="AK406"/>
      <c r="AL406"/>
      <c r="AM406"/>
      <c r="AN406"/>
      <c r="AO406"/>
      <c r="AP406"/>
      <c r="AQ406"/>
      <c r="AR406"/>
      <c r="AS406"/>
    </row>
    <row r="407" spans="1:45" s="6" customFormat="1" ht="26.1" customHeight="1">
      <c r="A407" s="268">
        <v>188</v>
      </c>
      <c r="B407" s="317"/>
      <c r="C407" s="390"/>
      <c r="D407" s="381"/>
      <c r="E407" s="163" t="s">
        <v>60</v>
      </c>
      <c r="F407" s="163" t="s">
        <v>12</v>
      </c>
      <c r="G407" s="163" t="s">
        <v>187</v>
      </c>
      <c r="H407" s="381"/>
      <c r="I407" s="378"/>
      <c r="J407" s="153">
        <f>ROUNDUP('Tarifa 2026'!J408*(1+Instructions!$AA$9),3)</f>
        <v>3.64</v>
      </c>
      <c r="K407" s="141">
        <f t="shared" si="51"/>
        <v>3.8220000000000001</v>
      </c>
      <c r="L407" s="141">
        <f t="shared" si="50"/>
        <v>4.3680000000000003</v>
      </c>
      <c r="M407" s="88"/>
      <c r="N407" s="89"/>
      <c r="O407"/>
      <c r="P407"/>
      <c r="Q407"/>
      <c r="R407"/>
      <c r="S407"/>
      <c r="T407"/>
      <c r="U407"/>
      <c r="V407"/>
      <c r="W407"/>
      <c r="X407"/>
      <c r="Y407"/>
      <c r="Z407"/>
      <c r="AA407"/>
      <c r="AB407"/>
      <c r="AC407"/>
      <c r="AD407"/>
      <c r="AE407"/>
      <c r="AF407"/>
      <c r="AG407"/>
      <c r="AH407"/>
      <c r="AI407"/>
      <c r="AJ407"/>
      <c r="AK407"/>
      <c r="AL407"/>
      <c r="AM407"/>
      <c r="AN407"/>
      <c r="AO407"/>
      <c r="AP407"/>
      <c r="AQ407"/>
      <c r="AR407"/>
      <c r="AS407"/>
    </row>
    <row r="408" spans="1:45" s="6" customFormat="1" ht="26.1" customHeight="1">
      <c r="A408" s="342">
        <v>259</v>
      </c>
      <c r="B408" s="336" t="s">
        <v>122</v>
      </c>
      <c r="C408" s="346" t="s">
        <v>232</v>
      </c>
      <c r="D408" s="343" t="s">
        <v>233</v>
      </c>
      <c r="E408" s="229" t="s">
        <v>244</v>
      </c>
      <c r="F408" s="229" t="s">
        <v>178</v>
      </c>
      <c r="G408" s="229" t="s">
        <v>187</v>
      </c>
      <c r="H408" s="343">
        <v>50</v>
      </c>
      <c r="I408" s="345">
        <v>5</v>
      </c>
      <c r="J408" s="231">
        <f>ROUNDUP('Tarifa 2026'!J409*(1+Instructions!$AA$9),3)</f>
        <v>4.8</v>
      </c>
      <c r="K408" s="232">
        <f t="shared" si="51"/>
        <v>5.04</v>
      </c>
      <c r="L408" s="232">
        <f t="shared" si="50"/>
        <v>5.76</v>
      </c>
      <c r="M408" s="88"/>
      <c r="N408" s="89"/>
      <c r="O408"/>
      <c r="P408"/>
      <c r="Q408"/>
      <c r="R408"/>
    </row>
    <row r="409" spans="1:45" s="6" customFormat="1" ht="26.1" customHeight="1">
      <c r="A409" s="342"/>
      <c r="B409" s="336"/>
      <c r="C409" s="346"/>
      <c r="D409" s="343"/>
      <c r="E409" s="229" t="s">
        <v>244</v>
      </c>
      <c r="F409" s="229" t="s">
        <v>176</v>
      </c>
      <c r="G409" s="229" t="s">
        <v>187</v>
      </c>
      <c r="H409" s="343"/>
      <c r="I409" s="345"/>
      <c r="J409" s="231">
        <f>ROUNDUP('Tarifa 2026'!J410*(1+Instructions!$AA$9),3)</f>
        <v>5.2</v>
      </c>
      <c r="K409" s="232">
        <f t="shared" si="51"/>
        <v>5.46</v>
      </c>
      <c r="L409" s="232">
        <f t="shared" si="50"/>
        <v>6.24</v>
      </c>
      <c r="M409" s="88"/>
      <c r="N409" s="89"/>
      <c r="O409"/>
      <c r="P409"/>
      <c r="Q409"/>
      <c r="R409"/>
    </row>
    <row r="410" spans="1:45" s="6" customFormat="1" ht="26.1" customHeight="1">
      <c r="A410" s="160">
        <v>260</v>
      </c>
      <c r="B410" s="318" t="s">
        <v>122</v>
      </c>
      <c r="C410" s="307" t="s">
        <v>148</v>
      </c>
      <c r="D410" s="314" t="s">
        <v>149</v>
      </c>
      <c r="E410" s="139" t="s">
        <v>62</v>
      </c>
      <c r="F410" s="139" t="s">
        <v>132</v>
      </c>
      <c r="G410" s="139" t="s">
        <v>187</v>
      </c>
      <c r="H410" s="314">
        <v>50</v>
      </c>
      <c r="I410" s="341">
        <v>5</v>
      </c>
      <c r="J410" s="153">
        <f>ROUNDUP('Tarifa 2026'!J411*(1+Instructions!$AA$9),3)</f>
        <v>5.5</v>
      </c>
      <c r="K410" s="141">
        <f t="shared" si="51"/>
        <v>5.7750000000000004</v>
      </c>
      <c r="L410" s="141">
        <f t="shared" si="50"/>
        <v>6.6</v>
      </c>
      <c r="M410" s="88"/>
      <c r="N410" s="89"/>
      <c r="O410"/>
      <c r="P410"/>
      <c r="Q410"/>
      <c r="R410"/>
    </row>
    <row r="411" spans="1:45" s="6" customFormat="1" ht="26.1" customHeight="1">
      <c r="A411" s="160">
        <v>192</v>
      </c>
      <c r="B411" s="318"/>
      <c r="C411" s="307"/>
      <c r="D411" s="314"/>
      <c r="E411" s="139" t="s">
        <v>60</v>
      </c>
      <c r="F411" s="139" t="s">
        <v>12</v>
      </c>
      <c r="G411" s="139" t="s">
        <v>187</v>
      </c>
      <c r="H411" s="314"/>
      <c r="I411" s="341"/>
      <c r="J411" s="153">
        <f>ROUNDUP('Tarifa 2026'!J412*(1+Instructions!$AA$9),3)</f>
        <v>5</v>
      </c>
      <c r="K411" s="141">
        <f t="shared" si="51"/>
        <v>5.25</v>
      </c>
      <c r="L411" s="141">
        <f t="shared" si="50"/>
        <v>6</v>
      </c>
      <c r="M411" s="88"/>
      <c r="N411" s="89"/>
      <c r="O411"/>
      <c r="P411"/>
      <c r="Q411"/>
      <c r="R411"/>
    </row>
    <row r="412" spans="1:45" ht="26.1" customHeight="1">
      <c r="A412" s="233">
        <v>260</v>
      </c>
      <c r="B412" s="130" t="s">
        <v>122</v>
      </c>
      <c r="C412" s="228" t="s">
        <v>214</v>
      </c>
      <c r="D412" s="229" t="s">
        <v>213</v>
      </c>
      <c r="E412" s="229" t="s">
        <v>64</v>
      </c>
      <c r="F412" s="229" t="s">
        <v>132</v>
      </c>
      <c r="G412" s="229" t="s">
        <v>187</v>
      </c>
      <c r="H412" s="229">
        <v>50</v>
      </c>
      <c r="I412" s="230">
        <v>5</v>
      </c>
      <c r="J412" s="231">
        <f>ROUNDUP('Tarifa 2026'!J413*(1+Instructions!$AA$9),3)</f>
        <v>5.5</v>
      </c>
      <c r="K412" s="232">
        <f t="shared" si="51"/>
        <v>5.7750000000000004</v>
      </c>
      <c r="L412" s="232">
        <f t="shared" si="50"/>
        <v>6.6</v>
      </c>
      <c r="M412" s="88"/>
      <c r="N412" s="89"/>
    </row>
    <row r="413" spans="1:45" ht="26.1" customHeight="1">
      <c r="A413" s="160">
        <v>262</v>
      </c>
      <c r="B413" s="318" t="s">
        <v>122</v>
      </c>
      <c r="C413" s="307" t="s">
        <v>100</v>
      </c>
      <c r="D413" s="314" t="s">
        <v>101</v>
      </c>
      <c r="E413" s="139" t="s">
        <v>62</v>
      </c>
      <c r="F413" s="139" t="s">
        <v>132</v>
      </c>
      <c r="G413" s="139" t="s">
        <v>187</v>
      </c>
      <c r="H413" s="314">
        <v>50</v>
      </c>
      <c r="I413" s="341">
        <v>5</v>
      </c>
      <c r="J413" s="153">
        <f>ROUNDUP('Tarifa 2026'!J414*(1+Instructions!$AA$9),3)</f>
        <v>4.7</v>
      </c>
      <c r="K413" s="141">
        <f t="shared" si="51"/>
        <v>4.9349999999999996</v>
      </c>
      <c r="L413" s="141">
        <f t="shared" si="50"/>
        <v>5.64</v>
      </c>
      <c r="M413" s="88"/>
      <c r="N413" s="89"/>
    </row>
    <row r="414" spans="1:45" ht="26.1" customHeight="1">
      <c r="A414" s="160">
        <v>194</v>
      </c>
      <c r="B414" s="318"/>
      <c r="C414" s="307"/>
      <c r="D414" s="314"/>
      <c r="E414" s="139" t="s">
        <v>60</v>
      </c>
      <c r="F414" s="139" t="s">
        <v>12</v>
      </c>
      <c r="G414" s="139" t="s">
        <v>187</v>
      </c>
      <c r="H414" s="314"/>
      <c r="I414" s="341"/>
      <c r="J414" s="153">
        <f>ROUNDUP('Tarifa 2026'!J415*(1+Instructions!$AA$9),3)</f>
        <v>4.3</v>
      </c>
      <c r="K414" s="141">
        <f t="shared" si="51"/>
        <v>4.5149999999999997</v>
      </c>
      <c r="L414" s="141">
        <f t="shared" si="50"/>
        <v>5.16</v>
      </c>
      <c r="M414" s="88"/>
      <c r="N414" s="89"/>
    </row>
    <row r="415" spans="1:45" s="6" customFormat="1" ht="26.1" customHeight="1">
      <c r="A415" s="233">
        <v>262</v>
      </c>
      <c r="B415" s="130" t="s">
        <v>122</v>
      </c>
      <c r="C415" s="228" t="s">
        <v>99</v>
      </c>
      <c r="D415" s="229" t="s">
        <v>98</v>
      </c>
      <c r="E415" s="229" t="s">
        <v>64</v>
      </c>
      <c r="F415" s="229" t="s">
        <v>132</v>
      </c>
      <c r="G415" s="229" t="s">
        <v>187</v>
      </c>
      <c r="H415" s="229">
        <v>50</v>
      </c>
      <c r="I415" s="230">
        <v>5</v>
      </c>
      <c r="J415" s="231">
        <f>ROUNDUP('Tarifa 2026'!J416*(1+Instructions!$AA$9),3)</f>
        <v>4.7</v>
      </c>
      <c r="K415" s="232">
        <f t="shared" si="51"/>
        <v>4.9349999999999996</v>
      </c>
      <c r="L415" s="232">
        <f t="shared" si="50"/>
        <v>5.64</v>
      </c>
      <c r="M415" s="88"/>
      <c r="N415" s="89"/>
      <c r="O415"/>
      <c r="P415"/>
      <c r="Q415"/>
      <c r="R415"/>
    </row>
    <row r="416" spans="1:45" ht="26.1" customHeight="1">
      <c r="A416" s="146">
        <v>264</v>
      </c>
      <c r="B416" s="74" t="s">
        <v>122</v>
      </c>
      <c r="C416" s="148" t="s">
        <v>287</v>
      </c>
      <c r="D416" s="139" t="s">
        <v>288</v>
      </c>
      <c r="E416" s="139" t="s">
        <v>62</v>
      </c>
      <c r="F416" s="139" t="s">
        <v>132</v>
      </c>
      <c r="G416" s="139" t="s">
        <v>63</v>
      </c>
      <c r="H416" s="139">
        <v>50</v>
      </c>
      <c r="I416" s="161">
        <v>1</v>
      </c>
      <c r="J416" s="153">
        <f>ROUNDUP('Tarifa 2026'!J417*(1+Instructions!$AA$9),3)</f>
        <v>7.2</v>
      </c>
      <c r="K416" s="141">
        <f t="shared" si="51"/>
        <v>7.56</v>
      </c>
      <c r="L416" s="141" t="str">
        <f t="shared" si="50"/>
        <v>-</v>
      </c>
      <c r="M416" s="102"/>
      <c r="N416" s="89"/>
    </row>
    <row r="417" spans="1:18" s="6" customFormat="1" ht="26.1" customHeight="1">
      <c r="A417" s="233">
        <v>264</v>
      </c>
      <c r="B417" s="336" t="s">
        <v>122</v>
      </c>
      <c r="C417" s="346" t="s">
        <v>146</v>
      </c>
      <c r="D417" s="343" t="s">
        <v>147</v>
      </c>
      <c r="E417" s="229" t="s">
        <v>62</v>
      </c>
      <c r="F417" s="229" t="s">
        <v>132</v>
      </c>
      <c r="G417" s="229" t="s">
        <v>187</v>
      </c>
      <c r="H417" s="343">
        <v>50</v>
      </c>
      <c r="I417" s="345">
        <v>5</v>
      </c>
      <c r="J417" s="231">
        <f>ROUNDUP('Tarifa 2026'!J418*(1+Instructions!$AA$9),3)</f>
        <v>4.8</v>
      </c>
      <c r="K417" s="232">
        <f t="shared" si="51"/>
        <v>5.04</v>
      </c>
      <c r="L417" s="232">
        <f t="shared" si="50"/>
        <v>5.76</v>
      </c>
      <c r="M417" s="88"/>
      <c r="N417" s="89"/>
      <c r="O417"/>
      <c r="P417"/>
      <c r="Q417"/>
      <c r="R417"/>
    </row>
    <row r="418" spans="1:18" s="6" customFormat="1" ht="26.1" customHeight="1">
      <c r="A418" s="233">
        <v>194</v>
      </c>
      <c r="B418" s="336"/>
      <c r="C418" s="346"/>
      <c r="D418" s="343"/>
      <c r="E418" s="229" t="s">
        <v>60</v>
      </c>
      <c r="F418" s="229" t="s">
        <v>12</v>
      </c>
      <c r="G418" s="229" t="s">
        <v>187</v>
      </c>
      <c r="H418" s="343"/>
      <c r="I418" s="345"/>
      <c r="J418" s="231">
        <f>ROUNDUP('Tarifa 2026'!J419*(1+Instructions!$AA$9),3)</f>
        <v>4.1399999999999997</v>
      </c>
      <c r="K418" s="232">
        <f t="shared" si="51"/>
        <v>4.3470000000000004</v>
      </c>
      <c r="L418" s="232">
        <f t="shared" si="50"/>
        <v>4.968</v>
      </c>
      <c r="M418" s="88"/>
      <c r="N418" s="89"/>
      <c r="O418"/>
      <c r="P418"/>
      <c r="Q418"/>
      <c r="R418"/>
    </row>
    <row r="419" spans="1:18" s="6" customFormat="1" ht="26.1" customHeight="1">
      <c r="A419" s="309">
        <v>265</v>
      </c>
      <c r="B419" s="382" t="s">
        <v>449</v>
      </c>
      <c r="C419" s="307" t="s">
        <v>524</v>
      </c>
      <c r="D419" s="314" t="s">
        <v>523</v>
      </c>
      <c r="E419" s="139" t="s">
        <v>62</v>
      </c>
      <c r="F419" s="139" t="s">
        <v>132</v>
      </c>
      <c r="G419" s="139" t="s">
        <v>63</v>
      </c>
      <c r="H419" s="314">
        <v>50</v>
      </c>
      <c r="I419" s="341">
        <v>1</v>
      </c>
      <c r="J419" s="153">
        <f>ROUNDUP('Tarifa 2026'!J420*(1+Instructions!$AA$9),3)</f>
        <v>5.9</v>
      </c>
      <c r="K419" s="141">
        <f t="shared" si="51"/>
        <v>6.1950000000000003</v>
      </c>
      <c r="L419" s="141" t="str">
        <f>IF(I419=1,"-",IF(AND(I419="",L418="-"),"-",ROUNDUP((J419*0.2)+J419,3)))</f>
        <v>-</v>
      </c>
      <c r="M419" s="88"/>
      <c r="N419" s="89"/>
      <c r="O419"/>
      <c r="P419"/>
      <c r="Q419"/>
      <c r="R419"/>
    </row>
    <row r="420" spans="1:18" ht="26.1" customHeight="1">
      <c r="A420" s="309"/>
      <c r="B420" s="382"/>
      <c r="C420" s="307"/>
      <c r="D420" s="314"/>
      <c r="E420" s="139" t="s">
        <v>62</v>
      </c>
      <c r="F420" s="139" t="s">
        <v>176</v>
      </c>
      <c r="G420" s="139" t="s">
        <v>63</v>
      </c>
      <c r="H420" s="314"/>
      <c r="I420" s="341"/>
      <c r="J420" s="153">
        <f>ROUNDUP('Tarifa 2026'!J421*(1+Instructions!$AA$9),3)</f>
        <v>6.4</v>
      </c>
      <c r="K420" s="141">
        <f t="shared" si="51"/>
        <v>6.72</v>
      </c>
      <c r="L420" s="141" t="str">
        <f t="shared" si="50"/>
        <v>-</v>
      </c>
      <c r="M420" s="88"/>
      <c r="N420" s="89"/>
    </row>
    <row r="421" spans="1:18" ht="26.1" customHeight="1">
      <c r="A421" s="342">
        <v>266</v>
      </c>
      <c r="B421" s="336" t="s">
        <v>122</v>
      </c>
      <c r="C421" s="346" t="s">
        <v>124</v>
      </c>
      <c r="D421" s="343" t="s">
        <v>102</v>
      </c>
      <c r="E421" s="229" t="s">
        <v>62</v>
      </c>
      <c r="F421" s="229" t="s">
        <v>132</v>
      </c>
      <c r="G421" s="229" t="s">
        <v>187</v>
      </c>
      <c r="H421" s="343">
        <v>50</v>
      </c>
      <c r="I421" s="345">
        <v>5</v>
      </c>
      <c r="J421" s="231">
        <f>ROUNDUP('Tarifa 2026'!J422*(1+Instructions!$AA$9),3)</f>
        <v>4.3</v>
      </c>
      <c r="K421" s="232">
        <f t="shared" si="51"/>
        <v>4.5149999999999997</v>
      </c>
      <c r="L421" s="232">
        <f t="shared" si="50"/>
        <v>5.16</v>
      </c>
      <c r="M421" s="88"/>
      <c r="N421" s="89"/>
    </row>
    <row r="422" spans="1:18" ht="26.1" customHeight="1">
      <c r="A422" s="342"/>
      <c r="B422" s="336"/>
      <c r="C422" s="346"/>
      <c r="D422" s="343"/>
      <c r="E422" s="229" t="s">
        <v>62</v>
      </c>
      <c r="F422" s="229" t="s">
        <v>176</v>
      </c>
      <c r="G422" s="229" t="s">
        <v>187</v>
      </c>
      <c r="H422" s="343"/>
      <c r="I422" s="345"/>
      <c r="J422" s="231">
        <f>ROUNDUP('Tarifa 2026'!J423*(1+Instructions!$AA$9),3)</f>
        <v>4.66</v>
      </c>
      <c r="K422" s="232">
        <f t="shared" si="51"/>
        <v>4.8929999999999998</v>
      </c>
      <c r="L422" s="232">
        <f t="shared" si="50"/>
        <v>5.5919999999999996</v>
      </c>
      <c r="M422" s="88"/>
      <c r="N422" s="89"/>
    </row>
    <row r="423" spans="1:18" s="6" customFormat="1" ht="26.1" customHeight="1">
      <c r="A423" s="233">
        <v>196</v>
      </c>
      <c r="B423" s="336"/>
      <c r="C423" s="346"/>
      <c r="D423" s="343"/>
      <c r="E423" s="229" t="s">
        <v>60</v>
      </c>
      <c r="F423" s="229" t="s">
        <v>12</v>
      </c>
      <c r="G423" s="229" t="s">
        <v>187</v>
      </c>
      <c r="H423" s="343"/>
      <c r="I423" s="345"/>
      <c r="J423" s="231">
        <f>ROUNDUP('Tarifa 2026'!J424*(1+Instructions!$AA$9),3)</f>
        <v>3.98</v>
      </c>
      <c r="K423" s="232">
        <f t="shared" si="51"/>
        <v>4.1790000000000003</v>
      </c>
      <c r="L423" s="232">
        <f t="shared" si="50"/>
        <v>4.7759999999999998</v>
      </c>
      <c r="M423" s="88"/>
      <c r="N423" s="89"/>
      <c r="O423"/>
      <c r="P423"/>
      <c r="Q423"/>
      <c r="R423"/>
    </row>
    <row r="424" spans="1:18" s="6" customFormat="1" ht="26.1" customHeight="1">
      <c r="A424" s="160">
        <v>266</v>
      </c>
      <c r="B424" s="353" t="s">
        <v>122</v>
      </c>
      <c r="C424" s="307" t="s">
        <v>211</v>
      </c>
      <c r="D424" s="314" t="s">
        <v>210</v>
      </c>
      <c r="E424" s="139" t="s">
        <v>62</v>
      </c>
      <c r="F424" s="139" t="s">
        <v>132</v>
      </c>
      <c r="G424" s="139" t="s">
        <v>63</v>
      </c>
      <c r="H424" s="314">
        <v>50</v>
      </c>
      <c r="I424" s="341">
        <v>5</v>
      </c>
      <c r="J424" s="153">
        <f>ROUNDUP('Tarifa 2026'!J425*(1+Instructions!$AA$9),3)</f>
        <v>4.9000000000000004</v>
      </c>
      <c r="K424" s="141">
        <f t="shared" si="51"/>
        <v>5.1449999999999996</v>
      </c>
      <c r="L424" s="141">
        <f t="shared" si="50"/>
        <v>5.88</v>
      </c>
      <c r="M424" s="88"/>
      <c r="N424" s="89"/>
      <c r="O424"/>
      <c r="P424"/>
      <c r="Q424"/>
      <c r="R424"/>
    </row>
    <row r="425" spans="1:18" s="6" customFormat="1" ht="26.1" customHeight="1">
      <c r="A425" s="160">
        <v>196</v>
      </c>
      <c r="B425" s="353"/>
      <c r="C425" s="307"/>
      <c r="D425" s="314"/>
      <c r="E425" s="139" t="s">
        <v>60</v>
      </c>
      <c r="F425" s="139" t="s">
        <v>12</v>
      </c>
      <c r="G425" s="139" t="s">
        <v>63</v>
      </c>
      <c r="H425" s="314"/>
      <c r="I425" s="341"/>
      <c r="J425" s="153">
        <f>ROUNDUP('Tarifa 2026'!J426*(1+Instructions!$AA$9),3)</f>
        <v>4.3</v>
      </c>
      <c r="K425" s="141">
        <f t="shared" si="51"/>
        <v>4.5149999999999997</v>
      </c>
      <c r="L425" s="141">
        <f t="shared" si="50"/>
        <v>5.16</v>
      </c>
      <c r="M425" s="88"/>
      <c r="N425" s="89"/>
      <c r="O425"/>
      <c r="P425"/>
      <c r="Q425"/>
      <c r="R425"/>
    </row>
    <row r="426" spans="1:18" s="6" customFormat="1" ht="26.1" customHeight="1">
      <c r="A426" s="342">
        <v>267</v>
      </c>
      <c r="B426" s="394" t="s">
        <v>449</v>
      </c>
      <c r="C426" s="346" t="s">
        <v>581</v>
      </c>
      <c r="D426" s="343" t="s">
        <v>582</v>
      </c>
      <c r="E426" s="229" t="s">
        <v>244</v>
      </c>
      <c r="F426" s="229" t="s">
        <v>178</v>
      </c>
      <c r="G426" s="229" t="s">
        <v>187</v>
      </c>
      <c r="H426" s="343">
        <v>50</v>
      </c>
      <c r="I426" s="345">
        <v>5</v>
      </c>
      <c r="J426" s="231">
        <f>ROUNDUP('Tarifa 2026'!J427*(1+Instructions!$AA$9),3)</f>
        <v>5.5</v>
      </c>
      <c r="K426" s="232">
        <f t="shared" si="51"/>
        <v>5.7750000000000004</v>
      </c>
      <c r="L426" s="232">
        <f t="shared" si="50"/>
        <v>6.6</v>
      </c>
      <c r="M426" s="88"/>
      <c r="N426" s="89"/>
      <c r="O426"/>
      <c r="P426"/>
      <c r="Q426"/>
      <c r="R426"/>
    </row>
    <row r="427" spans="1:18" ht="27.75" customHeight="1">
      <c r="A427" s="342"/>
      <c r="B427" s="394"/>
      <c r="C427" s="346"/>
      <c r="D427" s="343"/>
      <c r="E427" s="229" t="s">
        <v>244</v>
      </c>
      <c r="F427" s="229" t="s">
        <v>176</v>
      </c>
      <c r="G427" s="229" t="s">
        <v>187</v>
      </c>
      <c r="H427" s="343"/>
      <c r="I427" s="345"/>
      <c r="J427" s="231">
        <f>ROUNDUP('Tarifa 2026'!J428*(1+Instructions!$AA$9),3)</f>
        <v>5.5</v>
      </c>
      <c r="K427" s="232">
        <f t="shared" ref="K427:K428" si="52">IF(I427=1,(ROUNDUP((J427*0.05+J427),3)),ROUNDUP((J427*0.05+J427),3))</f>
        <v>5.7750000000000004</v>
      </c>
      <c r="L427" s="232">
        <f t="shared" si="50"/>
        <v>6.6</v>
      </c>
      <c r="M427" s="88"/>
      <c r="N427" s="89"/>
    </row>
    <row r="428" spans="1:18" ht="27.75" customHeight="1">
      <c r="A428" s="342"/>
      <c r="B428" s="394"/>
      <c r="C428" s="346"/>
      <c r="D428" s="343"/>
      <c r="E428" s="229" t="s">
        <v>60</v>
      </c>
      <c r="F428" s="229" t="s">
        <v>12</v>
      </c>
      <c r="G428" s="229" t="s">
        <v>187</v>
      </c>
      <c r="H428" s="343"/>
      <c r="I428" s="345"/>
      <c r="J428" s="231">
        <f>ROUNDUP('Tarifa 2026'!J429*(1+Instructions!$AA$9),3)</f>
        <v>4.5</v>
      </c>
      <c r="K428" s="232">
        <f t="shared" si="52"/>
        <v>4.7249999999999996</v>
      </c>
      <c r="L428" s="232">
        <f t="shared" si="50"/>
        <v>5.4</v>
      </c>
      <c r="M428" s="88"/>
      <c r="N428" s="89"/>
    </row>
    <row r="429" spans="1:18" s="6" customFormat="1" ht="21.75" customHeight="1">
      <c r="A429" s="146">
        <v>267</v>
      </c>
      <c r="B429" s="74" t="s">
        <v>122</v>
      </c>
      <c r="C429" s="148" t="s">
        <v>67</v>
      </c>
      <c r="D429" s="139" t="s">
        <v>68</v>
      </c>
      <c r="E429" s="139" t="s">
        <v>62</v>
      </c>
      <c r="F429" s="139" t="s">
        <v>132</v>
      </c>
      <c r="G429" s="139" t="s">
        <v>187</v>
      </c>
      <c r="H429" s="139">
        <v>50</v>
      </c>
      <c r="I429" s="161">
        <v>5</v>
      </c>
      <c r="J429" s="153">
        <f>ROUNDUP('Tarifa 2026'!J430*(1+Instructions!$AA$9),3)</f>
        <v>5.3</v>
      </c>
      <c r="K429" s="141">
        <f t="shared" si="51"/>
        <v>5.5650000000000004</v>
      </c>
      <c r="L429" s="141">
        <f t="shared" si="50"/>
        <v>6.36</v>
      </c>
      <c r="M429" s="88"/>
      <c r="N429" s="89"/>
      <c r="O429"/>
      <c r="P429"/>
      <c r="Q429"/>
      <c r="R429"/>
    </row>
    <row r="430" spans="1:18" ht="26.1" customHeight="1">
      <c r="A430" s="233">
        <v>269</v>
      </c>
      <c r="B430" s="336" t="s">
        <v>122</v>
      </c>
      <c r="C430" s="346" t="s">
        <v>150</v>
      </c>
      <c r="D430" s="343" t="s">
        <v>151</v>
      </c>
      <c r="E430" s="229" t="s">
        <v>62</v>
      </c>
      <c r="F430" s="229" t="s">
        <v>132</v>
      </c>
      <c r="G430" s="229" t="s">
        <v>63</v>
      </c>
      <c r="H430" s="343">
        <v>50</v>
      </c>
      <c r="I430" s="345">
        <v>5</v>
      </c>
      <c r="J430" s="231">
        <f>ROUNDUP('Tarifa 2026'!J431*(1+Instructions!$AA$9),3)</f>
        <v>5.5</v>
      </c>
      <c r="K430" s="232">
        <f t="shared" si="51"/>
        <v>5.7750000000000004</v>
      </c>
      <c r="L430" s="232">
        <f>IF(I430=1,"-",IF(AND(I430="",L429="-"),"-",ROUNDUP((J430*0.2)+J430,3)))</f>
        <v>6.6</v>
      </c>
      <c r="M430" s="88"/>
      <c r="N430" s="89"/>
    </row>
    <row r="431" spans="1:18" ht="26.1" customHeight="1">
      <c r="A431" s="233">
        <v>193</v>
      </c>
      <c r="B431" s="336"/>
      <c r="C431" s="346"/>
      <c r="D431" s="343"/>
      <c r="E431" s="229" t="s">
        <v>60</v>
      </c>
      <c r="F431" s="229" t="s">
        <v>12</v>
      </c>
      <c r="G431" s="229" t="s">
        <v>63</v>
      </c>
      <c r="H431" s="343"/>
      <c r="I431" s="345"/>
      <c r="J431" s="231">
        <f>ROUNDUP('Tarifa 2026'!J432*(1+Instructions!$AA$9),3)</f>
        <v>4.7</v>
      </c>
      <c r="K431" s="232">
        <f t="shared" si="51"/>
        <v>4.9349999999999996</v>
      </c>
      <c r="L431" s="232">
        <f t="shared" si="50"/>
        <v>5.64</v>
      </c>
      <c r="M431" s="88"/>
      <c r="N431" s="89"/>
    </row>
    <row r="432" spans="1:18" ht="26.1" customHeight="1">
      <c r="A432" s="146">
        <v>269</v>
      </c>
      <c r="B432" s="74" t="s">
        <v>122</v>
      </c>
      <c r="C432" s="148" t="s">
        <v>254</v>
      </c>
      <c r="D432" s="139" t="s">
        <v>255</v>
      </c>
      <c r="E432" s="139" t="s">
        <v>64</v>
      </c>
      <c r="F432" s="139" t="s">
        <v>132</v>
      </c>
      <c r="G432" s="139" t="s">
        <v>63</v>
      </c>
      <c r="H432" s="139">
        <v>50</v>
      </c>
      <c r="I432" s="161">
        <v>5</v>
      </c>
      <c r="J432" s="153">
        <f>ROUNDUP('Tarifa 2026'!J433*(1+Instructions!$AA$9),3)</f>
        <v>5.5</v>
      </c>
      <c r="K432" s="141">
        <f t="shared" si="51"/>
        <v>5.7750000000000004</v>
      </c>
      <c r="L432" s="141">
        <f t="shared" si="50"/>
        <v>6.6</v>
      </c>
      <c r="M432" s="88"/>
      <c r="N432" s="89"/>
    </row>
    <row r="433" spans="1:45" ht="26.1" customHeight="1">
      <c r="A433" s="233">
        <v>270</v>
      </c>
      <c r="B433" s="336" t="s">
        <v>122</v>
      </c>
      <c r="C433" s="346" t="s">
        <v>54</v>
      </c>
      <c r="D433" s="343" t="s">
        <v>182</v>
      </c>
      <c r="E433" s="229" t="s">
        <v>62</v>
      </c>
      <c r="F433" s="229" t="s">
        <v>132</v>
      </c>
      <c r="G433" s="229" t="s">
        <v>187</v>
      </c>
      <c r="H433" s="343">
        <v>50</v>
      </c>
      <c r="I433" s="345">
        <v>1</v>
      </c>
      <c r="J433" s="231">
        <f>ROUNDUP('Tarifa 2026'!J434*(1+Instructions!$AA$9),3)</f>
        <v>3.9</v>
      </c>
      <c r="K433" s="232">
        <f t="shared" si="51"/>
        <v>4.0949999999999998</v>
      </c>
      <c r="L433" s="232" t="str">
        <f t="shared" si="50"/>
        <v>-</v>
      </c>
      <c r="M433" s="88"/>
      <c r="N433" s="89"/>
    </row>
    <row r="434" spans="1:45" ht="26.1" customHeight="1">
      <c r="A434" s="233">
        <v>199</v>
      </c>
      <c r="B434" s="336"/>
      <c r="C434" s="346"/>
      <c r="D434" s="343"/>
      <c r="E434" s="229" t="s">
        <v>60</v>
      </c>
      <c r="F434" s="229" t="s">
        <v>12</v>
      </c>
      <c r="G434" s="229" t="s">
        <v>187</v>
      </c>
      <c r="H434" s="343"/>
      <c r="I434" s="345"/>
      <c r="J434" s="231">
        <f>ROUNDUP('Tarifa 2026'!J435*(1+Instructions!$AA$9),3)</f>
        <v>3.7</v>
      </c>
      <c r="K434" s="232">
        <f t="shared" si="51"/>
        <v>3.8849999999999998</v>
      </c>
      <c r="L434" s="232" t="str">
        <f t="shared" si="50"/>
        <v>-</v>
      </c>
      <c r="M434" s="88"/>
      <c r="N434" s="89"/>
    </row>
    <row r="435" spans="1:45" ht="26.1" customHeight="1">
      <c r="A435" s="160">
        <v>271</v>
      </c>
      <c r="B435" s="81" t="s">
        <v>122</v>
      </c>
      <c r="C435" s="148" t="s">
        <v>230</v>
      </c>
      <c r="D435" s="139" t="s">
        <v>231</v>
      </c>
      <c r="E435" s="139" t="s">
        <v>244</v>
      </c>
      <c r="F435" s="139" t="s">
        <v>178</v>
      </c>
      <c r="G435" s="139" t="s">
        <v>63</v>
      </c>
      <c r="H435" s="139">
        <v>100</v>
      </c>
      <c r="I435" s="161">
        <v>10</v>
      </c>
      <c r="J435" s="153">
        <f>ROUNDUP('Tarifa 2026'!J436*(1+Instructions!$AA$9),3)</f>
        <v>9.9</v>
      </c>
      <c r="K435" s="141">
        <f t="shared" si="51"/>
        <v>10.395</v>
      </c>
      <c r="L435" s="141">
        <f t="shared" si="50"/>
        <v>11.88</v>
      </c>
      <c r="M435" s="88"/>
      <c r="N435" s="89"/>
    </row>
    <row r="436" spans="1:45" ht="26.1" customHeight="1">
      <c r="A436" s="233">
        <v>272</v>
      </c>
      <c r="B436" s="130" t="s">
        <v>122</v>
      </c>
      <c r="C436" s="228" t="s">
        <v>84</v>
      </c>
      <c r="D436" s="229" t="s">
        <v>85</v>
      </c>
      <c r="E436" s="229" t="s">
        <v>64</v>
      </c>
      <c r="F436" s="229" t="s">
        <v>132</v>
      </c>
      <c r="G436" s="229" t="s">
        <v>187</v>
      </c>
      <c r="H436" s="229">
        <v>50</v>
      </c>
      <c r="I436" s="230">
        <v>5</v>
      </c>
      <c r="J436" s="231">
        <f>ROUNDUP('Tarifa 2026'!J437*(1+Instructions!$AA$9),3)</f>
        <v>3.4</v>
      </c>
      <c r="K436" s="232">
        <f t="shared" si="51"/>
        <v>3.57</v>
      </c>
      <c r="L436" s="232">
        <f t="shared" si="50"/>
        <v>4.08</v>
      </c>
      <c r="M436" s="88"/>
      <c r="N436" s="89"/>
    </row>
    <row r="437" spans="1:45" ht="26.1" customHeight="1">
      <c r="A437" s="160">
        <v>272</v>
      </c>
      <c r="B437" s="318" t="s">
        <v>122</v>
      </c>
      <c r="C437" s="307" t="s">
        <v>154</v>
      </c>
      <c r="D437" s="314" t="s">
        <v>155</v>
      </c>
      <c r="E437" s="139" t="s">
        <v>64</v>
      </c>
      <c r="F437" s="139" t="s">
        <v>132</v>
      </c>
      <c r="G437" s="139" t="s">
        <v>187</v>
      </c>
      <c r="H437" s="314">
        <v>50</v>
      </c>
      <c r="I437" s="341">
        <v>5</v>
      </c>
      <c r="J437" s="153">
        <f>ROUNDUP('Tarifa 2026'!J438*(1+Instructions!$AA$9),3)</f>
        <v>4.8</v>
      </c>
      <c r="K437" s="141">
        <f t="shared" si="51"/>
        <v>5.04</v>
      </c>
      <c r="L437" s="141">
        <f t="shared" si="50"/>
        <v>5.76</v>
      </c>
      <c r="M437" s="88"/>
      <c r="N437" s="89"/>
    </row>
    <row r="438" spans="1:45" ht="26.1" customHeight="1">
      <c r="A438" s="160">
        <v>198</v>
      </c>
      <c r="B438" s="318"/>
      <c r="C438" s="307"/>
      <c r="D438" s="314"/>
      <c r="E438" s="139" t="s">
        <v>60</v>
      </c>
      <c r="F438" s="139" t="s">
        <v>12</v>
      </c>
      <c r="G438" s="139" t="s">
        <v>187</v>
      </c>
      <c r="H438" s="314"/>
      <c r="I438" s="341"/>
      <c r="J438" s="153">
        <f>ROUNDUP('Tarifa 2026'!J439*(1+Instructions!$AA$9),3)</f>
        <v>4.34</v>
      </c>
      <c r="K438" s="141">
        <f t="shared" si="51"/>
        <v>4.5570000000000004</v>
      </c>
      <c r="L438" s="141">
        <f t="shared" si="50"/>
        <v>5.2080000000000002</v>
      </c>
      <c r="M438" s="88"/>
      <c r="N438" s="89"/>
    </row>
    <row r="439" spans="1:45" ht="26.1" customHeight="1">
      <c r="A439" s="233">
        <v>273</v>
      </c>
      <c r="B439" s="130" t="s">
        <v>122</v>
      </c>
      <c r="C439" s="228" t="s">
        <v>152</v>
      </c>
      <c r="D439" s="229" t="s">
        <v>153</v>
      </c>
      <c r="E439" s="229" t="s">
        <v>64</v>
      </c>
      <c r="F439" s="229" t="s">
        <v>132</v>
      </c>
      <c r="G439" s="229" t="s">
        <v>187</v>
      </c>
      <c r="H439" s="229">
        <v>50</v>
      </c>
      <c r="I439" s="230">
        <v>5</v>
      </c>
      <c r="J439" s="231">
        <f>ROUNDUP('Tarifa 2026'!J440*(1+Instructions!$AA$9),3)</f>
        <v>5.9</v>
      </c>
      <c r="K439" s="232">
        <f t="shared" si="51"/>
        <v>6.1950000000000003</v>
      </c>
      <c r="L439" s="232">
        <f t="shared" si="50"/>
        <v>7.08</v>
      </c>
      <c r="M439" s="88"/>
      <c r="N439" s="89"/>
    </row>
    <row r="440" spans="1:45" s="12" customFormat="1" ht="21.75" customHeight="1">
      <c r="A440" s="160">
        <v>274</v>
      </c>
      <c r="B440" s="81" t="s">
        <v>122</v>
      </c>
      <c r="C440" s="148" t="s">
        <v>194</v>
      </c>
      <c r="D440" s="139" t="s">
        <v>195</v>
      </c>
      <c r="E440" s="139" t="s">
        <v>64</v>
      </c>
      <c r="F440" s="139" t="s">
        <v>50</v>
      </c>
      <c r="G440" s="139" t="s">
        <v>63</v>
      </c>
      <c r="H440" s="139">
        <v>50</v>
      </c>
      <c r="I440" s="161">
        <v>5</v>
      </c>
      <c r="J440" s="153">
        <f>ROUNDUP('Tarifa 2026'!J441*(1+Instructions!$AA$9),3)</f>
        <v>10.5</v>
      </c>
      <c r="K440" s="141">
        <f t="shared" si="51"/>
        <v>11.025</v>
      </c>
      <c r="L440" s="141">
        <f t="shared" si="50"/>
        <v>12.6</v>
      </c>
      <c r="M440"/>
      <c r="N440" s="51"/>
      <c r="O440"/>
      <c r="P440"/>
      <c r="Q440"/>
      <c r="R440"/>
      <c r="S440"/>
      <c r="T440"/>
      <c r="U440"/>
      <c r="V440"/>
      <c r="W440"/>
      <c r="X440"/>
      <c r="Y440"/>
      <c r="Z440"/>
      <c r="AA440"/>
      <c r="AB440"/>
      <c r="AC440"/>
      <c r="AD440"/>
      <c r="AE440"/>
      <c r="AF440"/>
      <c r="AG440"/>
      <c r="AH440"/>
      <c r="AI440"/>
      <c r="AJ440"/>
      <c r="AK440"/>
      <c r="AL440"/>
      <c r="AM440"/>
      <c r="AN440"/>
      <c r="AO440"/>
      <c r="AP440"/>
      <c r="AQ440"/>
      <c r="AR440"/>
      <c r="AS440"/>
    </row>
    <row r="441" spans="1:45" s="12" customFormat="1" ht="21.75" customHeight="1">
      <c r="A441" s="233">
        <v>275</v>
      </c>
      <c r="B441" s="130" t="s">
        <v>122</v>
      </c>
      <c r="C441" s="228" t="s">
        <v>306</v>
      </c>
      <c r="D441" s="229" t="s">
        <v>307</v>
      </c>
      <c r="E441" s="229" t="s">
        <v>64</v>
      </c>
      <c r="F441" s="229" t="s">
        <v>50</v>
      </c>
      <c r="G441" s="229" t="s">
        <v>63</v>
      </c>
      <c r="H441" s="229">
        <v>50</v>
      </c>
      <c r="I441" s="230">
        <v>1</v>
      </c>
      <c r="J441" s="231">
        <f>ROUNDUP('Tarifa 2026'!J442*(1+Instructions!$AA$9),3)</f>
        <v>17.8</v>
      </c>
      <c r="K441" s="232">
        <f t="shared" si="51"/>
        <v>18.690000000000001</v>
      </c>
      <c r="L441" s="232" t="str">
        <f t="shared" si="50"/>
        <v>-</v>
      </c>
      <c r="M441"/>
      <c r="N441" s="52"/>
      <c r="O441"/>
      <c r="P441"/>
      <c r="Q441"/>
      <c r="R441"/>
      <c r="S441"/>
      <c r="T441"/>
      <c r="U441"/>
      <c r="V441"/>
      <c r="W441"/>
      <c r="X441"/>
      <c r="Y441"/>
      <c r="Z441"/>
      <c r="AA441"/>
      <c r="AB441"/>
      <c r="AC441"/>
      <c r="AD441"/>
      <c r="AE441"/>
      <c r="AF441"/>
      <c r="AG441"/>
      <c r="AH441"/>
      <c r="AI441"/>
      <c r="AJ441"/>
      <c r="AK441"/>
      <c r="AL441"/>
      <c r="AM441"/>
      <c r="AN441"/>
      <c r="AO441"/>
      <c r="AP441"/>
      <c r="AQ441"/>
      <c r="AR441"/>
      <c r="AS441"/>
    </row>
    <row r="442" spans="1:45" s="6" customFormat="1" ht="21.75" customHeight="1">
      <c r="A442" s="363">
        <v>280</v>
      </c>
      <c r="B442" s="315" t="s">
        <v>122</v>
      </c>
      <c r="C442" s="307" t="s">
        <v>467</v>
      </c>
      <c r="D442" s="314" t="s">
        <v>468</v>
      </c>
      <c r="E442" s="139" t="s">
        <v>62</v>
      </c>
      <c r="F442" s="139" t="s">
        <v>132</v>
      </c>
      <c r="G442" s="139" t="s">
        <v>187</v>
      </c>
      <c r="H442" s="314">
        <v>50</v>
      </c>
      <c r="I442" s="391">
        <v>1</v>
      </c>
      <c r="J442" s="153">
        <f>ROUNDUP('Tarifa 2026'!J443*(1+Instructions!$AA$9),3)</f>
        <v>7.5</v>
      </c>
      <c r="K442" s="141">
        <f t="shared" si="51"/>
        <v>7.875</v>
      </c>
      <c r="L442" s="141" t="str">
        <f t="shared" ref="L442:L454" si="53">IF(I442=1,"-",IF(AND(I442="",L441="-"),"-",ROUNDUP((J442*0.2)+J442,3)))</f>
        <v>-</v>
      </c>
      <c r="M442"/>
      <c r="N442" s="50"/>
      <c r="O442"/>
      <c r="P442"/>
      <c r="Q442"/>
      <c r="R442"/>
      <c r="S442"/>
      <c r="T442"/>
      <c r="U442"/>
      <c r="V442"/>
      <c r="W442"/>
      <c r="X442"/>
      <c r="Y442"/>
      <c r="Z442"/>
      <c r="AA442"/>
      <c r="AB442"/>
      <c r="AC442"/>
      <c r="AD442"/>
      <c r="AE442"/>
      <c r="AF442"/>
      <c r="AG442"/>
      <c r="AH442"/>
      <c r="AI442"/>
      <c r="AJ442"/>
      <c r="AK442"/>
      <c r="AL442"/>
      <c r="AM442"/>
      <c r="AN442"/>
      <c r="AO442"/>
      <c r="AP442"/>
      <c r="AQ442"/>
      <c r="AR442"/>
      <c r="AS442"/>
    </row>
    <row r="443" spans="1:45" s="6" customFormat="1" ht="21.75" customHeight="1">
      <c r="A443" s="363"/>
      <c r="B443" s="315"/>
      <c r="C443" s="307"/>
      <c r="D443" s="314"/>
      <c r="E443" s="139" t="s">
        <v>62</v>
      </c>
      <c r="F443" s="139" t="s">
        <v>176</v>
      </c>
      <c r="G443" s="139" t="s">
        <v>187</v>
      </c>
      <c r="H443" s="314"/>
      <c r="I443" s="391"/>
      <c r="J443" s="153">
        <f>ROUNDUP('Tarifa 2026'!J444*(1+Instructions!$AA$9),3)</f>
        <v>7.9</v>
      </c>
      <c r="K443" s="141">
        <f t="shared" si="51"/>
        <v>8.2949999999999999</v>
      </c>
      <c r="L443" s="141" t="str">
        <f t="shared" si="53"/>
        <v>-</v>
      </c>
      <c r="M443"/>
      <c r="N443" s="51"/>
      <c r="O443"/>
      <c r="P443"/>
      <c r="Q443"/>
      <c r="R443"/>
      <c r="S443"/>
      <c r="T443"/>
      <c r="U443"/>
      <c r="V443"/>
      <c r="W443"/>
      <c r="X443"/>
      <c r="Y443"/>
      <c r="Z443"/>
      <c r="AA443"/>
      <c r="AB443"/>
      <c r="AC443"/>
      <c r="AD443"/>
      <c r="AE443"/>
      <c r="AF443"/>
      <c r="AG443"/>
      <c r="AH443"/>
      <c r="AI443"/>
      <c r="AJ443"/>
      <c r="AK443"/>
      <c r="AL443"/>
      <c r="AM443"/>
      <c r="AN443"/>
      <c r="AO443"/>
      <c r="AP443"/>
      <c r="AQ443"/>
      <c r="AR443"/>
      <c r="AS443"/>
    </row>
    <row r="444" spans="1:45" s="6" customFormat="1" ht="21.75" customHeight="1">
      <c r="A444" s="233">
        <v>281</v>
      </c>
      <c r="B444" s="135" t="s">
        <v>122</v>
      </c>
      <c r="C444" s="228" t="s">
        <v>469</v>
      </c>
      <c r="D444" s="229" t="s">
        <v>470</v>
      </c>
      <c r="E444" s="229" t="s">
        <v>64</v>
      </c>
      <c r="F444" s="229" t="s">
        <v>50</v>
      </c>
      <c r="G444" s="229" t="s">
        <v>187</v>
      </c>
      <c r="H444" s="229">
        <v>50</v>
      </c>
      <c r="I444" s="239">
        <v>1</v>
      </c>
      <c r="J444" s="231">
        <f>ROUNDUP('Tarifa 2026'!J445*(1+Instructions!$AA$9),3)</f>
        <v>7.5</v>
      </c>
      <c r="K444" s="232">
        <f t="shared" si="51"/>
        <v>7.875</v>
      </c>
      <c r="L444" s="232" t="str">
        <f t="shared" si="53"/>
        <v>-</v>
      </c>
      <c r="M444"/>
      <c r="N444" s="50"/>
      <c r="O444"/>
      <c r="P444"/>
      <c r="Q444"/>
      <c r="R444"/>
      <c r="S444"/>
      <c r="T444"/>
      <c r="U444"/>
      <c r="V444"/>
      <c r="W444"/>
      <c r="X444"/>
      <c r="Y444"/>
      <c r="Z444"/>
      <c r="AA444"/>
      <c r="AB444"/>
      <c r="AC444"/>
      <c r="AD444"/>
      <c r="AE444"/>
      <c r="AF444"/>
      <c r="AG444"/>
      <c r="AH444"/>
      <c r="AI444"/>
      <c r="AJ444"/>
      <c r="AK444"/>
      <c r="AL444"/>
      <c r="AM444"/>
      <c r="AN444"/>
      <c r="AO444"/>
      <c r="AP444"/>
      <c r="AQ444"/>
      <c r="AR444"/>
      <c r="AS444"/>
    </row>
    <row r="445" spans="1:45" s="65" customFormat="1" ht="21.75" customHeight="1">
      <c r="A445" s="363">
        <v>283</v>
      </c>
      <c r="B445" s="318" t="s">
        <v>122</v>
      </c>
      <c r="C445" s="307" t="s">
        <v>55</v>
      </c>
      <c r="D445" s="314" t="s">
        <v>123</v>
      </c>
      <c r="E445" s="139" t="s">
        <v>62</v>
      </c>
      <c r="F445" s="139" t="s">
        <v>132</v>
      </c>
      <c r="G445" s="139" t="s">
        <v>187</v>
      </c>
      <c r="H445" s="314">
        <v>50</v>
      </c>
      <c r="I445" s="341">
        <v>1</v>
      </c>
      <c r="J445" s="153">
        <f>ROUNDUP('Tarifa 2026'!J446*(1+Instructions!$AA$9),3)</f>
        <v>5.9</v>
      </c>
      <c r="K445" s="141">
        <f t="shared" si="51"/>
        <v>6.1950000000000003</v>
      </c>
      <c r="L445" s="141" t="str">
        <f t="shared" si="53"/>
        <v>-</v>
      </c>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row>
    <row r="446" spans="1:45" s="65" customFormat="1" ht="21.75" customHeight="1">
      <c r="A446" s="363"/>
      <c r="B446" s="318"/>
      <c r="C446" s="307"/>
      <c r="D446" s="314"/>
      <c r="E446" s="139" t="s">
        <v>62</v>
      </c>
      <c r="F446" s="139" t="s">
        <v>176</v>
      </c>
      <c r="G446" s="139" t="s">
        <v>187</v>
      </c>
      <c r="H446" s="314"/>
      <c r="I446" s="341"/>
      <c r="J446" s="153">
        <f>ROUNDUP('Tarifa 2026'!J447*(1+Instructions!$AA$9),3)</f>
        <v>6.82</v>
      </c>
      <c r="K446" s="141">
        <f t="shared" si="51"/>
        <v>7.1609999999999996</v>
      </c>
      <c r="L446" s="141" t="str">
        <f t="shared" si="53"/>
        <v>-</v>
      </c>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row>
    <row r="447" spans="1:45" ht="21.75" customHeight="1">
      <c r="A447" s="160">
        <v>201</v>
      </c>
      <c r="B447" s="318"/>
      <c r="C447" s="307"/>
      <c r="D447" s="314"/>
      <c r="E447" s="139" t="s">
        <v>60</v>
      </c>
      <c r="F447" s="139" t="s">
        <v>12</v>
      </c>
      <c r="G447" s="139" t="s">
        <v>187</v>
      </c>
      <c r="H447" s="314"/>
      <c r="I447" s="341"/>
      <c r="J447" s="153">
        <f>ROUNDUP('Tarifa 2026'!J448*(1+Instructions!$AA$9),3)</f>
        <v>5.5</v>
      </c>
      <c r="K447" s="141">
        <f t="shared" si="51"/>
        <v>5.7750000000000004</v>
      </c>
      <c r="L447" s="141" t="str">
        <f t="shared" si="53"/>
        <v>-</v>
      </c>
    </row>
    <row r="448" spans="1:45" ht="21.75" customHeight="1">
      <c r="A448" s="233">
        <v>283</v>
      </c>
      <c r="B448" s="130" t="s">
        <v>122</v>
      </c>
      <c r="C448" s="228" t="s">
        <v>206</v>
      </c>
      <c r="D448" s="229" t="s">
        <v>207</v>
      </c>
      <c r="E448" s="229" t="s">
        <v>64</v>
      </c>
      <c r="F448" s="229" t="s">
        <v>132</v>
      </c>
      <c r="G448" s="229" t="s">
        <v>187</v>
      </c>
      <c r="H448" s="229">
        <v>50</v>
      </c>
      <c r="I448" s="230">
        <v>1</v>
      </c>
      <c r="J448" s="231">
        <f>ROUNDUP('Tarifa 2026'!J449*(1+Instructions!$AA$9),3)</f>
        <v>5.9</v>
      </c>
      <c r="K448" s="232">
        <f t="shared" si="51"/>
        <v>6.1950000000000003</v>
      </c>
      <c r="L448" s="232" t="str">
        <f t="shared" si="53"/>
        <v>-</v>
      </c>
    </row>
    <row r="449" spans="1:45" s="6" customFormat="1" ht="24.95" customHeight="1">
      <c r="A449" s="363">
        <v>284</v>
      </c>
      <c r="B449" s="318" t="s">
        <v>326</v>
      </c>
      <c r="C449" s="307" t="s">
        <v>331</v>
      </c>
      <c r="D449" s="314" t="s">
        <v>332</v>
      </c>
      <c r="E449" s="139" t="s">
        <v>62</v>
      </c>
      <c r="F449" s="139" t="s">
        <v>132</v>
      </c>
      <c r="G449" s="139" t="s">
        <v>187</v>
      </c>
      <c r="H449" s="314">
        <v>50</v>
      </c>
      <c r="I449" s="341">
        <v>1</v>
      </c>
      <c r="J449" s="153">
        <f>ROUNDUP('Tarifa 2026'!J450*(1+Instructions!$AA$9),3)</f>
        <v>9</v>
      </c>
      <c r="K449" s="141">
        <f t="shared" si="51"/>
        <v>9.4499999999999993</v>
      </c>
      <c r="L449" s="141" t="str">
        <f t="shared" si="53"/>
        <v>-</v>
      </c>
      <c r="M449" s="88"/>
      <c r="N449" s="89"/>
      <c r="O449"/>
      <c r="P449"/>
      <c r="Q449"/>
      <c r="R449"/>
      <c r="S449"/>
      <c r="T449"/>
      <c r="U449"/>
      <c r="V449"/>
      <c r="W449"/>
      <c r="X449"/>
      <c r="Y449"/>
      <c r="Z449"/>
      <c r="AA449"/>
      <c r="AB449"/>
      <c r="AC449"/>
      <c r="AD449"/>
      <c r="AE449"/>
      <c r="AF449"/>
      <c r="AG449"/>
      <c r="AH449"/>
      <c r="AI449"/>
      <c r="AJ449"/>
      <c r="AK449"/>
      <c r="AL449"/>
      <c r="AM449"/>
      <c r="AN449"/>
      <c r="AO449"/>
      <c r="AP449"/>
      <c r="AQ449"/>
    </row>
    <row r="450" spans="1:45" s="6" customFormat="1" ht="24.95" customHeight="1">
      <c r="A450" s="363"/>
      <c r="B450" s="318"/>
      <c r="C450" s="307"/>
      <c r="D450" s="314"/>
      <c r="E450" s="139" t="s">
        <v>62</v>
      </c>
      <c r="F450" s="139" t="s">
        <v>176</v>
      </c>
      <c r="G450" s="139" t="s">
        <v>187</v>
      </c>
      <c r="H450" s="314"/>
      <c r="I450" s="341"/>
      <c r="J450" s="153">
        <f>ROUNDUP('Tarifa 2026'!J451*(1+Instructions!$AA$9),3)</f>
        <v>9.5</v>
      </c>
      <c r="K450" s="141">
        <f t="shared" si="51"/>
        <v>9.9749999999999996</v>
      </c>
      <c r="L450" s="141" t="str">
        <f t="shared" si="53"/>
        <v>-</v>
      </c>
      <c r="M450" s="88"/>
      <c r="N450" s="89"/>
      <c r="O450"/>
      <c r="P450"/>
      <c r="Q450"/>
      <c r="R450"/>
    </row>
    <row r="451" spans="1:45" s="6" customFormat="1" ht="24.95" customHeight="1">
      <c r="A451" s="160">
        <v>201</v>
      </c>
      <c r="B451" s="318"/>
      <c r="C451" s="307"/>
      <c r="D451" s="314"/>
      <c r="E451" s="139" t="s">
        <v>60</v>
      </c>
      <c r="F451" s="139" t="s">
        <v>12</v>
      </c>
      <c r="G451" s="139" t="s">
        <v>187</v>
      </c>
      <c r="H451" s="314"/>
      <c r="I451" s="341"/>
      <c r="J451" s="153">
        <f>ROUNDUP('Tarifa 2026'!J452*(1+Instructions!$AA$9),3)</f>
        <v>8.5</v>
      </c>
      <c r="K451" s="141">
        <f t="shared" ref="K451:K454" si="54">IF(I451=1,(ROUNDUP((J451*0.05+J451),3)),ROUNDUP((J451*0.05+J451),3))</f>
        <v>8.9250000000000007</v>
      </c>
      <c r="L451" s="141" t="str">
        <f t="shared" si="53"/>
        <v>-</v>
      </c>
      <c r="M451" s="88"/>
      <c r="N451" s="89"/>
      <c r="O451"/>
      <c r="P451"/>
      <c r="Q451"/>
      <c r="R451"/>
    </row>
    <row r="452" spans="1:45" s="6" customFormat="1" ht="24.95" customHeight="1">
      <c r="A452" s="233">
        <v>284</v>
      </c>
      <c r="B452" s="130" t="s">
        <v>326</v>
      </c>
      <c r="C452" s="228" t="s">
        <v>333</v>
      </c>
      <c r="D452" s="229" t="s">
        <v>334</v>
      </c>
      <c r="E452" s="229" t="s">
        <v>64</v>
      </c>
      <c r="F452" s="229" t="s">
        <v>132</v>
      </c>
      <c r="G452" s="229" t="s">
        <v>187</v>
      </c>
      <c r="H452" s="229">
        <v>50</v>
      </c>
      <c r="I452" s="230">
        <v>1</v>
      </c>
      <c r="J452" s="231">
        <f>ROUNDUP('Tarifa 2026'!J453*(1+Instructions!$AA$9),3)</f>
        <v>9</v>
      </c>
      <c r="K452" s="232">
        <f t="shared" si="54"/>
        <v>9.4499999999999993</v>
      </c>
      <c r="L452" s="232" t="str">
        <f t="shared" si="53"/>
        <v>-</v>
      </c>
      <c r="M452" s="88"/>
      <c r="N452" s="89"/>
      <c r="O452"/>
      <c r="P452"/>
      <c r="Q452"/>
      <c r="R452"/>
    </row>
    <row r="453" spans="1:45" s="6" customFormat="1" ht="24.95" customHeight="1">
      <c r="A453" s="363">
        <v>287</v>
      </c>
      <c r="B453" s="318" t="s">
        <v>122</v>
      </c>
      <c r="C453" s="307" t="s">
        <v>44</v>
      </c>
      <c r="D453" s="314" t="s">
        <v>156</v>
      </c>
      <c r="E453" s="139" t="s">
        <v>62</v>
      </c>
      <c r="F453" s="139" t="s">
        <v>132</v>
      </c>
      <c r="G453" s="139" t="s">
        <v>63</v>
      </c>
      <c r="H453" s="314">
        <v>50</v>
      </c>
      <c r="I453" s="341">
        <v>1</v>
      </c>
      <c r="J453" s="153">
        <f>ROUNDUP('Tarifa 2026'!J454*(1+Instructions!$AA$9),3)</f>
        <v>7.4</v>
      </c>
      <c r="K453" s="141">
        <f t="shared" si="54"/>
        <v>7.77</v>
      </c>
      <c r="L453" s="141" t="str">
        <f t="shared" si="53"/>
        <v>-</v>
      </c>
      <c r="M453" s="88"/>
      <c r="N453" s="89"/>
      <c r="O453"/>
      <c r="P453"/>
      <c r="Q453"/>
      <c r="R453"/>
    </row>
    <row r="454" spans="1:45" s="6" customFormat="1" ht="24.95" customHeight="1">
      <c r="A454" s="363"/>
      <c r="B454" s="318"/>
      <c r="C454" s="307"/>
      <c r="D454" s="314"/>
      <c r="E454" s="139" t="s">
        <v>62</v>
      </c>
      <c r="F454" s="139" t="s">
        <v>176</v>
      </c>
      <c r="G454" s="139" t="s">
        <v>63</v>
      </c>
      <c r="H454" s="314"/>
      <c r="I454" s="341"/>
      <c r="J454" s="153">
        <f>ROUNDUP('Tarifa 2026'!J455*(1+Instructions!$AA$9),3)</f>
        <v>7.98</v>
      </c>
      <c r="K454" s="141">
        <f t="shared" si="54"/>
        <v>8.3789999999999996</v>
      </c>
      <c r="L454" s="141" t="str">
        <f t="shared" si="53"/>
        <v>-</v>
      </c>
      <c r="M454" s="88"/>
      <c r="N454" s="89"/>
      <c r="O454"/>
      <c r="P454"/>
      <c r="Q454"/>
      <c r="R454"/>
    </row>
    <row r="455" spans="1:45" ht="26.1" customHeight="1">
      <c r="A455" s="354" t="s">
        <v>352</v>
      </c>
      <c r="B455" s="354"/>
      <c r="C455" s="354"/>
      <c r="D455" s="354"/>
      <c r="E455" s="354"/>
      <c r="F455" s="354"/>
      <c r="G455" s="354"/>
      <c r="H455" s="354"/>
      <c r="I455" s="354"/>
      <c r="J455" s="354"/>
      <c r="K455" s="354"/>
      <c r="L455" s="354"/>
      <c r="M455" s="88"/>
      <c r="N455" s="89"/>
    </row>
    <row r="456" spans="1:45" ht="26.1" customHeight="1">
      <c r="A456" s="227">
        <v>292</v>
      </c>
      <c r="B456" s="235" t="s">
        <v>449</v>
      </c>
      <c r="C456" s="228" t="s">
        <v>525</v>
      </c>
      <c r="D456" s="238" t="s">
        <v>526</v>
      </c>
      <c r="E456" s="238" t="s">
        <v>64</v>
      </c>
      <c r="F456" s="238" t="s">
        <v>132</v>
      </c>
      <c r="G456" s="238" t="s">
        <v>63</v>
      </c>
      <c r="H456" s="238">
        <v>50</v>
      </c>
      <c r="I456" s="239">
        <v>1</v>
      </c>
      <c r="J456" s="231">
        <f>ROUNDUP('Tarifa 2026'!J457*(1+Instructions!$AA$9),3)</f>
        <v>13.9</v>
      </c>
      <c r="K456" s="232">
        <f t="shared" ref="K456" si="55">IF(I456=1,(ROUNDUP((J456*0.05+J456),3)),ROUNDUP((J456*0.05+J456),3))</f>
        <v>14.595000000000001</v>
      </c>
      <c r="L456" s="234" t="str">
        <f>IF(I456=1,"-",IF(AND(I456="",L455="-"),"-",ROUNDUP((J456*0.2)+J456,3)))</f>
        <v>-</v>
      </c>
      <c r="M456" s="88"/>
      <c r="N456" s="89"/>
    </row>
    <row r="457" spans="1:45" s="6" customFormat="1" ht="26.1" customHeight="1">
      <c r="A457" s="146">
        <v>293</v>
      </c>
      <c r="B457" s="236" t="s">
        <v>449</v>
      </c>
      <c r="C457" s="148" t="s">
        <v>527</v>
      </c>
      <c r="D457" s="149" t="s">
        <v>528</v>
      </c>
      <c r="E457" s="149" t="s">
        <v>62</v>
      </c>
      <c r="F457" s="149" t="s">
        <v>132</v>
      </c>
      <c r="G457" s="149" t="s">
        <v>63</v>
      </c>
      <c r="H457" s="149">
        <v>50</v>
      </c>
      <c r="I457" s="212">
        <v>1</v>
      </c>
      <c r="J457" s="153">
        <f>ROUNDUP('Tarifa 2026'!J458*(1+Instructions!$AA$9),3)</f>
        <v>13.9</v>
      </c>
      <c r="K457" s="141">
        <f t="shared" ref="K457:K509" si="56">IF(I457=1,(ROUNDUP((J457*0.05+J457),3)),ROUNDUP((J457*0.05+J457),3))</f>
        <v>14.595000000000001</v>
      </c>
      <c r="L457" s="154" t="str">
        <f>IF(I457=1,"-",IF(AND(I457="",L456="-"),"-",ROUNDUP((J457*0.2)+J457,3)))</f>
        <v>-</v>
      </c>
      <c r="M457" s="88"/>
      <c r="N457" s="89"/>
      <c r="O457"/>
      <c r="P457"/>
      <c r="Q457"/>
      <c r="R457"/>
      <c r="S457"/>
      <c r="T457"/>
      <c r="U457"/>
      <c r="V457"/>
      <c r="W457"/>
      <c r="X457"/>
      <c r="Y457"/>
      <c r="Z457"/>
      <c r="AA457"/>
      <c r="AB457"/>
      <c r="AC457"/>
      <c r="AD457"/>
      <c r="AE457"/>
      <c r="AF457"/>
      <c r="AG457"/>
      <c r="AH457"/>
      <c r="AI457"/>
      <c r="AJ457"/>
      <c r="AK457"/>
      <c r="AL457"/>
      <c r="AM457"/>
      <c r="AN457"/>
      <c r="AO457"/>
      <c r="AP457"/>
      <c r="AQ457"/>
      <c r="AR457"/>
      <c r="AS457"/>
    </row>
    <row r="458" spans="1:45" s="6" customFormat="1" ht="26.1" customHeight="1">
      <c r="A458" s="227">
        <v>294</v>
      </c>
      <c r="B458" s="253" t="s">
        <v>122</v>
      </c>
      <c r="C458" s="228" t="s">
        <v>401</v>
      </c>
      <c r="D458" s="238" t="s">
        <v>402</v>
      </c>
      <c r="E458" s="238" t="s">
        <v>62</v>
      </c>
      <c r="F458" s="238" t="s">
        <v>132</v>
      </c>
      <c r="G458" s="238" t="s">
        <v>63</v>
      </c>
      <c r="H458" s="238">
        <v>50</v>
      </c>
      <c r="I458" s="239">
        <v>1</v>
      </c>
      <c r="J458" s="231">
        <f>ROUNDUP('Tarifa 2026'!J459*(1+Instructions!$AA$9),3)</f>
        <v>17.3</v>
      </c>
      <c r="K458" s="232">
        <f t="shared" si="56"/>
        <v>18.164999999999999</v>
      </c>
      <c r="L458" s="234" t="str">
        <f t="shared" ref="L458:L509" si="57">IF(I458=1,"-",IF(AND(I458="",L457="-"),"-",ROUNDUP((J458*0.2)+J458,3)))</f>
        <v>-</v>
      </c>
      <c r="M458" s="88"/>
      <c r="N458" s="89"/>
      <c r="O458"/>
      <c r="P458"/>
      <c r="Q458"/>
      <c r="R458"/>
    </row>
    <row r="459" spans="1:45" s="6" customFormat="1" ht="26.1" customHeight="1">
      <c r="A459" s="146">
        <v>294</v>
      </c>
      <c r="B459" s="262" t="s">
        <v>122</v>
      </c>
      <c r="C459" s="148" t="s">
        <v>403</v>
      </c>
      <c r="D459" s="149" t="s">
        <v>404</v>
      </c>
      <c r="E459" s="149" t="s">
        <v>64</v>
      </c>
      <c r="F459" s="149" t="s">
        <v>132</v>
      </c>
      <c r="G459" s="149" t="s">
        <v>63</v>
      </c>
      <c r="H459" s="149">
        <v>50</v>
      </c>
      <c r="I459" s="212">
        <v>1</v>
      </c>
      <c r="J459" s="153">
        <f>ROUNDUP('Tarifa 2026'!J460*(1+Instructions!$AA$9),3)</f>
        <v>18.5</v>
      </c>
      <c r="K459" s="141">
        <f t="shared" si="56"/>
        <v>19.425000000000001</v>
      </c>
      <c r="L459" s="154" t="str">
        <f t="shared" si="57"/>
        <v>-</v>
      </c>
      <c r="M459" s="88"/>
      <c r="N459" s="89"/>
      <c r="O459"/>
      <c r="P459"/>
      <c r="Q459"/>
      <c r="R459"/>
    </row>
    <row r="460" spans="1:45" s="6" customFormat="1" ht="26.1" customHeight="1">
      <c r="A460" s="227">
        <v>297</v>
      </c>
      <c r="B460" s="237" t="s">
        <v>122</v>
      </c>
      <c r="C460" s="228" t="s">
        <v>109</v>
      </c>
      <c r="D460" s="238" t="s">
        <v>76</v>
      </c>
      <c r="E460" s="238" t="s">
        <v>62</v>
      </c>
      <c r="F460" s="238" t="s">
        <v>132</v>
      </c>
      <c r="G460" s="238" t="s">
        <v>187</v>
      </c>
      <c r="H460" s="238">
        <v>30</v>
      </c>
      <c r="I460" s="239">
        <v>1</v>
      </c>
      <c r="J460" s="231">
        <f>ROUNDUP('Tarifa 2026'!J461*(1+Instructions!$AA$9),3)</f>
        <v>11.5</v>
      </c>
      <c r="K460" s="232">
        <f t="shared" si="56"/>
        <v>12.074999999999999</v>
      </c>
      <c r="L460" s="234" t="str">
        <f t="shared" si="57"/>
        <v>-</v>
      </c>
      <c r="M460" s="88"/>
      <c r="N460" s="89"/>
      <c r="O460"/>
      <c r="P460"/>
      <c r="Q460"/>
      <c r="R460"/>
      <c r="S460"/>
      <c r="T460"/>
      <c r="U460"/>
      <c r="V460"/>
      <c r="W460"/>
      <c r="X460"/>
      <c r="Y460"/>
      <c r="Z460"/>
      <c r="AA460"/>
      <c r="AB460"/>
      <c r="AC460"/>
      <c r="AD460"/>
      <c r="AE460"/>
      <c r="AF460"/>
      <c r="AG460"/>
      <c r="AH460"/>
      <c r="AI460"/>
      <c r="AJ460"/>
      <c r="AK460"/>
      <c r="AL460"/>
      <c r="AM460"/>
      <c r="AN460"/>
      <c r="AO460"/>
      <c r="AP460"/>
      <c r="AQ460"/>
      <c r="AR460"/>
      <c r="AS460"/>
    </row>
    <row r="461" spans="1:45" s="6" customFormat="1" ht="26.1" customHeight="1">
      <c r="A461" s="175">
        <v>297</v>
      </c>
      <c r="B461" s="452" t="s">
        <v>122</v>
      </c>
      <c r="C461" s="390">
        <v>6705</v>
      </c>
      <c r="D461" s="389" t="s">
        <v>157</v>
      </c>
      <c r="E461" s="150" t="s">
        <v>244</v>
      </c>
      <c r="F461" s="150" t="s">
        <v>132</v>
      </c>
      <c r="G461" s="150" t="s">
        <v>63</v>
      </c>
      <c r="H461" s="389">
        <v>50</v>
      </c>
      <c r="I461" s="385">
        <v>1</v>
      </c>
      <c r="J461" s="153">
        <f>ROUNDUP('Tarifa 2026'!J462*(1+Instructions!$AA$9),3)</f>
        <v>7.4</v>
      </c>
      <c r="K461" s="141">
        <f t="shared" si="56"/>
        <v>7.77</v>
      </c>
      <c r="L461" s="154" t="str">
        <f t="shared" si="57"/>
        <v>-</v>
      </c>
      <c r="M461" s="88"/>
      <c r="N461" s="89"/>
      <c r="O461"/>
      <c r="P461"/>
      <c r="Q461"/>
      <c r="R461"/>
      <c r="S461"/>
      <c r="T461"/>
      <c r="U461"/>
      <c r="V461"/>
      <c r="W461"/>
      <c r="X461"/>
      <c r="Y461"/>
      <c r="Z461"/>
      <c r="AA461"/>
      <c r="AB461"/>
      <c r="AC461"/>
      <c r="AD461"/>
      <c r="AE461"/>
      <c r="AF461"/>
      <c r="AG461"/>
      <c r="AH461"/>
      <c r="AI461"/>
      <c r="AJ461"/>
      <c r="AK461"/>
      <c r="AL461"/>
      <c r="AM461"/>
      <c r="AN461"/>
      <c r="AO461"/>
      <c r="AP461"/>
      <c r="AQ461"/>
      <c r="AR461"/>
      <c r="AS461"/>
    </row>
    <row r="462" spans="1:45" s="6" customFormat="1" ht="26.1" customHeight="1">
      <c r="A462" s="175">
        <v>208</v>
      </c>
      <c r="B462" s="452"/>
      <c r="C462" s="390"/>
      <c r="D462" s="389"/>
      <c r="E462" s="150" t="s">
        <v>60</v>
      </c>
      <c r="F462" s="150" t="s">
        <v>12</v>
      </c>
      <c r="G462" s="150" t="s">
        <v>63</v>
      </c>
      <c r="H462" s="389"/>
      <c r="I462" s="385"/>
      <c r="J462" s="153">
        <f>ROUNDUP('Tarifa 2026'!J463*(1+Instructions!$AA$9),3)</f>
        <v>6</v>
      </c>
      <c r="K462" s="141">
        <f t="shared" si="56"/>
        <v>6.3</v>
      </c>
      <c r="L462" s="154" t="str">
        <f t="shared" si="57"/>
        <v>-</v>
      </c>
      <c r="M462" s="88"/>
      <c r="N462" s="89"/>
      <c r="O462"/>
      <c r="P462"/>
      <c r="Q462"/>
      <c r="R462"/>
      <c r="S462"/>
      <c r="T462"/>
      <c r="U462"/>
      <c r="V462"/>
      <c r="W462"/>
      <c r="X462"/>
      <c r="Y462"/>
      <c r="Z462"/>
      <c r="AA462"/>
      <c r="AB462"/>
      <c r="AC462"/>
      <c r="AD462"/>
      <c r="AE462"/>
      <c r="AF462"/>
      <c r="AG462"/>
      <c r="AH462"/>
      <c r="AI462"/>
      <c r="AJ462"/>
      <c r="AK462"/>
      <c r="AL462"/>
      <c r="AM462"/>
      <c r="AN462"/>
      <c r="AO462"/>
      <c r="AP462"/>
      <c r="AQ462"/>
      <c r="AR462"/>
      <c r="AS462"/>
    </row>
    <row r="463" spans="1:45" ht="26.1" customHeight="1">
      <c r="A463" s="335">
        <v>297</v>
      </c>
      <c r="B463" s="362" t="s">
        <v>122</v>
      </c>
      <c r="C463" s="311" t="s">
        <v>262</v>
      </c>
      <c r="D463" s="312" t="s">
        <v>263</v>
      </c>
      <c r="E463" s="70" t="s">
        <v>62</v>
      </c>
      <c r="F463" s="70" t="s">
        <v>135</v>
      </c>
      <c r="G463" s="70" t="s">
        <v>63</v>
      </c>
      <c r="H463" s="312">
        <v>30</v>
      </c>
      <c r="I463" s="319">
        <v>1</v>
      </c>
      <c r="J463" s="231">
        <f>ROUNDUP('Tarifa 2026'!J464*(1+Instructions!$AA$9),3)</f>
        <v>14.4</v>
      </c>
      <c r="K463" s="232">
        <f t="shared" si="56"/>
        <v>15.12</v>
      </c>
      <c r="L463" s="234" t="str">
        <f>IF(I463=1,"-",IF(AND(I463="",L462="-"),"-",ROUNDUP((J463*0.2)+J463,3)))</f>
        <v>-</v>
      </c>
      <c r="M463" s="88"/>
      <c r="N463" s="89"/>
    </row>
    <row r="464" spans="1:45" ht="26.1" customHeight="1">
      <c r="A464" s="335"/>
      <c r="B464" s="362"/>
      <c r="C464" s="311"/>
      <c r="D464" s="312"/>
      <c r="E464" s="70" t="s">
        <v>62</v>
      </c>
      <c r="F464" s="70" t="s">
        <v>177</v>
      </c>
      <c r="G464" s="70" t="s">
        <v>63</v>
      </c>
      <c r="H464" s="312"/>
      <c r="I464" s="319"/>
      <c r="J464" s="231">
        <f>ROUNDUP('Tarifa 2026'!J465*(1+Instructions!$AA$9),3)</f>
        <v>15.2</v>
      </c>
      <c r="K464" s="232">
        <f t="shared" ref="K464" si="58">IF(I464=1,(ROUNDUP((J464*0.05+J464),3)),ROUNDUP((J464*0.05+J464),3))</f>
        <v>15.96</v>
      </c>
      <c r="L464" s="234" t="str">
        <f>IF(I464=1,"-",IF(AND(I464="",L463="-"),"-",ROUNDUP((J464*0.2)+J464,3)))</f>
        <v>-</v>
      </c>
      <c r="M464" s="88"/>
      <c r="N464" s="89"/>
    </row>
    <row r="465" spans="1:43" s="6" customFormat="1" ht="26.1" customHeight="1">
      <c r="A465" s="175">
        <v>298</v>
      </c>
      <c r="B465" s="442" t="s">
        <v>122</v>
      </c>
      <c r="C465" s="390" t="s">
        <v>70</v>
      </c>
      <c r="D465" s="389" t="s">
        <v>71</v>
      </c>
      <c r="E465" s="150" t="s">
        <v>62</v>
      </c>
      <c r="F465" s="150" t="s">
        <v>179</v>
      </c>
      <c r="G465" s="150" t="s">
        <v>187</v>
      </c>
      <c r="H465" s="389">
        <v>50</v>
      </c>
      <c r="I465" s="385">
        <v>1</v>
      </c>
      <c r="J465" s="153">
        <f>ROUNDUP('Tarifa 2026'!J466*(1+Instructions!$AA$9),3)</f>
        <v>4.2</v>
      </c>
      <c r="K465" s="141">
        <f t="shared" si="56"/>
        <v>4.41</v>
      </c>
      <c r="L465" s="154" t="str">
        <f>IF(I465=1,"-",IF(AND(I465="",L463="-"),"-",ROUNDUP((J465*0.2)+J465,3)))</f>
        <v>-</v>
      </c>
      <c r="M465" s="88"/>
      <c r="N465" s="89"/>
      <c r="O465"/>
      <c r="P465"/>
      <c r="Q465"/>
      <c r="R465"/>
    </row>
    <row r="466" spans="1:43" s="6" customFormat="1" ht="26.1" customHeight="1">
      <c r="A466" s="175">
        <v>209</v>
      </c>
      <c r="B466" s="442"/>
      <c r="C466" s="390"/>
      <c r="D466" s="389"/>
      <c r="E466" s="150" t="s">
        <v>60</v>
      </c>
      <c r="F466" s="150" t="s">
        <v>12</v>
      </c>
      <c r="G466" s="150" t="s">
        <v>187</v>
      </c>
      <c r="H466" s="389"/>
      <c r="I466" s="385"/>
      <c r="J466" s="153">
        <f>ROUNDUP('Tarifa 2026'!J467*(1+Instructions!$AA$9),3)</f>
        <v>3.62</v>
      </c>
      <c r="K466" s="141">
        <f t="shared" si="56"/>
        <v>3.8010000000000002</v>
      </c>
      <c r="L466" s="154" t="str">
        <f t="shared" si="57"/>
        <v>-</v>
      </c>
      <c r="M466" s="88"/>
      <c r="N466" s="89"/>
      <c r="O466"/>
      <c r="P466"/>
      <c r="Q466"/>
      <c r="R466"/>
    </row>
    <row r="467" spans="1:43" s="6" customFormat="1" ht="26.1" customHeight="1">
      <c r="A467" s="227">
        <v>298</v>
      </c>
      <c r="B467" s="364" t="s">
        <v>122</v>
      </c>
      <c r="C467" s="346" t="s">
        <v>14</v>
      </c>
      <c r="D467" s="340" t="s">
        <v>121</v>
      </c>
      <c r="E467" s="238" t="s">
        <v>62</v>
      </c>
      <c r="F467" s="238" t="s">
        <v>179</v>
      </c>
      <c r="G467" s="238" t="s">
        <v>187</v>
      </c>
      <c r="H467" s="340">
        <v>50</v>
      </c>
      <c r="I467" s="355">
        <v>1</v>
      </c>
      <c r="J467" s="231">
        <f>ROUNDUP('Tarifa 2026'!J468*(1+Instructions!$AA$9),3)</f>
        <v>5.8</v>
      </c>
      <c r="K467" s="232">
        <f t="shared" si="56"/>
        <v>6.09</v>
      </c>
      <c r="L467" s="234" t="str">
        <f t="shared" si="57"/>
        <v>-</v>
      </c>
      <c r="M467" s="88"/>
      <c r="N467" s="89"/>
      <c r="O467"/>
      <c r="P467"/>
      <c r="Q467"/>
      <c r="R467"/>
    </row>
    <row r="468" spans="1:43" s="6" customFormat="1" ht="26.1" customHeight="1">
      <c r="A468" s="227">
        <v>209</v>
      </c>
      <c r="B468" s="364"/>
      <c r="C468" s="346"/>
      <c r="D468" s="340"/>
      <c r="E468" s="238" t="s">
        <v>60</v>
      </c>
      <c r="F468" s="238" t="s">
        <v>12</v>
      </c>
      <c r="G468" s="238" t="s">
        <v>187</v>
      </c>
      <c r="H468" s="340"/>
      <c r="I468" s="355"/>
      <c r="J468" s="231">
        <f>ROUNDUP('Tarifa 2026'!J469*(1+Instructions!$AA$9),3)</f>
        <v>5.16</v>
      </c>
      <c r="K468" s="232">
        <f t="shared" si="56"/>
        <v>5.4180000000000001</v>
      </c>
      <c r="L468" s="234" t="str">
        <f t="shared" si="57"/>
        <v>-</v>
      </c>
      <c r="M468" s="88"/>
      <c r="N468" s="89"/>
      <c r="O468"/>
      <c r="P468"/>
      <c r="Q468"/>
      <c r="R468"/>
    </row>
    <row r="469" spans="1:43" s="6" customFormat="1" ht="26.1" customHeight="1">
      <c r="A469" s="175">
        <v>298</v>
      </c>
      <c r="B469" s="442" t="s">
        <v>122</v>
      </c>
      <c r="C469" s="390" t="s">
        <v>217</v>
      </c>
      <c r="D469" s="389" t="s">
        <v>218</v>
      </c>
      <c r="E469" s="150" t="s">
        <v>62</v>
      </c>
      <c r="F469" s="150" t="s">
        <v>132</v>
      </c>
      <c r="G469" s="150" t="s">
        <v>187</v>
      </c>
      <c r="H469" s="389">
        <v>50</v>
      </c>
      <c r="I469" s="385">
        <v>1</v>
      </c>
      <c r="J469" s="153">
        <f>ROUNDUP('Tarifa 2026'!J470*(1+Instructions!$AA$9),3)</f>
        <v>5.3</v>
      </c>
      <c r="K469" s="141">
        <f t="shared" si="56"/>
        <v>5.5650000000000004</v>
      </c>
      <c r="L469" s="154" t="str">
        <f t="shared" si="57"/>
        <v>-</v>
      </c>
      <c r="M469" s="88"/>
      <c r="N469" s="89"/>
      <c r="O469"/>
      <c r="P469"/>
      <c r="Q469"/>
      <c r="R469"/>
    </row>
    <row r="470" spans="1:43" s="6" customFormat="1" ht="26.1" customHeight="1">
      <c r="A470" s="175">
        <v>209</v>
      </c>
      <c r="B470" s="442"/>
      <c r="C470" s="390"/>
      <c r="D470" s="389"/>
      <c r="E470" s="150" t="s">
        <v>60</v>
      </c>
      <c r="F470" s="150" t="s">
        <v>12</v>
      </c>
      <c r="G470" s="150" t="s">
        <v>187</v>
      </c>
      <c r="H470" s="389"/>
      <c r="I470" s="385"/>
      <c r="J470" s="153">
        <f>ROUNDUP('Tarifa 2026'!J471*(1+Instructions!$AA$9),3)</f>
        <v>5.3</v>
      </c>
      <c r="K470" s="141">
        <f t="shared" si="56"/>
        <v>5.5650000000000004</v>
      </c>
      <c r="L470" s="154" t="str">
        <f t="shared" si="57"/>
        <v>-</v>
      </c>
      <c r="M470" s="88"/>
      <c r="N470" s="89"/>
      <c r="O470"/>
      <c r="P470"/>
      <c r="Q470"/>
      <c r="R470"/>
    </row>
    <row r="471" spans="1:43" s="6" customFormat="1" ht="26.1" customHeight="1">
      <c r="A471" s="227">
        <v>299</v>
      </c>
      <c r="B471" s="411" t="s">
        <v>122</v>
      </c>
      <c r="C471" s="346" t="s">
        <v>260</v>
      </c>
      <c r="D471" s="340" t="s">
        <v>261</v>
      </c>
      <c r="E471" s="238" t="s">
        <v>62</v>
      </c>
      <c r="F471" s="238" t="s">
        <v>135</v>
      </c>
      <c r="G471" s="238" t="s">
        <v>63</v>
      </c>
      <c r="H471" s="340">
        <v>50</v>
      </c>
      <c r="I471" s="355">
        <v>1</v>
      </c>
      <c r="J471" s="231">
        <f>ROUNDUP('Tarifa 2026'!J472*(1+Instructions!$AA$9),3)</f>
        <v>9.5</v>
      </c>
      <c r="K471" s="232">
        <f t="shared" si="56"/>
        <v>9.9749999999999996</v>
      </c>
      <c r="L471" s="234" t="str">
        <f t="shared" si="57"/>
        <v>-</v>
      </c>
      <c r="M471" s="88"/>
      <c r="N471" s="89"/>
      <c r="O471"/>
      <c r="P471"/>
      <c r="Q471"/>
      <c r="R471"/>
      <c r="S471"/>
      <c r="T471"/>
      <c r="U471"/>
      <c r="V471"/>
      <c r="W471"/>
      <c r="X471"/>
      <c r="Y471"/>
      <c r="Z471"/>
      <c r="AA471"/>
      <c r="AB471"/>
      <c r="AC471"/>
      <c r="AD471"/>
      <c r="AE471"/>
      <c r="AF471"/>
      <c r="AG471"/>
      <c r="AH471"/>
      <c r="AI471"/>
      <c r="AJ471"/>
      <c r="AK471"/>
      <c r="AL471"/>
      <c r="AM471"/>
      <c r="AN471"/>
      <c r="AO471"/>
      <c r="AP471"/>
      <c r="AQ471"/>
    </row>
    <row r="472" spans="1:43" s="6" customFormat="1" ht="26.1" customHeight="1">
      <c r="A472" s="227">
        <v>209</v>
      </c>
      <c r="B472" s="411"/>
      <c r="C472" s="346"/>
      <c r="D472" s="340"/>
      <c r="E472" s="238" t="s">
        <v>60</v>
      </c>
      <c r="F472" s="238" t="s">
        <v>12</v>
      </c>
      <c r="G472" s="238" t="s">
        <v>63</v>
      </c>
      <c r="H472" s="340"/>
      <c r="I472" s="355"/>
      <c r="J472" s="231">
        <f>ROUNDUP('Tarifa 2026'!J473*(1+Instructions!$AA$9),3)</f>
        <v>9.5</v>
      </c>
      <c r="K472" s="232">
        <f t="shared" si="56"/>
        <v>9.9749999999999996</v>
      </c>
      <c r="L472" s="234" t="str">
        <f t="shared" si="57"/>
        <v>-</v>
      </c>
      <c r="M472" s="88"/>
      <c r="N472" s="89"/>
      <c r="O472"/>
      <c r="P472"/>
      <c r="Q472"/>
      <c r="R472"/>
    </row>
    <row r="473" spans="1:43" s="6" customFormat="1" ht="26.1" customHeight="1">
      <c r="A473" s="146">
        <v>299</v>
      </c>
      <c r="B473" s="147" t="s">
        <v>122</v>
      </c>
      <c r="C473" s="148" t="s">
        <v>56</v>
      </c>
      <c r="D473" s="149" t="s">
        <v>57</v>
      </c>
      <c r="E473" s="149" t="s">
        <v>62</v>
      </c>
      <c r="F473" s="149" t="s">
        <v>132</v>
      </c>
      <c r="G473" s="149" t="s">
        <v>187</v>
      </c>
      <c r="H473" s="149">
        <v>50</v>
      </c>
      <c r="I473" s="212">
        <v>1</v>
      </c>
      <c r="J473" s="153">
        <f>ROUNDUP('Tarifa 2026'!J474*(1+Instructions!$AA$9),3)</f>
        <v>11.4</v>
      </c>
      <c r="K473" s="141">
        <f t="shared" si="56"/>
        <v>11.97</v>
      </c>
      <c r="L473" s="154" t="str">
        <f t="shared" si="57"/>
        <v>-</v>
      </c>
      <c r="M473" s="88"/>
      <c r="N473" s="89"/>
      <c r="O473"/>
      <c r="P473"/>
      <c r="Q473"/>
      <c r="R473"/>
    </row>
    <row r="474" spans="1:43" s="6" customFormat="1" ht="26.1" customHeight="1">
      <c r="A474" s="227">
        <v>299</v>
      </c>
      <c r="B474" s="411" t="s">
        <v>122</v>
      </c>
      <c r="C474" s="346" t="s">
        <v>258</v>
      </c>
      <c r="D474" s="340" t="s">
        <v>259</v>
      </c>
      <c r="E474" s="238" t="s">
        <v>62</v>
      </c>
      <c r="F474" s="238" t="s">
        <v>132</v>
      </c>
      <c r="G474" s="238" t="s">
        <v>63</v>
      </c>
      <c r="H474" s="340">
        <v>50</v>
      </c>
      <c r="I474" s="355">
        <v>1</v>
      </c>
      <c r="J474" s="231">
        <f>ROUNDUP('Tarifa 2026'!J475*(1+Instructions!$AA$9),3)</f>
        <v>9.1999999999999993</v>
      </c>
      <c r="K474" s="232">
        <f t="shared" si="56"/>
        <v>9.66</v>
      </c>
      <c r="L474" s="234" t="str">
        <f t="shared" si="57"/>
        <v>-</v>
      </c>
      <c r="M474" s="88"/>
      <c r="N474" s="89"/>
      <c r="O474"/>
      <c r="P474"/>
      <c r="Q474"/>
      <c r="R474"/>
    </row>
    <row r="475" spans="1:43" ht="26.1" customHeight="1">
      <c r="A475" s="227">
        <v>208</v>
      </c>
      <c r="B475" s="411"/>
      <c r="C475" s="346"/>
      <c r="D475" s="340"/>
      <c r="E475" s="238" t="s">
        <v>60</v>
      </c>
      <c r="F475" s="238" t="s">
        <v>12</v>
      </c>
      <c r="G475" s="238" t="s">
        <v>63</v>
      </c>
      <c r="H475" s="340"/>
      <c r="I475" s="355"/>
      <c r="J475" s="231">
        <f>ROUNDUP('Tarifa 2026'!J476*(1+Instructions!$AA$9),3)</f>
        <v>8.16</v>
      </c>
      <c r="K475" s="232">
        <f t="shared" si="56"/>
        <v>8.5679999999999996</v>
      </c>
      <c r="L475" s="234" t="str">
        <f t="shared" si="57"/>
        <v>-</v>
      </c>
      <c r="M475" s="88"/>
      <c r="N475" s="89"/>
    </row>
    <row r="476" spans="1:43" ht="26.1" customHeight="1">
      <c r="A476" s="146">
        <v>300</v>
      </c>
      <c r="B476" s="147" t="s">
        <v>122</v>
      </c>
      <c r="C476" s="148" t="s">
        <v>172</v>
      </c>
      <c r="D476" s="149" t="s">
        <v>173</v>
      </c>
      <c r="E476" s="149" t="s">
        <v>62</v>
      </c>
      <c r="F476" s="149" t="s">
        <v>132</v>
      </c>
      <c r="G476" s="149" t="s">
        <v>238</v>
      </c>
      <c r="H476" s="149">
        <v>50</v>
      </c>
      <c r="I476" s="212">
        <v>1</v>
      </c>
      <c r="J476" s="153">
        <f>ROUNDUP('Tarifa 2026'!J477*(1+Instructions!$AA$9),3)</f>
        <v>13.4</v>
      </c>
      <c r="K476" s="141">
        <f t="shared" si="56"/>
        <v>14.07</v>
      </c>
      <c r="L476" s="154" t="str">
        <f t="shared" si="57"/>
        <v>-</v>
      </c>
      <c r="M476" s="88"/>
      <c r="N476" s="89"/>
    </row>
    <row r="477" spans="1:43" s="6" customFormat="1" ht="26.1" customHeight="1">
      <c r="A477" s="227">
        <v>302</v>
      </c>
      <c r="B477" s="411" t="s">
        <v>122</v>
      </c>
      <c r="C477" s="346" t="s">
        <v>17</v>
      </c>
      <c r="D477" s="340" t="s">
        <v>19</v>
      </c>
      <c r="E477" s="238" t="s">
        <v>64</v>
      </c>
      <c r="F477" s="238" t="s">
        <v>118</v>
      </c>
      <c r="G477" s="238" t="s">
        <v>240</v>
      </c>
      <c r="H477" s="340">
        <v>100</v>
      </c>
      <c r="I477" s="355">
        <v>1</v>
      </c>
      <c r="J477" s="231">
        <f>ROUNDUP('Tarifa 2026'!J478*(1+Instructions!$AA$9),3)</f>
        <v>5.0999999999999996</v>
      </c>
      <c r="K477" s="232">
        <f t="shared" si="56"/>
        <v>5.3550000000000004</v>
      </c>
      <c r="L477" s="234" t="str">
        <f t="shared" si="57"/>
        <v>-</v>
      </c>
      <c r="M477" s="88"/>
      <c r="N477" s="89"/>
      <c r="O477"/>
      <c r="P477"/>
      <c r="Q477"/>
      <c r="R477"/>
    </row>
    <row r="478" spans="1:43" s="6" customFormat="1" ht="26.1" customHeight="1">
      <c r="A478" s="227">
        <v>210</v>
      </c>
      <c r="B478" s="411"/>
      <c r="C478" s="346"/>
      <c r="D478" s="340"/>
      <c r="E478" s="238" t="s">
        <v>60</v>
      </c>
      <c r="F478" s="238" t="s">
        <v>12</v>
      </c>
      <c r="G478" s="238" t="s">
        <v>240</v>
      </c>
      <c r="H478" s="340"/>
      <c r="I478" s="355"/>
      <c r="J478" s="231">
        <f>ROUNDUP('Tarifa 2026'!J479*(1+Instructions!$AA$9),3)</f>
        <v>5.0999999999999996</v>
      </c>
      <c r="K478" s="232">
        <f t="shared" si="56"/>
        <v>5.3550000000000004</v>
      </c>
      <c r="L478" s="234" t="str">
        <f t="shared" si="57"/>
        <v>-</v>
      </c>
      <c r="M478" s="88"/>
      <c r="N478" s="89"/>
      <c r="O478"/>
      <c r="P478"/>
      <c r="Q478"/>
      <c r="R478"/>
    </row>
    <row r="479" spans="1:43" s="6" customFormat="1" ht="26.1" customHeight="1">
      <c r="A479" s="175">
        <v>302</v>
      </c>
      <c r="B479" s="263" t="s">
        <v>122</v>
      </c>
      <c r="C479" s="174" t="s">
        <v>16</v>
      </c>
      <c r="D479" s="150" t="s">
        <v>18</v>
      </c>
      <c r="E479" s="150" t="s">
        <v>64</v>
      </c>
      <c r="F479" s="150" t="s">
        <v>118</v>
      </c>
      <c r="G479" s="150" t="s">
        <v>240</v>
      </c>
      <c r="H479" s="150">
        <v>50</v>
      </c>
      <c r="I479" s="254">
        <v>1</v>
      </c>
      <c r="J479" s="153">
        <f>ROUNDUP('Tarifa 2026'!J480*(1+Instructions!$AA$9),3)</f>
        <v>8.4</v>
      </c>
      <c r="K479" s="141">
        <f t="shared" si="56"/>
        <v>8.82</v>
      </c>
      <c r="L479" s="154" t="str">
        <f t="shared" si="57"/>
        <v>-</v>
      </c>
      <c r="M479" s="88"/>
      <c r="N479" s="89"/>
      <c r="O479"/>
      <c r="P479"/>
      <c r="Q479"/>
      <c r="R479"/>
    </row>
    <row r="480" spans="1:43" s="6" customFormat="1" ht="26.1" customHeight="1">
      <c r="A480" s="227">
        <v>302</v>
      </c>
      <c r="B480" s="241" t="s">
        <v>122</v>
      </c>
      <c r="C480" s="228" t="s">
        <v>166</v>
      </c>
      <c r="D480" s="238" t="s">
        <v>167</v>
      </c>
      <c r="E480" s="238" t="s">
        <v>64</v>
      </c>
      <c r="F480" s="238" t="s">
        <v>118</v>
      </c>
      <c r="G480" s="238" t="s">
        <v>238</v>
      </c>
      <c r="H480" s="238">
        <v>50</v>
      </c>
      <c r="I480" s="239">
        <v>1</v>
      </c>
      <c r="J480" s="231">
        <f>ROUNDUP('Tarifa 2026'!J481*(1+Instructions!$AA$9),3)</f>
        <v>15.8</v>
      </c>
      <c r="K480" s="232">
        <f t="shared" si="56"/>
        <v>16.59</v>
      </c>
      <c r="L480" s="234" t="str">
        <f t="shared" si="57"/>
        <v>-</v>
      </c>
      <c r="M480" s="88"/>
      <c r="N480" s="89"/>
      <c r="O480"/>
      <c r="P480"/>
      <c r="Q480"/>
      <c r="R480"/>
    </row>
    <row r="481" spans="1:45" s="6" customFormat="1" ht="26.1" customHeight="1">
      <c r="A481" s="146">
        <v>303</v>
      </c>
      <c r="B481" s="304" t="s">
        <v>122</v>
      </c>
      <c r="C481" s="307" t="s">
        <v>15</v>
      </c>
      <c r="D481" s="305" t="s">
        <v>37</v>
      </c>
      <c r="E481" s="149" t="s">
        <v>64</v>
      </c>
      <c r="F481" s="149" t="s">
        <v>132</v>
      </c>
      <c r="G481" s="149" t="s">
        <v>63</v>
      </c>
      <c r="H481" s="305">
        <v>50</v>
      </c>
      <c r="I481" s="320">
        <v>1</v>
      </c>
      <c r="J481" s="153">
        <f>ROUNDUP('Tarifa 2026'!J484*(1+Instructions!$AA$9),3)</f>
        <v>13.8</v>
      </c>
      <c r="K481" s="141">
        <f t="shared" si="56"/>
        <v>14.49</v>
      </c>
      <c r="L481" s="154" t="str">
        <f t="shared" si="57"/>
        <v>-</v>
      </c>
      <c r="M481" s="88"/>
      <c r="N481" s="89"/>
      <c r="O481"/>
      <c r="P481"/>
      <c r="Q481"/>
      <c r="R481"/>
    </row>
    <row r="482" spans="1:45" s="6" customFormat="1" ht="26.1" customHeight="1">
      <c r="A482" s="146">
        <v>210</v>
      </c>
      <c r="B482" s="304"/>
      <c r="C482" s="307"/>
      <c r="D482" s="305"/>
      <c r="E482" s="149" t="s">
        <v>60</v>
      </c>
      <c r="F482" s="149" t="s">
        <v>12</v>
      </c>
      <c r="G482" s="149" t="s">
        <v>63</v>
      </c>
      <c r="H482" s="305"/>
      <c r="I482" s="320"/>
      <c r="J482" s="153">
        <f>ROUNDUP('Tarifa 2026'!J485*(1+Instructions!$AA$9),3)</f>
        <v>15.5</v>
      </c>
      <c r="K482" s="141">
        <f t="shared" si="56"/>
        <v>16.274999999999999</v>
      </c>
      <c r="L482" s="154" t="str">
        <f t="shared" si="57"/>
        <v>-</v>
      </c>
      <c r="M482" s="88"/>
      <c r="N482" s="89"/>
      <c r="O482"/>
      <c r="P482"/>
      <c r="Q482"/>
      <c r="R482"/>
      <c r="S482"/>
      <c r="T482"/>
      <c r="U482"/>
      <c r="V482"/>
      <c r="W482"/>
      <c r="X482"/>
      <c r="Y482"/>
      <c r="Z482"/>
      <c r="AA482"/>
      <c r="AB482"/>
      <c r="AC482"/>
      <c r="AD482"/>
      <c r="AE482"/>
      <c r="AF482"/>
      <c r="AG482"/>
      <c r="AH482"/>
      <c r="AI482"/>
      <c r="AJ482"/>
      <c r="AK482"/>
      <c r="AL482"/>
      <c r="AM482"/>
      <c r="AN482"/>
      <c r="AO482"/>
      <c r="AP482"/>
      <c r="AQ482"/>
      <c r="AR482"/>
      <c r="AS482"/>
    </row>
    <row r="483" spans="1:45" s="6" customFormat="1" ht="26.1" customHeight="1">
      <c r="A483" s="392">
        <v>303</v>
      </c>
      <c r="B483" s="411" t="s">
        <v>122</v>
      </c>
      <c r="C483" s="346">
        <v>1090</v>
      </c>
      <c r="D483" s="340" t="s">
        <v>21</v>
      </c>
      <c r="E483" s="238" t="s">
        <v>64</v>
      </c>
      <c r="F483" s="238" t="s">
        <v>132</v>
      </c>
      <c r="G483" s="238" t="s">
        <v>63</v>
      </c>
      <c r="H483" s="340">
        <v>50</v>
      </c>
      <c r="I483" s="355">
        <v>1</v>
      </c>
      <c r="J483" s="231">
        <f>ROUNDUP('Tarifa 2026'!J482*(1+Instructions!$AA$9),3)</f>
        <v>9.1999999999999993</v>
      </c>
      <c r="K483" s="232">
        <f t="shared" si="56"/>
        <v>9.66</v>
      </c>
      <c r="L483" s="234" t="str">
        <f t="shared" si="57"/>
        <v>-</v>
      </c>
      <c r="M483" s="88"/>
      <c r="N483" s="89"/>
      <c r="O483"/>
      <c r="P483"/>
      <c r="Q483"/>
      <c r="R483"/>
      <c r="S483"/>
      <c r="T483"/>
      <c r="U483"/>
      <c r="V483"/>
      <c r="W483"/>
      <c r="X483"/>
      <c r="Y483"/>
      <c r="Z483"/>
      <c r="AA483"/>
      <c r="AB483"/>
      <c r="AC483"/>
      <c r="AD483"/>
      <c r="AE483"/>
      <c r="AF483"/>
      <c r="AG483"/>
      <c r="AH483"/>
      <c r="AI483"/>
      <c r="AJ483"/>
      <c r="AK483"/>
      <c r="AL483"/>
      <c r="AM483"/>
      <c r="AN483"/>
      <c r="AO483"/>
      <c r="AP483"/>
      <c r="AQ483"/>
      <c r="AR483"/>
      <c r="AS483"/>
    </row>
    <row r="484" spans="1:45" s="6" customFormat="1" ht="26.1" customHeight="1">
      <c r="A484" s="392"/>
      <c r="B484" s="411"/>
      <c r="C484" s="346"/>
      <c r="D484" s="340"/>
      <c r="E484" s="238" t="s">
        <v>64</v>
      </c>
      <c r="F484" s="238" t="s">
        <v>176</v>
      </c>
      <c r="G484" s="238" t="s">
        <v>240</v>
      </c>
      <c r="H484" s="340"/>
      <c r="I484" s="355"/>
      <c r="J484" s="231">
        <f>ROUNDUP('Tarifa 2026'!J483*(1+Instructions!$AA$9),3)</f>
        <v>5.92</v>
      </c>
      <c r="K484" s="232">
        <f t="shared" si="56"/>
        <v>6.2160000000000002</v>
      </c>
      <c r="L484" s="234" t="str">
        <f t="shared" si="57"/>
        <v>-</v>
      </c>
      <c r="M484" s="88"/>
      <c r="N484" s="89"/>
      <c r="O484"/>
      <c r="P484"/>
      <c r="Q484"/>
      <c r="R484"/>
    </row>
    <row r="485" spans="1:45" s="6" customFormat="1" ht="26.1" customHeight="1">
      <c r="A485" s="146">
        <v>304</v>
      </c>
      <c r="B485" s="262" t="s">
        <v>122</v>
      </c>
      <c r="C485" s="259" t="s">
        <v>405</v>
      </c>
      <c r="D485" s="149" t="s">
        <v>407</v>
      </c>
      <c r="E485" s="149" t="s">
        <v>64</v>
      </c>
      <c r="F485" s="149" t="s">
        <v>132</v>
      </c>
      <c r="G485" s="149" t="s">
        <v>63</v>
      </c>
      <c r="H485" s="149">
        <v>50</v>
      </c>
      <c r="I485" s="264">
        <v>1</v>
      </c>
      <c r="J485" s="153">
        <f>ROUNDUP('Tarifa 2026'!J486*(1+Instructions!$AA$9),3)</f>
        <v>23.9</v>
      </c>
      <c r="K485" s="141">
        <f t="shared" si="56"/>
        <v>25.094999999999999</v>
      </c>
      <c r="L485" s="141" t="str">
        <f t="shared" si="57"/>
        <v>-</v>
      </c>
      <c r="M485" s="88"/>
      <c r="N485" s="89"/>
      <c r="O485"/>
      <c r="P485"/>
      <c r="Q485"/>
      <c r="R485"/>
    </row>
    <row r="486" spans="1:45" s="6" customFormat="1" ht="26.1" customHeight="1">
      <c r="A486" s="227">
        <v>305</v>
      </c>
      <c r="B486" s="253" t="s">
        <v>122</v>
      </c>
      <c r="C486" s="228" t="s">
        <v>406</v>
      </c>
      <c r="D486" s="238" t="s">
        <v>408</v>
      </c>
      <c r="E486" s="238" t="s">
        <v>64</v>
      </c>
      <c r="F486" s="238" t="s">
        <v>132</v>
      </c>
      <c r="G486" s="238" t="s">
        <v>63</v>
      </c>
      <c r="H486" s="238">
        <v>50</v>
      </c>
      <c r="I486" s="239">
        <v>1</v>
      </c>
      <c r="J486" s="231">
        <f>ROUNDUP('Tarifa 2026'!J487*(1+Instructions!$AA$9),3)</f>
        <v>25.9</v>
      </c>
      <c r="K486" s="232">
        <f t="shared" si="56"/>
        <v>27.195</v>
      </c>
      <c r="L486" s="234" t="str">
        <f t="shared" si="57"/>
        <v>-</v>
      </c>
      <c r="M486" s="88"/>
      <c r="N486" s="89"/>
      <c r="O486"/>
      <c r="P486"/>
      <c r="Q486"/>
      <c r="R486"/>
      <c r="S486"/>
      <c r="T486"/>
      <c r="U486"/>
      <c r="V486"/>
      <c r="W486"/>
      <c r="X486"/>
      <c r="Y486"/>
      <c r="Z486"/>
      <c r="AA486"/>
      <c r="AB486"/>
      <c r="AC486"/>
      <c r="AD486"/>
      <c r="AE486"/>
      <c r="AF486"/>
      <c r="AG486"/>
      <c r="AH486"/>
      <c r="AI486"/>
      <c r="AJ486"/>
      <c r="AK486"/>
      <c r="AL486"/>
      <c r="AM486"/>
      <c r="AN486"/>
      <c r="AO486"/>
      <c r="AP486"/>
      <c r="AQ486"/>
      <c r="AR486"/>
      <c r="AS486"/>
    </row>
    <row r="487" spans="1:45" ht="26.1" customHeight="1">
      <c r="A487" s="146">
        <v>306</v>
      </c>
      <c r="B487" s="147" t="s">
        <v>122</v>
      </c>
      <c r="C487" s="148" t="s">
        <v>267</v>
      </c>
      <c r="D487" s="149" t="s">
        <v>266</v>
      </c>
      <c r="E487" s="149" t="s">
        <v>64</v>
      </c>
      <c r="F487" s="149" t="s">
        <v>132</v>
      </c>
      <c r="G487" s="149" t="s">
        <v>63</v>
      </c>
      <c r="H487" s="149">
        <v>50</v>
      </c>
      <c r="I487" s="212">
        <v>1</v>
      </c>
      <c r="J487" s="153">
        <f>ROUNDUP('Tarifa 2026'!J488*(1+Instructions!$AA$9),3)</f>
        <v>9.9</v>
      </c>
      <c r="K487" s="141">
        <f t="shared" si="56"/>
        <v>10.395</v>
      </c>
      <c r="L487" s="154" t="str">
        <f t="shared" si="57"/>
        <v>-</v>
      </c>
      <c r="M487" s="88"/>
      <c r="N487" s="89"/>
    </row>
    <row r="488" spans="1:45" s="6" customFormat="1" ht="26.1" customHeight="1">
      <c r="A488" s="227">
        <v>307</v>
      </c>
      <c r="B488" s="364" t="s">
        <v>122</v>
      </c>
      <c r="C488" s="346" t="s">
        <v>264</v>
      </c>
      <c r="D488" s="340" t="s">
        <v>265</v>
      </c>
      <c r="E488" s="238" t="s">
        <v>64</v>
      </c>
      <c r="F488" s="238" t="s">
        <v>132</v>
      </c>
      <c r="G488" s="238" t="s">
        <v>63</v>
      </c>
      <c r="H488" s="340">
        <v>50</v>
      </c>
      <c r="I488" s="355">
        <v>1</v>
      </c>
      <c r="J488" s="231">
        <f>ROUNDUP('Tarifa 2026'!J491*(1+Instructions!$AA$9),3)</f>
        <v>12.6</v>
      </c>
      <c r="K488" s="232">
        <f t="shared" si="56"/>
        <v>13.23</v>
      </c>
      <c r="L488" s="234" t="str">
        <f t="shared" si="57"/>
        <v>-</v>
      </c>
      <c r="M488" s="88"/>
      <c r="N488" s="89"/>
      <c r="O488"/>
      <c r="P488"/>
      <c r="Q488"/>
      <c r="R488"/>
    </row>
    <row r="489" spans="1:45" s="6" customFormat="1" ht="26.1" customHeight="1">
      <c r="A489" s="227">
        <v>211</v>
      </c>
      <c r="B489" s="364"/>
      <c r="C489" s="346"/>
      <c r="D489" s="340"/>
      <c r="E489" s="238" t="s">
        <v>60</v>
      </c>
      <c r="F489" s="238" t="s">
        <v>12</v>
      </c>
      <c r="G489" s="238" t="s">
        <v>63</v>
      </c>
      <c r="H489" s="340"/>
      <c r="I489" s="355"/>
      <c r="J489" s="231">
        <f>ROUNDUP('Tarifa 2026'!J492*(1+Instructions!$AA$9),3)</f>
        <v>7.5</v>
      </c>
      <c r="K489" s="232">
        <f t="shared" si="56"/>
        <v>7.875</v>
      </c>
      <c r="L489" s="234" t="str">
        <f t="shared" si="57"/>
        <v>-</v>
      </c>
      <c r="M489" s="88"/>
      <c r="N489" s="89"/>
      <c r="O489"/>
      <c r="P489"/>
      <c r="Q489"/>
      <c r="R489"/>
    </row>
    <row r="490" spans="1:45" ht="26.1" customHeight="1">
      <c r="A490" s="146">
        <v>307</v>
      </c>
      <c r="B490" s="304" t="s">
        <v>122</v>
      </c>
      <c r="C490" s="307" t="s">
        <v>59</v>
      </c>
      <c r="D490" s="305" t="s">
        <v>58</v>
      </c>
      <c r="E490" s="149" t="s">
        <v>64</v>
      </c>
      <c r="F490" s="149" t="s">
        <v>132</v>
      </c>
      <c r="G490" s="149" t="s">
        <v>63</v>
      </c>
      <c r="H490" s="305">
        <v>50</v>
      </c>
      <c r="I490" s="320">
        <v>1</v>
      </c>
      <c r="J490" s="153">
        <f>ROUNDUP('Tarifa 2026'!J489*(1+Instructions!$AA$9),3)</f>
        <v>9.9</v>
      </c>
      <c r="K490" s="141">
        <f t="shared" si="56"/>
        <v>10.395</v>
      </c>
      <c r="L490" s="154" t="str">
        <f t="shared" si="57"/>
        <v>-</v>
      </c>
      <c r="M490" s="88"/>
      <c r="N490" s="89"/>
    </row>
    <row r="491" spans="1:45" ht="26.1" customHeight="1">
      <c r="A491" s="146">
        <v>211</v>
      </c>
      <c r="B491" s="304"/>
      <c r="C491" s="307"/>
      <c r="D491" s="305"/>
      <c r="E491" s="149" t="s">
        <v>60</v>
      </c>
      <c r="F491" s="149" t="s">
        <v>12</v>
      </c>
      <c r="G491" s="149" t="s">
        <v>63</v>
      </c>
      <c r="H491" s="305"/>
      <c r="I491" s="320"/>
      <c r="J491" s="153">
        <f>ROUNDUP('Tarifa 2026'!J490*(1+Instructions!$AA$9),3)</f>
        <v>9.9</v>
      </c>
      <c r="K491" s="141">
        <f t="shared" si="56"/>
        <v>10.395</v>
      </c>
      <c r="L491" s="154" t="str">
        <f t="shared" si="57"/>
        <v>-</v>
      </c>
      <c r="M491" s="88"/>
      <c r="N491" s="89"/>
    </row>
    <row r="492" spans="1:45" s="6" customFormat="1" ht="26.1" customHeight="1">
      <c r="A492" s="227">
        <v>308</v>
      </c>
      <c r="B492" s="241" t="s">
        <v>122</v>
      </c>
      <c r="C492" s="228" t="s">
        <v>204</v>
      </c>
      <c r="D492" s="238" t="s">
        <v>205</v>
      </c>
      <c r="E492" s="238" t="s">
        <v>64</v>
      </c>
      <c r="F492" s="238" t="s">
        <v>132</v>
      </c>
      <c r="G492" s="238" t="s">
        <v>240</v>
      </c>
      <c r="H492" s="238">
        <v>50</v>
      </c>
      <c r="I492" s="239">
        <v>1</v>
      </c>
      <c r="J492" s="231">
        <f>ROUNDUP('Tarifa 2026'!J493*(1+Instructions!$AA$9),3)</f>
        <v>10.5</v>
      </c>
      <c r="K492" s="232">
        <f t="shared" si="56"/>
        <v>11.025</v>
      </c>
      <c r="L492" s="234" t="str">
        <f t="shared" si="57"/>
        <v>-</v>
      </c>
      <c r="M492" s="88"/>
      <c r="N492" s="89"/>
      <c r="O492"/>
      <c r="P492"/>
      <c r="Q492"/>
      <c r="R492"/>
    </row>
    <row r="493" spans="1:45" ht="26.1" customHeight="1">
      <c r="A493" s="146">
        <v>309</v>
      </c>
      <c r="B493" s="147" t="s">
        <v>122</v>
      </c>
      <c r="C493" s="148" t="s">
        <v>168</v>
      </c>
      <c r="D493" s="149" t="s">
        <v>169</v>
      </c>
      <c r="E493" s="149" t="s">
        <v>64</v>
      </c>
      <c r="F493" s="149" t="s">
        <v>132</v>
      </c>
      <c r="G493" s="149" t="s">
        <v>63</v>
      </c>
      <c r="H493" s="149">
        <v>50</v>
      </c>
      <c r="I493" s="212">
        <v>1</v>
      </c>
      <c r="J493" s="153">
        <f>ROUNDUP('Tarifa 2026'!J494*(1+Instructions!$AA$9),3)</f>
        <v>18.399999999999999</v>
      </c>
      <c r="K493" s="141">
        <f t="shared" si="56"/>
        <v>19.32</v>
      </c>
      <c r="L493" s="154" t="str">
        <f t="shared" si="57"/>
        <v>-</v>
      </c>
      <c r="M493" s="88"/>
      <c r="N493" s="89"/>
    </row>
    <row r="494" spans="1:45" s="6" customFormat="1" ht="26.1" customHeight="1">
      <c r="A494" s="227">
        <v>309</v>
      </c>
      <c r="B494" s="241" t="s">
        <v>122</v>
      </c>
      <c r="C494" s="228" t="s">
        <v>161</v>
      </c>
      <c r="D494" s="238" t="s">
        <v>162</v>
      </c>
      <c r="E494" s="238" t="s">
        <v>62</v>
      </c>
      <c r="F494" s="238" t="s">
        <v>135</v>
      </c>
      <c r="G494" s="238" t="s">
        <v>63</v>
      </c>
      <c r="H494" s="238">
        <v>50</v>
      </c>
      <c r="I494" s="239">
        <v>1</v>
      </c>
      <c r="J494" s="231">
        <f>ROUNDUP('Tarifa 2026'!J495*(1+Instructions!$AA$9),3)</f>
        <v>18.399999999999999</v>
      </c>
      <c r="K494" s="232">
        <f t="shared" si="56"/>
        <v>19.32</v>
      </c>
      <c r="L494" s="234" t="str">
        <f t="shared" si="57"/>
        <v>-</v>
      </c>
      <c r="M494" s="88"/>
      <c r="N494" s="89"/>
      <c r="O494"/>
      <c r="P494"/>
      <c r="Q494"/>
      <c r="R494"/>
      <c r="S494"/>
      <c r="T494"/>
      <c r="U494"/>
      <c r="V494"/>
      <c r="W494"/>
      <c r="X494"/>
      <c r="Y494"/>
      <c r="Z494"/>
      <c r="AA494"/>
      <c r="AB494"/>
      <c r="AC494"/>
      <c r="AD494"/>
      <c r="AE494"/>
      <c r="AF494"/>
      <c r="AG494"/>
      <c r="AH494"/>
      <c r="AI494"/>
      <c r="AJ494"/>
      <c r="AK494"/>
      <c r="AL494"/>
      <c r="AM494"/>
      <c r="AN494"/>
      <c r="AO494"/>
      <c r="AP494"/>
      <c r="AQ494"/>
      <c r="AR494"/>
      <c r="AS494"/>
    </row>
    <row r="495" spans="1:45" s="6" customFormat="1" ht="26.1" customHeight="1">
      <c r="A495" s="321">
        <v>310</v>
      </c>
      <c r="B495" s="318" t="s">
        <v>122</v>
      </c>
      <c r="C495" s="366">
        <v>1174</v>
      </c>
      <c r="D495" s="313" t="s">
        <v>75</v>
      </c>
      <c r="E495" s="76" t="s">
        <v>62</v>
      </c>
      <c r="F495" s="76" t="s">
        <v>132</v>
      </c>
      <c r="G495" s="76" t="s">
        <v>63</v>
      </c>
      <c r="H495" s="313">
        <v>30</v>
      </c>
      <c r="I495" s="357">
        <v>1</v>
      </c>
      <c r="J495" s="153">
        <f>ROUNDUP('Tarifa 2026'!J496*(1+Instructions!$AA$9),3)</f>
        <v>17.899999999999999</v>
      </c>
      <c r="K495" s="141">
        <f t="shared" si="56"/>
        <v>18.795000000000002</v>
      </c>
      <c r="L495" s="154" t="str">
        <f t="shared" si="57"/>
        <v>-</v>
      </c>
      <c r="M495" s="88"/>
      <c r="N495" s="89"/>
      <c r="O495"/>
      <c r="P495"/>
      <c r="Q495"/>
      <c r="R495"/>
    </row>
    <row r="496" spans="1:45" s="6" customFormat="1" ht="26.1" customHeight="1">
      <c r="A496" s="321"/>
      <c r="B496" s="318"/>
      <c r="C496" s="366"/>
      <c r="D496" s="313"/>
      <c r="E496" s="76" t="s">
        <v>62</v>
      </c>
      <c r="F496" s="76" t="s">
        <v>176</v>
      </c>
      <c r="G496" s="76" t="s">
        <v>63</v>
      </c>
      <c r="H496" s="313"/>
      <c r="I496" s="357"/>
      <c r="J496" s="153">
        <f>ROUNDUP('Tarifa 2026'!J497*(1+Instructions!$AA$9),3)</f>
        <v>18.8</v>
      </c>
      <c r="K496" s="141">
        <f t="shared" si="56"/>
        <v>19.739999999999998</v>
      </c>
      <c r="L496" s="154" t="str">
        <f t="shared" si="57"/>
        <v>-</v>
      </c>
      <c r="M496" s="88"/>
      <c r="N496" s="89"/>
      <c r="O496"/>
      <c r="P496"/>
      <c r="Q496"/>
      <c r="R496"/>
      <c r="S496"/>
      <c r="T496"/>
      <c r="U496"/>
      <c r="V496"/>
      <c r="W496"/>
      <c r="X496"/>
      <c r="Y496"/>
      <c r="Z496"/>
      <c r="AA496"/>
      <c r="AB496"/>
      <c r="AC496"/>
      <c r="AD496"/>
      <c r="AE496"/>
      <c r="AF496"/>
      <c r="AG496"/>
      <c r="AH496"/>
      <c r="AI496"/>
      <c r="AJ496"/>
      <c r="AK496"/>
      <c r="AL496"/>
      <c r="AM496"/>
      <c r="AN496"/>
      <c r="AO496"/>
      <c r="AP496"/>
      <c r="AQ496"/>
      <c r="AR496"/>
      <c r="AS496"/>
    </row>
    <row r="497" spans="1:45" s="6" customFormat="1" ht="26.1" customHeight="1">
      <c r="A497" s="321"/>
      <c r="B497" s="318"/>
      <c r="C497" s="366"/>
      <c r="D497" s="313"/>
      <c r="E497" s="76" t="s">
        <v>62</v>
      </c>
      <c r="F497" s="76" t="s">
        <v>177</v>
      </c>
      <c r="G497" s="76" t="s">
        <v>63</v>
      </c>
      <c r="H497" s="313"/>
      <c r="I497" s="357"/>
      <c r="J497" s="153">
        <f>ROUNDUP('Tarifa 2026'!J498*(1+Instructions!$AA$9),3)</f>
        <v>19.8</v>
      </c>
      <c r="K497" s="141">
        <f t="shared" ref="K497" si="59">IF(I497=1,(ROUNDUP((J497*0.05+J497),3)),ROUNDUP((J497*0.05+J497),3))</f>
        <v>20.79</v>
      </c>
      <c r="L497" s="154" t="str">
        <f t="shared" ref="L497" si="60">IF(I497=1,"-",IF(AND(I497="",L496="-"),"-",ROUNDUP((J497*0.2)+J497,3)))</f>
        <v>-</v>
      </c>
      <c r="M497" s="88"/>
      <c r="N497" s="89"/>
      <c r="O497"/>
      <c r="P497"/>
      <c r="Q497"/>
      <c r="R497"/>
      <c r="S497"/>
      <c r="T497"/>
      <c r="U497"/>
      <c r="V497"/>
      <c r="W497"/>
      <c r="X497"/>
      <c r="Y497"/>
      <c r="Z497"/>
      <c r="AA497"/>
      <c r="AB497"/>
      <c r="AC497"/>
      <c r="AD497"/>
      <c r="AE497"/>
      <c r="AF497"/>
      <c r="AG497"/>
      <c r="AH497"/>
      <c r="AI497"/>
      <c r="AJ497"/>
      <c r="AK497"/>
      <c r="AL497"/>
      <c r="AM497"/>
      <c r="AN497"/>
      <c r="AO497"/>
      <c r="AP497"/>
      <c r="AQ497"/>
      <c r="AR497"/>
      <c r="AS497"/>
    </row>
    <row r="498" spans="1:45" s="6" customFormat="1" ht="26.1" customHeight="1">
      <c r="A498" s="79">
        <v>212</v>
      </c>
      <c r="B498" s="318"/>
      <c r="C498" s="366"/>
      <c r="D498" s="313"/>
      <c r="E498" s="76" t="s">
        <v>60</v>
      </c>
      <c r="F498" s="76" t="s">
        <v>12</v>
      </c>
      <c r="G498" s="76" t="s">
        <v>63</v>
      </c>
      <c r="H498" s="313"/>
      <c r="I498" s="357"/>
      <c r="J498" s="153">
        <f>ROUNDUP('Tarifa 2026'!J499*(1+Instructions!$AA$9),3)</f>
        <v>15.5</v>
      </c>
      <c r="K498" s="141">
        <f t="shared" si="56"/>
        <v>16.274999999999999</v>
      </c>
      <c r="L498" s="154" t="str">
        <f>IF(I498=1,"-",IF(AND(I498="",L496="-"),"-",ROUNDUP((J498*0.2)+J498,3)))</f>
        <v>-</v>
      </c>
      <c r="M498" s="88"/>
      <c r="N498" s="89"/>
      <c r="O498"/>
      <c r="P498"/>
      <c r="Q498"/>
      <c r="R498"/>
      <c r="S498"/>
      <c r="T498"/>
      <c r="U498"/>
      <c r="V498"/>
      <c r="W498"/>
      <c r="X498"/>
      <c r="Y498"/>
      <c r="Z498"/>
      <c r="AA498"/>
      <c r="AB498"/>
      <c r="AC498"/>
      <c r="AD498"/>
      <c r="AE498"/>
      <c r="AF498"/>
      <c r="AG498"/>
      <c r="AH498"/>
      <c r="AI498"/>
      <c r="AJ498"/>
      <c r="AK498"/>
      <c r="AL498"/>
      <c r="AM498"/>
      <c r="AN498"/>
      <c r="AO498"/>
      <c r="AP498"/>
      <c r="AQ498"/>
      <c r="AR498"/>
      <c r="AS498"/>
    </row>
    <row r="499" spans="1:45" s="6" customFormat="1" ht="26.1" customHeight="1">
      <c r="A499" s="335">
        <v>310</v>
      </c>
      <c r="B499" s="336" t="s">
        <v>122</v>
      </c>
      <c r="C499" s="311">
        <v>1175</v>
      </c>
      <c r="D499" s="312" t="s">
        <v>165</v>
      </c>
      <c r="E499" s="70" t="s">
        <v>64</v>
      </c>
      <c r="F499" s="70" t="s">
        <v>132</v>
      </c>
      <c r="G499" s="70" t="s">
        <v>63</v>
      </c>
      <c r="H499" s="312">
        <v>30</v>
      </c>
      <c r="I499" s="319">
        <v>1</v>
      </c>
      <c r="J499" s="231">
        <f>ROUNDUP('Tarifa 2026'!J500*(1+Instructions!$AA$9),3)</f>
        <v>17.899999999999999</v>
      </c>
      <c r="K499" s="232">
        <f t="shared" si="56"/>
        <v>18.795000000000002</v>
      </c>
      <c r="L499" s="234" t="str">
        <f t="shared" si="57"/>
        <v>-</v>
      </c>
      <c r="M499" s="88"/>
      <c r="N499" s="89"/>
      <c r="O499"/>
      <c r="P499"/>
      <c r="Q499"/>
      <c r="R499"/>
      <c r="S499"/>
      <c r="T499"/>
      <c r="U499"/>
      <c r="V499"/>
      <c r="W499"/>
      <c r="X499"/>
      <c r="Y499"/>
      <c r="Z499"/>
      <c r="AA499"/>
      <c r="AB499"/>
      <c r="AC499"/>
      <c r="AD499"/>
      <c r="AE499"/>
      <c r="AF499"/>
      <c r="AG499"/>
      <c r="AH499"/>
      <c r="AI499"/>
      <c r="AJ499"/>
      <c r="AK499"/>
      <c r="AL499"/>
      <c r="AM499"/>
      <c r="AN499"/>
      <c r="AO499"/>
      <c r="AP499"/>
      <c r="AQ499"/>
      <c r="AR499"/>
      <c r="AS499"/>
    </row>
    <row r="500" spans="1:45" s="6" customFormat="1" ht="26.1" customHeight="1">
      <c r="A500" s="335"/>
      <c r="B500" s="336"/>
      <c r="C500" s="311"/>
      <c r="D500" s="312"/>
      <c r="E500" s="70" t="s">
        <v>64</v>
      </c>
      <c r="F500" s="70" t="s">
        <v>176</v>
      </c>
      <c r="G500" s="70" t="s">
        <v>63</v>
      </c>
      <c r="H500" s="312"/>
      <c r="I500" s="319"/>
      <c r="J500" s="231">
        <f>ROUNDUP('Tarifa 2026'!J501*(1+Instructions!$AA$9),3)</f>
        <v>18.8</v>
      </c>
      <c r="K500" s="232">
        <f t="shared" ref="K500" si="61">IF(I500=1,(ROUNDUP((J500*0.05+J500),3)),ROUNDUP((J500*0.05+J500),3))</f>
        <v>19.739999999999998</v>
      </c>
      <c r="L500" s="234" t="str">
        <f t="shared" ref="L500" si="62">IF(I500=1,"-",IF(AND(I500="",L499="-"),"-",ROUNDUP((J500*0.2)+J500,3)))</f>
        <v>-</v>
      </c>
      <c r="M500" s="88"/>
      <c r="N500" s="89"/>
      <c r="O500"/>
      <c r="P500"/>
      <c r="Q500"/>
      <c r="R500"/>
      <c r="S500"/>
      <c r="T500"/>
      <c r="U500"/>
      <c r="V500"/>
      <c r="W500"/>
      <c r="X500"/>
      <c r="Y500"/>
      <c r="Z500"/>
      <c r="AA500"/>
      <c r="AB500"/>
      <c r="AC500"/>
      <c r="AD500"/>
      <c r="AE500"/>
      <c r="AF500"/>
      <c r="AG500"/>
      <c r="AH500"/>
      <c r="AI500"/>
      <c r="AJ500"/>
      <c r="AK500"/>
      <c r="AL500"/>
      <c r="AM500"/>
      <c r="AN500"/>
      <c r="AO500"/>
      <c r="AP500"/>
      <c r="AQ500"/>
      <c r="AR500"/>
      <c r="AS500"/>
    </row>
    <row r="501" spans="1:45" s="6" customFormat="1" ht="26.1" customHeight="1">
      <c r="A501" s="146">
        <v>312</v>
      </c>
      <c r="B501" s="147" t="s">
        <v>122</v>
      </c>
      <c r="C501" s="148" t="s">
        <v>159</v>
      </c>
      <c r="D501" s="149" t="s">
        <v>160</v>
      </c>
      <c r="E501" s="149" t="s">
        <v>62</v>
      </c>
      <c r="F501" s="149" t="s">
        <v>132</v>
      </c>
      <c r="G501" s="149" t="s">
        <v>63</v>
      </c>
      <c r="H501" s="149">
        <v>30</v>
      </c>
      <c r="I501" s="212">
        <v>1</v>
      </c>
      <c r="J501" s="153">
        <f>ROUNDUP('Tarifa 2026'!J502*(1+Instructions!$AA$9),3)</f>
        <v>18.5</v>
      </c>
      <c r="K501" s="141">
        <f t="shared" si="56"/>
        <v>19.425000000000001</v>
      </c>
      <c r="L501" s="154" t="str">
        <f>IF(I501=1,"-",IF(AND(I501="",L499="-"),"-",ROUNDUP((J501*0.2)+J501,3)))</f>
        <v>-</v>
      </c>
      <c r="M501" s="88"/>
      <c r="N501" s="89"/>
      <c r="O501"/>
      <c r="P501"/>
      <c r="Q501"/>
      <c r="R501"/>
      <c r="S501"/>
      <c r="T501"/>
      <c r="U501"/>
      <c r="V501"/>
      <c r="W501"/>
      <c r="X501"/>
      <c r="Y501"/>
      <c r="Z501"/>
      <c r="AA501"/>
      <c r="AB501"/>
      <c r="AC501"/>
      <c r="AD501"/>
      <c r="AE501"/>
      <c r="AF501"/>
      <c r="AG501"/>
      <c r="AH501"/>
      <c r="AI501"/>
      <c r="AJ501"/>
      <c r="AK501"/>
      <c r="AL501"/>
      <c r="AM501"/>
      <c r="AN501"/>
      <c r="AO501"/>
      <c r="AP501"/>
      <c r="AQ501"/>
      <c r="AR501"/>
      <c r="AS501"/>
    </row>
    <row r="502" spans="1:45" s="6" customFormat="1" ht="26.1" customHeight="1">
      <c r="A502" s="227">
        <v>313</v>
      </c>
      <c r="B502" s="364" t="s">
        <v>122</v>
      </c>
      <c r="C502" s="346" t="s">
        <v>87</v>
      </c>
      <c r="D502" s="340" t="s">
        <v>86</v>
      </c>
      <c r="E502" s="238" t="s">
        <v>62</v>
      </c>
      <c r="F502" s="238" t="s">
        <v>132</v>
      </c>
      <c r="G502" s="238" t="s">
        <v>63</v>
      </c>
      <c r="H502" s="340">
        <v>30</v>
      </c>
      <c r="I502" s="355">
        <v>1</v>
      </c>
      <c r="J502" s="231">
        <f>ROUNDUP('Tarifa 2026'!J503*(1+Instructions!$AA$9),3)</f>
        <v>16.899999999999999</v>
      </c>
      <c r="K502" s="232">
        <f t="shared" si="56"/>
        <v>17.745000000000001</v>
      </c>
      <c r="L502" s="234" t="str">
        <f t="shared" si="57"/>
        <v>-</v>
      </c>
      <c r="M502" s="88"/>
      <c r="N502" s="89"/>
      <c r="O502"/>
      <c r="P502"/>
      <c r="Q502"/>
      <c r="R502"/>
      <c r="S502"/>
      <c r="T502"/>
      <c r="U502"/>
      <c r="V502"/>
      <c r="W502"/>
      <c r="X502"/>
      <c r="Y502"/>
      <c r="Z502"/>
      <c r="AA502"/>
      <c r="AB502"/>
      <c r="AC502"/>
      <c r="AD502"/>
      <c r="AE502"/>
      <c r="AF502"/>
      <c r="AG502"/>
      <c r="AH502"/>
      <c r="AI502"/>
      <c r="AJ502"/>
      <c r="AK502"/>
      <c r="AL502"/>
      <c r="AM502"/>
      <c r="AN502"/>
      <c r="AO502"/>
      <c r="AP502"/>
      <c r="AQ502"/>
      <c r="AR502"/>
      <c r="AS502"/>
    </row>
    <row r="503" spans="1:45" ht="26.1" customHeight="1">
      <c r="A503" s="227">
        <v>212</v>
      </c>
      <c r="B503" s="364"/>
      <c r="C503" s="346"/>
      <c r="D503" s="340"/>
      <c r="E503" s="238" t="s">
        <v>60</v>
      </c>
      <c r="F503" s="238" t="s">
        <v>12</v>
      </c>
      <c r="G503" s="238" t="s">
        <v>63</v>
      </c>
      <c r="H503" s="340"/>
      <c r="I503" s="355"/>
      <c r="J503" s="231">
        <f>ROUNDUP('Tarifa 2026'!J504*(1+Instructions!$AA$9),3)</f>
        <v>12.3</v>
      </c>
      <c r="K503" s="232">
        <f t="shared" si="56"/>
        <v>12.914999999999999</v>
      </c>
      <c r="L503" s="234" t="str">
        <f t="shared" si="57"/>
        <v>-</v>
      </c>
      <c r="M503" s="88"/>
      <c r="N503" s="89"/>
    </row>
    <row r="504" spans="1:45" ht="26.1" customHeight="1">
      <c r="A504" s="146">
        <v>314</v>
      </c>
      <c r="B504" s="304" t="s">
        <v>122</v>
      </c>
      <c r="C504" s="307" t="s">
        <v>497</v>
      </c>
      <c r="D504" s="305" t="s">
        <v>433</v>
      </c>
      <c r="E504" s="146" t="s">
        <v>62</v>
      </c>
      <c r="F504" s="149" t="s">
        <v>132</v>
      </c>
      <c r="G504" s="149" t="s">
        <v>63</v>
      </c>
      <c r="H504" s="305">
        <v>50</v>
      </c>
      <c r="I504" s="443">
        <v>1</v>
      </c>
      <c r="J504" s="153">
        <f>ROUNDUP('Tarifa 2026'!J505*(1+Instructions!$AA$9),3)</f>
        <v>13</v>
      </c>
      <c r="K504" s="141">
        <f t="shared" si="56"/>
        <v>13.65</v>
      </c>
      <c r="L504" s="154" t="str">
        <f t="shared" si="57"/>
        <v>-</v>
      </c>
      <c r="M504" s="88"/>
      <c r="N504" s="89"/>
    </row>
    <row r="505" spans="1:45" s="6" customFormat="1" ht="26.1" customHeight="1">
      <c r="A505" s="146">
        <v>213</v>
      </c>
      <c r="B505" s="304"/>
      <c r="C505" s="307"/>
      <c r="D505" s="305"/>
      <c r="E505" s="146" t="s">
        <v>60</v>
      </c>
      <c r="F505" s="149" t="s">
        <v>12</v>
      </c>
      <c r="G505" s="149" t="s">
        <v>63</v>
      </c>
      <c r="H505" s="305"/>
      <c r="I505" s="443"/>
      <c r="J505" s="153">
        <f>ROUNDUP('Tarifa 2026'!J506*(1+Instructions!$AA$9),3)</f>
        <v>11.9</v>
      </c>
      <c r="K505" s="141">
        <f t="shared" si="56"/>
        <v>12.494999999999999</v>
      </c>
      <c r="L505" s="154" t="str">
        <f t="shared" si="57"/>
        <v>-</v>
      </c>
      <c r="M505" s="88"/>
      <c r="N505" s="89"/>
      <c r="O505"/>
      <c r="P505"/>
      <c r="Q505"/>
      <c r="R505"/>
    </row>
    <row r="506" spans="1:45" s="6" customFormat="1" ht="26.1" customHeight="1">
      <c r="A506" s="227">
        <v>315</v>
      </c>
      <c r="B506" s="411" t="s">
        <v>122</v>
      </c>
      <c r="C506" s="346" t="s">
        <v>163</v>
      </c>
      <c r="D506" s="340" t="s">
        <v>164</v>
      </c>
      <c r="E506" s="238" t="s">
        <v>62</v>
      </c>
      <c r="F506" s="238" t="s">
        <v>132</v>
      </c>
      <c r="G506" s="238" t="s">
        <v>63</v>
      </c>
      <c r="H506" s="340">
        <v>30</v>
      </c>
      <c r="I506" s="355">
        <v>1</v>
      </c>
      <c r="J506" s="231">
        <f>ROUNDUP('Tarifa 2026'!J507*(1+Instructions!$AA$9),3)</f>
        <v>13.5</v>
      </c>
      <c r="K506" s="232">
        <f t="shared" si="56"/>
        <v>14.175000000000001</v>
      </c>
      <c r="L506" s="234" t="str">
        <f t="shared" si="57"/>
        <v>-</v>
      </c>
      <c r="M506" s="88"/>
      <c r="N506" s="89"/>
      <c r="O506"/>
      <c r="P506"/>
      <c r="Q506"/>
      <c r="R506"/>
    </row>
    <row r="507" spans="1:45" s="6" customFormat="1" ht="26.1" customHeight="1">
      <c r="A507" s="227">
        <v>213</v>
      </c>
      <c r="B507" s="411"/>
      <c r="C507" s="346"/>
      <c r="D507" s="340"/>
      <c r="E507" s="238" t="s">
        <v>60</v>
      </c>
      <c r="F507" s="238" t="s">
        <v>12</v>
      </c>
      <c r="G507" s="238" t="s">
        <v>63</v>
      </c>
      <c r="H507" s="340"/>
      <c r="I507" s="355"/>
      <c r="J507" s="231">
        <f>ROUNDUP('Tarifa 2026'!J508*(1+Instructions!$AA$9),3)</f>
        <v>13.5</v>
      </c>
      <c r="K507" s="232">
        <f t="shared" si="56"/>
        <v>14.175000000000001</v>
      </c>
      <c r="L507" s="234" t="str">
        <f t="shared" si="57"/>
        <v>-</v>
      </c>
      <c r="M507" s="88"/>
      <c r="N507" s="89"/>
      <c r="O507"/>
      <c r="P507"/>
      <c r="Q507"/>
      <c r="R507"/>
    </row>
    <row r="508" spans="1:45" ht="26.1" customHeight="1">
      <c r="A508" s="146">
        <v>316</v>
      </c>
      <c r="B508" s="213" t="s">
        <v>122</v>
      </c>
      <c r="C508" s="260" t="s">
        <v>435</v>
      </c>
      <c r="D508" s="252" t="s">
        <v>434</v>
      </c>
      <c r="E508" s="149" t="s">
        <v>62</v>
      </c>
      <c r="F508" s="252" t="s">
        <v>178</v>
      </c>
      <c r="G508" s="149" t="s">
        <v>63</v>
      </c>
      <c r="H508" s="149">
        <v>25</v>
      </c>
      <c r="I508" s="264">
        <v>1</v>
      </c>
      <c r="J508" s="153">
        <f>ROUNDUP('Tarifa 2026'!J510*(1+Instructions!$AA$9),3)</f>
        <v>25.9</v>
      </c>
      <c r="K508" s="141">
        <f t="shared" si="56"/>
        <v>27.195</v>
      </c>
      <c r="L508" s="154" t="str">
        <f t="shared" si="57"/>
        <v>-</v>
      </c>
      <c r="M508" s="88"/>
      <c r="N508" s="89"/>
    </row>
    <row r="509" spans="1:45" s="6" customFormat="1" ht="26.1" customHeight="1">
      <c r="A509" s="227">
        <v>316</v>
      </c>
      <c r="B509" s="253" t="s">
        <v>122</v>
      </c>
      <c r="C509" s="261" t="s">
        <v>436</v>
      </c>
      <c r="D509" s="265" t="s">
        <v>437</v>
      </c>
      <c r="E509" s="238" t="s">
        <v>62</v>
      </c>
      <c r="F509" s="265" t="s">
        <v>438</v>
      </c>
      <c r="G509" s="238" t="s">
        <v>63</v>
      </c>
      <c r="H509" s="238">
        <v>25</v>
      </c>
      <c r="I509" s="266">
        <v>1</v>
      </c>
      <c r="J509" s="231">
        <f>ROUNDUP('Tarifa 2026'!J509*(1+Instructions!$AA$9),3)</f>
        <v>23.9</v>
      </c>
      <c r="K509" s="232">
        <f t="shared" si="56"/>
        <v>25.094999999999999</v>
      </c>
      <c r="L509" s="234" t="str">
        <f t="shared" si="57"/>
        <v>-</v>
      </c>
      <c r="M509" s="88"/>
      <c r="N509" s="89"/>
      <c r="O509"/>
      <c r="P509"/>
      <c r="Q509"/>
      <c r="R509"/>
      <c r="S509"/>
      <c r="T509"/>
      <c r="U509"/>
      <c r="V509"/>
      <c r="W509"/>
      <c r="X509"/>
      <c r="Y509"/>
      <c r="Z509"/>
      <c r="AA509"/>
      <c r="AB509"/>
      <c r="AC509"/>
      <c r="AD509"/>
      <c r="AE509"/>
      <c r="AF509"/>
      <c r="AG509"/>
      <c r="AH509"/>
      <c r="AI509"/>
      <c r="AJ509"/>
      <c r="AK509"/>
      <c r="AL509"/>
      <c r="AM509"/>
      <c r="AN509"/>
      <c r="AO509"/>
      <c r="AP509"/>
      <c r="AQ509"/>
      <c r="AR509"/>
      <c r="AS509"/>
    </row>
    <row r="510" spans="1:45" s="6" customFormat="1" ht="26.1" customHeight="1">
      <c r="A510" s="354" t="s">
        <v>268</v>
      </c>
      <c r="B510" s="354"/>
      <c r="C510" s="354"/>
      <c r="D510" s="354"/>
      <c r="E510" s="354"/>
      <c r="F510" s="354"/>
      <c r="G510" s="354"/>
      <c r="H510" s="354"/>
      <c r="I510" s="354"/>
      <c r="J510" s="354"/>
      <c r="K510" s="354"/>
      <c r="L510" s="354"/>
      <c r="M510" s="88"/>
      <c r="N510" s="89"/>
      <c r="O510"/>
      <c r="P510"/>
      <c r="Q510"/>
      <c r="R510"/>
      <c r="S510"/>
      <c r="T510"/>
      <c r="U510"/>
      <c r="V510"/>
      <c r="W510"/>
      <c r="X510"/>
      <c r="Y510"/>
      <c r="Z510"/>
      <c r="AA510"/>
      <c r="AB510"/>
      <c r="AC510"/>
      <c r="AD510"/>
      <c r="AE510"/>
      <c r="AF510"/>
      <c r="AG510"/>
      <c r="AH510"/>
      <c r="AI510"/>
      <c r="AJ510"/>
      <c r="AK510"/>
      <c r="AL510"/>
      <c r="AM510"/>
      <c r="AN510"/>
      <c r="AO510"/>
      <c r="AP510"/>
      <c r="AQ510"/>
      <c r="AR510"/>
      <c r="AS510"/>
    </row>
    <row r="511" spans="1:45" s="6" customFormat="1" ht="26.1" customHeight="1">
      <c r="A511" s="392">
        <v>322</v>
      </c>
      <c r="B511" s="364" t="s">
        <v>122</v>
      </c>
      <c r="C511" s="346" t="s">
        <v>235</v>
      </c>
      <c r="D511" s="340" t="s">
        <v>234</v>
      </c>
      <c r="E511" s="238" t="s">
        <v>62</v>
      </c>
      <c r="F511" s="238" t="s">
        <v>132</v>
      </c>
      <c r="G511" s="238" t="s">
        <v>63</v>
      </c>
      <c r="H511" s="340">
        <v>25</v>
      </c>
      <c r="I511" s="355">
        <v>1</v>
      </c>
      <c r="J511" s="231">
        <f>ROUNDUP('Tarifa 2026'!J512*(1+Instructions!$AA$9),3)</f>
        <v>15.5</v>
      </c>
      <c r="K511" s="234">
        <f t="shared" ref="K511" si="63">IF(I511=1,(ROUNDUP((J511*0.05+J511),3)),ROUNDUP((J511*0.05+J511),3))</f>
        <v>16.274999999999999</v>
      </c>
      <c r="L511" s="234" t="str">
        <f>IF(I511=1,"-",IF(AND(I511="",L510="-"),"-",ROUNDUP((J511*0.2)+J511,3)))</f>
        <v>-</v>
      </c>
      <c r="M511" s="88"/>
      <c r="N511" s="89"/>
      <c r="O511"/>
      <c r="P511"/>
      <c r="Q511"/>
      <c r="R511"/>
      <c r="S511"/>
      <c r="T511"/>
      <c r="U511"/>
      <c r="V511"/>
      <c r="W511"/>
      <c r="X511"/>
      <c r="Y511"/>
      <c r="Z511"/>
      <c r="AA511"/>
      <c r="AB511"/>
      <c r="AC511"/>
      <c r="AD511"/>
      <c r="AE511"/>
      <c r="AF511"/>
      <c r="AG511"/>
      <c r="AH511"/>
      <c r="AI511"/>
      <c r="AJ511"/>
      <c r="AK511"/>
      <c r="AL511"/>
      <c r="AM511"/>
      <c r="AN511"/>
      <c r="AO511"/>
      <c r="AP511"/>
      <c r="AQ511"/>
      <c r="AR511"/>
      <c r="AS511"/>
    </row>
    <row r="512" spans="1:45" s="6" customFormat="1" ht="26.1" customHeight="1">
      <c r="A512" s="392"/>
      <c r="B512" s="364"/>
      <c r="C512" s="346"/>
      <c r="D512" s="340"/>
      <c r="E512" s="238" t="s">
        <v>62</v>
      </c>
      <c r="F512" s="238" t="s">
        <v>176</v>
      </c>
      <c r="G512" s="238" t="s">
        <v>63</v>
      </c>
      <c r="H512" s="340"/>
      <c r="I512" s="355"/>
      <c r="J512" s="231">
        <f>ROUNDUP('Tarifa 2026'!J513*(1+Instructions!$AA$9),3)</f>
        <v>16.3</v>
      </c>
      <c r="K512" s="234">
        <f t="shared" ref="K512" si="64">IF(I512=1,(ROUNDUP((J512*0.05+J512),3)),ROUNDUP((J512*0.05+J512),3))</f>
        <v>17.114999999999998</v>
      </c>
      <c r="L512" s="234" t="str">
        <f>IF(I512=1,"-",IF(AND(I512="",L511="-"),"-",ROUNDUP((J512*0.2)+J512,3)))</f>
        <v>-</v>
      </c>
      <c r="M512" s="88"/>
      <c r="N512" s="89"/>
      <c r="O512"/>
      <c r="P512"/>
      <c r="Q512"/>
      <c r="R512"/>
      <c r="S512"/>
      <c r="T512"/>
      <c r="U512"/>
      <c r="V512"/>
      <c r="W512"/>
      <c r="X512"/>
      <c r="Y512"/>
      <c r="Z512"/>
      <c r="AA512"/>
      <c r="AB512"/>
      <c r="AC512"/>
      <c r="AD512"/>
      <c r="AE512"/>
      <c r="AF512"/>
      <c r="AG512"/>
      <c r="AH512"/>
      <c r="AI512"/>
      <c r="AJ512"/>
      <c r="AK512"/>
      <c r="AL512"/>
      <c r="AM512"/>
      <c r="AN512"/>
      <c r="AO512"/>
      <c r="AP512"/>
      <c r="AQ512"/>
      <c r="AR512"/>
      <c r="AS512"/>
    </row>
    <row r="513" spans="1:45" s="6" customFormat="1" ht="26.1" customHeight="1">
      <c r="A513" s="227">
        <v>221</v>
      </c>
      <c r="B513" s="364"/>
      <c r="C513" s="346"/>
      <c r="D513" s="340"/>
      <c r="E513" s="238" t="s">
        <v>60</v>
      </c>
      <c r="F513" s="238" t="s">
        <v>12</v>
      </c>
      <c r="G513" s="238" t="s">
        <v>63</v>
      </c>
      <c r="H513" s="340"/>
      <c r="I513" s="355"/>
      <c r="J513" s="231">
        <f>ROUNDUP('Tarifa 2026'!J514*(1+Instructions!$AA$9),3)</f>
        <v>13.28</v>
      </c>
      <c r="K513" s="234">
        <f t="shared" ref="K513:K533" si="65">IF(I513=1,(ROUNDUP((J513*0.05+J513),3)),ROUNDUP((J513*0.05+J513),3))</f>
        <v>13.944000000000001</v>
      </c>
      <c r="L513" s="234" t="str">
        <f>IF(I513=1,"-",IF(AND(I513="",L511="-"),"-",ROUNDUP((J513*0.2)+J513,3)))</f>
        <v>-</v>
      </c>
      <c r="M513" s="88"/>
      <c r="N513" s="89"/>
      <c r="O513"/>
      <c r="P513"/>
      <c r="Q513"/>
      <c r="R513"/>
    </row>
    <row r="514" spans="1:45" s="6" customFormat="1" ht="26.1" customHeight="1">
      <c r="A514" s="146">
        <v>322</v>
      </c>
      <c r="B514" s="304" t="s">
        <v>122</v>
      </c>
      <c r="C514" s="307" t="s">
        <v>237</v>
      </c>
      <c r="D514" s="305" t="s">
        <v>236</v>
      </c>
      <c r="E514" s="149" t="s">
        <v>62</v>
      </c>
      <c r="F514" s="149" t="s">
        <v>132</v>
      </c>
      <c r="G514" s="149" t="s">
        <v>63</v>
      </c>
      <c r="H514" s="305">
        <v>30</v>
      </c>
      <c r="I514" s="320">
        <v>1</v>
      </c>
      <c r="J514" s="153">
        <f>ROUNDUP('Tarifa 2026'!J515*(1+Instructions!$AA$9),3)</f>
        <v>15.5</v>
      </c>
      <c r="K514" s="154">
        <f t="shared" si="65"/>
        <v>16.274999999999999</v>
      </c>
      <c r="L514" s="154" t="str">
        <f t="shared" ref="L514:L533" si="66">IF(I514=1,"-",IF(AND(I514="",L513="-"),"-",ROUNDUP((J514*0.2)+J514,3)))</f>
        <v>-</v>
      </c>
      <c r="M514" s="88"/>
      <c r="N514" s="89"/>
      <c r="O514"/>
      <c r="P514"/>
      <c r="Q514"/>
      <c r="R514"/>
    </row>
    <row r="515" spans="1:45" s="6" customFormat="1" ht="26.1" customHeight="1">
      <c r="A515" s="146">
        <v>221</v>
      </c>
      <c r="B515" s="304"/>
      <c r="C515" s="307"/>
      <c r="D515" s="305"/>
      <c r="E515" s="149" t="s">
        <v>60</v>
      </c>
      <c r="F515" s="149" t="s">
        <v>12</v>
      </c>
      <c r="G515" s="149" t="s">
        <v>63</v>
      </c>
      <c r="H515" s="305"/>
      <c r="I515" s="320"/>
      <c r="J515" s="153">
        <f>ROUNDUP('Tarifa 2026'!J516*(1+Instructions!$AA$9),3)</f>
        <v>13.28</v>
      </c>
      <c r="K515" s="154">
        <f t="shared" si="65"/>
        <v>13.944000000000001</v>
      </c>
      <c r="L515" s="154" t="str">
        <f t="shared" si="66"/>
        <v>-</v>
      </c>
      <c r="M515" s="88"/>
      <c r="N515" s="89"/>
      <c r="O515"/>
      <c r="P515"/>
      <c r="Q515"/>
      <c r="R515"/>
    </row>
    <row r="516" spans="1:45" s="53" customFormat="1" ht="21.75" customHeight="1">
      <c r="A516" s="227">
        <v>323</v>
      </c>
      <c r="B516" s="368" t="s">
        <v>449</v>
      </c>
      <c r="C516" s="346" t="s">
        <v>529</v>
      </c>
      <c r="D516" s="340" t="s">
        <v>530</v>
      </c>
      <c r="E516" s="238" t="s">
        <v>62</v>
      </c>
      <c r="F516" s="238" t="s">
        <v>135</v>
      </c>
      <c r="G516" s="238" t="s">
        <v>63</v>
      </c>
      <c r="H516" s="340">
        <v>25</v>
      </c>
      <c r="I516" s="355">
        <v>1</v>
      </c>
      <c r="J516" s="231">
        <f>ROUNDUP('Tarifa 2026'!J517*(1+Instructions!$AA$9),3)</f>
        <v>17.899999999999999</v>
      </c>
      <c r="K516" s="234">
        <f t="shared" si="65"/>
        <v>18.795000000000002</v>
      </c>
      <c r="L516" s="234" t="str">
        <f t="shared" si="66"/>
        <v>-</v>
      </c>
      <c r="M516" s="88"/>
      <c r="N516" s="89"/>
      <c r="O516"/>
      <c r="P516"/>
      <c r="Q516"/>
      <c r="R516"/>
    </row>
    <row r="517" spans="1:45" ht="21.75" customHeight="1">
      <c r="A517" s="227">
        <v>220</v>
      </c>
      <c r="B517" s="368"/>
      <c r="C517" s="346"/>
      <c r="D517" s="340"/>
      <c r="E517" s="238" t="s">
        <v>60</v>
      </c>
      <c r="F517" s="238" t="s">
        <v>12</v>
      </c>
      <c r="G517" s="238" t="s">
        <v>63</v>
      </c>
      <c r="H517" s="340"/>
      <c r="I517" s="355"/>
      <c r="J517" s="231">
        <f>ROUNDUP('Tarifa 2026'!J518*(1+Instructions!$AA$9),3)</f>
        <v>15.9</v>
      </c>
      <c r="K517" s="234">
        <f t="shared" si="65"/>
        <v>16.695</v>
      </c>
      <c r="L517" s="234" t="str">
        <f t="shared" si="66"/>
        <v>-</v>
      </c>
      <c r="M517" s="88"/>
      <c r="N517" s="89"/>
    </row>
    <row r="518" spans="1:45" s="6" customFormat="1" ht="26.1" customHeight="1">
      <c r="A518" s="146">
        <v>324</v>
      </c>
      <c r="B518" s="408" t="s">
        <v>122</v>
      </c>
      <c r="C518" s="307" t="s">
        <v>462</v>
      </c>
      <c r="D518" s="305" t="s">
        <v>463</v>
      </c>
      <c r="E518" s="149" t="s">
        <v>62</v>
      </c>
      <c r="F518" s="149" t="s">
        <v>135</v>
      </c>
      <c r="G518" s="149" t="s">
        <v>63</v>
      </c>
      <c r="H518" s="305">
        <v>30</v>
      </c>
      <c r="I518" s="320">
        <v>1</v>
      </c>
      <c r="J518" s="153">
        <f>ROUNDUP('Tarifa 2026'!J519*(1+Instructions!$AA$9),3)</f>
        <v>17.7</v>
      </c>
      <c r="K518" s="154">
        <f t="shared" si="65"/>
        <v>18.585000000000001</v>
      </c>
      <c r="L518" s="154" t="str">
        <f t="shared" si="66"/>
        <v>-</v>
      </c>
      <c r="M518" s="88"/>
      <c r="N518" s="89"/>
      <c r="O518"/>
      <c r="P518"/>
      <c r="Q518"/>
      <c r="R518"/>
    </row>
    <row r="519" spans="1:45" s="6" customFormat="1" ht="26.1" customHeight="1">
      <c r="A519" s="146">
        <v>216</v>
      </c>
      <c r="B519" s="408"/>
      <c r="C519" s="307"/>
      <c r="D519" s="305"/>
      <c r="E519" s="149" t="s">
        <v>60</v>
      </c>
      <c r="F519" s="149" t="s">
        <v>12</v>
      </c>
      <c r="G519" s="149" t="s">
        <v>63</v>
      </c>
      <c r="H519" s="305"/>
      <c r="I519" s="320"/>
      <c r="J519" s="153">
        <f>ROUNDUP('Tarifa 2026'!J520*(1+Instructions!$AA$9),3)</f>
        <v>15</v>
      </c>
      <c r="K519" s="154">
        <f t="shared" si="65"/>
        <v>15.75</v>
      </c>
      <c r="L519" s="154" t="str">
        <f>IF(I519=1,"-",IF(AND(I519="",L518="-"),"-",ROUNDUP((J519*0.2)+J519,3)))</f>
        <v>-</v>
      </c>
      <c r="M519" s="88"/>
      <c r="N519" s="89"/>
      <c r="O519"/>
      <c r="P519"/>
      <c r="Q519"/>
      <c r="R519"/>
      <c r="S519"/>
      <c r="T519"/>
      <c r="U519"/>
      <c r="V519"/>
      <c r="W519"/>
      <c r="X519"/>
      <c r="Y519"/>
      <c r="Z519"/>
      <c r="AA519"/>
      <c r="AB519"/>
      <c r="AC519"/>
      <c r="AD519"/>
      <c r="AE519"/>
      <c r="AF519"/>
      <c r="AG519"/>
      <c r="AH519"/>
      <c r="AI519"/>
      <c r="AJ519"/>
      <c r="AK519"/>
      <c r="AL519"/>
      <c r="AM519"/>
      <c r="AN519"/>
      <c r="AO519"/>
      <c r="AP519"/>
      <c r="AQ519"/>
      <c r="AR519"/>
      <c r="AS519"/>
    </row>
    <row r="520" spans="1:45" s="6" customFormat="1" ht="26.1" customHeight="1">
      <c r="A520" s="227">
        <v>324</v>
      </c>
      <c r="B520" s="365" t="s">
        <v>122</v>
      </c>
      <c r="C520" s="346" t="s">
        <v>464</v>
      </c>
      <c r="D520" s="340" t="s">
        <v>465</v>
      </c>
      <c r="E520" s="238" t="s">
        <v>62</v>
      </c>
      <c r="F520" s="238" t="s">
        <v>135</v>
      </c>
      <c r="G520" s="238" t="s">
        <v>63</v>
      </c>
      <c r="H520" s="340">
        <v>30</v>
      </c>
      <c r="I520" s="355">
        <v>1</v>
      </c>
      <c r="J520" s="231">
        <f>ROUNDUP('Tarifa 2026'!J521*(1+Instructions!$AA$9),3)</f>
        <v>13.9</v>
      </c>
      <c r="K520" s="234">
        <f t="shared" si="65"/>
        <v>14.595000000000001</v>
      </c>
      <c r="L520" s="234" t="str">
        <f t="shared" si="66"/>
        <v>-</v>
      </c>
      <c r="M520" s="88"/>
      <c r="N520" s="89"/>
      <c r="O520"/>
      <c r="P520"/>
      <c r="Q520"/>
      <c r="R520"/>
      <c r="S520"/>
      <c r="T520"/>
      <c r="U520"/>
      <c r="V520"/>
      <c r="W520"/>
      <c r="X520"/>
      <c r="Y520"/>
      <c r="Z520"/>
      <c r="AA520"/>
      <c r="AB520"/>
      <c r="AC520"/>
      <c r="AD520"/>
      <c r="AE520"/>
      <c r="AF520"/>
      <c r="AG520"/>
      <c r="AH520"/>
      <c r="AI520"/>
      <c r="AJ520"/>
      <c r="AK520"/>
      <c r="AL520"/>
      <c r="AM520"/>
      <c r="AN520"/>
      <c r="AO520"/>
      <c r="AP520"/>
      <c r="AQ520"/>
      <c r="AR520"/>
      <c r="AS520"/>
    </row>
    <row r="521" spans="1:45" s="6" customFormat="1" ht="26.1" customHeight="1">
      <c r="A521" s="227">
        <v>216</v>
      </c>
      <c r="B521" s="365"/>
      <c r="C521" s="346"/>
      <c r="D521" s="340"/>
      <c r="E521" s="238" t="s">
        <v>60</v>
      </c>
      <c r="F521" s="238" t="s">
        <v>12</v>
      </c>
      <c r="G521" s="238" t="s">
        <v>63</v>
      </c>
      <c r="H521" s="340"/>
      <c r="I521" s="355"/>
      <c r="J521" s="240">
        <f>ROUNDUP('Tarifa 2026'!J522*(1+Instructions!$AA$9),3)</f>
        <v>12.8</v>
      </c>
      <c r="K521" s="234">
        <f t="shared" si="65"/>
        <v>13.44</v>
      </c>
      <c r="L521" s="234" t="str">
        <f t="shared" si="66"/>
        <v>-</v>
      </c>
      <c r="M521" s="88"/>
      <c r="N521" s="89"/>
      <c r="O521"/>
      <c r="P521"/>
      <c r="Q521"/>
      <c r="R521"/>
      <c r="S521"/>
      <c r="T521"/>
      <c r="U521"/>
      <c r="V521"/>
      <c r="W521"/>
      <c r="X521"/>
      <c r="Y521"/>
      <c r="Z521"/>
      <c r="AA521"/>
      <c r="AB521"/>
      <c r="AC521"/>
      <c r="AD521"/>
      <c r="AE521"/>
      <c r="AF521"/>
      <c r="AG521"/>
      <c r="AH521"/>
      <c r="AI521"/>
      <c r="AJ521"/>
      <c r="AK521"/>
      <c r="AL521"/>
      <c r="AM521"/>
      <c r="AN521"/>
      <c r="AO521"/>
      <c r="AP521"/>
      <c r="AQ521"/>
      <c r="AR521"/>
      <c r="AS521"/>
    </row>
    <row r="522" spans="1:45" s="6" customFormat="1" ht="26.1" customHeight="1">
      <c r="A522" s="146">
        <v>325</v>
      </c>
      <c r="B522" s="396" t="s">
        <v>449</v>
      </c>
      <c r="C522" s="307" t="s">
        <v>531</v>
      </c>
      <c r="D522" s="305" t="s">
        <v>532</v>
      </c>
      <c r="E522" s="149" t="s">
        <v>62</v>
      </c>
      <c r="F522" s="149" t="s">
        <v>135</v>
      </c>
      <c r="G522" s="149" t="s">
        <v>63</v>
      </c>
      <c r="H522" s="305">
        <v>30</v>
      </c>
      <c r="I522" s="320">
        <v>1</v>
      </c>
      <c r="J522" s="171">
        <f>ROUNDUP('Tarifa 2026'!J523*(1+Instructions!$AA$9),3)</f>
        <v>17.899999999999999</v>
      </c>
      <c r="K522" s="154">
        <f t="shared" si="65"/>
        <v>18.795000000000002</v>
      </c>
      <c r="L522" s="154" t="str">
        <f t="shared" si="66"/>
        <v>-</v>
      </c>
      <c r="M522" s="88"/>
      <c r="N522" s="89"/>
      <c r="O522"/>
      <c r="P522"/>
      <c r="Q522"/>
      <c r="R522"/>
      <c r="S522"/>
      <c r="T522"/>
      <c r="U522"/>
      <c r="V522"/>
      <c r="W522"/>
      <c r="X522"/>
      <c r="Y522"/>
      <c r="Z522"/>
      <c r="AA522"/>
      <c r="AB522"/>
      <c r="AC522"/>
      <c r="AD522"/>
      <c r="AE522"/>
      <c r="AF522"/>
      <c r="AG522"/>
      <c r="AH522"/>
      <c r="AI522"/>
      <c r="AJ522"/>
      <c r="AK522"/>
      <c r="AL522"/>
      <c r="AM522"/>
      <c r="AN522"/>
      <c r="AO522"/>
      <c r="AP522"/>
      <c r="AQ522"/>
      <c r="AR522"/>
      <c r="AS522"/>
    </row>
    <row r="523" spans="1:45" ht="26.1" customHeight="1">
      <c r="A523" s="146">
        <v>219</v>
      </c>
      <c r="B523" s="396"/>
      <c r="C523" s="307"/>
      <c r="D523" s="305"/>
      <c r="E523" s="149" t="s">
        <v>60</v>
      </c>
      <c r="F523" s="149" t="s">
        <v>12</v>
      </c>
      <c r="G523" s="149" t="s">
        <v>63</v>
      </c>
      <c r="H523" s="305"/>
      <c r="I523" s="320"/>
      <c r="J523" s="171">
        <f>ROUNDUP('Tarifa 2026'!J524*(1+Instructions!$AA$9),3)</f>
        <v>17</v>
      </c>
      <c r="K523" s="154">
        <f t="shared" si="65"/>
        <v>17.850000000000001</v>
      </c>
      <c r="L523" s="154" t="str">
        <f t="shared" si="66"/>
        <v>-</v>
      </c>
      <c r="M523" s="88"/>
      <c r="N523" s="89"/>
    </row>
    <row r="524" spans="1:45" ht="26.1" customHeight="1">
      <c r="A524" s="227">
        <v>325</v>
      </c>
      <c r="B524" s="368" t="s">
        <v>449</v>
      </c>
      <c r="C524" s="346" t="s">
        <v>534</v>
      </c>
      <c r="D524" s="340" t="s">
        <v>533</v>
      </c>
      <c r="E524" s="238" t="s">
        <v>62</v>
      </c>
      <c r="F524" s="238" t="s">
        <v>135</v>
      </c>
      <c r="G524" s="238" t="s">
        <v>63</v>
      </c>
      <c r="H524" s="340">
        <v>30</v>
      </c>
      <c r="I524" s="355">
        <v>1</v>
      </c>
      <c r="J524" s="240">
        <f>ROUNDUP('Tarifa 2026'!J525*(1+Instructions!$AA$9),3)</f>
        <v>11.9</v>
      </c>
      <c r="K524" s="234">
        <f t="shared" si="65"/>
        <v>12.494999999999999</v>
      </c>
      <c r="L524" s="234" t="str">
        <f t="shared" si="66"/>
        <v>-</v>
      </c>
      <c r="M524" s="88"/>
      <c r="N524" s="89"/>
    </row>
    <row r="525" spans="1:45" ht="26.1" customHeight="1">
      <c r="A525" s="227">
        <v>219</v>
      </c>
      <c r="B525" s="368"/>
      <c r="C525" s="346"/>
      <c r="D525" s="340"/>
      <c r="E525" s="238" t="s">
        <v>60</v>
      </c>
      <c r="F525" s="238" t="s">
        <v>12</v>
      </c>
      <c r="G525" s="238" t="s">
        <v>63</v>
      </c>
      <c r="H525" s="340"/>
      <c r="I525" s="355"/>
      <c r="J525" s="240">
        <f>ROUNDUP('Tarifa 2026'!J526*(1+Instructions!$AA$9),3)</f>
        <v>11</v>
      </c>
      <c r="K525" s="234">
        <f t="shared" si="65"/>
        <v>11.55</v>
      </c>
      <c r="L525" s="234" t="str">
        <f t="shared" si="66"/>
        <v>-</v>
      </c>
      <c r="M525" s="88"/>
      <c r="N525" s="89"/>
    </row>
    <row r="526" spans="1:45" s="6" customFormat="1" ht="26.1" customHeight="1">
      <c r="A526" s="146">
        <v>326</v>
      </c>
      <c r="B526" s="304" t="s">
        <v>122</v>
      </c>
      <c r="C526" s="307" t="s">
        <v>269</v>
      </c>
      <c r="D526" s="305" t="s">
        <v>270</v>
      </c>
      <c r="E526" s="149" t="s">
        <v>62</v>
      </c>
      <c r="F526" s="149" t="s">
        <v>132</v>
      </c>
      <c r="G526" s="149" t="s">
        <v>63</v>
      </c>
      <c r="H526" s="305">
        <v>15</v>
      </c>
      <c r="I526" s="320">
        <v>1</v>
      </c>
      <c r="J526" s="153">
        <f>ROUNDUP('Tarifa 2026'!J527*(1+Instructions!$AA$9),3)</f>
        <v>29.9</v>
      </c>
      <c r="K526" s="154">
        <f t="shared" si="65"/>
        <v>31.395</v>
      </c>
      <c r="L526" s="154" t="str">
        <f t="shared" si="66"/>
        <v>-</v>
      </c>
      <c r="M526" s="88"/>
      <c r="N526" s="89"/>
      <c r="O526"/>
      <c r="P526"/>
      <c r="Q526"/>
      <c r="R526"/>
    </row>
    <row r="527" spans="1:45" s="6" customFormat="1" ht="26.1" customHeight="1">
      <c r="A527" s="146">
        <v>215</v>
      </c>
      <c r="B527" s="304"/>
      <c r="C527" s="307"/>
      <c r="D527" s="305"/>
      <c r="E527" s="149" t="s">
        <v>60</v>
      </c>
      <c r="F527" s="149" t="s">
        <v>12</v>
      </c>
      <c r="G527" s="149" t="s">
        <v>63</v>
      </c>
      <c r="H527" s="305"/>
      <c r="I527" s="320"/>
      <c r="J527" s="153">
        <f>ROUNDUP('Tarifa 2026'!J528*(1+Instructions!$AA$9),3)</f>
        <v>27.9</v>
      </c>
      <c r="K527" s="154">
        <f t="shared" si="65"/>
        <v>29.295000000000002</v>
      </c>
      <c r="L527" s="154" t="str">
        <f t="shared" si="66"/>
        <v>-</v>
      </c>
      <c r="M527" s="88"/>
      <c r="N527" s="89"/>
      <c r="O527"/>
      <c r="P527"/>
      <c r="Q527"/>
      <c r="R527"/>
    </row>
    <row r="528" spans="1:45" ht="26.1" customHeight="1">
      <c r="A528" s="227">
        <v>327</v>
      </c>
      <c r="B528" s="364" t="s">
        <v>122</v>
      </c>
      <c r="C528" s="346" t="s">
        <v>439</v>
      </c>
      <c r="D528" s="340" t="s">
        <v>440</v>
      </c>
      <c r="E528" s="238" t="s">
        <v>62</v>
      </c>
      <c r="F528" s="238" t="s">
        <v>132</v>
      </c>
      <c r="G528" s="238" t="s">
        <v>63</v>
      </c>
      <c r="H528" s="340">
        <v>15</v>
      </c>
      <c r="I528" s="355">
        <v>1</v>
      </c>
      <c r="J528" s="231">
        <f>ROUNDUP('Tarifa 2026'!J529*(1+Instructions!$AA$9),3)</f>
        <v>31.9</v>
      </c>
      <c r="K528" s="234">
        <f t="shared" si="65"/>
        <v>33.494999999999997</v>
      </c>
      <c r="L528" s="234" t="str">
        <f t="shared" si="66"/>
        <v>-</v>
      </c>
      <c r="M528" s="88"/>
      <c r="N528" s="89"/>
    </row>
    <row r="529" spans="1:18" ht="26.1" customHeight="1">
      <c r="A529" s="227">
        <v>215</v>
      </c>
      <c r="B529" s="364"/>
      <c r="C529" s="346"/>
      <c r="D529" s="340"/>
      <c r="E529" s="238" t="s">
        <v>60</v>
      </c>
      <c r="F529" s="238" t="s">
        <v>12</v>
      </c>
      <c r="G529" s="238" t="s">
        <v>63</v>
      </c>
      <c r="H529" s="340"/>
      <c r="I529" s="355"/>
      <c r="J529" s="231">
        <f>ROUNDUP('Tarifa 2026'!J530*(1+Instructions!$AA$9),3)</f>
        <v>29.9</v>
      </c>
      <c r="K529" s="234">
        <f t="shared" si="65"/>
        <v>31.395</v>
      </c>
      <c r="L529" s="234" t="str">
        <f t="shared" si="66"/>
        <v>-</v>
      </c>
      <c r="M529" s="88"/>
      <c r="N529" s="89"/>
    </row>
    <row r="530" spans="1:18" ht="26.1" customHeight="1">
      <c r="A530" s="309">
        <v>329</v>
      </c>
      <c r="B530" s="303" t="s">
        <v>122</v>
      </c>
      <c r="C530" s="307">
        <v>1119</v>
      </c>
      <c r="D530" s="305" t="s">
        <v>298</v>
      </c>
      <c r="E530" s="149" t="s">
        <v>244</v>
      </c>
      <c r="F530" s="149" t="s">
        <v>178</v>
      </c>
      <c r="G530" s="149" t="s">
        <v>63</v>
      </c>
      <c r="H530" s="305">
        <v>20</v>
      </c>
      <c r="I530" s="320">
        <v>1</v>
      </c>
      <c r="J530" s="153">
        <f>ROUNDUP('Tarifa 2026'!J531*(1+Instructions!$AA$9),3)</f>
        <v>13</v>
      </c>
      <c r="K530" s="141">
        <f t="shared" si="65"/>
        <v>13.65</v>
      </c>
      <c r="L530" s="141" t="str">
        <f t="shared" si="66"/>
        <v>-</v>
      </c>
      <c r="M530" s="88"/>
      <c r="N530" s="89"/>
    </row>
    <row r="531" spans="1:18" ht="26.1" customHeight="1">
      <c r="A531" s="309"/>
      <c r="B531" s="303"/>
      <c r="C531" s="307"/>
      <c r="D531" s="305"/>
      <c r="E531" s="149" t="s">
        <v>244</v>
      </c>
      <c r="F531" s="149" t="s">
        <v>176</v>
      </c>
      <c r="G531" s="149" t="s">
        <v>63</v>
      </c>
      <c r="H531" s="305"/>
      <c r="I531" s="320"/>
      <c r="J531" s="153">
        <f>ROUNDUP('Tarifa 2026'!J532*(1+Instructions!$AA$9),3)</f>
        <v>13</v>
      </c>
      <c r="K531" s="141">
        <f t="shared" si="65"/>
        <v>13.65</v>
      </c>
      <c r="L531" s="141" t="str">
        <f t="shared" si="66"/>
        <v>-</v>
      </c>
      <c r="M531" s="88"/>
      <c r="N531" s="89"/>
    </row>
    <row r="532" spans="1:18" ht="26.1" customHeight="1">
      <c r="A532" s="392">
        <v>329</v>
      </c>
      <c r="B532" s="344" t="s">
        <v>122</v>
      </c>
      <c r="C532" s="346">
        <v>1181</v>
      </c>
      <c r="D532" s="340" t="s">
        <v>297</v>
      </c>
      <c r="E532" s="238" t="s">
        <v>244</v>
      </c>
      <c r="F532" s="238" t="s">
        <v>178</v>
      </c>
      <c r="G532" s="238" t="s">
        <v>63</v>
      </c>
      <c r="H532" s="340">
        <v>20</v>
      </c>
      <c r="I532" s="355">
        <v>1</v>
      </c>
      <c r="J532" s="231">
        <f>ROUNDUP('Tarifa 2026'!J533*(1+Instructions!$AA$9),3)</f>
        <v>17</v>
      </c>
      <c r="K532" s="232">
        <f t="shared" si="65"/>
        <v>17.850000000000001</v>
      </c>
      <c r="L532" s="232" t="str">
        <f t="shared" si="66"/>
        <v>-</v>
      </c>
      <c r="M532" s="88"/>
      <c r="N532" s="89"/>
    </row>
    <row r="533" spans="1:18" ht="26.1" customHeight="1">
      <c r="A533" s="392"/>
      <c r="B533" s="344"/>
      <c r="C533" s="346"/>
      <c r="D533" s="340"/>
      <c r="E533" s="238" t="s">
        <v>244</v>
      </c>
      <c r="F533" s="238" t="s">
        <v>176</v>
      </c>
      <c r="G533" s="238" t="s">
        <v>63</v>
      </c>
      <c r="H533" s="340"/>
      <c r="I533" s="355"/>
      <c r="J533" s="231">
        <f>ROUNDUP('Tarifa 2026'!J534*(1+Instructions!$AA$9),3)</f>
        <v>17</v>
      </c>
      <c r="K533" s="232">
        <f t="shared" si="65"/>
        <v>17.850000000000001</v>
      </c>
      <c r="L533" s="232" t="str">
        <f t="shared" si="66"/>
        <v>-</v>
      </c>
      <c r="M533" s="88"/>
      <c r="N533" s="89"/>
    </row>
    <row r="534" spans="1:18" ht="26.1" customHeight="1">
      <c r="A534" s="354" t="s">
        <v>495</v>
      </c>
      <c r="B534" s="354"/>
      <c r="C534" s="354"/>
      <c r="D534" s="354"/>
      <c r="E534" s="354"/>
      <c r="F534" s="354"/>
      <c r="G534" s="354"/>
      <c r="H534" s="354"/>
      <c r="I534" s="354"/>
      <c r="J534" s="354"/>
      <c r="K534" s="354"/>
      <c r="L534" s="354"/>
      <c r="M534" s="88"/>
      <c r="N534" s="89"/>
    </row>
    <row r="535" spans="1:18" ht="26.1" customHeight="1">
      <c r="A535" s="146">
        <v>334</v>
      </c>
      <c r="B535" s="304" t="s">
        <v>122</v>
      </c>
      <c r="C535" s="307" t="s">
        <v>170</v>
      </c>
      <c r="D535" s="305" t="s">
        <v>171</v>
      </c>
      <c r="E535" s="149" t="s">
        <v>244</v>
      </c>
      <c r="F535" s="149" t="s">
        <v>245</v>
      </c>
      <c r="G535" s="149" t="s">
        <v>187</v>
      </c>
      <c r="H535" s="305">
        <v>50</v>
      </c>
      <c r="I535" s="320">
        <v>1</v>
      </c>
      <c r="J535" s="153">
        <f>ROUNDUP('Tarifa 2026'!J536*(1+Instructions!$AA$9),3)</f>
        <v>13</v>
      </c>
      <c r="K535" s="154">
        <f t="shared" ref="K535" si="67">IF(I535=1,(ROUNDUP((J535*0.05+J535),3)),ROUNDUP((J535*0.05+J535),3))</f>
        <v>13.65</v>
      </c>
      <c r="L535" s="154" t="str">
        <f>IF(I535=1,"-",IF(AND(I535="",L529="-"),"-",ROUNDUP((J535*0.2)+J535,3)))</f>
        <v>-</v>
      </c>
      <c r="M535" s="88"/>
      <c r="N535" s="89"/>
    </row>
    <row r="536" spans="1:18" s="6" customFormat="1" ht="26.1" customHeight="1">
      <c r="A536" s="146">
        <v>214</v>
      </c>
      <c r="B536" s="304"/>
      <c r="C536" s="307"/>
      <c r="D536" s="305"/>
      <c r="E536" s="149" t="s">
        <v>60</v>
      </c>
      <c r="F536" s="149" t="s">
        <v>12</v>
      </c>
      <c r="G536" s="149" t="s">
        <v>187</v>
      </c>
      <c r="H536" s="305"/>
      <c r="I536" s="320"/>
      <c r="J536" s="153">
        <f>ROUNDUP('Tarifa 2026'!J537*(1+Instructions!$AA$9),3)</f>
        <v>12.4</v>
      </c>
      <c r="K536" s="154">
        <f t="shared" ref="K536:K558" si="68">IF(I536=1,(ROUNDUP((J536*0.05+J536),3)),ROUNDUP((J536*0.05+J536),3))</f>
        <v>13.02</v>
      </c>
      <c r="L536" s="154" t="str">
        <f t="shared" ref="L536:L540" si="69">IF(I536=1,"-",IF(AND(I536="",L530="-"),"-",ROUNDUP((J536*0.2)+J536,3)))</f>
        <v>-</v>
      </c>
      <c r="M536" s="88"/>
      <c r="N536" s="89"/>
      <c r="O536"/>
      <c r="P536"/>
      <c r="Q536"/>
      <c r="R536"/>
    </row>
    <row r="537" spans="1:18" s="6" customFormat="1" ht="26.1" customHeight="1">
      <c r="A537" s="227">
        <v>334</v>
      </c>
      <c r="B537" s="364" t="s">
        <v>122</v>
      </c>
      <c r="C537" s="346" t="s">
        <v>107</v>
      </c>
      <c r="D537" s="340" t="s">
        <v>108</v>
      </c>
      <c r="E537" s="238" t="s">
        <v>244</v>
      </c>
      <c r="F537" s="238" t="s">
        <v>178</v>
      </c>
      <c r="G537" s="238" t="s">
        <v>63</v>
      </c>
      <c r="H537" s="340">
        <v>50</v>
      </c>
      <c r="I537" s="355">
        <v>1</v>
      </c>
      <c r="J537" s="231">
        <f>ROUNDUP('Tarifa 2026'!J538*(1+Instructions!$AA$9),3)</f>
        <v>13</v>
      </c>
      <c r="K537" s="234">
        <f t="shared" si="68"/>
        <v>13.65</v>
      </c>
      <c r="L537" s="232" t="str">
        <f t="shared" si="69"/>
        <v>-</v>
      </c>
      <c r="M537" s="88"/>
      <c r="N537" s="89"/>
      <c r="O537"/>
      <c r="P537"/>
      <c r="Q537"/>
      <c r="R537"/>
    </row>
    <row r="538" spans="1:18" ht="26.1" customHeight="1">
      <c r="A538" s="227">
        <v>214</v>
      </c>
      <c r="B538" s="364"/>
      <c r="C538" s="346"/>
      <c r="D538" s="340"/>
      <c r="E538" s="238" t="s">
        <v>60</v>
      </c>
      <c r="F538" s="238" t="s">
        <v>12</v>
      </c>
      <c r="G538" s="238" t="s">
        <v>63</v>
      </c>
      <c r="H538" s="340"/>
      <c r="I538" s="355"/>
      <c r="J538" s="231">
        <f>ROUNDUP('Tarifa 2026'!J539*(1+Instructions!$AA$9),3)</f>
        <v>12.4</v>
      </c>
      <c r="K538" s="234">
        <f t="shared" si="68"/>
        <v>13.02</v>
      </c>
      <c r="L538" s="232" t="str">
        <f t="shared" si="69"/>
        <v>-</v>
      </c>
      <c r="M538" s="88"/>
      <c r="N538" s="89"/>
    </row>
    <row r="539" spans="1:18" ht="26.1" customHeight="1">
      <c r="A539" s="146">
        <v>335</v>
      </c>
      <c r="B539" s="304" t="s">
        <v>122</v>
      </c>
      <c r="C539" s="307" t="s">
        <v>61</v>
      </c>
      <c r="D539" s="305" t="s">
        <v>74</v>
      </c>
      <c r="E539" s="149" t="s">
        <v>62</v>
      </c>
      <c r="F539" s="149" t="s">
        <v>132</v>
      </c>
      <c r="G539" s="149" t="s">
        <v>187</v>
      </c>
      <c r="H539" s="305">
        <v>50</v>
      </c>
      <c r="I539" s="320">
        <v>5</v>
      </c>
      <c r="J539" s="153">
        <f>ROUNDUP('Tarifa 2026'!J540*(1+Instructions!$AA$9),3)</f>
        <v>5.3</v>
      </c>
      <c r="K539" s="154">
        <f t="shared" si="68"/>
        <v>5.5650000000000004</v>
      </c>
      <c r="L539" s="154">
        <f t="shared" si="69"/>
        <v>6.36</v>
      </c>
      <c r="M539" s="88"/>
      <c r="N539" s="89"/>
    </row>
    <row r="540" spans="1:18" s="6" customFormat="1" ht="26.1" customHeight="1">
      <c r="A540" s="146">
        <v>200</v>
      </c>
      <c r="B540" s="304"/>
      <c r="C540" s="307"/>
      <c r="D540" s="305"/>
      <c r="E540" s="149" t="s">
        <v>60</v>
      </c>
      <c r="F540" s="149" t="s">
        <v>12</v>
      </c>
      <c r="G540" s="149" t="s">
        <v>187</v>
      </c>
      <c r="H540" s="305"/>
      <c r="I540" s="320"/>
      <c r="J540" s="153">
        <f>ROUNDUP('Tarifa 2026'!J541*(1+Instructions!$AA$9),3)</f>
        <v>4.5</v>
      </c>
      <c r="K540" s="154">
        <f t="shared" si="68"/>
        <v>4.7249999999999996</v>
      </c>
      <c r="L540" s="154">
        <f t="shared" si="69"/>
        <v>5.4</v>
      </c>
      <c r="M540" s="88"/>
      <c r="N540" s="89"/>
      <c r="O540"/>
      <c r="P540"/>
      <c r="Q540"/>
      <c r="R540"/>
    </row>
    <row r="541" spans="1:18" s="6" customFormat="1" ht="26.1" customHeight="1">
      <c r="A541" s="392">
        <v>335</v>
      </c>
      <c r="B541" s="411" t="s">
        <v>122</v>
      </c>
      <c r="C541" s="346" t="s">
        <v>460</v>
      </c>
      <c r="D541" s="340" t="s">
        <v>461</v>
      </c>
      <c r="E541" s="238" t="s">
        <v>244</v>
      </c>
      <c r="F541" s="238" t="s">
        <v>178</v>
      </c>
      <c r="G541" s="238" t="s">
        <v>63</v>
      </c>
      <c r="H541" s="340">
        <v>50</v>
      </c>
      <c r="I541" s="355">
        <v>5</v>
      </c>
      <c r="J541" s="231">
        <f>ROUNDUP('Tarifa 2026'!J542*(1+Instructions!$AA$9),3)</f>
        <v>4.9000000000000004</v>
      </c>
      <c r="K541" s="234">
        <f t="shared" si="68"/>
        <v>5.1449999999999996</v>
      </c>
      <c r="L541" s="232">
        <f>IF(I541=1,"-",IF(AND(I541="",L540="-"),"-",ROUNDUP((J541*0.2)+J541,3)))</f>
        <v>5.88</v>
      </c>
      <c r="M541" s="88"/>
      <c r="N541" s="89"/>
      <c r="O541"/>
      <c r="P541"/>
      <c r="Q541"/>
      <c r="R541"/>
    </row>
    <row r="542" spans="1:18" s="6" customFormat="1" ht="26.1" customHeight="1">
      <c r="A542" s="392"/>
      <c r="B542" s="411"/>
      <c r="C542" s="346"/>
      <c r="D542" s="340"/>
      <c r="E542" s="238" t="s">
        <v>244</v>
      </c>
      <c r="F542" s="238" t="s">
        <v>176</v>
      </c>
      <c r="G542" s="238" t="s">
        <v>63</v>
      </c>
      <c r="H542" s="340"/>
      <c r="I542" s="355"/>
      <c r="J542" s="231">
        <f>ROUNDUP('Tarifa 2026'!J543*(1+Instructions!$AA$9),3)</f>
        <v>5.3</v>
      </c>
      <c r="K542" s="234">
        <f t="shared" si="68"/>
        <v>5.5650000000000004</v>
      </c>
      <c r="L542" s="232">
        <f t="shared" ref="L542:L558" si="70">IF(I542=1,"-",IF(AND(I542="",L541="-"),"-",ROUNDUP((J542*0.2)+J542,3)))</f>
        <v>6.36</v>
      </c>
      <c r="M542" s="88"/>
      <c r="N542" s="89"/>
      <c r="O542"/>
      <c r="P542"/>
      <c r="Q542"/>
      <c r="R542"/>
    </row>
    <row r="543" spans="1:18" ht="26.1" customHeight="1">
      <c r="A543" s="227">
        <v>200</v>
      </c>
      <c r="B543" s="411"/>
      <c r="C543" s="346"/>
      <c r="D543" s="340"/>
      <c r="E543" s="238" t="s">
        <v>60</v>
      </c>
      <c r="F543" s="238" t="s">
        <v>12</v>
      </c>
      <c r="G543" s="238" t="s">
        <v>63</v>
      </c>
      <c r="H543" s="340"/>
      <c r="I543" s="355"/>
      <c r="J543" s="231">
        <f>ROUNDUP('Tarifa 2026'!J544*(1+Instructions!$AA$9),3)</f>
        <v>4</v>
      </c>
      <c r="K543" s="234">
        <f t="shared" si="68"/>
        <v>4.2</v>
      </c>
      <c r="L543" s="232">
        <f t="shared" si="70"/>
        <v>4.8</v>
      </c>
      <c r="M543" s="88"/>
      <c r="N543" s="89"/>
    </row>
    <row r="544" spans="1:18" s="6" customFormat="1" ht="26.1" customHeight="1">
      <c r="A544" s="309">
        <v>336</v>
      </c>
      <c r="B544" s="303" t="s">
        <v>122</v>
      </c>
      <c r="C544" s="390" t="s">
        <v>471</v>
      </c>
      <c r="D544" s="389" t="s">
        <v>472</v>
      </c>
      <c r="E544" s="149" t="s">
        <v>62</v>
      </c>
      <c r="F544" s="149" t="s">
        <v>132</v>
      </c>
      <c r="G544" s="149" t="s">
        <v>63</v>
      </c>
      <c r="H544" s="305">
        <v>30</v>
      </c>
      <c r="I544" s="320">
        <v>1</v>
      </c>
      <c r="J544" s="153">
        <f>ROUNDUP('Tarifa 2026'!J545*(1+Instructions!$AA$9),3)</f>
        <v>15.9</v>
      </c>
      <c r="K544" s="154">
        <f t="shared" si="68"/>
        <v>16.695</v>
      </c>
      <c r="L544" s="154" t="str">
        <f t="shared" si="70"/>
        <v>-</v>
      </c>
      <c r="M544" s="88"/>
      <c r="N544" s="89"/>
      <c r="O544"/>
      <c r="P544"/>
      <c r="Q544"/>
      <c r="R544"/>
    </row>
    <row r="545" spans="1:18" s="6" customFormat="1" ht="26.1" customHeight="1">
      <c r="A545" s="309"/>
      <c r="B545" s="303"/>
      <c r="C545" s="390"/>
      <c r="D545" s="389"/>
      <c r="E545" s="149" t="s">
        <v>62</v>
      </c>
      <c r="F545" s="149" t="s">
        <v>176</v>
      </c>
      <c r="G545" s="149" t="s">
        <v>63</v>
      </c>
      <c r="H545" s="305"/>
      <c r="I545" s="320"/>
      <c r="J545" s="153">
        <f>ROUNDUP('Tarifa 2026'!J546*(1+Instructions!$AA$9),3)</f>
        <v>16.7</v>
      </c>
      <c r="K545" s="154">
        <f t="shared" si="68"/>
        <v>17.535</v>
      </c>
      <c r="L545" s="154" t="str">
        <f t="shared" si="70"/>
        <v>-</v>
      </c>
      <c r="M545" s="88"/>
      <c r="N545" s="89"/>
      <c r="O545"/>
      <c r="P545"/>
      <c r="Q545"/>
      <c r="R545"/>
    </row>
    <row r="546" spans="1:18" ht="26.1" customHeight="1">
      <c r="A546" s="227">
        <v>336</v>
      </c>
      <c r="B546" s="237" t="s">
        <v>122</v>
      </c>
      <c r="C546" s="228" t="s">
        <v>474</v>
      </c>
      <c r="D546" s="238" t="s">
        <v>473</v>
      </c>
      <c r="E546" s="238" t="s">
        <v>64</v>
      </c>
      <c r="F546" s="238" t="s">
        <v>132</v>
      </c>
      <c r="G546" s="238" t="s">
        <v>63</v>
      </c>
      <c r="H546" s="238">
        <v>30</v>
      </c>
      <c r="I546" s="239">
        <v>1</v>
      </c>
      <c r="J546" s="231">
        <f>ROUNDUP('Tarifa 2026'!J547*(1+Instructions!$AA$9),3)</f>
        <v>15.9</v>
      </c>
      <c r="K546" s="234">
        <f t="shared" si="68"/>
        <v>16.695</v>
      </c>
      <c r="L546" s="232" t="str">
        <f t="shared" si="70"/>
        <v>-</v>
      </c>
      <c r="M546" s="88"/>
      <c r="N546" s="89"/>
    </row>
    <row r="547" spans="1:18" ht="26.1" customHeight="1">
      <c r="A547" s="146">
        <v>338</v>
      </c>
      <c r="B547" s="303" t="s">
        <v>122</v>
      </c>
      <c r="C547" s="307">
        <v>5088</v>
      </c>
      <c r="D547" s="305" t="s">
        <v>89</v>
      </c>
      <c r="E547" s="149" t="s">
        <v>244</v>
      </c>
      <c r="F547" s="149" t="s">
        <v>178</v>
      </c>
      <c r="G547" s="149" t="s">
        <v>63</v>
      </c>
      <c r="H547" s="305">
        <v>50</v>
      </c>
      <c r="I547" s="294">
        <v>1</v>
      </c>
      <c r="J547" s="153">
        <f>ROUNDUP('Tarifa 2026'!J548*(1+Instructions!$AA$9),3)</f>
        <v>15.2</v>
      </c>
      <c r="K547" s="154">
        <f t="shared" si="68"/>
        <v>15.96</v>
      </c>
      <c r="L547" s="141" t="str">
        <f t="shared" si="70"/>
        <v>-</v>
      </c>
      <c r="M547" s="88"/>
      <c r="N547" s="89"/>
    </row>
    <row r="548" spans="1:18" s="6" customFormat="1" ht="26.1" customHeight="1">
      <c r="A548" s="146">
        <v>226</v>
      </c>
      <c r="B548" s="303"/>
      <c r="C548" s="307"/>
      <c r="D548" s="305"/>
      <c r="E548" s="149" t="s">
        <v>60</v>
      </c>
      <c r="F548" s="149" t="s">
        <v>12</v>
      </c>
      <c r="G548" s="149" t="s">
        <v>63</v>
      </c>
      <c r="H548" s="305"/>
      <c r="I548" s="294"/>
      <c r="J548" s="153">
        <f>ROUNDUP('Tarifa 2026'!J549*(1+Instructions!$AA$9),3)</f>
        <v>13.14</v>
      </c>
      <c r="K548" s="154">
        <f t="shared" si="68"/>
        <v>13.797000000000001</v>
      </c>
      <c r="L548" s="141" t="str">
        <f t="shared" si="70"/>
        <v>-</v>
      </c>
      <c r="M548" s="88"/>
      <c r="N548" s="89"/>
      <c r="O548"/>
      <c r="P548"/>
      <c r="Q548"/>
      <c r="R548"/>
    </row>
    <row r="549" spans="1:18" s="6" customFormat="1" ht="26.1" customHeight="1">
      <c r="A549" s="242">
        <v>339</v>
      </c>
      <c r="B549" s="241" t="s">
        <v>122</v>
      </c>
      <c r="C549" s="243" t="s">
        <v>252</v>
      </c>
      <c r="D549" s="238" t="s">
        <v>253</v>
      </c>
      <c r="E549" s="238" t="s">
        <v>62</v>
      </c>
      <c r="F549" s="238" t="s">
        <v>132</v>
      </c>
      <c r="G549" s="238" t="s">
        <v>63</v>
      </c>
      <c r="H549" s="238">
        <v>50</v>
      </c>
      <c r="I549" s="239">
        <v>1</v>
      </c>
      <c r="J549" s="231">
        <f>ROUNDUP('Tarifa 2026'!J550*(1+Instructions!$AA$9),3)</f>
        <v>17.899999999999999</v>
      </c>
      <c r="K549" s="234">
        <f t="shared" si="68"/>
        <v>18.795000000000002</v>
      </c>
      <c r="L549" s="232" t="str">
        <f t="shared" si="70"/>
        <v>-</v>
      </c>
      <c r="M549" s="88"/>
      <c r="N549" s="89"/>
      <c r="O549"/>
      <c r="P549"/>
      <c r="Q549"/>
      <c r="R549"/>
    </row>
    <row r="550" spans="1:18" s="6" customFormat="1" ht="26.1" customHeight="1">
      <c r="A550" s="410">
        <v>341</v>
      </c>
      <c r="B550" s="396" t="s">
        <v>449</v>
      </c>
      <c r="C550" s="356" t="s">
        <v>535</v>
      </c>
      <c r="D550" s="305" t="s">
        <v>536</v>
      </c>
      <c r="E550" s="149" t="s">
        <v>62</v>
      </c>
      <c r="F550" s="149" t="s">
        <v>178</v>
      </c>
      <c r="G550" s="149" t="s">
        <v>63</v>
      </c>
      <c r="H550" s="305">
        <v>10</v>
      </c>
      <c r="I550" s="320">
        <v>1</v>
      </c>
      <c r="J550" s="153">
        <f>ROUNDUP('Tarifa 2026'!J551*(1+Instructions!$AA$9),3)</f>
        <v>49.9</v>
      </c>
      <c r="K550" s="154">
        <f t="shared" si="68"/>
        <v>52.395000000000003</v>
      </c>
      <c r="L550" s="154" t="str">
        <f t="shared" si="70"/>
        <v>-</v>
      </c>
      <c r="M550" s="88"/>
      <c r="N550" s="89"/>
      <c r="O550"/>
      <c r="P550"/>
      <c r="Q550"/>
      <c r="R550"/>
    </row>
    <row r="551" spans="1:18" s="6" customFormat="1" ht="26.1" customHeight="1">
      <c r="A551" s="410"/>
      <c r="B551" s="396"/>
      <c r="C551" s="356"/>
      <c r="D551" s="305"/>
      <c r="E551" s="149" t="s">
        <v>62</v>
      </c>
      <c r="F551" s="149" t="s">
        <v>176</v>
      </c>
      <c r="G551" s="149" t="s">
        <v>63</v>
      </c>
      <c r="H551" s="305"/>
      <c r="I551" s="320"/>
      <c r="J551" s="153">
        <f>ROUNDUP('Tarifa 2026'!J552*(1+Instructions!$AA$9),3)</f>
        <v>51.9</v>
      </c>
      <c r="K551" s="154">
        <f t="shared" si="68"/>
        <v>54.494999999999997</v>
      </c>
      <c r="L551" s="154" t="str">
        <f t="shared" si="70"/>
        <v>-</v>
      </c>
      <c r="M551" s="88"/>
      <c r="N551" s="89"/>
      <c r="O551"/>
      <c r="P551"/>
      <c r="Q551"/>
      <c r="R551"/>
    </row>
    <row r="552" spans="1:18" ht="26.1" customHeight="1">
      <c r="A552" s="410"/>
      <c r="B552" s="396"/>
      <c r="C552" s="356"/>
      <c r="D552" s="305"/>
      <c r="E552" s="149" t="s">
        <v>62</v>
      </c>
      <c r="F552" s="149" t="s">
        <v>177</v>
      </c>
      <c r="G552" s="149" t="s">
        <v>63</v>
      </c>
      <c r="H552" s="305"/>
      <c r="I552" s="320"/>
      <c r="J552" s="153">
        <f>ROUNDUP('Tarifa 2026'!J553*(1+Instructions!$AA$9),3)</f>
        <v>53</v>
      </c>
      <c r="K552" s="154">
        <f t="shared" si="68"/>
        <v>55.65</v>
      </c>
      <c r="L552" s="154" t="str">
        <f t="shared" si="70"/>
        <v>-</v>
      </c>
      <c r="M552" s="88"/>
      <c r="N552" s="89"/>
    </row>
    <row r="553" spans="1:18" ht="26.1" customHeight="1">
      <c r="A553" s="227">
        <v>342</v>
      </c>
      <c r="B553" s="364" t="s">
        <v>122</v>
      </c>
      <c r="C553" s="346" t="s">
        <v>409</v>
      </c>
      <c r="D553" s="340" t="s">
        <v>410</v>
      </c>
      <c r="E553" s="238" t="s">
        <v>62</v>
      </c>
      <c r="F553" s="238" t="s">
        <v>135</v>
      </c>
      <c r="G553" s="238" t="s">
        <v>63</v>
      </c>
      <c r="H553" s="340">
        <v>10</v>
      </c>
      <c r="I553" s="422">
        <v>1</v>
      </c>
      <c r="J553" s="231">
        <f>ROUNDUP('Tarifa 2026'!J554*(1+Instructions!$AA$9),3)</f>
        <v>43.3</v>
      </c>
      <c r="K553" s="234">
        <f t="shared" si="68"/>
        <v>45.465000000000003</v>
      </c>
      <c r="L553" s="232" t="str">
        <f t="shared" si="70"/>
        <v>-</v>
      </c>
      <c r="M553" s="88"/>
      <c r="N553" s="89"/>
    </row>
    <row r="554" spans="1:18" ht="26.1" customHeight="1">
      <c r="A554" s="227">
        <v>224</v>
      </c>
      <c r="B554" s="364"/>
      <c r="C554" s="346"/>
      <c r="D554" s="340"/>
      <c r="E554" s="238" t="s">
        <v>60</v>
      </c>
      <c r="F554" s="238" t="s">
        <v>411</v>
      </c>
      <c r="G554" s="238" t="s">
        <v>63</v>
      </c>
      <c r="H554" s="340"/>
      <c r="I554" s="422"/>
      <c r="J554" s="231">
        <f>ROUNDUP('Tarifa 2026'!J555*(1+Instructions!$AA$9),3)</f>
        <v>37.9</v>
      </c>
      <c r="K554" s="234">
        <f t="shared" si="68"/>
        <v>39.795000000000002</v>
      </c>
      <c r="L554" s="232" t="str">
        <f t="shared" si="70"/>
        <v>-</v>
      </c>
      <c r="M554" s="88"/>
      <c r="N554" s="89"/>
    </row>
    <row r="555" spans="1:18" ht="26.1" customHeight="1">
      <c r="A555" s="146">
        <v>343</v>
      </c>
      <c r="B555" s="436" t="s">
        <v>122</v>
      </c>
      <c r="C555" s="307" t="s">
        <v>308</v>
      </c>
      <c r="D555" s="305" t="s">
        <v>309</v>
      </c>
      <c r="E555" s="149" t="s">
        <v>62</v>
      </c>
      <c r="F555" s="149" t="s">
        <v>135</v>
      </c>
      <c r="G555" s="149" t="s">
        <v>63</v>
      </c>
      <c r="H555" s="305">
        <v>10</v>
      </c>
      <c r="I555" s="320">
        <v>1</v>
      </c>
      <c r="J555" s="153">
        <f>ROUNDUP('Tarifa 2026'!J556*(1+Instructions!$AA$9),3)</f>
        <v>39.9</v>
      </c>
      <c r="K555" s="154">
        <f t="shared" si="68"/>
        <v>41.895000000000003</v>
      </c>
      <c r="L555" s="154" t="str">
        <f t="shared" si="70"/>
        <v>-</v>
      </c>
      <c r="M555" s="88"/>
      <c r="N555" s="89"/>
    </row>
    <row r="556" spans="1:18" ht="26.1" customHeight="1">
      <c r="A556" s="146">
        <v>223</v>
      </c>
      <c r="B556" s="436"/>
      <c r="C556" s="307"/>
      <c r="D556" s="305"/>
      <c r="E556" s="149" t="s">
        <v>60</v>
      </c>
      <c r="F556" s="149" t="s">
        <v>12</v>
      </c>
      <c r="G556" s="149" t="s">
        <v>63</v>
      </c>
      <c r="H556" s="305"/>
      <c r="I556" s="320"/>
      <c r="J556" s="153">
        <f>ROUNDUP('Tarifa 2026'!J557*(1+Instructions!$AA$9),3)</f>
        <v>35.799999999999997</v>
      </c>
      <c r="K556" s="154">
        <f t="shared" si="68"/>
        <v>37.590000000000003</v>
      </c>
      <c r="L556" s="154" t="str">
        <f t="shared" si="70"/>
        <v>-</v>
      </c>
      <c r="M556" s="88"/>
      <c r="N556" s="89"/>
    </row>
    <row r="557" spans="1:18" s="6" customFormat="1" ht="26.1" customHeight="1">
      <c r="A557" s="227">
        <v>343</v>
      </c>
      <c r="B557" s="406" t="s">
        <v>122</v>
      </c>
      <c r="C557" s="346" t="s">
        <v>256</v>
      </c>
      <c r="D557" s="340" t="s">
        <v>257</v>
      </c>
      <c r="E557" s="238" t="s">
        <v>62</v>
      </c>
      <c r="F557" s="238" t="s">
        <v>132</v>
      </c>
      <c r="G557" s="238" t="s">
        <v>63</v>
      </c>
      <c r="H557" s="340">
        <v>10</v>
      </c>
      <c r="I557" s="355">
        <v>1</v>
      </c>
      <c r="J557" s="231">
        <f>ROUNDUP('Tarifa 2026'!J558*(1+Instructions!$AA$9),3)</f>
        <v>33.6</v>
      </c>
      <c r="K557" s="234">
        <f t="shared" si="68"/>
        <v>35.28</v>
      </c>
      <c r="L557" s="232" t="str">
        <f t="shared" si="70"/>
        <v>-</v>
      </c>
      <c r="M557" s="88"/>
      <c r="N557" s="89"/>
      <c r="O557"/>
      <c r="P557"/>
      <c r="Q557"/>
      <c r="R557"/>
    </row>
    <row r="558" spans="1:18" s="6" customFormat="1" ht="26.1" customHeight="1">
      <c r="A558" s="227">
        <v>223</v>
      </c>
      <c r="B558" s="406"/>
      <c r="C558" s="346"/>
      <c r="D558" s="340"/>
      <c r="E558" s="238" t="s">
        <v>60</v>
      </c>
      <c r="F558" s="238" t="s">
        <v>12</v>
      </c>
      <c r="G558" s="238" t="s">
        <v>63</v>
      </c>
      <c r="H558" s="340"/>
      <c r="I558" s="355"/>
      <c r="J558" s="231">
        <f>ROUNDUP('Tarifa 2026'!J559*(1+Instructions!$AA$9),3)</f>
        <v>30.2</v>
      </c>
      <c r="K558" s="234">
        <f t="shared" si="68"/>
        <v>31.71</v>
      </c>
      <c r="L558" s="232" t="str">
        <f t="shared" si="70"/>
        <v>-</v>
      </c>
      <c r="M558" s="88"/>
      <c r="N558" s="89"/>
      <c r="O558"/>
      <c r="P558"/>
      <c r="Q558"/>
      <c r="R558"/>
    </row>
    <row r="559" spans="1:18" s="6" customFormat="1" ht="26.1" customHeight="1">
      <c r="A559" s="354" t="s">
        <v>323</v>
      </c>
      <c r="B559" s="354"/>
      <c r="C559" s="354"/>
      <c r="D559" s="354"/>
      <c r="E559" s="354"/>
      <c r="F559" s="354"/>
      <c r="G559" s="354"/>
      <c r="H559" s="354"/>
      <c r="I559" s="354"/>
      <c r="J559" s="354"/>
      <c r="K559" s="354"/>
      <c r="L559" s="354"/>
      <c r="M559" s="88"/>
      <c r="N559" s="89"/>
      <c r="O559"/>
      <c r="P559"/>
      <c r="Q559"/>
      <c r="R559"/>
    </row>
    <row r="560" spans="1:18" ht="26.1" customHeight="1">
      <c r="A560" s="227">
        <v>349</v>
      </c>
      <c r="B560" s="368" t="s">
        <v>449</v>
      </c>
      <c r="C560" s="346" t="s">
        <v>547</v>
      </c>
      <c r="D560" s="340" t="s">
        <v>548</v>
      </c>
      <c r="E560" s="238" t="s">
        <v>244</v>
      </c>
      <c r="F560" s="238" t="s">
        <v>132</v>
      </c>
      <c r="G560" s="238" t="s">
        <v>63</v>
      </c>
      <c r="H560" s="340">
        <v>20</v>
      </c>
      <c r="I560" s="355">
        <v>1</v>
      </c>
      <c r="J560" s="231">
        <f>ROUNDUP('Tarifa 2026'!J561*(1+Instructions!$AA$9),3)</f>
        <v>13.9</v>
      </c>
      <c r="K560" s="234">
        <f t="shared" ref="K560:K561" si="71">IF(I560=1,(ROUNDUP((J560*0.05+J560),3)),ROUNDUP((J560*0.05+J560),3))</f>
        <v>14.595000000000001</v>
      </c>
      <c r="L560" s="234" t="str">
        <f>IF(I560=1,"-",IF(AND(I560="",A559="-"),"-",ROUNDUP((J560*0.2)+J560,3)))</f>
        <v>-</v>
      </c>
      <c r="M560" s="88"/>
      <c r="N560" s="89"/>
    </row>
    <row r="561" spans="1:45" ht="26.1" customHeight="1">
      <c r="A561" s="227">
        <v>203</v>
      </c>
      <c r="B561" s="368"/>
      <c r="C561" s="346"/>
      <c r="D561" s="340"/>
      <c r="E561" s="238" t="s">
        <v>60</v>
      </c>
      <c r="F561" s="238" t="s">
        <v>12</v>
      </c>
      <c r="G561" s="238" t="s">
        <v>63</v>
      </c>
      <c r="H561" s="340"/>
      <c r="I561" s="355"/>
      <c r="J561" s="231">
        <f>ROUNDUP('Tarifa 2026'!J562*(1+Instructions!$AA$9),3)</f>
        <v>13</v>
      </c>
      <c r="K561" s="234">
        <f t="shared" si="71"/>
        <v>13.65</v>
      </c>
      <c r="L561" s="234" t="str">
        <f>IF(I560=1,"-",IF(AND(I560="",A560="-"),"-",ROUNDUP((J561*0.2)+J561,3)))</f>
        <v>-</v>
      </c>
      <c r="M561" s="88"/>
      <c r="N561" s="89"/>
    </row>
    <row r="562" spans="1:45" ht="26.1" customHeight="1">
      <c r="A562" s="175">
        <v>350</v>
      </c>
      <c r="B562" s="442" t="s">
        <v>122</v>
      </c>
      <c r="C562" s="390" t="s">
        <v>223</v>
      </c>
      <c r="D562" s="389" t="s">
        <v>222</v>
      </c>
      <c r="E562" s="150" t="s">
        <v>244</v>
      </c>
      <c r="F562" s="150" t="s">
        <v>132</v>
      </c>
      <c r="G562" s="150" t="s">
        <v>63</v>
      </c>
      <c r="H562" s="389">
        <v>20</v>
      </c>
      <c r="I562" s="385">
        <v>1</v>
      </c>
      <c r="J562" s="153">
        <f>ROUNDUP('Tarifa 2026'!J563*(1+Instructions!$AA$9),3)</f>
        <v>21.5</v>
      </c>
      <c r="K562" s="154">
        <f t="shared" ref="K562:K577" si="72">IF(I562=1,(ROUNDUP((J562*0.05+J562),3)),ROUNDUP((J562*0.05+J562),3))</f>
        <v>22.574999999999999</v>
      </c>
      <c r="L562" s="154" t="str">
        <f>IF(I562=1,"-",IF(AND(I562="",A561="-"),"-",ROUNDUP((J562*0.2)+J562,3)))</f>
        <v>-</v>
      </c>
      <c r="M562" s="88"/>
      <c r="N562" s="89"/>
    </row>
    <row r="563" spans="1:45" s="6" customFormat="1" ht="26.1" customHeight="1">
      <c r="A563" s="175">
        <v>204</v>
      </c>
      <c r="B563" s="442"/>
      <c r="C563" s="390"/>
      <c r="D563" s="389"/>
      <c r="E563" s="150" t="s">
        <v>60</v>
      </c>
      <c r="F563" s="150" t="s">
        <v>12</v>
      </c>
      <c r="G563" s="150" t="s">
        <v>63</v>
      </c>
      <c r="H563" s="389"/>
      <c r="I563" s="385"/>
      <c r="J563" s="153">
        <f>ROUNDUP('Tarifa 2026'!J564*(1+Instructions!$AA$9),3)</f>
        <v>18.8</v>
      </c>
      <c r="K563" s="154">
        <f t="shared" si="72"/>
        <v>19.739999999999998</v>
      </c>
      <c r="L563" s="154" t="str">
        <f>IF(I560=1,"-",IF(AND(I563="",A562="-"),"-",ROUNDUP((J563*0.2)+J563,3)))</f>
        <v>-</v>
      </c>
      <c r="M563" s="88"/>
      <c r="N563" s="89"/>
      <c r="O563"/>
      <c r="P563"/>
      <c r="Q563"/>
      <c r="R563"/>
      <c r="S563"/>
      <c r="T563"/>
      <c r="U563"/>
      <c r="V563"/>
      <c r="W563"/>
      <c r="X563"/>
      <c r="Y563"/>
      <c r="Z563"/>
      <c r="AA563"/>
      <c r="AB563"/>
      <c r="AC563"/>
      <c r="AD563"/>
      <c r="AE563"/>
      <c r="AF563"/>
      <c r="AG563"/>
      <c r="AH563"/>
      <c r="AI563"/>
      <c r="AJ563"/>
      <c r="AK563"/>
      <c r="AL563"/>
      <c r="AM563"/>
      <c r="AN563"/>
      <c r="AO563"/>
      <c r="AP563"/>
      <c r="AQ563"/>
      <c r="AR563"/>
      <c r="AS563"/>
    </row>
    <row r="564" spans="1:45" s="6" customFormat="1" ht="26.1" customHeight="1">
      <c r="A564" s="227">
        <v>352</v>
      </c>
      <c r="B564" s="364" t="s">
        <v>122</v>
      </c>
      <c r="C564" s="346" t="s">
        <v>105</v>
      </c>
      <c r="D564" s="340" t="s">
        <v>106</v>
      </c>
      <c r="E564" s="238" t="s">
        <v>244</v>
      </c>
      <c r="F564" s="238" t="s">
        <v>132</v>
      </c>
      <c r="G564" s="238" t="s">
        <v>63</v>
      </c>
      <c r="H564" s="340">
        <v>20</v>
      </c>
      <c r="I564" s="355">
        <v>1</v>
      </c>
      <c r="J564" s="231">
        <f>ROUNDUP('Tarifa 2026'!J567*(1+Instructions!$AA$9),3)</f>
        <v>11.9</v>
      </c>
      <c r="K564" s="234">
        <f t="shared" si="72"/>
        <v>12.494999999999999</v>
      </c>
      <c r="L564" s="234" t="str">
        <f t="shared" ref="L564:L574" si="73">IF(I564=1,"-",IF(AND(I564="",A563="-"),"-",ROUNDUP((J564*0.2)+J564,3)))</f>
        <v>-</v>
      </c>
      <c r="M564" s="88"/>
      <c r="N564" s="89"/>
      <c r="O564"/>
      <c r="P564"/>
      <c r="Q564"/>
      <c r="R564"/>
    </row>
    <row r="565" spans="1:45" s="6" customFormat="1" ht="26.1" customHeight="1">
      <c r="A565" s="227">
        <v>205</v>
      </c>
      <c r="B565" s="364"/>
      <c r="C565" s="346"/>
      <c r="D565" s="340"/>
      <c r="E565" s="238" t="s">
        <v>60</v>
      </c>
      <c r="F565" s="238" t="s">
        <v>12</v>
      </c>
      <c r="G565" s="238" t="s">
        <v>63</v>
      </c>
      <c r="H565" s="340"/>
      <c r="I565" s="355"/>
      <c r="J565" s="231">
        <f>ROUNDUP('Tarifa 2026'!J568*(1+Instructions!$AA$9),3)</f>
        <v>9.24</v>
      </c>
      <c r="K565" s="234">
        <f t="shared" si="72"/>
        <v>9.702</v>
      </c>
      <c r="L565" s="234" t="str">
        <f>IF(I564=1,"-",IF(AND(I565="",A564="-"),"-",ROUNDUP((J565*0.2)+J565,3)))</f>
        <v>-</v>
      </c>
      <c r="M565" s="88"/>
      <c r="N565" s="89"/>
      <c r="O565"/>
      <c r="P565"/>
      <c r="Q565"/>
      <c r="R565"/>
    </row>
    <row r="566" spans="1:45" ht="26.1" customHeight="1">
      <c r="A566" s="146">
        <v>353</v>
      </c>
      <c r="B566" s="304" t="s">
        <v>122</v>
      </c>
      <c r="C566" s="307" t="s">
        <v>103</v>
      </c>
      <c r="D566" s="305" t="s">
        <v>104</v>
      </c>
      <c r="E566" s="149" t="s">
        <v>244</v>
      </c>
      <c r="F566" s="149" t="s">
        <v>132</v>
      </c>
      <c r="G566" s="149" t="s">
        <v>63</v>
      </c>
      <c r="H566" s="305">
        <v>20</v>
      </c>
      <c r="I566" s="320">
        <v>1</v>
      </c>
      <c r="J566" s="153">
        <f>ROUNDUP('Tarifa 2026'!J565*(1+Instructions!$AA$9),3)</f>
        <v>15.9</v>
      </c>
      <c r="K566" s="154">
        <f t="shared" si="72"/>
        <v>16.695</v>
      </c>
      <c r="L566" s="154" t="str">
        <f t="shared" si="73"/>
        <v>-</v>
      </c>
      <c r="M566" s="88"/>
      <c r="N566" s="89"/>
    </row>
    <row r="567" spans="1:45" ht="26.1" customHeight="1">
      <c r="A567" s="146">
        <v>202</v>
      </c>
      <c r="B567" s="304"/>
      <c r="C567" s="307"/>
      <c r="D567" s="305"/>
      <c r="E567" s="149" t="s">
        <v>60</v>
      </c>
      <c r="F567" s="149" t="s">
        <v>12</v>
      </c>
      <c r="G567" s="149" t="s">
        <v>63</v>
      </c>
      <c r="H567" s="305"/>
      <c r="I567" s="320"/>
      <c r="J567" s="153">
        <f>ROUNDUP('Tarifa 2026'!J566*(1+Instructions!$AA$9),3)</f>
        <v>13.6</v>
      </c>
      <c r="K567" s="154">
        <f t="shared" si="72"/>
        <v>14.28</v>
      </c>
      <c r="L567" s="154" t="str">
        <f>IF(I566=1,"-",IF(AND(I566="",A566="-"),"-",ROUNDUP((J567*0.2)+J567,3)))</f>
        <v>-</v>
      </c>
      <c r="M567" s="88"/>
      <c r="N567" s="89"/>
    </row>
    <row r="568" spans="1:45" ht="26.1" customHeight="1">
      <c r="A568" s="227">
        <v>354</v>
      </c>
      <c r="B568" s="411" t="s">
        <v>122</v>
      </c>
      <c r="C568" s="346" t="s">
        <v>226</v>
      </c>
      <c r="D568" s="340" t="s">
        <v>224</v>
      </c>
      <c r="E568" s="238" t="s">
        <v>62</v>
      </c>
      <c r="F568" s="238" t="s">
        <v>179</v>
      </c>
      <c r="G568" s="238" t="s">
        <v>63</v>
      </c>
      <c r="H568" s="340">
        <v>25</v>
      </c>
      <c r="I568" s="355">
        <v>1</v>
      </c>
      <c r="J568" s="231">
        <f>ROUNDUP('Tarifa 2026'!J569*(1+Instructions!$AA$9),3)</f>
        <v>13.8</v>
      </c>
      <c r="K568" s="234">
        <f t="shared" si="72"/>
        <v>14.49</v>
      </c>
      <c r="L568" s="234" t="str">
        <f t="shared" si="73"/>
        <v>-</v>
      </c>
      <c r="M568" s="88"/>
      <c r="N568" s="89"/>
    </row>
    <row r="569" spans="1:45" ht="26.1" customHeight="1">
      <c r="A569" s="227">
        <v>207</v>
      </c>
      <c r="B569" s="411"/>
      <c r="C569" s="346"/>
      <c r="D569" s="340"/>
      <c r="E569" s="238" t="s">
        <v>60</v>
      </c>
      <c r="F569" s="238" t="s">
        <v>12</v>
      </c>
      <c r="G569" s="238" t="s">
        <v>63</v>
      </c>
      <c r="H569" s="340"/>
      <c r="I569" s="355"/>
      <c r="J569" s="231">
        <f>ROUNDUP('Tarifa 2026'!J570*(1+Instructions!$AA$9),3)</f>
        <v>13.8</v>
      </c>
      <c r="K569" s="234">
        <f t="shared" si="72"/>
        <v>14.49</v>
      </c>
      <c r="L569" s="234" t="str">
        <f>IF(I568=1,"-",IF(AND(I568="",A568="-"),"-",ROUNDUP((J569*0.2)+J569,3)))</f>
        <v>-</v>
      </c>
      <c r="M569" s="88"/>
      <c r="N569" s="89"/>
    </row>
    <row r="570" spans="1:45" ht="26.1" customHeight="1">
      <c r="A570" s="146">
        <v>354</v>
      </c>
      <c r="B570" s="436" t="s">
        <v>122</v>
      </c>
      <c r="C570" s="307" t="s">
        <v>228</v>
      </c>
      <c r="D570" s="305" t="s">
        <v>225</v>
      </c>
      <c r="E570" s="149" t="s">
        <v>62</v>
      </c>
      <c r="F570" s="149" t="s">
        <v>179</v>
      </c>
      <c r="G570" s="149" t="s">
        <v>63</v>
      </c>
      <c r="H570" s="305">
        <v>25</v>
      </c>
      <c r="I570" s="320">
        <v>1</v>
      </c>
      <c r="J570" s="153">
        <f>ROUNDUP('Tarifa 2026'!J573*(1+Instructions!$AA$9),3)</f>
        <v>17.3</v>
      </c>
      <c r="K570" s="154">
        <f t="shared" si="72"/>
        <v>18.164999999999999</v>
      </c>
      <c r="L570" s="154" t="str">
        <f t="shared" si="73"/>
        <v>-</v>
      </c>
      <c r="M570" s="88"/>
      <c r="N570" s="89"/>
    </row>
    <row r="571" spans="1:45" s="6" customFormat="1" ht="26.1" customHeight="1">
      <c r="A571" s="146">
        <v>207</v>
      </c>
      <c r="B571" s="436"/>
      <c r="C571" s="307"/>
      <c r="D571" s="305"/>
      <c r="E571" s="149" t="s">
        <v>60</v>
      </c>
      <c r="F571" s="149" t="s">
        <v>12</v>
      </c>
      <c r="G571" s="149" t="s">
        <v>63</v>
      </c>
      <c r="H571" s="305"/>
      <c r="I571" s="320"/>
      <c r="J571" s="153">
        <f>ROUNDUP('Tarifa 2026'!J574*(1+Instructions!$AA$9),3)</f>
        <v>17.3</v>
      </c>
      <c r="K571" s="154">
        <f t="shared" si="72"/>
        <v>18.164999999999999</v>
      </c>
      <c r="L571" s="154" t="str">
        <f>IF(I570=1,"-",IF(AND(I570="",A570="-"),"-",ROUNDUP((J571*0.2)+J571,3)))</f>
        <v>-</v>
      </c>
      <c r="M571" s="88"/>
      <c r="N571" s="89"/>
      <c r="O571"/>
      <c r="P571"/>
      <c r="Q571"/>
      <c r="R571"/>
    </row>
    <row r="572" spans="1:45" s="6" customFormat="1" ht="26.1" customHeight="1">
      <c r="A572" s="227">
        <v>354</v>
      </c>
      <c r="B572" s="411" t="s">
        <v>122</v>
      </c>
      <c r="C572" s="346" t="s">
        <v>227</v>
      </c>
      <c r="D572" s="340" t="s">
        <v>229</v>
      </c>
      <c r="E572" s="238" t="s">
        <v>62</v>
      </c>
      <c r="F572" s="238" t="s">
        <v>179</v>
      </c>
      <c r="G572" s="238" t="s">
        <v>63</v>
      </c>
      <c r="H572" s="340">
        <v>25</v>
      </c>
      <c r="I572" s="355">
        <v>1</v>
      </c>
      <c r="J572" s="231">
        <f>ROUNDUP('Tarifa 2026'!J571*(1+Instructions!$AA$9),3)</f>
        <v>21.8</v>
      </c>
      <c r="K572" s="234">
        <f t="shared" si="72"/>
        <v>22.89</v>
      </c>
      <c r="L572" s="234" t="str">
        <f t="shared" si="73"/>
        <v>-</v>
      </c>
      <c r="M572" s="88"/>
      <c r="N572" s="89"/>
      <c r="O572"/>
      <c r="P572"/>
      <c r="Q572"/>
      <c r="R572"/>
      <c r="S572"/>
      <c r="T572"/>
      <c r="U572"/>
      <c r="V572"/>
      <c r="W572"/>
      <c r="X572"/>
      <c r="Y572"/>
      <c r="Z572"/>
      <c r="AA572"/>
      <c r="AB572"/>
      <c r="AC572"/>
      <c r="AD572"/>
      <c r="AE572"/>
      <c r="AF572"/>
      <c r="AG572"/>
      <c r="AH572"/>
      <c r="AI572"/>
      <c r="AJ572"/>
      <c r="AK572"/>
      <c r="AL572"/>
      <c r="AM572"/>
      <c r="AN572"/>
      <c r="AO572"/>
      <c r="AP572"/>
      <c r="AQ572"/>
      <c r="AR572"/>
      <c r="AS572"/>
    </row>
    <row r="573" spans="1:45" s="6" customFormat="1" ht="26.1" customHeight="1">
      <c r="A573" s="227">
        <v>207</v>
      </c>
      <c r="B573" s="411"/>
      <c r="C573" s="346"/>
      <c r="D573" s="340"/>
      <c r="E573" s="238" t="s">
        <v>60</v>
      </c>
      <c r="F573" s="238" t="s">
        <v>12</v>
      </c>
      <c r="G573" s="238" t="s">
        <v>63</v>
      </c>
      <c r="H573" s="340"/>
      <c r="I573" s="355"/>
      <c r="J573" s="231">
        <f>ROUNDUP('Tarifa 2026'!J572*(1+Instructions!$AA$9),3)</f>
        <v>21.8</v>
      </c>
      <c r="K573" s="234">
        <f t="shared" si="72"/>
        <v>22.89</v>
      </c>
      <c r="L573" s="234" t="str">
        <f>IF(I572=1,"-",IF(AND(I572="",A572="-"),"-",ROUNDUP((J573*0.2)+J573,3)))</f>
        <v>-</v>
      </c>
      <c r="M573" s="88"/>
      <c r="N573" s="89"/>
      <c r="O573"/>
      <c r="P573"/>
      <c r="Q573"/>
      <c r="R573"/>
      <c r="S573"/>
      <c r="T573"/>
      <c r="U573"/>
      <c r="V573"/>
      <c r="W573"/>
      <c r="X573"/>
      <c r="Y573"/>
      <c r="Z573"/>
      <c r="AA573"/>
      <c r="AB573"/>
      <c r="AC573"/>
      <c r="AD573"/>
      <c r="AE573"/>
      <c r="AF573"/>
      <c r="AG573"/>
      <c r="AH573"/>
      <c r="AI573"/>
      <c r="AJ573"/>
      <c r="AK573"/>
      <c r="AL573"/>
      <c r="AM573"/>
      <c r="AN573"/>
      <c r="AO573"/>
      <c r="AP573"/>
      <c r="AQ573"/>
      <c r="AR573"/>
      <c r="AS573"/>
    </row>
    <row r="574" spans="1:45" s="6" customFormat="1" ht="26.1" customHeight="1">
      <c r="A574" s="146">
        <v>357</v>
      </c>
      <c r="B574" s="304" t="s">
        <v>122</v>
      </c>
      <c r="C574" s="307" t="s">
        <v>442</v>
      </c>
      <c r="D574" s="305" t="s">
        <v>441</v>
      </c>
      <c r="E574" s="149" t="s">
        <v>244</v>
      </c>
      <c r="F574" s="149" t="s">
        <v>77</v>
      </c>
      <c r="G574" s="149" t="s">
        <v>187</v>
      </c>
      <c r="H574" s="305">
        <v>50</v>
      </c>
      <c r="I574" s="320">
        <v>1</v>
      </c>
      <c r="J574" s="153">
        <f>ROUNDUP('Tarifa 2026'!J575*(1+Instructions!$AA$9),3)</f>
        <v>3.5</v>
      </c>
      <c r="K574" s="154">
        <f t="shared" si="72"/>
        <v>3.6749999999999998</v>
      </c>
      <c r="L574" s="154" t="str">
        <f t="shared" si="73"/>
        <v>-</v>
      </c>
      <c r="M574" s="88"/>
      <c r="N574" s="89"/>
      <c r="O574"/>
      <c r="P574"/>
      <c r="Q574"/>
      <c r="R574"/>
      <c r="S574"/>
      <c r="T574"/>
      <c r="U574"/>
      <c r="V574"/>
      <c r="W574"/>
      <c r="X574"/>
      <c r="Y574"/>
      <c r="Z574"/>
      <c r="AA574"/>
      <c r="AB574"/>
      <c r="AC574"/>
      <c r="AD574"/>
      <c r="AE574"/>
      <c r="AF574"/>
      <c r="AG574"/>
      <c r="AH574"/>
      <c r="AI574"/>
      <c r="AJ574"/>
      <c r="AK574"/>
      <c r="AL574"/>
      <c r="AM574"/>
      <c r="AN574"/>
      <c r="AO574"/>
      <c r="AP574"/>
      <c r="AQ574"/>
      <c r="AR574"/>
      <c r="AS574"/>
    </row>
    <row r="575" spans="1:45" s="6" customFormat="1" ht="26.1" customHeight="1">
      <c r="A575" s="146">
        <v>206</v>
      </c>
      <c r="B575" s="304"/>
      <c r="C575" s="307"/>
      <c r="D575" s="305"/>
      <c r="E575" s="149" t="s">
        <v>60</v>
      </c>
      <c r="F575" s="149" t="s">
        <v>12</v>
      </c>
      <c r="G575" s="149" t="s">
        <v>187</v>
      </c>
      <c r="H575" s="305"/>
      <c r="I575" s="320"/>
      <c r="J575" s="153">
        <f>ROUNDUP('Tarifa 2026'!J576*(1+Instructions!$AA$9),3)</f>
        <v>3.3</v>
      </c>
      <c r="K575" s="154">
        <f t="shared" si="72"/>
        <v>3.4649999999999999</v>
      </c>
      <c r="L575" s="154" t="str">
        <f>IF(I574=1,"-",IF(AND(I574="",A574="-"),"-",ROUNDUP((J575*0.2)+J575,3)))</f>
        <v>-</v>
      </c>
      <c r="M575" s="88"/>
      <c r="N575" s="89"/>
      <c r="O575"/>
      <c r="P575"/>
      <c r="Q575"/>
      <c r="R575"/>
      <c r="S575"/>
      <c r="T575"/>
      <c r="U575"/>
      <c r="V575"/>
      <c r="W575"/>
      <c r="X575"/>
      <c r="Y575"/>
      <c r="Z575"/>
      <c r="AA575"/>
      <c r="AB575"/>
      <c r="AC575"/>
      <c r="AD575"/>
      <c r="AE575"/>
      <c r="AF575"/>
      <c r="AG575"/>
      <c r="AH575"/>
      <c r="AI575"/>
      <c r="AJ575"/>
      <c r="AK575"/>
      <c r="AL575"/>
      <c r="AM575"/>
      <c r="AN575"/>
      <c r="AO575"/>
      <c r="AP575"/>
      <c r="AQ575"/>
      <c r="AR575"/>
      <c r="AS575"/>
    </row>
    <row r="576" spans="1:45" s="6" customFormat="1" ht="26.1" customHeight="1">
      <c r="A576" s="227">
        <v>357</v>
      </c>
      <c r="B576" s="411" t="s">
        <v>122</v>
      </c>
      <c r="C576" s="346" t="s">
        <v>39</v>
      </c>
      <c r="D576" s="340" t="s">
        <v>158</v>
      </c>
      <c r="E576" s="238" t="s">
        <v>244</v>
      </c>
      <c r="F576" s="246" t="s">
        <v>324</v>
      </c>
      <c r="G576" s="238" t="s">
        <v>187</v>
      </c>
      <c r="H576" s="340">
        <v>100</v>
      </c>
      <c r="I576" s="355">
        <v>1</v>
      </c>
      <c r="J576" s="231">
        <f>ROUNDUP('Tarifa 2026'!J577*(1+Instructions!$AA$9),3)</f>
        <v>3.5</v>
      </c>
      <c r="K576" s="234">
        <f t="shared" si="72"/>
        <v>3.6749999999999998</v>
      </c>
      <c r="L576" s="234" t="str">
        <f>IF(I576=1,"-",IF(AND(I576="",A575="-"),"-",ROUNDUP((J576*0.2)+J576,3)))</f>
        <v>-</v>
      </c>
      <c r="M576" s="88"/>
      <c r="N576" s="89"/>
      <c r="O576"/>
      <c r="P576"/>
      <c r="Q576"/>
      <c r="R576"/>
      <c r="S576"/>
      <c r="T576"/>
      <c r="U576"/>
      <c r="V576"/>
      <c r="W576"/>
      <c r="X576"/>
      <c r="Y576"/>
      <c r="Z576"/>
      <c r="AA576"/>
      <c r="AB576"/>
      <c r="AC576"/>
      <c r="AD576"/>
      <c r="AE576"/>
      <c r="AF576"/>
      <c r="AG576"/>
      <c r="AH576"/>
      <c r="AI576"/>
      <c r="AJ576"/>
      <c r="AK576"/>
      <c r="AL576"/>
      <c r="AM576"/>
      <c r="AN576"/>
      <c r="AO576"/>
      <c r="AP576"/>
      <c r="AQ576"/>
      <c r="AR576"/>
      <c r="AS576"/>
    </row>
    <row r="577" spans="1:18" ht="26.1" customHeight="1">
      <c r="A577" s="227">
        <v>207</v>
      </c>
      <c r="B577" s="411"/>
      <c r="C577" s="346"/>
      <c r="D577" s="340"/>
      <c r="E577" s="238" t="s">
        <v>60</v>
      </c>
      <c r="F577" s="246" t="s">
        <v>345</v>
      </c>
      <c r="G577" s="238" t="s">
        <v>187</v>
      </c>
      <c r="H577" s="340"/>
      <c r="I577" s="355"/>
      <c r="J577" s="231">
        <f>ROUNDUP('Tarifa 2026'!J578*(1+Instructions!$AA$9),3)</f>
        <v>3.5</v>
      </c>
      <c r="K577" s="234">
        <f t="shared" si="72"/>
        <v>3.6749999999999998</v>
      </c>
      <c r="L577" s="234" t="str">
        <f>IF(I576=1,"-",IF(AND(I576="",A576="-"),"-",ROUNDUP((J577*0.2)+J577,3)))</f>
        <v>-</v>
      </c>
      <c r="M577" s="88"/>
      <c r="N577" s="89"/>
    </row>
    <row r="578" spans="1:18" ht="26.1" customHeight="1">
      <c r="A578" s="397" t="s">
        <v>346</v>
      </c>
      <c r="B578" s="397"/>
      <c r="C578" s="397"/>
      <c r="D578" s="397"/>
      <c r="E578" s="397"/>
      <c r="F578" s="397"/>
      <c r="G578" s="397"/>
      <c r="H578" s="397"/>
      <c r="I578" s="397"/>
      <c r="J578" s="397"/>
      <c r="K578" s="397"/>
      <c r="L578" s="397"/>
      <c r="M578" s="88"/>
      <c r="N578" s="89"/>
    </row>
    <row r="579" spans="1:18" ht="26.1" customHeight="1">
      <c r="A579" s="430" t="s">
        <v>186</v>
      </c>
      <c r="B579" s="430"/>
      <c r="C579" s="430"/>
      <c r="D579" s="430"/>
      <c r="E579" s="430"/>
      <c r="F579" s="430"/>
      <c r="G579" s="430"/>
      <c r="H579" s="430"/>
      <c r="I579" s="430"/>
      <c r="J579" s="430"/>
      <c r="K579" s="430"/>
      <c r="L579" s="430"/>
      <c r="N579" s="88"/>
      <c r="O579" s="89"/>
    </row>
    <row r="580" spans="1:18" ht="26.1" customHeight="1">
      <c r="A580" s="175">
        <v>360</v>
      </c>
      <c r="B580" s="200" t="s">
        <v>122</v>
      </c>
      <c r="C580" s="174">
        <v>6708</v>
      </c>
      <c r="D580" s="150" t="s">
        <v>271</v>
      </c>
      <c r="E580" s="150" t="s">
        <v>243</v>
      </c>
      <c r="F580" s="150" t="s">
        <v>132</v>
      </c>
      <c r="G580" s="150" t="s">
        <v>63</v>
      </c>
      <c r="H580" s="150">
        <v>50</v>
      </c>
      <c r="I580" s="150">
        <v>1</v>
      </c>
      <c r="J580" s="153">
        <f>ROUNDUP('Tarifa 2026'!J580*(1+Instructions!$AA$9),3)</f>
        <v>9</v>
      </c>
      <c r="K580" s="154">
        <f>IF(I580=1,(ROUNDUP((J580*0.05+J580),3)),ROUNDUP((J580*0.05+J580),3))</f>
        <v>9.4499999999999993</v>
      </c>
      <c r="L580" s="154" t="str">
        <f>IF(I580=1,"-",IF(AND(I580="",L577="-"),"-",ROUNDUP((J580*0.2)+J580,3)))</f>
        <v>-</v>
      </c>
      <c r="N580" s="88"/>
      <c r="O580" s="89"/>
    </row>
    <row r="581" spans="1:18" ht="26.1" customHeight="1">
      <c r="A581" s="256">
        <v>361</v>
      </c>
      <c r="B581" s="460" t="s">
        <v>122</v>
      </c>
      <c r="C581" s="461">
        <v>6716</v>
      </c>
      <c r="D581" s="467" t="s">
        <v>69</v>
      </c>
      <c r="E581" s="248" t="s">
        <v>243</v>
      </c>
      <c r="F581" s="247" t="s">
        <v>132</v>
      </c>
      <c r="G581" s="248" t="s">
        <v>63</v>
      </c>
      <c r="H581" s="467">
        <v>50</v>
      </c>
      <c r="I581" s="468">
        <v>1</v>
      </c>
      <c r="J581" s="249">
        <f>ROUNDUP('Tarifa 2026'!J581*(1+Instructions!$AA$9),3)</f>
        <v>8.5</v>
      </c>
      <c r="K581" s="250">
        <f t="shared" ref="K581:K591" si="74">IF(I581=1,(ROUNDUP((J581*0.05+J581),3)),ROUNDUP((J581*0.05+J581),3))</f>
        <v>8.9250000000000007</v>
      </c>
      <c r="L581" s="250" t="str">
        <f>IF(I581=1,"-",IF(AND(I581="",L578="-"),"-",ROUNDUP((J581*0.2)+J581,3)))</f>
        <v>-</v>
      </c>
      <c r="M581" s="88"/>
      <c r="N581" s="89"/>
    </row>
    <row r="582" spans="1:18" ht="26.1" customHeight="1">
      <c r="A582" s="256">
        <v>228</v>
      </c>
      <c r="B582" s="460"/>
      <c r="C582" s="461"/>
      <c r="D582" s="467"/>
      <c r="E582" s="248" t="s">
        <v>60</v>
      </c>
      <c r="F582" s="247" t="s">
        <v>12</v>
      </c>
      <c r="G582" s="248" t="s">
        <v>63</v>
      </c>
      <c r="H582" s="467"/>
      <c r="I582" s="468"/>
      <c r="J582" s="249">
        <f>ROUNDUP('Tarifa 2026'!J582*(1+Instructions!$AA$9),3)</f>
        <v>8.5</v>
      </c>
      <c r="K582" s="250">
        <f t="shared" si="74"/>
        <v>8.9250000000000007</v>
      </c>
      <c r="L582" s="250" t="str">
        <f>IF(I581=1,"-",IF(AND(I581="",L581="-"),"-",ROUNDUP((J582*0.2)+J582,3)))</f>
        <v>-</v>
      </c>
      <c r="M582" s="88"/>
      <c r="N582" s="89"/>
    </row>
    <row r="583" spans="1:18" s="6" customFormat="1" ht="26.1" customHeight="1">
      <c r="A583" s="430" t="s">
        <v>310</v>
      </c>
      <c r="B583" s="430"/>
      <c r="C583" s="430"/>
      <c r="D583" s="430"/>
      <c r="E583" s="430"/>
      <c r="F583" s="430"/>
      <c r="G583" s="430"/>
      <c r="H583" s="430"/>
      <c r="I583" s="430"/>
      <c r="J583" s="430"/>
      <c r="K583" s="430"/>
      <c r="L583" s="430"/>
      <c r="M583" s="88"/>
      <c r="N583" s="89"/>
      <c r="O583"/>
      <c r="P583"/>
      <c r="Q583"/>
      <c r="R583"/>
    </row>
    <row r="584" spans="1:18" ht="26.1" customHeight="1">
      <c r="A584" s="462">
        <v>228</v>
      </c>
      <c r="B584" s="460" t="s">
        <v>122</v>
      </c>
      <c r="C584" s="461" t="s">
        <v>520</v>
      </c>
      <c r="D584" s="462" t="s">
        <v>521</v>
      </c>
      <c r="E584" s="248" t="s">
        <v>243</v>
      </c>
      <c r="F584" s="247" t="s">
        <v>522</v>
      </c>
      <c r="G584" s="248" t="s">
        <v>63</v>
      </c>
      <c r="H584" s="248">
        <v>50</v>
      </c>
      <c r="I584" s="255">
        <v>1</v>
      </c>
      <c r="J584" s="249">
        <f>ROUNDUP('Tarifa 2026'!J584*(1+Instructions!$AA$9),3)</f>
        <v>7</v>
      </c>
      <c r="K584" s="250">
        <f t="shared" ref="K584:K585" si="75">IF(I584=1,(ROUNDUP((J584*0.05+J584),3)),ROUNDUP((J584*0.05+J584),3))</f>
        <v>7.35</v>
      </c>
      <c r="L584" s="250" t="str">
        <f>IF(I584=1,"-",IF(AND(I584="",L582="-"),"-",ROUNDUP((J584*0.2)+J584,3)))</f>
        <v>-</v>
      </c>
      <c r="M584" s="88"/>
      <c r="N584" s="89"/>
    </row>
    <row r="585" spans="1:18" ht="26.1" customHeight="1">
      <c r="A585" s="462"/>
      <c r="B585" s="460"/>
      <c r="C585" s="461"/>
      <c r="D585" s="462"/>
      <c r="E585" s="248" t="s">
        <v>60</v>
      </c>
      <c r="F585" s="247" t="s">
        <v>12</v>
      </c>
      <c r="G585" s="248" t="s">
        <v>63</v>
      </c>
      <c r="H585" s="248">
        <v>100</v>
      </c>
      <c r="I585" s="255">
        <v>1</v>
      </c>
      <c r="J585" s="249">
        <f>ROUNDUP('Tarifa 2026'!J585*(1+Instructions!$AA$9),3)</f>
        <v>7</v>
      </c>
      <c r="K585" s="250">
        <f t="shared" si="75"/>
        <v>7.35</v>
      </c>
      <c r="L585" s="250" t="str">
        <f t="shared" ref="L585:L590" si="76">IF(I585=1,"-",IF(AND(I585="",L583="-"),"-",ROUNDUP((J585*0.2)+J585,3)))</f>
        <v>-</v>
      </c>
      <c r="M585" s="88"/>
      <c r="N585" s="89"/>
    </row>
    <row r="586" spans="1:18" ht="26.1" customHeight="1">
      <c r="A586" s="146">
        <v>371</v>
      </c>
      <c r="B586" s="213" t="s">
        <v>122</v>
      </c>
      <c r="C586" s="148" t="s">
        <v>311</v>
      </c>
      <c r="D586" s="149" t="s">
        <v>312</v>
      </c>
      <c r="E586" s="149" t="s">
        <v>244</v>
      </c>
      <c r="F586" s="148" t="s">
        <v>0</v>
      </c>
      <c r="G586" s="149" t="s">
        <v>63</v>
      </c>
      <c r="H586" s="149">
        <v>10</v>
      </c>
      <c r="I586" s="212">
        <v>1</v>
      </c>
      <c r="J586" s="153">
        <f>ROUNDUP('Tarifa 2026'!J586*(1+Instructions!$AA$9),3)</f>
        <v>15.9</v>
      </c>
      <c r="K586" s="154">
        <f>IF(I586=1,(ROUNDUP((J586*0.05+J586),3)),ROUNDUP((J586*0.05+J586),3))</f>
        <v>16.695</v>
      </c>
      <c r="L586" s="154" t="str">
        <f t="shared" si="76"/>
        <v>-</v>
      </c>
      <c r="M586" s="88"/>
      <c r="N586" s="89"/>
    </row>
    <row r="587" spans="1:18" s="6" customFormat="1" ht="26.1" customHeight="1">
      <c r="A587" s="256">
        <v>371</v>
      </c>
      <c r="B587" s="257" t="s">
        <v>122</v>
      </c>
      <c r="C587" s="247" t="s">
        <v>315</v>
      </c>
      <c r="D587" s="248" t="s">
        <v>316</v>
      </c>
      <c r="E587" s="248" t="s">
        <v>244</v>
      </c>
      <c r="F587" s="247" t="s">
        <v>0</v>
      </c>
      <c r="G587" s="248" t="s">
        <v>63</v>
      </c>
      <c r="H587" s="248">
        <v>10</v>
      </c>
      <c r="I587" s="255">
        <v>1</v>
      </c>
      <c r="J587" s="249">
        <f>ROUNDUP('Tarifa 2026'!J587*(1+Instructions!$AA$9),3)</f>
        <v>15.9</v>
      </c>
      <c r="K587" s="250">
        <f>IF(I587=1,(ROUNDUP((J587*0.05+J587),3)),ROUNDUP((J587*0.05+J587),3))</f>
        <v>16.695</v>
      </c>
      <c r="L587" s="250" t="str">
        <f t="shared" si="76"/>
        <v>-</v>
      </c>
      <c r="M587" s="88"/>
      <c r="N587" s="89"/>
      <c r="O587"/>
      <c r="P587"/>
      <c r="Q587"/>
      <c r="R587"/>
    </row>
    <row r="588" spans="1:18" s="6" customFormat="1" ht="26.1" customHeight="1">
      <c r="A588" s="146">
        <v>371</v>
      </c>
      <c r="B588" s="213" t="s">
        <v>122</v>
      </c>
      <c r="C588" s="148" t="s">
        <v>313</v>
      </c>
      <c r="D588" s="149" t="s">
        <v>314</v>
      </c>
      <c r="E588" s="149" t="s">
        <v>244</v>
      </c>
      <c r="F588" s="148" t="s">
        <v>0</v>
      </c>
      <c r="G588" s="149" t="s">
        <v>63</v>
      </c>
      <c r="H588" s="149">
        <v>10</v>
      </c>
      <c r="I588" s="212">
        <v>1</v>
      </c>
      <c r="J588" s="153">
        <f>ROUNDUP('Tarifa 2026'!J588*(1+Instructions!$AA$9),3)</f>
        <v>16.5</v>
      </c>
      <c r="K588" s="154">
        <f>IF(I588=1,(ROUNDUP((J588*0.05+J588),3)),ROUNDUP((J588*0.05+J588),3))</f>
        <v>17.324999999999999</v>
      </c>
      <c r="L588" s="154" t="str">
        <f t="shared" si="76"/>
        <v>-</v>
      </c>
      <c r="M588" s="88"/>
      <c r="N588" s="89"/>
      <c r="O588"/>
      <c r="P588"/>
      <c r="Q588"/>
      <c r="R588"/>
    </row>
    <row r="589" spans="1:18" ht="26.1" customHeight="1">
      <c r="A589" s="256">
        <v>371</v>
      </c>
      <c r="B589" s="257" t="s">
        <v>122</v>
      </c>
      <c r="C589" s="247" t="s">
        <v>490</v>
      </c>
      <c r="D589" s="248" t="s">
        <v>491</v>
      </c>
      <c r="E589" s="248" t="s">
        <v>244</v>
      </c>
      <c r="F589" s="247" t="s">
        <v>0</v>
      </c>
      <c r="G589" s="248" t="s">
        <v>63</v>
      </c>
      <c r="H589" s="248">
        <v>10</v>
      </c>
      <c r="I589" s="255">
        <v>1</v>
      </c>
      <c r="J589" s="249">
        <f>ROUNDUP('Tarifa 2026'!J589*(1+Instructions!$AA$9),3)</f>
        <v>16.5</v>
      </c>
      <c r="K589" s="250">
        <f>IF(I589=1,(ROUNDUP((J589*0.05+J589),3)),ROUNDUP((J589*0.05+J589),3))</f>
        <v>17.324999999999999</v>
      </c>
      <c r="L589" s="250" t="str">
        <f t="shared" si="76"/>
        <v>-</v>
      </c>
      <c r="M589" s="88"/>
      <c r="N589" s="89"/>
    </row>
    <row r="590" spans="1:18" s="6" customFormat="1" ht="26.1" customHeight="1">
      <c r="A590" s="309">
        <v>375</v>
      </c>
      <c r="B590" s="304" t="s">
        <v>326</v>
      </c>
      <c r="C590" s="307" t="s">
        <v>347</v>
      </c>
      <c r="D590" s="305" t="s">
        <v>348</v>
      </c>
      <c r="E590" s="149" t="s">
        <v>243</v>
      </c>
      <c r="F590" s="148" t="s">
        <v>584</v>
      </c>
      <c r="G590" s="149" t="s">
        <v>187</v>
      </c>
      <c r="H590" s="384">
        <v>250</v>
      </c>
      <c r="I590" s="407">
        <v>5</v>
      </c>
      <c r="J590" s="153">
        <f>ROUNDUP('Tarifa 2026'!J590*(1+Instructions!$AA$9),3)</f>
        <v>1.9</v>
      </c>
      <c r="K590" s="154">
        <f t="shared" si="74"/>
        <v>1.9950000000000001</v>
      </c>
      <c r="L590" s="154">
        <f t="shared" si="76"/>
        <v>2.2799999999999998</v>
      </c>
      <c r="M590" s="88"/>
      <c r="N590" s="89"/>
      <c r="O590"/>
      <c r="P590"/>
      <c r="Q590"/>
      <c r="R590"/>
    </row>
    <row r="591" spans="1:18" s="6" customFormat="1" ht="26.1" customHeight="1">
      <c r="A591" s="309"/>
      <c r="B591" s="304"/>
      <c r="C591" s="307"/>
      <c r="D591" s="305"/>
      <c r="E591" s="149" t="s">
        <v>243</v>
      </c>
      <c r="F591" s="148" t="s">
        <v>349</v>
      </c>
      <c r="G591" s="149" t="s">
        <v>187</v>
      </c>
      <c r="H591" s="384"/>
      <c r="I591" s="407"/>
      <c r="J591" s="153">
        <f>ROUNDUP('Tarifa 2026'!J591*(1+Instructions!$AA$9),3)</f>
        <v>1.9</v>
      </c>
      <c r="K591" s="154">
        <f t="shared" si="74"/>
        <v>1.9950000000000001</v>
      </c>
      <c r="L591" s="154">
        <f>IF(I590=1,"-",IF(AND(I590="",L590="-"),"-",ROUNDUP((J591*0.2)+J591,3)))</f>
        <v>2.2799999999999998</v>
      </c>
      <c r="M591" s="88"/>
      <c r="N591" s="89"/>
      <c r="O591"/>
      <c r="P591"/>
      <c r="Q591"/>
      <c r="R591"/>
    </row>
    <row r="592" spans="1:18" s="6" customFormat="1" ht="26.1" customHeight="1">
      <c r="A592" s="309"/>
      <c r="B592" s="304"/>
      <c r="C592" s="307"/>
      <c r="D592" s="305"/>
      <c r="E592" s="149" t="s">
        <v>243</v>
      </c>
      <c r="F592" s="288" t="s">
        <v>350</v>
      </c>
      <c r="G592" s="149" t="s">
        <v>187</v>
      </c>
      <c r="H592" s="384"/>
      <c r="I592" s="407"/>
      <c r="J592" s="153">
        <f>ROUNDUP('Tarifa 2026'!J592*(1+Instructions!$AA$9),3)</f>
        <v>1.9</v>
      </c>
      <c r="K592" s="154">
        <f>IF(I592=1,(ROUNDUP((J592*0.05+J592),3)),ROUNDUP((J592*0.05+J592),3))</f>
        <v>1.9950000000000001</v>
      </c>
      <c r="L592" s="154">
        <f>IF(I591=1,"-",IF(AND(I591="",L591="-"),"-",ROUNDUP((J592*0.2)+J592,3)))</f>
        <v>2.2799999999999998</v>
      </c>
      <c r="M592" s="88"/>
      <c r="N592" s="89"/>
      <c r="O592"/>
      <c r="P592"/>
      <c r="Q592"/>
      <c r="R592"/>
    </row>
    <row r="593" spans="1:22" s="6" customFormat="1" ht="24" customHeight="1">
      <c r="A593" s="24" t="s">
        <v>40</v>
      </c>
      <c r="B593" s="24" t="s">
        <v>362</v>
      </c>
      <c r="C593" s="24" t="s">
        <v>363</v>
      </c>
      <c r="D593" s="38" t="s">
        <v>364</v>
      </c>
      <c r="E593" s="38" t="s">
        <v>365</v>
      </c>
      <c r="F593" s="395" t="s">
        <v>366</v>
      </c>
      <c r="G593" s="395"/>
      <c r="H593" s="395"/>
      <c r="I593" s="395"/>
      <c r="J593" s="112"/>
      <c r="M593" s="104"/>
    </row>
    <row r="594" spans="1:22" s="6" customFormat="1" ht="14.25" customHeight="1">
      <c r="A594" s="105" t="s">
        <v>52</v>
      </c>
      <c r="B594" s="105" t="s">
        <v>362</v>
      </c>
      <c r="C594" s="105" t="s">
        <v>363</v>
      </c>
      <c r="D594" s="38" t="s">
        <v>367</v>
      </c>
      <c r="E594" s="38" t="s">
        <v>368</v>
      </c>
      <c r="F594" s="107" t="s">
        <v>369</v>
      </c>
      <c r="G594" s="107" t="s">
        <v>370</v>
      </c>
      <c r="H594" s="107" t="s">
        <v>371</v>
      </c>
      <c r="I594" s="107" t="s">
        <v>372</v>
      </c>
      <c r="M594" s="104"/>
      <c r="N594"/>
      <c r="S594"/>
      <c r="T594"/>
      <c r="U594"/>
      <c r="V594"/>
    </row>
    <row r="595" spans="1:22" s="6" customFormat="1" ht="14.25" customHeight="1">
      <c r="A595" s="106" t="s">
        <v>53</v>
      </c>
      <c r="B595" s="106" t="s">
        <v>362</v>
      </c>
      <c r="C595" s="106" t="s">
        <v>363</v>
      </c>
      <c r="D595" s="39" t="s">
        <v>373</v>
      </c>
      <c r="E595" s="39" t="s">
        <v>368</v>
      </c>
      <c r="F595" s="107"/>
      <c r="G595" s="107"/>
      <c r="H595" s="107"/>
      <c r="I595" s="107"/>
      <c r="M595" s="104"/>
    </row>
    <row r="596" spans="1:22" ht="24.95" customHeight="1">
      <c r="A596" s="252">
        <v>362</v>
      </c>
      <c r="B596" s="304" t="s">
        <v>122</v>
      </c>
      <c r="C596" s="307" t="s">
        <v>376</v>
      </c>
      <c r="D596" s="305" t="s">
        <v>34</v>
      </c>
      <c r="E596" s="149" t="s">
        <v>374</v>
      </c>
      <c r="F596" s="454" t="s">
        <v>579</v>
      </c>
      <c r="G596" s="455"/>
      <c r="H596" s="455"/>
      <c r="I596" s="456"/>
      <c r="J596"/>
      <c r="K596" s="88"/>
      <c r="L596" s="104"/>
      <c r="M596" s="6"/>
      <c r="N596" s="6"/>
      <c r="O596" s="6"/>
      <c r="P596" s="6"/>
    </row>
    <row r="597" spans="1:22" ht="24.95" customHeight="1">
      <c r="A597" s="252">
        <v>229</v>
      </c>
      <c r="B597" s="304"/>
      <c r="C597" s="307"/>
      <c r="D597" s="305"/>
      <c r="E597" s="149" t="s">
        <v>375</v>
      </c>
      <c r="F597" s="454" t="s">
        <v>579</v>
      </c>
      <c r="G597" s="455"/>
      <c r="H597" s="455"/>
      <c r="I597" s="456"/>
      <c r="J597"/>
      <c r="K597" s="88"/>
      <c r="L597" s="104"/>
      <c r="M597" s="6"/>
      <c r="N597" s="6"/>
      <c r="O597" s="6"/>
      <c r="P597" s="6"/>
    </row>
    <row r="598" spans="1:22" ht="24.95" customHeight="1">
      <c r="A598" s="272">
        <v>362</v>
      </c>
      <c r="B598" s="269" t="s">
        <v>122</v>
      </c>
      <c r="C598" s="273" t="s">
        <v>377</v>
      </c>
      <c r="D598" s="274" t="s">
        <v>272</v>
      </c>
      <c r="E598" s="274" t="s">
        <v>374</v>
      </c>
      <c r="F598" s="457" t="s">
        <v>579</v>
      </c>
      <c r="G598" s="458"/>
      <c r="H598" s="458"/>
      <c r="I598" s="459"/>
      <c r="J598"/>
      <c r="K598" s="88"/>
      <c r="L598" s="104"/>
      <c r="M598" s="6"/>
      <c r="N598" s="6"/>
      <c r="O598" s="6"/>
      <c r="P598" s="6"/>
    </row>
    <row r="599" spans="1:22" ht="24.95" customHeight="1">
      <c r="A599" s="275">
        <v>362</v>
      </c>
      <c r="B599" s="442" t="s">
        <v>122</v>
      </c>
      <c r="C599" s="390" t="s">
        <v>378</v>
      </c>
      <c r="D599" s="389" t="s">
        <v>273</v>
      </c>
      <c r="E599" s="150" t="s">
        <v>374</v>
      </c>
      <c r="F599" s="454" t="s">
        <v>579</v>
      </c>
      <c r="G599" s="455"/>
      <c r="H599" s="455"/>
      <c r="I599" s="456"/>
      <c r="J599"/>
      <c r="K599" s="88"/>
      <c r="L599" s="104"/>
      <c r="M599" s="6"/>
      <c r="N599" s="6"/>
      <c r="O599" s="6"/>
      <c r="P599" s="6"/>
    </row>
    <row r="600" spans="1:22" ht="24.95" customHeight="1">
      <c r="A600" s="275">
        <v>229</v>
      </c>
      <c r="B600" s="442"/>
      <c r="C600" s="390"/>
      <c r="D600" s="389"/>
      <c r="E600" s="150" t="s">
        <v>375</v>
      </c>
      <c r="F600" s="454" t="s">
        <v>579</v>
      </c>
      <c r="G600" s="455"/>
      <c r="H600" s="455"/>
      <c r="I600" s="456"/>
      <c r="J600"/>
      <c r="K600" s="88"/>
      <c r="L600" s="104"/>
      <c r="M600" s="6"/>
      <c r="N600" s="6"/>
      <c r="O600" s="6"/>
      <c r="P600" s="6"/>
    </row>
    <row r="601" spans="1:22" ht="24.95" customHeight="1">
      <c r="A601" s="276">
        <v>363</v>
      </c>
      <c r="B601" s="270" t="s">
        <v>122</v>
      </c>
      <c r="C601" s="277" t="s">
        <v>379</v>
      </c>
      <c r="D601" s="278" t="s">
        <v>35</v>
      </c>
      <c r="E601" s="279" t="s">
        <v>374</v>
      </c>
      <c r="F601" s="457" t="s">
        <v>579</v>
      </c>
      <c r="G601" s="458"/>
      <c r="H601" s="458"/>
      <c r="I601" s="459"/>
      <c r="J601"/>
      <c r="K601" s="88"/>
      <c r="L601" s="104"/>
      <c r="M601" s="6"/>
      <c r="N601" s="6"/>
      <c r="O601" s="6"/>
      <c r="P601" s="6"/>
    </row>
    <row r="602" spans="1:22" ht="24" customHeight="1">
      <c r="A602" s="252">
        <v>363</v>
      </c>
      <c r="B602" s="213" t="s">
        <v>122</v>
      </c>
      <c r="C602" s="148" t="s">
        <v>549</v>
      </c>
      <c r="D602" s="149" t="s">
        <v>550</v>
      </c>
      <c r="E602" s="280" t="s">
        <v>374</v>
      </c>
      <c r="F602" s="454" t="s">
        <v>579</v>
      </c>
      <c r="G602" s="455"/>
      <c r="H602" s="455"/>
      <c r="I602" s="456"/>
      <c r="J602"/>
      <c r="K602" s="88"/>
      <c r="L602" s="104"/>
      <c r="M602" s="6"/>
      <c r="N602" s="6"/>
      <c r="O602" s="6"/>
      <c r="P602" s="6"/>
    </row>
    <row r="603" spans="1:22" ht="24.95" customHeight="1">
      <c r="A603" s="276">
        <v>364</v>
      </c>
      <c r="B603" s="270" t="s">
        <v>122</v>
      </c>
      <c r="C603" s="277" t="s">
        <v>380</v>
      </c>
      <c r="D603" s="278" t="s">
        <v>220</v>
      </c>
      <c r="E603" s="279" t="s">
        <v>374</v>
      </c>
      <c r="F603" s="457" t="s">
        <v>579</v>
      </c>
      <c r="G603" s="458"/>
      <c r="H603" s="458"/>
      <c r="I603" s="459"/>
      <c r="J603"/>
      <c r="K603" s="88"/>
      <c r="L603" s="104"/>
      <c r="M603" s="6"/>
      <c r="N603" s="6"/>
      <c r="O603" s="6"/>
      <c r="P603" s="6"/>
    </row>
    <row r="604" spans="1:22" ht="24.95" customHeight="1">
      <c r="A604" s="252">
        <v>364</v>
      </c>
      <c r="B604" s="213" t="s">
        <v>122</v>
      </c>
      <c r="C604" s="148" t="s">
        <v>381</v>
      </c>
      <c r="D604" s="149" t="s">
        <v>219</v>
      </c>
      <c r="E604" s="280" t="s">
        <v>374</v>
      </c>
      <c r="F604" s="454" t="s">
        <v>579</v>
      </c>
      <c r="G604" s="455"/>
      <c r="H604" s="455"/>
      <c r="I604" s="456"/>
      <c r="J604"/>
      <c r="K604" s="88"/>
      <c r="L604" s="104"/>
      <c r="M604" s="6"/>
      <c r="N604" s="6"/>
      <c r="O604" s="6"/>
      <c r="P604" s="6"/>
    </row>
    <row r="605" spans="1:22" ht="24.95" customHeight="1">
      <c r="A605" s="276">
        <v>364</v>
      </c>
      <c r="B605" s="270" t="s">
        <v>122</v>
      </c>
      <c r="C605" s="277" t="s">
        <v>475</v>
      </c>
      <c r="D605" s="278" t="s">
        <v>551</v>
      </c>
      <c r="E605" s="279" t="s">
        <v>374</v>
      </c>
      <c r="F605" s="457" t="s">
        <v>579</v>
      </c>
      <c r="G605" s="458"/>
      <c r="H605" s="458"/>
      <c r="I605" s="459"/>
      <c r="J605"/>
      <c r="K605" s="88"/>
      <c r="L605" s="104"/>
      <c r="M605" s="6"/>
      <c r="N605" s="6"/>
      <c r="O605" s="6"/>
      <c r="P605" s="6"/>
    </row>
    <row r="606" spans="1:22" ht="24.95" customHeight="1">
      <c r="A606" s="252">
        <v>365</v>
      </c>
      <c r="B606" s="213" t="s">
        <v>122</v>
      </c>
      <c r="C606" s="148" t="s">
        <v>382</v>
      </c>
      <c r="D606" s="149" t="s">
        <v>221</v>
      </c>
      <c r="E606" s="280" t="s">
        <v>383</v>
      </c>
      <c r="F606" s="454" t="s">
        <v>579</v>
      </c>
      <c r="G606" s="455"/>
      <c r="H606" s="455"/>
      <c r="I606" s="456"/>
      <c r="J606"/>
      <c r="K606" s="88"/>
      <c r="L606" s="104"/>
      <c r="M606" s="6"/>
      <c r="N606" s="6"/>
      <c r="O606" s="6"/>
      <c r="P606" s="6"/>
    </row>
    <row r="607" spans="1:22" s="6" customFormat="1" ht="31.5" customHeight="1">
      <c r="A607" s="276">
        <v>365</v>
      </c>
      <c r="B607" s="270" t="s">
        <v>122</v>
      </c>
      <c r="C607" s="277" t="s">
        <v>384</v>
      </c>
      <c r="D607" s="278" t="s">
        <v>247</v>
      </c>
      <c r="E607" s="279" t="s">
        <v>386</v>
      </c>
      <c r="F607" s="457" t="s">
        <v>579</v>
      </c>
      <c r="G607" s="458"/>
      <c r="H607" s="458"/>
      <c r="I607" s="459"/>
      <c r="K607" s="88"/>
      <c r="L607" s="104"/>
    </row>
    <row r="608" spans="1:22" ht="24.95" customHeight="1">
      <c r="A608" s="252">
        <v>365</v>
      </c>
      <c r="B608" s="213" t="s">
        <v>122</v>
      </c>
      <c r="C608" s="148" t="s">
        <v>385</v>
      </c>
      <c r="D608" s="149" t="s">
        <v>65</v>
      </c>
      <c r="E608" s="280" t="s">
        <v>386</v>
      </c>
      <c r="F608" s="454" t="s">
        <v>579</v>
      </c>
      <c r="G608" s="455"/>
      <c r="H608" s="455"/>
      <c r="I608" s="456"/>
      <c r="J608"/>
      <c r="K608" s="88"/>
      <c r="L608" s="104"/>
      <c r="M608" s="6"/>
      <c r="N608" s="6"/>
      <c r="O608" s="6"/>
      <c r="P608" s="6"/>
    </row>
    <row r="609" spans="1:16" s="6" customFormat="1" ht="24.95" customHeight="1">
      <c r="A609" s="276">
        <v>366</v>
      </c>
      <c r="B609" s="270" t="s">
        <v>122</v>
      </c>
      <c r="C609" s="277" t="s">
        <v>553</v>
      </c>
      <c r="D609" s="278" t="s">
        <v>552</v>
      </c>
      <c r="E609" s="279" t="s">
        <v>383</v>
      </c>
      <c r="F609" s="457" t="s">
        <v>579</v>
      </c>
      <c r="G609" s="458"/>
      <c r="H609" s="458"/>
      <c r="I609" s="459"/>
      <c r="K609" s="88"/>
      <c r="L609" s="104"/>
    </row>
    <row r="610" spans="1:16" ht="24.95" customHeight="1">
      <c r="A610" s="252">
        <v>366</v>
      </c>
      <c r="B610" s="213" t="s">
        <v>122</v>
      </c>
      <c r="C610" s="148" t="s">
        <v>554</v>
      </c>
      <c r="D610" s="149" t="s">
        <v>555</v>
      </c>
      <c r="E610" s="280" t="s">
        <v>383</v>
      </c>
      <c r="F610" s="454" t="s">
        <v>579</v>
      </c>
      <c r="G610" s="455"/>
      <c r="H610" s="455"/>
      <c r="I610" s="456"/>
      <c r="J610"/>
      <c r="K610" s="88"/>
      <c r="L610" s="104"/>
      <c r="M610" s="6"/>
      <c r="N610" s="6"/>
      <c r="O610" s="6"/>
      <c r="P610" s="6"/>
    </row>
    <row r="611" spans="1:16" s="6" customFormat="1" ht="31.5" customHeight="1">
      <c r="A611" s="276">
        <v>366</v>
      </c>
      <c r="B611" s="270" t="s">
        <v>122</v>
      </c>
      <c r="C611" s="277" t="s">
        <v>556</v>
      </c>
      <c r="D611" s="278" t="s">
        <v>557</v>
      </c>
      <c r="E611" s="279" t="s">
        <v>383</v>
      </c>
      <c r="F611" s="457" t="s">
        <v>579</v>
      </c>
      <c r="G611" s="458"/>
      <c r="H611" s="458"/>
      <c r="I611" s="459"/>
      <c r="K611" s="88"/>
      <c r="L611" s="104"/>
    </row>
    <row r="612" spans="1:16" s="6" customFormat="1" ht="31.5" customHeight="1">
      <c r="A612" s="252">
        <v>367</v>
      </c>
      <c r="B612" s="213" t="s">
        <v>122</v>
      </c>
      <c r="C612" s="148" t="s">
        <v>559</v>
      </c>
      <c r="D612" s="149" t="s">
        <v>546</v>
      </c>
      <c r="E612" s="280" t="s">
        <v>383</v>
      </c>
      <c r="F612" s="454" t="s">
        <v>579</v>
      </c>
      <c r="G612" s="455"/>
      <c r="H612" s="455"/>
      <c r="I612" s="456"/>
      <c r="K612" s="88"/>
      <c r="L612" s="104"/>
    </row>
    <row r="613" spans="1:16" s="6" customFormat="1" ht="31.5" customHeight="1">
      <c r="A613" s="276">
        <v>367</v>
      </c>
      <c r="B613" s="270" t="s">
        <v>122</v>
      </c>
      <c r="C613" s="277" t="s">
        <v>560</v>
      </c>
      <c r="D613" s="278" t="s">
        <v>558</v>
      </c>
      <c r="E613" s="279" t="s">
        <v>383</v>
      </c>
      <c r="F613" s="457" t="s">
        <v>579</v>
      </c>
      <c r="G613" s="458"/>
      <c r="H613" s="458"/>
      <c r="I613" s="459"/>
      <c r="K613" s="88"/>
      <c r="L613" s="104"/>
    </row>
    <row r="614" spans="1:16" s="6" customFormat="1" ht="31.5" customHeight="1">
      <c r="A614" s="252">
        <v>368</v>
      </c>
      <c r="B614" s="213" t="s">
        <v>122</v>
      </c>
      <c r="C614" s="148" t="s">
        <v>274</v>
      </c>
      <c r="D614" s="149" t="s">
        <v>275</v>
      </c>
      <c r="E614" s="280" t="s">
        <v>387</v>
      </c>
      <c r="F614" s="454" t="s">
        <v>579</v>
      </c>
      <c r="G614" s="455"/>
      <c r="H614" s="455"/>
      <c r="I614" s="456"/>
      <c r="K614" s="88"/>
      <c r="L614" s="104"/>
    </row>
    <row r="615" spans="1:16" s="6" customFormat="1" ht="31.5" customHeight="1">
      <c r="A615" s="276">
        <v>368</v>
      </c>
      <c r="B615" s="270" t="s">
        <v>122</v>
      </c>
      <c r="C615" s="277" t="s">
        <v>561</v>
      </c>
      <c r="D615" s="278" t="s">
        <v>562</v>
      </c>
      <c r="E615" s="279" t="s">
        <v>387</v>
      </c>
      <c r="F615" s="457" t="s">
        <v>579</v>
      </c>
      <c r="G615" s="458"/>
      <c r="H615" s="458"/>
      <c r="I615" s="459"/>
      <c r="K615" s="88"/>
      <c r="L615" s="104"/>
    </row>
    <row r="616" spans="1:16" s="6" customFormat="1" ht="24.95" customHeight="1">
      <c r="A616" s="252">
        <v>368</v>
      </c>
      <c r="B616" s="213" t="s">
        <v>122</v>
      </c>
      <c r="C616" s="148" t="s">
        <v>479</v>
      </c>
      <c r="D616" s="149" t="s">
        <v>480</v>
      </c>
      <c r="E616" s="280" t="s">
        <v>387</v>
      </c>
      <c r="F616" s="454" t="s">
        <v>579</v>
      </c>
      <c r="G616" s="455"/>
      <c r="H616" s="455"/>
      <c r="I616" s="456"/>
      <c r="K616" s="88"/>
      <c r="L616" s="104"/>
    </row>
    <row r="617" spans="1:16" s="6" customFormat="1" ht="24.95" customHeight="1">
      <c r="A617" s="276">
        <v>369</v>
      </c>
      <c r="B617" s="270" t="s">
        <v>122</v>
      </c>
      <c r="C617" s="277" t="s">
        <v>192</v>
      </c>
      <c r="D617" s="278" t="s">
        <v>193</v>
      </c>
      <c r="E617" s="279" t="s">
        <v>387</v>
      </c>
      <c r="F617" s="457" t="s">
        <v>579</v>
      </c>
      <c r="G617" s="458"/>
      <c r="H617" s="458"/>
      <c r="I617" s="459"/>
      <c r="K617" s="88"/>
      <c r="L617" s="104"/>
    </row>
    <row r="618" spans="1:16" s="6" customFormat="1" ht="24.95" customHeight="1">
      <c r="A618" s="252">
        <v>369</v>
      </c>
      <c r="B618" s="213" t="s">
        <v>122</v>
      </c>
      <c r="C618" s="148" t="s">
        <v>563</v>
      </c>
      <c r="D618" s="149" t="s">
        <v>564</v>
      </c>
      <c r="E618" s="280" t="s">
        <v>387</v>
      </c>
      <c r="F618" s="454" t="s">
        <v>579</v>
      </c>
      <c r="G618" s="455"/>
      <c r="H618" s="455"/>
      <c r="I618" s="456"/>
      <c r="K618" s="88"/>
      <c r="L618" s="104"/>
    </row>
    <row r="619" spans="1:16" ht="24.95" customHeight="1">
      <c r="A619" s="276">
        <v>369</v>
      </c>
      <c r="B619" s="270" t="s">
        <v>122</v>
      </c>
      <c r="C619" s="277" t="s">
        <v>476</v>
      </c>
      <c r="D619" s="278" t="s">
        <v>477</v>
      </c>
      <c r="E619" s="279" t="s">
        <v>387</v>
      </c>
      <c r="F619" s="457" t="s">
        <v>579</v>
      </c>
      <c r="G619" s="458"/>
      <c r="H619" s="458"/>
      <c r="I619" s="459"/>
      <c r="J619"/>
      <c r="K619" s="88"/>
      <c r="L619" s="104"/>
      <c r="M619" s="6"/>
      <c r="N619" s="6"/>
      <c r="O619" s="6"/>
      <c r="P619" s="6"/>
    </row>
    <row r="620" spans="1:16" ht="24.95" customHeight="1">
      <c r="A620" s="252">
        <v>370</v>
      </c>
      <c r="B620" s="213" t="s">
        <v>122</v>
      </c>
      <c r="C620" s="148" t="s">
        <v>565</v>
      </c>
      <c r="D620" s="149" t="s">
        <v>566</v>
      </c>
      <c r="E620" s="280" t="s">
        <v>387</v>
      </c>
      <c r="F620" s="454" t="s">
        <v>579</v>
      </c>
      <c r="G620" s="455"/>
      <c r="H620" s="455"/>
      <c r="I620" s="456"/>
      <c r="J620"/>
      <c r="K620" s="88"/>
      <c r="L620" s="104"/>
      <c r="M620" s="6"/>
      <c r="N620" s="6"/>
      <c r="O620" s="6"/>
      <c r="P620" s="6"/>
    </row>
    <row r="621" spans="1:16" s="6" customFormat="1" ht="24.95" customHeight="1">
      <c r="A621" s="276">
        <v>370</v>
      </c>
      <c r="B621" s="270" t="s">
        <v>122</v>
      </c>
      <c r="C621" s="277" t="s">
        <v>567</v>
      </c>
      <c r="D621" s="278" t="s">
        <v>568</v>
      </c>
      <c r="E621" s="279" t="s">
        <v>387</v>
      </c>
      <c r="F621" s="457" t="s">
        <v>579</v>
      </c>
      <c r="G621" s="458"/>
      <c r="H621" s="458"/>
      <c r="I621" s="459"/>
      <c r="K621" s="88"/>
      <c r="L621" s="104"/>
    </row>
    <row r="622" spans="1:16" s="6" customFormat="1" ht="24.95" customHeight="1">
      <c r="A622" s="252">
        <v>370</v>
      </c>
      <c r="B622" s="213" t="s">
        <v>122</v>
      </c>
      <c r="C622" s="148" t="s">
        <v>478</v>
      </c>
      <c r="D622" s="149" t="s">
        <v>481</v>
      </c>
      <c r="E622" s="280" t="s">
        <v>387</v>
      </c>
      <c r="F622" s="454" t="s">
        <v>579</v>
      </c>
      <c r="G622" s="455"/>
      <c r="H622" s="455"/>
      <c r="I622" s="456"/>
      <c r="K622" s="88"/>
      <c r="L622" s="104"/>
    </row>
    <row r="623" spans="1:16" s="6" customFormat="1" ht="24.95" customHeight="1">
      <c r="A623" s="276">
        <v>372</v>
      </c>
      <c r="B623" s="270" t="s">
        <v>122</v>
      </c>
      <c r="C623" s="277" t="s">
        <v>569</v>
      </c>
      <c r="D623" s="278" t="s">
        <v>570</v>
      </c>
      <c r="E623" s="279" t="s">
        <v>482</v>
      </c>
      <c r="F623" s="457" t="s">
        <v>579</v>
      </c>
      <c r="G623" s="458"/>
      <c r="H623" s="458"/>
      <c r="I623" s="459"/>
      <c r="K623" s="88"/>
      <c r="L623" s="104"/>
    </row>
    <row r="624" spans="1:16" s="6" customFormat="1" ht="24.95" customHeight="1">
      <c r="A624" s="252">
        <v>372</v>
      </c>
      <c r="B624" s="213" t="s">
        <v>122</v>
      </c>
      <c r="C624" s="148" t="s">
        <v>571</v>
      </c>
      <c r="D624" s="149" t="s">
        <v>572</v>
      </c>
      <c r="E624" s="280" t="s">
        <v>482</v>
      </c>
      <c r="F624" s="454" t="s">
        <v>579</v>
      </c>
      <c r="G624" s="455"/>
      <c r="H624" s="455"/>
      <c r="I624" s="456"/>
      <c r="K624" s="88"/>
      <c r="L624" s="104"/>
    </row>
    <row r="625" spans="1:12" s="6" customFormat="1" ht="24.95" customHeight="1">
      <c r="A625" s="276">
        <v>372</v>
      </c>
      <c r="B625" s="270" t="s">
        <v>122</v>
      </c>
      <c r="C625" s="277" t="s">
        <v>574</v>
      </c>
      <c r="D625" s="278" t="s">
        <v>573</v>
      </c>
      <c r="E625" s="279" t="s">
        <v>482</v>
      </c>
      <c r="F625" s="457" t="s">
        <v>579</v>
      </c>
      <c r="G625" s="458"/>
      <c r="H625" s="458"/>
      <c r="I625" s="459"/>
      <c r="K625" s="88"/>
      <c r="L625" s="104"/>
    </row>
    <row r="626" spans="1:12" s="6" customFormat="1" ht="24.95" customHeight="1">
      <c r="A626" s="252">
        <v>373</v>
      </c>
      <c r="B626" s="213" t="s">
        <v>122</v>
      </c>
      <c r="C626" s="148" t="s">
        <v>575</v>
      </c>
      <c r="D626" s="149" t="s">
        <v>576</v>
      </c>
      <c r="E626" s="280" t="s">
        <v>482</v>
      </c>
      <c r="F626" s="454" t="s">
        <v>579</v>
      </c>
      <c r="G626" s="455"/>
      <c r="H626" s="455"/>
      <c r="I626" s="456"/>
      <c r="K626" s="88"/>
      <c r="L626" s="104"/>
    </row>
    <row r="627" spans="1:12" s="6" customFormat="1" ht="24.95" customHeight="1">
      <c r="A627" s="276">
        <v>373</v>
      </c>
      <c r="B627" s="270" t="s">
        <v>122</v>
      </c>
      <c r="C627" s="277">
        <v>7137</v>
      </c>
      <c r="D627" s="278" t="s">
        <v>446</v>
      </c>
      <c r="E627" s="279" t="s">
        <v>445</v>
      </c>
      <c r="F627" s="457" t="s">
        <v>579</v>
      </c>
      <c r="G627" s="458"/>
      <c r="H627" s="458"/>
      <c r="I627" s="459"/>
      <c r="K627" s="88"/>
      <c r="L627" s="104"/>
    </row>
    <row r="628" spans="1:12" s="6" customFormat="1" ht="24.95" customHeight="1">
      <c r="A628" s="252">
        <v>373</v>
      </c>
      <c r="B628" s="213" t="s">
        <v>122</v>
      </c>
      <c r="C628" s="148" t="s">
        <v>578</v>
      </c>
      <c r="D628" s="149" t="s">
        <v>577</v>
      </c>
      <c r="E628" s="280" t="s">
        <v>482</v>
      </c>
      <c r="F628" s="454" t="s">
        <v>579</v>
      </c>
      <c r="G628" s="455"/>
      <c r="H628" s="455"/>
      <c r="I628" s="456"/>
      <c r="K628" s="88"/>
      <c r="L628" s="104"/>
    </row>
    <row r="629" spans="1:12" s="6" customFormat="1" ht="24.95" customHeight="1">
      <c r="A629" s="276">
        <v>373</v>
      </c>
      <c r="B629" s="270" t="s">
        <v>122</v>
      </c>
      <c r="C629" s="277">
        <v>7601</v>
      </c>
      <c r="D629" s="278" t="s">
        <v>444</v>
      </c>
      <c r="E629" s="279" t="s">
        <v>443</v>
      </c>
      <c r="F629" s="457" t="s">
        <v>579</v>
      </c>
      <c r="G629" s="458"/>
      <c r="H629" s="458"/>
      <c r="I629" s="459"/>
      <c r="K629" s="88"/>
      <c r="L629" s="104"/>
    </row>
    <row r="630" spans="1:12" s="6" customFormat="1" ht="24.95" customHeight="1">
      <c r="A630" s="252">
        <v>374</v>
      </c>
      <c r="B630" s="213" t="s">
        <v>122</v>
      </c>
      <c r="C630" s="148" t="s">
        <v>389</v>
      </c>
      <c r="D630" s="149" t="s">
        <v>388</v>
      </c>
      <c r="E630" s="280" t="s">
        <v>390</v>
      </c>
      <c r="F630" s="454" t="s">
        <v>579</v>
      </c>
      <c r="G630" s="455"/>
      <c r="H630" s="455"/>
      <c r="I630" s="456"/>
      <c r="K630" s="88"/>
      <c r="L630" s="104"/>
    </row>
    <row r="631" spans="1:12" s="6" customFormat="1" ht="24.95" customHeight="1">
      <c r="A631" s="272">
        <v>374</v>
      </c>
      <c r="B631" s="271" t="s">
        <v>122</v>
      </c>
      <c r="C631" s="273" t="s">
        <v>174</v>
      </c>
      <c r="D631" s="274" t="s">
        <v>246</v>
      </c>
      <c r="E631" s="274" t="s">
        <v>391</v>
      </c>
      <c r="F631" s="457" t="s">
        <v>579</v>
      </c>
      <c r="G631" s="458"/>
      <c r="H631" s="458"/>
      <c r="I631" s="459"/>
      <c r="K631" s="88"/>
      <c r="L631" s="104"/>
    </row>
    <row r="632" spans="1:12" s="6" customFormat="1" ht="24.95" customHeight="1">
      <c r="A632" s="252">
        <v>375</v>
      </c>
      <c r="B632" s="213" t="s">
        <v>122</v>
      </c>
      <c r="C632" s="148" t="s">
        <v>395</v>
      </c>
      <c r="D632" s="149" t="s">
        <v>191</v>
      </c>
      <c r="E632" s="149" t="s">
        <v>396</v>
      </c>
      <c r="F632" s="454" t="s">
        <v>579</v>
      </c>
      <c r="G632" s="455"/>
      <c r="H632" s="455"/>
      <c r="I632" s="456"/>
      <c r="K632" s="88"/>
      <c r="L632" s="104"/>
    </row>
    <row r="633" spans="1:12" s="6" customFormat="1" ht="24.95" customHeight="1">
      <c r="A633" s="463">
        <v>375</v>
      </c>
      <c r="B633" s="464" t="s">
        <v>122</v>
      </c>
      <c r="C633" s="465" t="s">
        <v>392</v>
      </c>
      <c r="D633" s="466" t="s">
        <v>78</v>
      </c>
      <c r="E633" s="274" t="s">
        <v>393</v>
      </c>
      <c r="F633" s="457" t="s">
        <v>579</v>
      </c>
      <c r="G633" s="458"/>
      <c r="H633" s="458"/>
      <c r="I633" s="459"/>
      <c r="K633" s="88"/>
      <c r="L633" s="104"/>
    </row>
    <row r="634" spans="1:12" s="6" customFormat="1" ht="24.95" customHeight="1">
      <c r="A634" s="463"/>
      <c r="B634" s="464"/>
      <c r="C634" s="465"/>
      <c r="D634" s="466"/>
      <c r="E634" s="274" t="s">
        <v>394</v>
      </c>
      <c r="F634" s="457" t="s">
        <v>579</v>
      </c>
      <c r="G634" s="458"/>
      <c r="H634" s="458"/>
      <c r="I634" s="459"/>
      <c r="K634" s="88"/>
      <c r="L634" s="104"/>
    </row>
    <row r="635" spans="1:12" ht="229.5" customHeight="1">
      <c r="A635" s="338" t="s">
        <v>353</v>
      </c>
      <c r="B635" s="339"/>
      <c r="C635" s="339"/>
      <c r="D635" s="339"/>
      <c r="E635" s="339"/>
      <c r="F635" s="339"/>
      <c r="G635" s="339"/>
      <c r="H635" s="339"/>
      <c r="I635" s="339"/>
      <c r="J635" s="339"/>
      <c r="K635" s="339"/>
      <c r="L635" s="339"/>
    </row>
    <row r="636" spans="1:12">
      <c r="A636" s="9"/>
      <c r="B636" s="29"/>
      <c r="C636" s="22"/>
      <c r="D636" s="9"/>
      <c r="E636" s="9"/>
      <c r="F636" s="9"/>
      <c r="G636" s="9"/>
      <c r="H636" s="9"/>
      <c r="I636" s="90"/>
      <c r="J636" s="91"/>
      <c r="K636" s="91"/>
      <c r="L636" s="91"/>
    </row>
    <row r="637" spans="1:12">
      <c r="A637" s="2"/>
    </row>
    <row r="653" spans="5:12" ht="15.75">
      <c r="E653" s="42"/>
      <c r="F653" s="42"/>
      <c r="G653" s="42"/>
      <c r="H653" s="42"/>
      <c r="I653" s="42"/>
      <c r="J653" s="42"/>
      <c r="K653" s="42"/>
      <c r="L653" s="42"/>
    </row>
    <row r="657" ht="14.1" customHeight="1"/>
    <row r="658" ht="14.1" customHeight="1"/>
    <row r="687" spans="1:12">
      <c r="A687"/>
      <c r="B687" s="31"/>
      <c r="C687"/>
      <c r="D687" s="41"/>
      <c r="E687" s="41"/>
      <c r="F687" s="32"/>
      <c r="G687" s="41"/>
      <c r="H687"/>
      <c r="I687" s="4"/>
      <c r="J687" s="36"/>
      <c r="K687" s="37"/>
      <c r="L687" s="37"/>
    </row>
    <row r="688" spans="1:12">
      <c r="A688"/>
      <c r="B688" s="31"/>
      <c r="C688"/>
      <c r="D688" s="41"/>
      <c r="E688" s="41"/>
      <c r="F688" s="32"/>
      <c r="G688" s="41"/>
      <c r="H688"/>
      <c r="I688" s="4"/>
      <c r="J688" s="36"/>
      <c r="K688" s="37"/>
      <c r="L688" s="37"/>
    </row>
    <row r="876" ht="17.100000000000001" customHeight="1"/>
    <row r="881" ht="17.100000000000001" customHeight="1"/>
    <row r="906" spans="1:12">
      <c r="A906"/>
      <c r="B906" s="31"/>
      <c r="C906"/>
      <c r="D906" s="41"/>
      <c r="E906" s="41"/>
      <c r="F906" s="32"/>
      <c r="G906" s="41"/>
      <c r="H906"/>
      <c r="I906" s="4"/>
      <c r="J906" s="36"/>
      <c r="K906" s="37"/>
      <c r="L906" s="37"/>
    </row>
    <row r="911" spans="1:12">
      <c r="A911"/>
      <c r="B911" s="31"/>
      <c r="C911"/>
      <c r="D911" s="41"/>
      <c r="E911" s="41"/>
      <c r="F911" s="32"/>
      <c r="G911" s="41"/>
      <c r="H911"/>
      <c r="I911" s="4"/>
      <c r="J911" s="36"/>
      <c r="K911" s="37"/>
      <c r="L911" s="37"/>
    </row>
  </sheetData>
  <mergeCells count="1038">
    <mergeCell ref="I590:I592"/>
    <mergeCell ref="A559:L559"/>
    <mergeCell ref="A31:A38"/>
    <mergeCell ref="A39:A40"/>
    <mergeCell ref="A65:A68"/>
    <mergeCell ref="A69:A70"/>
    <mergeCell ref="A73:A76"/>
    <mergeCell ref="A77:A78"/>
    <mergeCell ref="A129:A130"/>
    <mergeCell ref="A134:A135"/>
    <mergeCell ref="A136:A137"/>
    <mergeCell ref="A453:A454"/>
    <mergeCell ref="B453:B454"/>
    <mergeCell ref="C453:C454"/>
    <mergeCell ref="D453:D454"/>
    <mergeCell ref="H453:H454"/>
    <mergeCell ref="I453:I454"/>
    <mergeCell ref="D518:D519"/>
    <mergeCell ref="H518:H519"/>
    <mergeCell ref="I518:I519"/>
    <mergeCell ref="I386:I387"/>
    <mergeCell ref="A385:L385"/>
    <mergeCell ref="A393:A395"/>
    <mergeCell ref="B249:B250"/>
    <mergeCell ref="C249:C250"/>
    <mergeCell ref="A408:A409"/>
    <mergeCell ref="B408:B409"/>
    <mergeCell ref="C408:C409"/>
    <mergeCell ref="D408:D409"/>
    <mergeCell ref="H408:H409"/>
    <mergeCell ref="A368:A369"/>
    <mergeCell ref="B368:B369"/>
    <mergeCell ref="F613:I613"/>
    <mergeCell ref="F614:I614"/>
    <mergeCell ref="F597:I597"/>
    <mergeCell ref="B562:B563"/>
    <mergeCell ref="C562:C563"/>
    <mergeCell ref="I572:I573"/>
    <mergeCell ref="D572:D573"/>
    <mergeCell ref="B474:B475"/>
    <mergeCell ref="C474:C475"/>
    <mergeCell ref="D474:D475"/>
    <mergeCell ref="H474:H475"/>
    <mergeCell ref="I474:I475"/>
    <mergeCell ref="B477:B478"/>
    <mergeCell ref="C477:C478"/>
    <mergeCell ref="D477:D478"/>
    <mergeCell ref="B518:B519"/>
    <mergeCell ref="C518:C519"/>
    <mergeCell ref="I495:I498"/>
    <mergeCell ref="B502:B503"/>
    <mergeCell ref="C502:C503"/>
    <mergeCell ref="D502:D503"/>
    <mergeCell ref="F600:I600"/>
    <mergeCell ref="F601:I601"/>
    <mergeCell ref="F602:I602"/>
    <mergeCell ref="F603:I603"/>
    <mergeCell ref="F604:I604"/>
    <mergeCell ref="F605:I605"/>
    <mergeCell ref="F610:I610"/>
    <mergeCell ref="F611:I611"/>
    <mergeCell ref="F612:I612"/>
    <mergeCell ref="F606:I606"/>
    <mergeCell ref="F607:I607"/>
    <mergeCell ref="F608:I608"/>
    <mergeCell ref="F609:I609"/>
    <mergeCell ref="H526:H527"/>
    <mergeCell ref="I526:I527"/>
    <mergeCell ref="H528:H529"/>
    <mergeCell ref="I528:I529"/>
    <mergeCell ref="A578:L578"/>
    <mergeCell ref="A579:L579"/>
    <mergeCell ref="A583:L583"/>
    <mergeCell ref="C581:C582"/>
    <mergeCell ref="D581:D582"/>
    <mergeCell ref="H581:H582"/>
    <mergeCell ref="I581:I582"/>
    <mergeCell ref="B581:B582"/>
    <mergeCell ref="I574:I575"/>
    <mergeCell ref="B576:B577"/>
    <mergeCell ref="C576:C577"/>
    <mergeCell ref="D562:D563"/>
    <mergeCell ref="H562:H563"/>
    <mergeCell ref="I562:I563"/>
    <mergeCell ref="C570:C571"/>
    <mergeCell ref="D576:D577"/>
    <mergeCell ref="H576:H577"/>
    <mergeCell ref="H572:H573"/>
    <mergeCell ref="B560:B561"/>
    <mergeCell ref="H568:H569"/>
    <mergeCell ref="D560:D561"/>
    <mergeCell ref="I568:I569"/>
    <mergeCell ref="C566:C567"/>
    <mergeCell ref="C560:C561"/>
    <mergeCell ref="H560:H561"/>
    <mergeCell ref="D566:D567"/>
    <mergeCell ref="F618:I618"/>
    <mergeCell ref="F619:I619"/>
    <mergeCell ref="I560:I561"/>
    <mergeCell ref="F596:I596"/>
    <mergeCell ref="A398:A399"/>
    <mergeCell ref="A386:A387"/>
    <mergeCell ref="C372:C373"/>
    <mergeCell ref="I372:I373"/>
    <mergeCell ref="A375:L375"/>
    <mergeCell ref="A384:L384"/>
    <mergeCell ref="H386:H387"/>
    <mergeCell ref="F622:I622"/>
    <mergeCell ref="F623:I623"/>
    <mergeCell ref="A633:A634"/>
    <mergeCell ref="B633:B634"/>
    <mergeCell ref="C633:C634"/>
    <mergeCell ref="D633:D634"/>
    <mergeCell ref="F633:I633"/>
    <mergeCell ref="F634:I634"/>
    <mergeCell ref="F624:I624"/>
    <mergeCell ref="F625:I625"/>
    <mergeCell ref="F626:I626"/>
    <mergeCell ref="F627:I627"/>
    <mergeCell ref="F628:I628"/>
    <mergeCell ref="F629:I629"/>
    <mergeCell ref="F630:I630"/>
    <mergeCell ref="F631:I631"/>
    <mergeCell ref="F632:I632"/>
    <mergeCell ref="F615:I615"/>
    <mergeCell ref="F616:I616"/>
    <mergeCell ref="F617:I617"/>
    <mergeCell ref="C535:C536"/>
    <mergeCell ref="F620:I620"/>
    <mergeCell ref="F621:I621"/>
    <mergeCell ref="F598:I598"/>
    <mergeCell ref="F599:I599"/>
    <mergeCell ref="I347:I348"/>
    <mergeCell ref="C340:C341"/>
    <mergeCell ref="A366:A367"/>
    <mergeCell ref="B366:B367"/>
    <mergeCell ref="B364:B365"/>
    <mergeCell ref="C364:C365"/>
    <mergeCell ref="A337:A338"/>
    <mergeCell ref="B584:B585"/>
    <mergeCell ref="C584:C585"/>
    <mergeCell ref="D584:D585"/>
    <mergeCell ref="A584:A585"/>
    <mergeCell ref="A590:A592"/>
    <mergeCell ref="B590:B592"/>
    <mergeCell ref="C590:C592"/>
    <mergeCell ref="D590:D592"/>
    <mergeCell ref="H590:H592"/>
    <mergeCell ref="I389:I391"/>
    <mergeCell ref="D372:D373"/>
    <mergeCell ref="E372:E373"/>
    <mergeCell ref="H372:H373"/>
    <mergeCell ref="A389:A390"/>
    <mergeCell ref="B389:B391"/>
    <mergeCell ref="A532:A533"/>
    <mergeCell ref="B532:B533"/>
    <mergeCell ref="H532:H533"/>
    <mergeCell ref="B570:B571"/>
    <mergeCell ref="I576:I577"/>
    <mergeCell ref="B574:B575"/>
    <mergeCell ref="C368:C369"/>
    <mergeCell ref="H506:H507"/>
    <mergeCell ref="I506:I507"/>
    <mergeCell ref="D511:D513"/>
    <mergeCell ref="H511:H513"/>
    <mergeCell ref="A372:A373"/>
    <mergeCell ref="B372:B373"/>
    <mergeCell ref="B314:B317"/>
    <mergeCell ref="A331:A332"/>
    <mergeCell ref="B331:B332"/>
    <mergeCell ref="C331:C332"/>
    <mergeCell ref="I370:I371"/>
    <mergeCell ref="I511:I513"/>
    <mergeCell ref="H488:H489"/>
    <mergeCell ref="I488:I489"/>
    <mergeCell ref="B490:B491"/>
    <mergeCell ref="C490:C491"/>
    <mergeCell ref="D490:D491"/>
    <mergeCell ref="H342:H343"/>
    <mergeCell ref="I333:I334"/>
    <mergeCell ref="C337:C339"/>
    <mergeCell ref="D337:D339"/>
    <mergeCell ref="H337:H339"/>
    <mergeCell ref="D314:D317"/>
    <mergeCell ref="H314:H317"/>
    <mergeCell ref="D368:D369"/>
    <mergeCell ref="E368:E369"/>
    <mergeCell ref="H368:H369"/>
    <mergeCell ref="A402:A403"/>
    <mergeCell ref="C406:C407"/>
    <mergeCell ref="D406:D407"/>
    <mergeCell ref="H406:H407"/>
    <mergeCell ref="H271:H273"/>
    <mergeCell ref="C305:C306"/>
    <mergeCell ref="D305:D306"/>
    <mergeCell ref="H305:H306"/>
    <mergeCell ref="I305:I306"/>
    <mergeCell ref="A322:A325"/>
    <mergeCell ref="B322:B325"/>
    <mergeCell ref="C322:C325"/>
    <mergeCell ref="D322:D325"/>
    <mergeCell ref="H322:H325"/>
    <mergeCell ref="I322:I325"/>
    <mergeCell ref="B327:B329"/>
    <mergeCell ref="C327:C329"/>
    <mergeCell ref="D327:D329"/>
    <mergeCell ref="H327:H329"/>
    <mergeCell ref="C314:C317"/>
    <mergeCell ref="B274:B276"/>
    <mergeCell ref="C274:C276"/>
    <mergeCell ref="D274:D276"/>
    <mergeCell ref="I327:I329"/>
    <mergeCell ref="A327:A328"/>
    <mergeCell ref="I314:I317"/>
    <mergeCell ref="B307:B309"/>
    <mergeCell ref="B271:B273"/>
    <mergeCell ref="C271:C273"/>
    <mergeCell ref="C307:C309"/>
    <mergeCell ref="D307:D309"/>
    <mergeCell ref="H307:H309"/>
    <mergeCell ref="I307:I309"/>
    <mergeCell ref="A310:A311"/>
    <mergeCell ref="B310:B311"/>
    <mergeCell ref="C310:C311"/>
    <mergeCell ref="A86:A87"/>
    <mergeCell ref="A233:A234"/>
    <mergeCell ref="A107:A110"/>
    <mergeCell ref="B107:B110"/>
    <mergeCell ref="C107:C110"/>
    <mergeCell ref="D107:D110"/>
    <mergeCell ref="H107:H110"/>
    <mergeCell ref="A103:A106"/>
    <mergeCell ref="B103:B106"/>
    <mergeCell ref="C103:C106"/>
    <mergeCell ref="D103:D106"/>
    <mergeCell ref="H103:H106"/>
    <mergeCell ref="D267:D268"/>
    <mergeCell ref="H267:H268"/>
    <mergeCell ref="C244:C246"/>
    <mergeCell ref="D244:D246"/>
    <mergeCell ref="D257:D260"/>
    <mergeCell ref="H257:H260"/>
    <mergeCell ref="A224:A226"/>
    <mergeCell ref="B224:B226"/>
    <mergeCell ref="C224:C226"/>
    <mergeCell ref="A244:A245"/>
    <mergeCell ref="B244:B246"/>
    <mergeCell ref="B134:B137"/>
    <mergeCell ref="C134:C137"/>
    <mergeCell ref="D134:D137"/>
    <mergeCell ref="A191:A194"/>
    <mergeCell ref="D224:D226"/>
    <mergeCell ref="H224:H226"/>
    <mergeCell ref="H114:H115"/>
    <mergeCell ref="A267:A268"/>
    <mergeCell ref="B267:B268"/>
    <mergeCell ref="I107:I110"/>
    <mergeCell ref="A111:A113"/>
    <mergeCell ref="B111:B113"/>
    <mergeCell ref="C111:C113"/>
    <mergeCell ref="D111:D113"/>
    <mergeCell ref="H111:H113"/>
    <mergeCell ref="D213:D220"/>
    <mergeCell ref="H213:H220"/>
    <mergeCell ref="I213:I220"/>
    <mergeCell ref="A209:A212"/>
    <mergeCell ref="A143:A146"/>
    <mergeCell ref="A147:A148"/>
    <mergeCell ref="A149:A154"/>
    <mergeCell ref="A155:A156"/>
    <mergeCell ref="A175:A180"/>
    <mergeCell ref="A181:A182"/>
    <mergeCell ref="A195:A202"/>
    <mergeCell ref="A203:A204"/>
    <mergeCell ref="D209:D212"/>
    <mergeCell ref="H209:H212"/>
    <mergeCell ref="I209:I212"/>
    <mergeCell ref="C213:C220"/>
    <mergeCell ref="B209:B212"/>
    <mergeCell ref="C209:C212"/>
    <mergeCell ref="B213:B220"/>
    <mergeCell ref="H166:H167"/>
    <mergeCell ref="I166:I167"/>
    <mergeCell ref="B175:B182"/>
    <mergeCell ref="C175:C182"/>
    <mergeCell ref="D175:D182"/>
    <mergeCell ref="H175:H182"/>
    <mergeCell ref="I175:I182"/>
    <mergeCell ref="I103:I106"/>
    <mergeCell ref="A91:A94"/>
    <mergeCell ref="B91:B94"/>
    <mergeCell ref="C91:C94"/>
    <mergeCell ref="D91:D94"/>
    <mergeCell ref="H91:H94"/>
    <mergeCell ref="I91:I94"/>
    <mergeCell ref="B99:B102"/>
    <mergeCell ref="C99:C102"/>
    <mergeCell ref="D99:D102"/>
    <mergeCell ref="H99:H102"/>
    <mergeCell ref="I99:I102"/>
    <mergeCell ref="I239:I240"/>
    <mergeCell ref="C366:C367"/>
    <mergeCell ref="D366:D367"/>
    <mergeCell ref="E366:E367"/>
    <mergeCell ref="A279:A280"/>
    <mergeCell ref="B279:B280"/>
    <mergeCell ref="C279:C280"/>
    <mergeCell ref="D279:D280"/>
    <mergeCell ref="H279:H280"/>
    <mergeCell ref="I279:I280"/>
    <mergeCell ref="A241:A242"/>
    <mergeCell ref="D331:D332"/>
    <mergeCell ref="H331:H332"/>
    <mergeCell ref="I331:I332"/>
    <mergeCell ref="A333:A334"/>
    <mergeCell ref="B333:B334"/>
    <mergeCell ref="C333:C334"/>
    <mergeCell ref="D333:D334"/>
    <mergeCell ref="A305:A306"/>
    <mergeCell ref="B305:B306"/>
    <mergeCell ref="D402:D404"/>
    <mergeCell ref="H520:H521"/>
    <mergeCell ref="C461:C462"/>
    <mergeCell ref="H490:H491"/>
    <mergeCell ref="D471:D472"/>
    <mergeCell ref="H471:H472"/>
    <mergeCell ref="A442:A443"/>
    <mergeCell ref="C389:C391"/>
    <mergeCell ref="D389:D391"/>
    <mergeCell ref="H389:H391"/>
    <mergeCell ref="B386:B387"/>
    <mergeCell ref="C386:C387"/>
    <mergeCell ref="D386:D387"/>
    <mergeCell ref="B461:B462"/>
    <mergeCell ref="A463:A464"/>
    <mergeCell ref="B463:B464"/>
    <mergeCell ref="C463:C464"/>
    <mergeCell ref="D463:D464"/>
    <mergeCell ref="A445:A446"/>
    <mergeCell ref="D442:D443"/>
    <mergeCell ref="H442:H443"/>
    <mergeCell ref="B442:B443"/>
    <mergeCell ref="C442:C443"/>
    <mergeCell ref="H461:H462"/>
    <mergeCell ref="B424:B425"/>
    <mergeCell ref="H502:H503"/>
    <mergeCell ref="C424:C425"/>
    <mergeCell ref="D424:D425"/>
    <mergeCell ref="H424:H425"/>
    <mergeCell ref="B413:B414"/>
    <mergeCell ref="C413:C414"/>
    <mergeCell ref="D413:D414"/>
    <mergeCell ref="H566:H567"/>
    <mergeCell ref="I566:I567"/>
    <mergeCell ref="B572:B573"/>
    <mergeCell ref="C572:C573"/>
    <mergeCell ref="B564:B565"/>
    <mergeCell ref="C564:C565"/>
    <mergeCell ref="C574:C575"/>
    <mergeCell ref="D574:D575"/>
    <mergeCell ref="H574:H575"/>
    <mergeCell ref="D564:D565"/>
    <mergeCell ref="H564:H565"/>
    <mergeCell ref="I564:I565"/>
    <mergeCell ref="B568:B569"/>
    <mergeCell ref="D570:D571"/>
    <mergeCell ref="H570:H571"/>
    <mergeCell ref="I570:I571"/>
    <mergeCell ref="I532:I533"/>
    <mergeCell ref="C532:C533"/>
    <mergeCell ref="D532:D533"/>
    <mergeCell ref="B557:B558"/>
    <mergeCell ref="C557:C558"/>
    <mergeCell ref="D557:D558"/>
    <mergeCell ref="H557:H558"/>
    <mergeCell ref="I557:I558"/>
    <mergeCell ref="B547:B548"/>
    <mergeCell ref="C547:C548"/>
    <mergeCell ref="D547:D548"/>
    <mergeCell ref="H547:H548"/>
    <mergeCell ref="I547:I548"/>
    <mergeCell ref="B550:B552"/>
    <mergeCell ref="C550:C552"/>
    <mergeCell ref="D550:D552"/>
    <mergeCell ref="I502:I503"/>
    <mergeCell ref="B504:B505"/>
    <mergeCell ref="C504:C505"/>
    <mergeCell ref="D504:D505"/>
    <mergeCell ref="H504:H505"/>
    <mergeCell ref="B514:B515"/>
    <mergeCell ref="B516:B517"/>
    <mergeCell ref="B520:B521"/>
    <mergeCell ref="B528:B529"/>
    <mergeCell ref="I530:I531"/>
    <mergeCell ref="H516:H517"/>
    <mergeCell ref="I516:I517"/>
    <mergeCell ref="B522:B523"/>
    <mergeCell ref="B524:B525"/>
    <mergeCell ref="C524:C525"/>
    <mergeCell ref="D524:D525"/>
    <mergeCell ref="H524:H525"/>
    <mergeCell ref="I524:I525"/>
    <mergeCell ref="B526:B527"/>
    <mergeCell ref="C526:C527"/>
    <mergeCell ref="D530:D531"/>
    <mergeCell ref="H530:H531"/>
    <mergeCell ref="D526:D527"/>
    <mergeCell ref="D520:D521"/>
    <mergeCell ref="A530:A531"/>
    <mergeCell ref="B530:B531"/>
    <mergeCell ref="C530:C531"/>
    <mergeCell ref="B506:B507"/>
    <mergeCell ref="C506:C507"/>
    <mergeCell ref="D506:D507"/>
    <mergeCell ref="H522:H523"/>
    <mergeCell ref="I522:I523"/>
    <mergeCell ref="C514:C515"/>
    <mergeCell ref="D514:D515"/>
    <mergeCell ref="H514:H515"/>
    <mergeCell ref="I490:I491"/>
    <mergeCell ref="B488:B489"/>
    <mergeCell ref="C488:C489"/>
    <mergeCell ref="D488:D489"/>
    <mergeCell ref="C522:C523"/>
    <mergeCell ref="D522:D523"/>
    <mergeCell ref="I514:I515"/>
    <mergeCell ref="C516:C517"/>
    <mergeCell ref="C520:C521"/>
    <mergeCell ref="I520:I521"/>
    <mergeCell ref="D516:D517"/>
    <mergeCell ref="B511:B513"/>
    <mergeCell ref="C511:C513"/>
    <mergeCell ref="D495:D498"/>
    <mergeCell ref="H495:H498"/>
    <mergeCell ref="C528:C529"/>
    <mergeCell ref="D528:D529"/>
    <mergeCell ref="A495:A497"/>
    <mergeCell ref="A511:A512"/>
    <mergeCell ref="A499:A500"/>
    <mergeCell ref="B499:B500"/>
    <mergeCell ref="I461:I462"/>
    <mergeCell ref="B471:B472"/>
    <mergeCell ref="C471:C472"/>
    <mergeCell ref="A455:L455"/>
    <mergeCell ref="B465:B466"/>
    <mergeCell ref="C465:C466"/>
    <mergeCell ref="D465:D466"/>
    <mergeCell ref="H465:H466"/>
    <mergeCell ref="I465:I466"/>
    <mergeCell ref="B445:B447"/>
    <mergeCell ref="C445:C447"/>
    <mergeCell ref="D445:D447"/>
    <mergeCell ref="H445:H447"/>
    <mergeCell ref="I445:I447"/>
    <mergeCell ref="B449:B451"/>
    <mergeCell ref="D461:D462"/>
    <mergeCell ref="D449:D451"/>
    <mergeCell ref="H449:H451"/>
    <mergeCell ref="I449:I451"/>
    <mergeCell ref="I471:I472"/>
    <mergeCell ref="C449:C451"/>
    <mergeCell ref="B467:B468"/>
    <mergeCell ref="C467:C468"/>
    <mergeCell ref="D467:D468"/>
    <mergeCell ref="H467:H468"/>
    <mergeCell ref="I467:I468"/>
    <mergeCell ref="C469:C470"/>
    <mergeCell ref="D469:D470"/>
    <mergeCell ref="A449:A450"/>
    <mergeCell ref="I424:I425"/>
    <mergeCell ref="H426:H428"/>
    <mergeCell ref="I426:I428"/>
    <mergeCell ref="B419:B420"/>
    <mergeCell ref="C419:C420"/>
    <mergeCell ref="D419:D420"/>
    <mergeCell ref="H419:H420"/>
    <mergeCell ref="I419:I420"/>
    <mergeCell ref="B430:B431"/>
    <mergeCell ref="C430:C431"/>
    <mergeCell ref="D430:D431"/>
    <mergeCell ref="I442:I443"/>
    <mergeCell ref="H430:H431"/>
    <mergeCell ref="I430:I431"/>
    <mergeCell ref="B433:B434"/>
    <mergeCell ref="C433:C434"/>
    <mergeCell ref="D433:D434"/>
    <mergeCell ref="D437:D438"/>
    <mergeCell ref="H437:H438"/>
    <mergeCell ref="I437:I438"/>
    <mergeCell ref="H433:H434"/>
    <mergeCell ref="I433:I434"/>
    <mergeCell ref="B437:B438"/>
    <mergeCell ref="C437:C438"/>
    <mergeCell ref="H413:H414"/>
    <mergeCell ref="I413:I414"/>
    <mergeCell ref="B402:B404"/>
    <mergeCell ref="C402:C404"/>
    <mergeCell ref="I408:I409"/>
    <mergeCell ref="I406:I407"/>
    <mergeCell ref="H402:H404"/>
    <mergeCell ref="B393:B396"/>
    <mergeCell ref="C393:C396"/>
    <mergeCell ref="D393:D396"/>
    <mergeCell ref="H393:H396"/>
    <mergeCell ref="I402:I404"/>
    <mergeCell ref="B406:B407"/>
    <mergeCell ref="A426:A428"/>
    <mergeCell ref="B426:B428"/>
    <mergeCell ref="C426:C428"/>
    <mergeCell ref="D426:D428"/>
    <mergeCell ref="B417:B418"/>
    <mergeCell ref="C417:C418"/>
    <mergeCell ref="D417:D418"/>
    <mergeCell ref="H417:H418"/>
    <mergeCell ref="I417:I418"/>
    <mergeCell ref="A419:A420"/>
    <mergeCell ref="A421:A422"/>
    <mergeCell ref="B421:B423"/>
    <mergeCell ref="C421:C423"/>
    <mergeCell ref="D421:D423"/>
    <mergeCell ref="H421:H423"/>
    <mergeCell ref="I421:I423"/>
    <mergeCell ref="I393:I396"/>
    <mergeCell ref="B398:B400"/>
    <mergeCell ref="C398:C400"/>
    <mergeCell ref="D398:D400"/>
    <mergeCell ref="H398:H400"/>
    <mergeCell ref="I398:I400"/>
    <mergeCell ref="A370:A371"/>
    <mergeCell ref="B370:B371"/>
    <mergeCell ref="H333:H334"/>
    <mergeCell ref="H366:H367"/>
    <mergeCell ref="A318:A319"/>
    <mergeCell ref="B318:B319"/>
    <mergeCell ref="C318:C319"/>
    <mergeCell ref="D318:D319"/>
    <mergeCell ref="H318:H319"/>
    <mergeCell ref="C342:C343"/>
    <mergeCell ref="A314:A317"/>
    <mergeCell ref="E364:E365"/>
    <mergeCell ref="H364:H365"/>
    <mergeCell ref="I368:I369"/>
    <mergeCell ref="C344:C346"/>
    <mergeCell ref="C370:C371"/>
    <mergeCell ref="D370:D371"/>
    <mergeCell ref="E370:E371"/>
    <mergeCell ref="H370:H371"/>
    <mergeCell ref="I366:I367"/>
    <mergeCell ref="I364:I365"/>
    <mergeCell ref="A364:A365"/>
    <mergeCell ref="A347:A348"/>
    <mergeCell ref="B347:B348"/>
    <mergeCell ref="C347:C348"/>
    <mergeCell ref="D347:D348"/>
    <mergeCell ref="D364:D365"/>
    <mergeCell ref="D340:D341"/>
    <mergeCell ref="H340:H341"/>
    <mergeCell ref="D310:D311"/>
    <mergeCell ref="H310:H311"/>
    <mergeCell ref="I310:I311"/>
    <mergeCell ref="A307:A308"/>
    <mergeCell ref="A312:A313"/>
    <mergeCell ref="C312:C313"/>
    <mergeCell ref="D312:D313"/>
    <mergeCell ref="H312:H313"/>
    <mergeCell ref="I312:I313"/>
    <mergeCell ref="I318:I319"/>
    <mergeCell ref="A320:A321"/>
    <mergeCell ref="B320:B321"/>
    <mergeCell ref="C320:C321"/>
    <mergeCell ref="D320:D321"/>
    <mergeCell ref="H320:H321"/>
    <mergeCell ref="I320:I321"/>
    <mergeCell ref="B312:B313"/>
    <mergeCell ref="I340:I341"/>
    <mergeCell ref="A342:A343"/>
    <mergeCell ref="B342:B343"/>
    <mergeCell ref="A349:A350"/>
    <mergeCell ref="H349:H350"/>
    <mergeCell ref="I349:I350"/>
    <mergeCell ref="A363:L363"/>
    <mergeCell ref="A344:A346"/>
    <mergeCell ref="B344:B346"/>
    <mergeCell ref="I337:I339"/>
    <mergeCell ref="A340:A341"/>
    <mergeCell ref="B340:B341"/>
    <mergeCell ref="I342:I343"/>
    <mergeCell ref="B349:B350"/>
    <mergeCell ref="C349:C350"/>
    <mergeCell ref="D349:D350"/>
    <mergeCell ref="H347:H348"/>
    <mergeCell ref="D344:D346"/>
    <mergeCell ref="H344:H346"/>
    <mergeCell ref="I344:I346"/>
    <mergeCell ref="B337:B339"/>
    <mergeCell ref="D342:D343"/>
    <mergeCell ref="A293:A294"/>
    <mergeCell ref="B293:B294"/>
    <mergeCell ref="C293:C294"/>
    <mergeCell ref="D293:D294"/>
    <mergeCell ref="H293:H294"/>
    <mergeCell ref="I293:I294"/>
    <mergeCell ref="A295:A296"/>
    <mergeCell ref="A297:A299"/>
    <mergeCell ref="A302:A303"/>
    <mergeCell ref="B302:B304"/>
    <mergeCell ref="C302:C304"/>
    <mergeCell ref="D302:D304"/>
    <mergeCell ref="H302:H304"/>
    <mergeCell ref="I302:I304"/>
    <mergeCell ref="A286:A288"/>
    <mergeCell ref="A291:A292"/>
    <mergeCell ref="B291:B292"/>
    <mergeCell ref="C291:C292"/>
    <mergeCell ref="D291:D292"/>
    <mergeCell ref="H291:H292"/>
    <mergeCell ref="I291:I292"/>
    <mergeCell ref="B295:B296"/>
    <mergeCell ref="C295:C296"/>
    <mergeCell ref="D295:D296"/>
    <mergeCell ref="H295:H296"/>
    <mergeCell ref="I295:I296"/>
    <mergeCell ref="B297:B300"/>
    <mergeCell ref="C297:C300"/>
    <mergeCell ref="D297:D300"/>
    <mergeCell ref="H297:H300"/>
    <mergeCell ref="I297:I300"/>
    <mergeCell ref="B286:B289"/>
    <mergeCell ref="D284:D285"/>
    <mergeCell ref="H284:H285"/>
    <mergeCell ref="I284:I285"/>
    <mergeCell ref="I271:I273"/>
    <mergeCell ref="I183:I186"/>
    <mergeCell ref="A187:A190"/>
    <mergeCell ref="B187:B190"/>
    <mergeCell ref="C187:C190"/>
    <mergeCell ref="D187:D190"/>
    <mergeCell ref="H187:H190"/>
    <mergeCell ref="I187:I190"/>
    <mergeCell ref="I257:I260"/>
    <mergeCell ref="A253:A254"/>
    <mergeCell ref="B253:B254"/>
    <mergeCell ref="C253:C254"/>
    <mergeCell ref="D253:D254"/>
    <mergeCell ref="H253:H254"/>
    <mergeCell ref="I253:I254"/>
    <mergeCell ref="A255:A256"/>
    <mergeCell ref="B255:B256"/>
    <mergeCell ref="I235:I238"/>
    <mergeCell ref="D271:D273"/>
    <mergeCell ref="B262:B264"/>
    <mergeCell ref="C262:C264"/>
    <mergeCell ref="D249:D250"/>
    <mergeCell ref="H249:H250"/>
    <mergeCell ref="I249:I250"/>
    <mergeCell ref="B257:B260"/>
    <mergeCell ref="I269:I270"/>
    <mergeCell ref="C255:C256"/>
    <mergeCell ref="D255:D256"/>
    <mergeCell ref="H255:H256"/>
    <mergeCell ref="A222:A223"/>
    <mergeCell ref="B222:B223"/>
    <mergeCell ref="B227:B234"/>
    <mergeCell ref="C227:C234"/>
    <mergeCell ref="D227:D234"/>
    <mergeCell ref="H274:H276"/>
    <mergeCell ref="I274:I276"/>
    <mergeCell ref="A271:A272"/>
    <mergeCell ref="A274:A275"/>
    <mergeCell ref="D262:D264"/>
    <mergeCell ref="A235:A238"/>
    <mergeCell ref="H262:H264"/>
    <mergeCell ref="I262:I264"/>
    <mergeCell ref="A265:A266"/>
    <mergeCell ref="B265:B266"/>
    <mergeCell ref="C265:C266"/>
    <mergeCell ref="D265:D266"/>
    <mergeCell ref="H265:H266"/>
    <mergeCell ref="I265:I266"/>
    <mergeCell ref="A262:A263"/>
    <mergeCell ref="A249:A250"/>
    <mergeCell ref="B235:B238"/>
    <mergeCell ref="C235:C238"/>
    <mergeCell ref="H235:H238"/>
    <mergeCell ref="B239:B240"/>
    <mergeCell ref="C239:C240"/>
    <mergeCell ref="D239:D240"/>
    <mergeCell ref="H239:H240"/>
    <mergeCell ref="A243:L243"/>
    <mergeCell ref="I267:I268"/>
    <mergeCell ref="I255:I256"/>
    <mergeCell ref="A257:A259"/>
    <mergeCell ref="I157:I160"/>
    <mergeCell ref="A166:A167"/>
    <mergeCell ref="B166:B167"/>
    <mergeCell ref="C166:C167"/>
    <mergeCell ref="D166:D167"/>
    <mergeCell ref="A161:A165"/>
    <mergeCell ref="A205:A208"/>
    <mergeCell ref="B205:B208"/>
    <mergeCell ref="C205:C208"/>
    <mergeCell ref="D205:D208"/>
    <mergeCell ref="H205:H208"/>
    <mergeCell ref="B191:B194"/>
    <mergeCell ref="C191:C194"/>
    <mergeCell ref="D191:D194"/>
    <mergeCell ref="H191:H194"/>
    <mergeCell ref="I191:I194"/>
    <mergeCell ref="A183:A186"/>
    <mergeCell ref="B183:B186"/>
    <mergeCell ref="C183:C186"/>
    <mergeCell ref="D183:D186"/>
    <mergeCell ref="H183:H186"/>
    <mergeCell ref="I205:I208"/>
    <mergeCell ref="I169:I172"/>
    <mergeCell ref="I173:I174"/>
    <mergeCell ref="A168:L168"/>
    <mergeCell ref="A169:A172"/>
    <mergeCell ref="A173:A174"/>
    <mergeCell ref="B173:B174"/>
    <mergeCell ref="C173:C174"/>
    <mergeCell ref="D173:D174"/>
    <mergeCell ref="H173:H174"/>
    <mergeCell ref="I139:I142"/>
    <mergeCell ref="I122:I125"/>
    <mergeCell ref="H126:H127"/>
    <mergeCell ref="I86:I87"/>
    <mergeCell ref="B86:B87"/>
    <mergeCell ref="C86:C87"/>
    <mergeCell ref="D86:D87"/>
    <mergeCell ref="H86:H87"/>
    <mergeCell ref="B114:B115"/>
    <mergeCell ref="C114:C115"/>
    <mergeCell ref="D114:D115"/>
    <mergeCell ref="I224:I226"/>
    <mergeCell ref="A213:A220"/>
    <mergeCell ref="B241:B242"/>
    <mergeCell ref="C241:C242"/>
    <mergeCell ref="D241:D242"/>
    <mergeCell ref="H241:H242"/>
    <mergeCell ref="I241:I242"/>
    <mergeCell ref="B143:B148"/>
    <mergeCell ref="C143:C148"/>
    <mergeCell ref="D143:D148"/>
    <mergeCell ref="H143:H148"/>
    <mergeCell ref="I143:I148"/>
    <mergeCell ref="A157:A160"/>
    <mergeCell ref="B157:B160"/>
    <mergeCell ref="C157:C160"/>
    <mergeCell ref="D157:D160"/>
    <mergeCell ref="H157:H160"/>
    <mergeCell ref="B169:B172"/>
    <mergeCell ref="C169:C172"/>
    <mergeCell ref="D169:D172"/>
    <mergeCell ref="H169:H172"/>
    <mergeCell ref="C55:C64"/>
    <mergeCell ref="D55:D63"/>
    <mergeCell ref="A510:L510"/>
    <mergeCell ref="I126:I127"/>
    <mergeCell ref="B126:B127"/>
    <mergeCell ref="C126:C127"/>
    <mergeCell ref="D126:D127"/>
    <mergeCell ref="B122:B125"/>
    <mergeCell ref="C132:C133"/>
    <mergeCell ref="D132:D133"/>
    <mergeCell ref="H132:H133"/>
    <mergeCell ref="H47:H48"/>
    <mergeCell ref="H49:H50"/>
    <mergeCell ref="H51:H52"/>
    <mergeCell ref="C83:C84"/>
    <mergeCell ref="D83:D84"/>
    <mergeCell ref="H83:H84"/>
    <mergeCell ref="I83:I84"/>
    <mergeCell ref="B161:B165"/>
    <mergeCell ref="C161:C165"/>
    <mergeCell ref="D161:D165"/>
    <mergeCell ref="H161:H165"/>
    <mergeCell ref="I161:I165"/>
    <mergeCell ref="B118:B121"/>
    <mergeCell ref="C118:C121"/>
    <mergeCell ref="D118:D121"/>
    <mergeCell ref="H118:H121"/>
    <mergeCell ref="I118:I121"/>
    <mergeCell ref="B139:B142"/>
    <mergeCell ref="C139:C142"/>
    <mergeCell ref="D139:D142"/>
    <mergeCell ref="H139:H142"/>
    <mergeCell ref="H13:H14"/>
    <mergeCell ref="H55:H62"/>
    <mergeCell ref="I55:I62"/>
    <mergeCell ref="H63:H64"/>
    <mergeCell ref="I63:I64"/>
    <mergeCell ref="A23:A24"/>
    <mergeCell ref="A25:A28"/>
    <mergeCell ref="A29:A30"/>
    <mergeCell ref="A79:A82"/>
    <mergeCell ref="B79:B82"/>
    <mergeCell ref="C79:C82"/>
    <mergeCell ref="D79:D82"/>
    <mergeCell ref="H79:H82"/>
    <mergeCell ref="I79:I82"/>
    <mergeCell ref="B73:B78"/>
    <mergeCell ref="C73:C78"/>
    <mergeCell ref="D73:D78"/>
    <mergeCell ref="H73:H78"/>
    <mergeCell ref="I73:I78"/>
    <mergeCell ref="B15:B24"/>
    <mergeCell ref="C15:C24"/>
    <mergeCell ref="D15:D24"/>
    <mergeCell ref="H15:H24"/>
    <mergeCell ref="I15:I24"/>
    <mergeCell ref="I45:I54"/>
    <mergeCell ref="H53:H54"/>
    <mergeCell ref="B45:B54"/>
    <mergeCell ref="C45:C54"/>
    <mergeCell ref="D45:D54"/>
    <mergeCell ref="H45:H46"/>
    <mergeCell ref="A55:A64"/>
    <mergeCell ref="B55:B64"/>
    <mergeCell ref="A1:L1"/>
    <mergeCell ref="D71:D72"/>
    <mergeCell ref="H71:H72"/>
    <mergeCell ref="I71:I72"/>
    <mergeCell ref="A71:A72"/>
    <mergeCell ref="C71:C72"/>
    <mergeCell ref="B71:B72"/>
    <mergeCell ref="B65:B70"/>
    <mergeCell ref="C65:C70"/>
    <mergeCell ref="D65:D70"/>
    <mergeCell ref="H65:H70"/>
    <mergeCell ref="I65:I70"/>
    <mergeCell ref="A5:L5"/>
    <mergeCell ref="A6:L6"/>
    <mergeCell ref="A7:A14"/>
    <mergeCell ref="B7:B14"/>
    <mergeCell ref="A139:A142"/>
    <mergeCell ref="A95:A98"/>
    <mergeCell ref="B95:B98"/>
    <mergeCell ref="C95:C98"/>
    <mergeCell ref="D95:D98"/>
    <mergeCell ref="H95:H98"/>
    <mergeCell ref="I95:I98"/>
    <mergeCell ref="I111:I113"/>
    <mergeCell ref="A99:A102"/>
    <mergeCell ref="A114:A115"/>
    <mergeCell ref="C7:C14"/>
    <mergeCell ref="D7:D14"/>
    <mergeCell ref="H7:H8"/>
    <mergeCell ref="I7:I14"/>
    <mergeCell ref="H9:H10"/>
    <mergeCell ref="H11:H12"/>
    <mergeCell ref="B25:B30"/>
    <mergeCell ref="C25:C30"/>
    <mergeCell ref="D25:D30"/>
    <mergeCell ref="H25:H30"/>
    <mergeCell ref="I25:I30"/>
    <mergeCell ref="B31:B40"/>
    <mergeCell ref="C31:C40"/>
    <mergeCell ref="D31:D40"/>
    <mergeCell ref="H31:H38"/>
    <mergeCell ref="I31:I38"/>
    <mergeCell ref="A41:A44"/>
    <mergeCell ref="B41:B44"/>
    <mergeCell ref="C41:C44"/>
    <mergeCell ref="D41:D44"/>
    <mergeCell ref="H41:H44"/>
    <mergeCell ref="F593:I593"/>
    <mergeCell ref="I41:I44"/>
    <mergeCell ref="A45:A54"/>
    <mergeCell ref="A281:L281"/>
    <mergeCell ref="B553:B554"/>
    <mergeCell ref="C553:C554"/>
    <mergeCell ref="B566:B567"/>
    <mergeCell ref="H477:H478"/>
    <mergeCell ref="I477:I478"/>
    <mergeCell ref="H481:H482"/>
    <mergeCell ref="I481:I482"/>
    <mergeCell ref="C568:C569"/>
    <mergeCell ref="D568:D569"/>
    <mergeCell ref="I504:I505"/>
    <mergeCell ref="C539:C540"/>
    <mergeCell ref="B495:B498"/>
    <mergeCell ref="C495:C498"/>
    <mergeCell ref="I116:I117"/>
    <mergeCell ref="A118:A121"/>
    <mergeCell ref="A122:A125"/>
    <mergeCell ref="H122:H125"/>
    <mergeCell ref="I132:I133"/>
    <mergeCell ref="C122:C125"/>
    <mergeCell ref="B129:B131"/>
    <mergeCell ref="C129:C131"/>
    <mergeCell ref="D129:D131"/>
    <mergeCell ref="D122:D125"/>
    <mergeCell ref="H129:H131"/>
    <mergeCell ref="I129:I131"/>
    <mergeCell ref="A132:A133"/>
    <mergeCell ref="B132:B133"/>
    <mergeCell ref="A635:L635"/>
    <mergeCell ref="H39:H40"/>
    <mergeCell ref="I39:I40"/>
    <mergeCell ref="B596:B597"/>
    <mergeCell ref="C596:C597"/>
    <mergeCell ref="D596:D597"/>
    <mergeCell ref="A83:A84"/>
    <mergeCell ref="B83:B84"/>
    <mergeCell ref="B599:B600"/>
    <mergeCell ref="C599:C600"/>
    <mergeCell ref="D599:D600"/>
    <mergeCell ref="A353:L353"/>
    <mergeCell ref="B410:B411"/>
    <mergeCell ref="C410:C411"/>
    <mergeCell ref="D410:D411"/>
    <mergeCell ref="H410:H411"/>
    <mergeCell ref="I410:I411"/>
    <mergeCell ref="B469:B470"/>
    <mergeCell ref="C286:C289"/>
    <mergeCell ref="D286:D289"/>
    <mergeCell ref="A227:A232"/>
    <mergeCell ref="H227:H234"/>
    <mergeCell ref="I227:I234"/>
    <mergeCell ref="H463:H464"/>
    <mergeCell ref="I463:I464"/>
    <mergeCell ref="C267:C268"/>
    <mergeCell ref="H286:H289"/>
    <mergeCell ref="I286:I289"/>
    <mergeCell ref="A269:A270"/>
    <mergeCell ref="B269:B270"/>
    <mergeCell ref="C269:C270"/>
    <mergeCell ref="D269:D270"/>
    <mergeCell ref="H269:H270"/>
    <mergeCell ref="D235:D238"/>
    <mergeCell ref="A247:A248"/>
    <mergeCell ref="B247:B248"/>
    <mergeCell ref="C247:C248"/>
    <mergeCell ref="D247:D248"/>
    <mergeCell ref="H247:H248"/>
    <mergeCell ref="I247:I248"/>
    <mergeCell ref="C257:C260"/>
    <mergeCell ref="A239:A240"/>
    <mergeCell ref="B282:B283"/>
    <mergeCell ref="C282:C283"/>
    <mergeCell ref="D282:D283"/>
    <mergeCell ref="H282:H283"/>
    <mergeCell ref="I282:I283"/>
    <mergeCell ref="A284:A285"/>
    <mergeCell ref="B284:B285"/>
    <mergeCell ref="C284:C285"/>
    <mergeCell ref="H550:H552"/>
    <mergeCell ref="I550:I552"/>
    <mergeCell ref="H553:H554"/>
    <mergeCell ref="I553:I554"/>
    <mergeCell ref="B555:B556"/>
    <mergeCell ref="C555:C556"/>
    <mergeCell ref="D555:D556"/>
    <mergeCell ref="H555:H556"/>
    <mergeCell ref="I555:I556"/>
    <mergeCell ref="D553:D554"/>
    <mergeCell ref="B539:B540"/>
    <mergeCell ref="A550:A552"/>
    <mergeCell ref="B541:B543"/>
    <mergeCell ref="C541:C543"/>
    <mergeCell ref="D541:D543"/>
    <mergeCell ref="H541:H543"/>
    <mergeCell ref="I541:I543"/>
    <mergeCell ref="A544:A545"/>
    <mergeCell ref="B544:B545"/>
    <mergeCell ref="C544:C545"/>
    <mergeCell ref="D544:D545"/>
    <mergeCell ref="H544:H545"/>
    <mergeCell ref="I544:I545"/>
    <mergeCell ref="A541:A542"/>
    <mergeCell ref="D539:D540"/>
    <mergeCell ref="H539:H540"/>
    <mergeCell ref="I539:I540"/>
    <mergeCell ref="C149:C156"/>
    <mergeCell ref="D149:D156"/>
    <mergeCell ref="H149:H153"/>
    <mergeCell ref="I149:I153"/>
    <mergeCell ref="H155:H156"/>
    <mergeCell ref="I155:I156"/>
    <mergeCell ref="C499:C500"/>
    <mergeCell ref="D499:D500"/>
    <mergeCell ref="H499:H500"/>
    <mergeCell ref="I499:I500"/>
    <mergeCell ref="B537:B538"/>
    <mergeCell ref="C537:C538"/>
    <mergeCell ref="D537:D538"/>
    <mergeCell ref="H537:H538"/>
    <mergeCell ref="H535:H536"/>
    <mergeCell ref="I537:I538"/>
    <mergeCell ref="B535:B536"/>
    <mergeCell ref="I535:I536"/>
    <mergeCell ref="H469:H470"/>
    <mergeCell ref="I469:I470"/>
    <mergeCell ref="B481:B482"/>
    <mergeCell ref="C481:C482"/>
    <mergeCell ref="D481:D482"/>
    <mergeCell ref="D535:D536"/>
    <mergeCell ref="A534:L534"/>
    <mergeCell ref="H244:H246"/>
    <mergeCell ref="I244:I246"/>
    <mergeCell ref="B195:B204"/>
    <mergeCell ref="C195:C204"/>
    <mergeCell ref="D195:D204"/>
    <mergeCell ref="H195:H204"/>
    <mergeCell ref="I195:I204"/>
    <mergeCell ref="I114:I115"/>
    <mergeCell ref="A116:A117"/>
    <mergeCell ref="B116:B117"/>
    <mergeCell ref="C116:C117"/>
    <mergeCell ref="D116:D117"/>
    <mergeCell ref="H116:H117"/>
    <mergeCell ref="A483:A484"/>
    <mergeCell ref="B483:B484"/>
    <mergeCell ref="C483:C484"/>
    <mergeCell ref="D483:D484"/>
    <mergeCell ref="H483:H484"/>
    <mergeCell ref="I483:I484"/>
    <mergeCell ref="A15:A22"/>
    <mergeCell ref="C222:C223"/>
    <mergeCell ref="D222:D223"/>
    <mergeCell ref="H222:H223"/>
    <mergeCell ref="I222:I223"/>
    <mergeCell ref="A251:A252"/>
    <mergeCell ref="B251:B252"/>
    <mergeCell ref="C251:C252"/>
    <mergeCell ref="D251:D252"/>
    <mergeCell ref="H251:H252"/>
    <mergeCell ref="I251:I252"/>
    <mergeCell ref="A277:A278"/>
    <mergeCell ref="B277:B278"/>
    <mergeCell ref="C277:C278"/>
    <mergeCell ref="D277:D278"/>
    <mergeCell ref="H277:H278"/>
    <mergeCell ref="I277:I278"/>
    <mergeCell ref="H134:H137"/>
    <mergeCell ref="I134:I137"/>
    <mergeCell ref="B149:B156"/>
  </mergeCells>
  <hyperlinks>
    <hyperlink ref="B363:B365" r:id="rId1" display="See photo" xr:uid="{00000000-0004-0000-0300-000054000000}"/>
    <hyperlink ref="B381:B384" r:id="rId2" display="See photo" xr:uid="{00000000-0004-0000-0300-000059000000}"/>
    <hyperlink ref="B455:B457" r:id="rId3" display="See photo" xr:uid="{00000000-0004-0000-0300-000075000000}"/>
    <hyperlink ref="B583:B590" r:id="rId4" display="See photo" xr:uid="{00000000-0004-0000-0300-0000B7000000}"/>
    <hyperlink ref="B358" r:id="rId5" xr:uid="{998C2F5E-EB97-4301-898C-B02E4F1DF28B}"/>
    <hyperlink ref="B359" r:id="rId6" xr:uid="{B686414A-2AC5-427A-A238-A5780B28FFC5}"/>
    <hyperlink ref="B362" r:id="rId7" xr:uid="{A050C593-9B04-466C-A528-39EF3A24A31A}"/>
    <hyperlink ref="B354" r:id="rId8" xr:uid="{98D088DF-EB22-4EAF-9693-29CB292B3D9F}"/>
    <hyperlink ref="B355" r:id="rId9" xr:uid="{2D3228B3-D342-45B7-8693-D5E1F8225C26}"/>
    <hyperlink ref="B356" r:id="rId10" xr:uid="{D96F8C28-D77B-4A7F-A279-40FFB02C906A}"/>
    <hyperlink ref="B357" r:id="rId11" xr:uid="{EB2D7C96-1670-49C5-9500-CB26FEBBBF1E}"/>
    <hyperlink ref="B360" r:id="rId12" xr:uid="{0ED86A90-B2C2-421E-BD15-6657BC9911CD}"/>
    <hyperlink ref="B372:B373" r:id="rId13" display="See photo" xr:uid="{4851F66A-E5CE-448C-8588-2EC3F9894864}"/>
    <hyperlink ref="B374" r:id="rId14" xr:uid="{1A57F7DD-DE19-42F8-8D1B-66F4F560DEED}"/>
    <hyperlink ref="B364:B365" r:id="rId15" display="See photo" xr:uid="{E437E83D-A0A4-4264-8448-D951E8585C8F}"/>
    <hyperlink ref="B370:B371" r:id="rId16" display="See photo" xr:uid="{3E439A8F-3C98-435A-88B0-22FCC3ABEB3D}"/>
    <hyperlink ref="B368:B369" r:id="rId17" display="See photo" xr:uid="{D6802852-4B39-4FD2-A49B-EE070D6969F9}"/>
    <hyperlink ref="B366:B367" r:id="rId18" display="See photo" xr:uid="{55732E31-BFC1-4A42-AFA6-4D807832DC57}"/>
    <hyperlink ref="B580" r:id="rId19" xr:uid="{78199EA5-A7FE-404A-9EE4-E3977C93B88F}"/>
    <hyperlink ref="B581:B582" r:id="rId20" display="See photo" xr:uid="{AED32CB1-4448-49AC-B40C-AE8CA126E811}"/>
    <hyperlink ref="B73:B78" r:id="rId21" display="See Photo" xr:uid="{8871952C-1B86-426E-9703-7DEF3E7954A8}"/>
    <hyperlink ref="B79:B82" r:id="rId22" display="See Photo" xr:uid="{F839CD79-9689-4477-836C-B27E647EAC47}"/>
    <hyperlink ref="B65" r:id="rId23" xr:uid="{047C4CC1-CFEA-44D0-88CC-6C5E28668991}"/>
    <hyperlink ref="B71" r:id="rId24" xr:uid="{4BFD4C17-793E-43E0-97FA-4494A9406A23}"/>
    <hyperlink ref="B71:B72" r:id="rId25" display="See photo" xr:uid="{D70FF672-145A-46A7-80A5-CD86400F5598}"/>
    <hyperlink ref="B65:B70" r:id="rId26" display="See photo" xr:uid="{8306D152-ECE0-47AB-83CE-AE2E9B2AC53A}"/>
    <hyperlink ref="B41" r:id="rId27" xr:uid="{77B26748-D196-4D20-85B5-E2F308675F3B}"/>
    <hyperlink ref="B31:B40" r:id="rId28" display="See photo" xr:uid="{A837461D-8592-4BD0-8CD0-A88F583F600D}"/>
    <hyperlink ref="B45:B54" r:id="rId29" display="See photo" xr:uid="{C814E477-891B-4EE5-ABCC-D0AEF49A6ADD}"/>
    <hyperlink ref="B55:B63" r:id="rId30" display="See photo" xr:uid="{FAA3AA11-B6B6-4B1B-A211-4E77633D0790}"/>
    <hyperlink ref="B88" r:id="rId31" xr:uid="{49AEA80D-9E76-4B03-807C-26D689BDA5A1}"/>
    <hyperlink ref="B86" r:id="rId32" xr:uid="{B974593E-6265-482F-B699-708E94B66714}"/>
    <hyperlink ref="B90" r:id="rId33" xr:uid="{60DCB1B6-F250-4931-B897-FF003A72D206}"/>
    <hyperlink ref="B89" r:id="rId34" xr:uid="{F2A4E44F-9262-4B4F-85F8-6E0E836E0C16}"/>
    <hyperlink ref="B114:B115" r:id="rId35" display="See photo" xr:uid="{B15ABA75-1341-45BD-8FB7-0B7F5DE4F7D2}"/>
    <hyperlink ref="B116:B117" r:id="rId36" display="See photo" xr:uid="{717223CE-3D28-4D55-BD91-D1815F5C3CB1}"/>
    <hyperlink ref="B118:B120" r:id="rId37" display="See photo" xr:uid="{8C0ACBD3-C7BE-4A5F-9F49-7AE7D3065A89}"/>
    <hyperlink ref="B122:B124" r:id="rId38" display="See photo" xr:uid="{C493820A-191F-4C49-97D8-6748B74114F4}"/>
    <hyperlink ref="B95:B98" r:id="rId39" display="See photo" xr:uid="{21CA598B-6080-4105-A815-0A7D2443EE50}"/>
    <hyperlink ref="B126:B127" r:id="rId40" display="See photo" xr:uid="{09043365-6C34-4E0F-87B1-8A4EB78FA1C1}"/>
    <hyperlink ref="B129:B131" r:id="rId41" display="See photo" xr:uid="{BDF2E636-D006-4812-B29F-129DC23F80B9}"/>
    <hyperlink ref="B128" r:id="rId42" xr:uid="{AB874D3B-65A9-48D0-8C3C-EB9B7C34DB40}"/>
    <hyperlink ref="B143" r:id="rId43" xr:uid="{DCF94207-2334-4D5E-BFDD-2F8F9E3DBE22}"/>
    <hyperlink ref="B143:B148" r:id="rId44" display="See photo" xr:uid="{E7323952-BC34-461C-9A66-2BE928E77C71}"/>
    <hyperlink ref="B132:B133" r:id="rId45" display="See photo" xr:uid="{62FFF923-B557-4BB7-A998-8A628C85CEC1}"/>
    <hyperlink ref="B134:B135" r:id="rId46" display="See photo" xr:uid="{9B1F0139-5387-46B5-A843-B47DA17578A3}"/>
    <hyperlink ref="B139:B142" r:id="rId47" display="See Photo" xr:uid="{A8DC03D8-D209-4E7E-84BC-E52088746BFF}"/>
    <hyperlink ref="B149:B150" r:id="rId48" display="See photo" xr:uid="{8B44851B-622C-4AB6-B311-D5C11846E92F}"/>
    <hyperlink ref="B157:B158" r:id="rId49" display="See photo" xr:uid="{998CBED3-06DF-4046-B3CF-21050F836514}"/>
    <hyperlink ref="B161:B164" r:id="rId50" display="See photo" xr:uid="{30EC18E8-14AA-4271-9D29-F9387A8FFD5D}"/>
    <hyperlink ref="B166" r:id="rId51" xr:uid="{F7860000-B34A-4CE3-8398-CD14E93F3309}"/>
    <hyperlink ref="B25:B30" r:id="rId52" display="See photo" xr:uid="{5B490F86-D0E3-454B-8595-BE3F61C42C4A}"/>
    <hyperlink ref="B103:B106" r:id="rId53" display="See photo" xr:uid="{54FAECA3-6818-421C-B6FE-7F09637ED460}"/>
    <hyperlink ref="B247" r:id="rId54" xr:uid="{1DA330B2-F8DE-4B5F-844E-6E12234019C0}"/>
    <hyperlink ref="B247:B248" r:id="rId55" display="See photo" xr:uid="{DF9FB6C1-E4D4-49D8-9975-0104F205191F}"/>
    <hyperlink ref="B265" r:id="rId56" xr:uid="{7FABBDD6-8B36-493B-8605-DECE60D74D79}"/>
    <hyperlink ref="B265:B266" r:id="rId57" display="See photo" xr:uid="{2AD8075F-599D-477A-8F52-63BDA18E1C0E}"/>
    <hyperlink ref="B249" r:id="rId58" xr:uid="{D03EBD86-7764-45AD-B23E-7F194D872DB5}"/>
    <hyperlink ref="B249:B250" r:id="rId59" display="See photo" xr:uid="{CDB90BAC-F46B-4DD1-AF33-94B053B67F4E}"/>
    <hyperlink ref="B257" r:id="rId60" xr:uid="{7D62D257-4515-4B6A-BFD8-D40534829D7E}"/>
    <hyperlink ref="B262" r:id="rId61" xr:uid="{09B62E38-EE58-4CB0-9E3C-A6013D782E71}"/>
    <hyperlink ref="B261" r:id="rId62" xr:uid="{8957B82B-8260-4BE7-8811-FC4289028DB3}"/>
    <hyperlink ref="B274" r:id="rId63" xr:uid="{58ACC6AD-1597-468A-996F-014647FB925A}"/>
    <hyperlink ref="B279" r:id="rId64" xr:uid="{DAE3DBA6-1580-4A19-A73E-4B57AB597BFB}"/>
    <hyperlink ref="B269" r:id="rId65" xr:uid="{B81D599B-272D-49CF-89DB-C590CE395BB2}"/>
    <hyperlink ref="B271:B273" r:id="rId66" display="See photo" xr:uid="{0FFF1C36-EA26-4F4A-B89C-F93D55F2AED4}"/>
    <hyperlink ref="B244:B246" r:id="rId67" display="See photo" xr:uid="{68406F48-718C-45EC-A9CD-4D3904BB1346}"/>
    <hyperlink ref="B284" r:id="rId68" xr:uid="{9C4BC093-5BE8-4E8A-A256-97DC882E9159}"/>
    <hyperlink ref="B297:B300" r:id="rId69" display="See photo" xr:uid="{6D334A5B-E70A-4D42-BB25-C5AA99B591B4}"/>
    <hyperlink ref="B301" r:id="rId70" xr:uid="{AFCDF68B-0394-4E07-ABD8-98D28776AFA8}"/>
    <hyperlink ref="B293:B294" r:id="rId71" display="See photo" xr:uid="{DACAFD0A-F2BA-411D-A1C7-DA7148BC551F}"/>
    <hyperlink ref="B302" r:id="rId72" xr:uid="{ACE9ACD6-ABF6-4199-8748-9061A0A36FB3}"/>
    <hyperlink ref="B305" r:id="rId73" xr:uid="{DEE79894-4722-4600-93DD-23B8DAD4BE8D}"/>
    <hyperlink ref="B310" r:id="rId74" xr:uid="{92E9718C-C055-478A-8844-908379B75CFD}"/>
    <hyperlink ref="B307:B309" r:id="rId75" display="See photo" xr:uid="{65A93140-DFE0-4A28-AFBC-C2478457877C}"/>
    <hyperlink ref="B314" r:id="rId76" xr:uid="{DFA35025-0252-490C-8396-D88FACCC7E31}"/>
    <hyperlink ref="B312" r:id="rId77" xr:uid="{9AB2E493-1E69-4EB1-B6B5-C2C9881A1F9B}"/>
    <hyperlink ref="B322" r:id="rId78" xr:uid="{CF15FB28-A80C-4006-ADBA-408CFFD32928}"/>
    <hyperlink ref="B326" r:id="rId79" xr:uid="{BBFB0B58-0A1B-4862-8F54-59C10DEE88EF}"/>
    <hyperlink ref="B320:B321" r:id="rId80" display="See photo" xr:uid="{D8AED667-7003-4223-8E10-0565492182D9}"/>
    <hyperlink ref="B327:B329" r:id="rId81" display="See photo" xr:uid="{D39F88B5-CF61-4D3A-9499-C1EF1330DD5E}"/>
    <hyperlink ref="B330" r:id="rId82" xr:uid="{0442EB53-38A7-4173-89C9-A65DC7C7D5A4}"/>
    <hyperlink ref="B335" r:id="rId83" xr:uid="{78D9D431-2139-4796-A740-9D2F9B8D7FCA}"/>
    <hyperlink ref="B336" r:id="rId84" xr:uid="{22E2B9F0-6065-4598-B7B9-75C104ED15B7}"/>
    <hyperlink ref="B342" r:id="rId85" xr:uid="{78E79F44-07EE-471A-8AB6-23CA3004D689}"/>
    <hyperlink ref="B351" r:id="rId86" xr:uid="{E24A278B-FF95-4250-AC10-B0D7B81BD482}"/>
    <hyperlink ref="B352" r:id="rId87" xr:uid="{BBD45D44-983F-42BC-BF66-501DF5ED7D98}"/>
    <hyperlink ref="B331" r:id="rId88" xr:uid="{314AF10E-8D60-4CDB-BFE6-14E9E0571C04}"/>
    <hyperlink ref="B331:B332" r:id="rId89" display="See photo" xr:uid="{65417A22-78C1-4050-9F12-0E9E1B954652}"/>
    <hyperlink ref="B333" r:id="rId90" xr:uid="{72EE6A18-13F7-4514-A3B8-20734CCE1EF9}"/>
    <hyperlink ref="B333:B334" r:id="rId91" display="See photo" xr:uid="{D9FC72A2-DB87-4AE1-8BC0-C8461C75E859}"/>
    <hyperlink ref="B337:B339" r:id="rId92" display="See photo" xr:uid="{A7182E38-3FE9-4280-9FBF-F21D58D2766E}"/>
    <hyperlink ref="B340:B341" r:id="rId93" display="See photo" xr:uid="{76A1479B-192F-4282-894C-445C1F36EB8E}"/>
    <hyperlink ref="B318:B319" r:id="rId94" display="See photo" xr:uid="{A4090264-FEED-4954-B901-43303FC17F8C}"/>
    <hyperlink ref="B380" r:id="rId95" xr:uid="{69FD46FB-FC54-46FA-BC40-04F1B723265D}"/>
    <hyperlink ref="B379" r:id="rId96" xr:uid="{4DE8A9F0-D9DE-461F-B901-C829CEAA6B46}"/>
    <hyperlink ref="B378" r:id="rId97" xr:uid="{F5AC979D-E775-4BBB-BA87-06BC9521908E}"/>
    <hyperlink ref="B376" r:id="rId98" xr:uid="{5C9C886D-C38D-4B8C-87C7-755FBE8C0A9B}"/>
    <hyperlink ref="B377" r:id="rId99" xr:uid="{FC2D9098-2CDC-4A89-A41D-FD59AE76ACB6}"/>
    <hyperlink ref="B381" r:id="rId100" xr:uid="{05A243CA-5AAB-4B05-987F-1754A4BE71E3}"/>
    <hyperlink ref="B382" r:id="rId101" xr:uid="{2E1A807E-41A3-4AA3-AE9F-A3D39923DD27}"/>
    <hyperlink ref="B383" r:id="rId102" xr:uid="{984A8AED-9431-4CA4-AAF3-543393053131}"/>
    <hyperlink ref="B460" r:id="rId103" xr:uid="{29A857AB-7B60-48FF-8099-2B4AE92BE2FA}"/>
    <hyperlink ref="B461:B462" r:id="rId104" display="See photo" xr:uid="{08585A9E-1492-4B3D-BFCD-E50392EF5283}"/>
    <hyperlink ref="B469:B470" r:id="rId105" display="See photo" xr:uid="{71FFE840-A1CD-4DE5-A731-35549EC53D21}"/>
    <hyperlink ref="B465:B466" r:id="rId106" display="See photo" xr:uid="{9F2D7667-7EF7-45EA-8A0B-67FBEE594059}"/>
    <hyperlink ref="B467:B468" r:id="rId107" display="See photo" xr:uid="{EBE53824-358A-458C-AD9C-827118D7D54C}"/>
    <hyperlink ref="B473" r:id="rId108" xr:uid="{DCAFFDA0-80C3-4FCE-937C-BCAD96B2D7F8}"/>
    <hyperlink ref="B474" r:id="rId109" xr:uid="{46BB065A-6C16-4543-B2D9-3210261C9223}"/>
    <hyperlink ref="B480" r:id="rId110" xr:uid="{529ACF38-A39C-4F83-9041-B2575DC9A518}"/>
    <hyperlink ref="B476" r:id="rId111" xr:uid="{F4ED7B09-11F5-4D5D-9366-21F6EF154D0B}"/>
    <hyperlink ref="B471:B472" r:id="rId112" display="See photo" xr:uid="{D6C78E79-CF56-4A4F-8568-5B1FA3EA375A}"/>
    <hyperlink ref="B479" r:id="rId113" xr:uid="{649A4595-200E-4B41-BDEB-6A65B2E9806A}"/>
    <hyperlink ref="B477" r:id="rId114" xr:uid="{75341082-CD91-40AD-B1C8-00E7165FAEC3}"/>
    <hyperlink ref="B492" r:id="rId115" xr:uid="{7BFF9C53-0391-41A9-A45B-980564CA5938}"/>
    <hyperlink ref="B494" r:id="rId116" xr:uid="{EE23CC14-9050-46A9-A65A-78BD2C528F62}"/>
    <hyperlink ref="B493" r:id="rId117" xr:uid="{F9AACA93-767E-42B9-B868-624DE64B73B6}"/>
    <hyperlink ref="B501" r:id="rId118" xr:uid="{1C456916-CC04-4471-AA11-6095080E02BC}"/>
    <hyperlink ref="B487" r:id="rId119" xr:uid="{192F8C86-069C-412F-A65B-4001006532CF}"/>
    <hyperlink ref="B502:B503" r:id="rId120" display="See photo" xr:uid="{A86C4715-975C-49CA-B809-1AD5569D5F35}"/>
    <hyperlink ref="B458" r:id="rId121" xr:uid="{F40DA645-6F68-44F9-9B6A-415164593F5C}"/>
    <hyperlink ref="B459" r:id="rId122" xr:uid="{6295CB81-3268-43D5-A3BC-1AA65C737D3A}"/>
    <hyperlink ref="B485" r:id="rId123" xr:uid="{9B096BBA-91C9-468B-AC1A-D2C56596F5E0}"/>
    <hyperlink ref="B486" r:id="rId124" xr:uid="{46E70327-05D6-4387-BD77-4203D0D83AFF}"/>
    <hyperlink ref="B504:B505" r:id="rId125" display="See photo" xr:uid="{13423BEC-A15A-483C-AC14-213CC43CA6E9}"/>
    <hyperlink ref="B509" r:id="rId126" xr:uid="{AB65A55A-17CA-43C6-89B1-F349D3159D72}"/>
    <hyperlink ref="B508" r:id="rId127" xr:uid="{54FA5815-3F8D-4F32-A968-C5605079FA00}"/>
    <hyperlink ref="B530:B531" r:id="rId128" display="See photo" xr:uid="{CCEBF26A-26A2-4E7D-9554-9BE67564B5D8}"/>
    <hyperlink ref="B532:B533" r:id="rId129" display="See photo" xr:uid="{CBD46623-5618-480A-AC51-623A65DB0F9F}"/>
    <hyperlink ref="B526:B527" r:id="rId130" display="See photo" xr:uid="{8C1540ED-504B-4B90-A0B9-18453AB7F994}"/>
    <hyperlink ref="B514:B515" r:id="rId131" display="See photo" xr:uid="{CA7507DD-F89A-4384-8099-11D2F7ED33EA}"/>
    <hyperlink ref="B528:B529" r:id="rId132" display="See photo" xr:uid="{757C53CD-D603-4143-B5BE-ED971924D11D}"/>
    <hyperlink ref="B518:B519" r:id="rId133" display="See photo" xr:uid="{DD1A9E84-7DA1-4AAF-A3F5-83BB2AEA4608}"/>
    <hyperlink ref="B520:B521" r:id="rId134" display="See photo" xr:uid="{42BB7F46-BA32-4DAC-81A4-FA62A45A56F5}"/>
    <hyperlink ref="B539:B540" r:id="rId135" display="See photo" xr:uid="{8446B7D2-52C8-4FB3-A739-3F1F303D1768}"/>
    <hyperlink ref="B537" r:id="rId136" xr:uid="{777EDBA7-AC24-41FB-A86A-9705FCB2FB36}"/>
    <hyperlink ref="B535" r:id="rId137" xr:uid="{D48A73B5-14F8-420F-A497-FC6128EBEE7B}"/>
    <hyperlink ref="B535:B536" r:id="rId138" display="See photo" xr:uid="{5B200DF4-0CBE-40BE-8EB2-8832D864AD25}"/>
    <hyperlink ref="B547:B548" r:id="rId139" display="See photo" xr:uid="{2D61872F-E41E-4FBA-A27C-FA95546AFABF}"/>
    <hyperlink ref="B557" r:id="rId140" xr:uid="{6BA1B767-50AD-4932-B435-8788A19F596E}"/>
    <hyperlink ref="B549" r:id="rId141" xr:uid="{10DD4393-704F-4C69-A03C-4B9DDF249168}"/>
    <hyperlink ref="B553" r:id="rId142" xr:uid="{4AA4A2EC-76F1-40C6-BA09-515760FD43F1}"/>
    <hyperlink ref="B553:B554" r:id="rId143" display="See photo" xr:uid="{422005DE-162C-4143-A2EB-69B191E67B58}"/>
    <hyperlink ref="B555" r:id="rId144" xr:uid="{4D417E0D-B119-4517-8F9F-7C0CCDE2FB28}"/>
    <hyperlink ref="B555:B556" r:id="rId145" display="See photo" xr:uid="{90253A8C-AC90-48D6-939F-EA897904D907}"/>
    <hyperlink ref="B541:B543" r:id="rId146" display="See photo" xr:uid="{224A5E06-7F0B-4220-83F6-3AC493E1BB95}"/>
    <hyperlink ref="B544:B545" r:id="rId147" display="See photo" xr:uid="{4363EAF8-16DD-4BD7-ABB0-D1A7F5F29F82}"/>
    <hyperlink ref="B546" r:id="rId148" xr:uid="{1BCC3690-197D-4C88-85E1-C52D8F8778E3}"/>
    <hyperlink ref="B85" r:id="rId149" xr:uid="{74886949-D80B-4ADF-9434-C054CFF60D12}"/>
    <hyperlink ref="B107" r:id="rId150" xr:uid="{4EEEF3EC-6D11-42C2-893C-5BF3B9B92CDE}"/>
    <hyperlink ref="B111" r:id="rId151" xr:uid="{95254491-84AE-4DA8-82D7-34B5E0CCA6C3}"/>
    <hyperlink ref="B187:B190" r:id="rId152" display="See Photo" xr:uid="{AB29BC5C-75DE-4F2D-AAB1-4A61170362DE}"/>
    <hyperlink ref="B191:B193" r:id="rId153" display="See Photo" xr:uid="{E4A4D385-A22F-41B0-A140-125C18AFBA6D}"/>
    <hyperlink ref="B175:B182" r:id="rId154" display="See photo" xr:uid="{AEE6BFC8-69F8-4F1D-8779-F08437246E62}"/>
    <hyperlink ref="B183:B184" r:id="rId155" display="See photo" xr:uid="{1162F3AD-AA6D-4CC3-9C6B-BCB2FE86391E}"/>
    <hyperlink ref="B195:B200" r:id="rId156" display="See photo" xr:uid="{B1C2756F-F0FD-4559-9812-BFCCE16CB26A}"/>
    <hyperlink ref="B205:B206" r:id="rId157" display="See photo" xr:uid="{A124A019-B789-41A3-9514-36697504A811}"/>
    <hyperlink ref="B205:B208" r:id="rId158" display="See photo" xr:uid="{AB688708-0EE8-45C8-AF09-E1A6B695B211}"/>
    <hyperlink ref="B209:B211" r:id="rId159" display="See photo" xr:uid="{0A5920FD-CCE8-4B72-B0E4-7EA52AA5749B}"/>
    <hyperlink ref="B221" r:id="rId160" xr:uid="{83D19A13-508F-4832-A1BF-8F649BCB66E8}"/>
    <hyperlink ref="B224:B226" r:id="rId161" display="See photo" xr:uid="{47F3D672-AEBC-4C26-A3C5-BBDDBADE86CA}"/>
    <hyperlink ref="B235:B237" r:id="rId162" display="See photo" xr:uid="{130DE158-13B8-46C3-802A-644817CFF6AF}"/>
    <hyperlink ref="B173" r:id="rId163" xr:uid="{4B67EC3C-B948-49A2-AE62-755793E16EA9}"/>
    <hyperlink ref="B253:B254" r:id="rId164" display="See photo" xr:uid="{F3A90F5C-FCEA-4D09-8CCB-CA014306DD7F}"/>
    <hyperlink ref="B481:B482" r:id="rId165" display="See photo" xr:uid="{1D3ED006-6EBB-4B3F-BA59-641C2CF4F6BF}"/>
    <hyperlink ref="B483" r:id="rId166" xr:uid="{4223E05C-08C7-4D2A-8697-091D103F4251}"/>
    <hyperlink ref="B490:B491" r:id="rId167" display="See photo" xr:uid="{513FA6CA-F3A4-4EF5-B11B-90C7B0145427}"/>
    <hyperlink ref="B488" r:id="rId168" xr:uid="{701970F9-6AEA-4240-9A19-7F0F392F9EB7}"/>
    <hyperlink ref="B566:B567" r:id="rId169" display="See photo" xr:uid="{F48195CC-166F-4A00-860F-07B6B7FC69B5}"/>
    <hyperlink ref="B564:B565" r:id="rId170" display="See photo" xr:uid="{F1C4CAD2-47CE-4BFB-80C8-4B8830D712D0}"/>
    <hyperlink ref="B562:B563" r:id="rId171" display="See photo" xr:uid="{BF4E8994-0C54-49C9-856E-7F62004FB5CE}"/>
    <hyperlink ref="B572" r:id="rId172" xr:uid="{2E110CEF-33B9-41B3-90E4-CF4DB2CF49E7}"/>
    <hyperlink ref="B570" r:id="rId173" xr:uid="{3A63BCD1-FE8A-48D6-A9B8-39305EF28465}"/>
    <hyperlink ref="B576" r:id="rId174" xr:uid="{4BFAC32B-0A31-41D0-BBC6-9D9380B8C6A0}"/>
    <hyperlink ref="B568" r:id="rId175" xr:uid="{9BF99A85-81B7-421E-8A26-C7A4541885C2}"/>
    <hyperlink ref="B574:B575" r:id="rId176" display="See photo" xr:uid="{97DF7E03-6BBE-486A-A196-DAF078F9514A}"/>
    <hyperlink ref="B633:B634" r:id="rId177" display="See photo" xr:uid="{90FBCF0C-832E-4EBE-84BF-C83B3A160009}"/>
    <hyperlink ref="B632" r:id="rId178" xr:uid="{7E0DC47E-65FD-4A45-A851-191435B32EFF}"/>
    <hyperlink ref="B598" r:id="rId179" xr:uid="{6BEEB26F-5BAF-4139-8416-1D80053E70A2}"/>
    <hyperlink ref="B596:B597" r:id="rId180" display="See photo" xr:uid="{B6F17B09-E17E-4576-B0F3-F54D3548C3B8}"/>
    <hyperlink ref="B599" r:id="rId181" xr:uid="{54B79044-0BDB-402E-94A8-890D16AAB2EB}"/>
    <hyperlink ref="B601" r:id="rId182" xr:uid="{710AC605-6C43-498B-8749-723AAB013212}"/>
    <hyperlink ref="B603" r:id="rId183" xr:uid="{17DB949C-3607-4F0D-B324-ED8EBD96DA4C}"/>
    <hyperlink ref="B604" r:id="rId184" xr:uid="{04929BC0-5A19-4570-BA79-70C9C40D2904}"/>
    <hyperlink ref="B606" r:id="rId185" xr:uid="{CC313E0F-08EA-419B-A9A4-A07AF9FA1209}"/>
    <hyperlink ref="B607" r:id="rId186" xr:uid="{CFC4BAF9-4EC0-4755-8869-A9E2F71503D0}"/>
    <hyperlink ref="B608" r:id="rId187" xr:uid="{D969A1DC-797E-4E29-B00C-0DA10CD48A4E}"/>
    <hyperlink ref="B614" r:id="rId188" xr:uid="{0D8D0CC2-2A07-4E60-AB59-BA294F502AE3}"/>
    <hyperlink ref="B617" r:id="rId189" xr:uid="{30DD67DE-EE55-4F15-8AA8-7EFAAF877025}"/>
    <hyperlink ref="B629" r:id="rId190" xr:uid="{CFC0D3AF-AD1F-4C58-B3EB-2DB4D1E8C1CB}"/>
    <hyperlink ref="B627" r:id="rId191" xr:uid="{B50A0410-9289-45FB-A854-AD2A33303FAD}"/>
    <hyperlink ref="B630" r:id="rId192" xr:uid="{74EDDE9C-937F-421C-91A2-04EA8FC25B3D}"/>
    <hyperlink ref="B631" r:id="rId193" xr:uid="{8083F46B-685C-4E00-8206-38620CF4B481}"/>
    <hyperlink ref="B619" r:id="rId194" xr:uid="{A348E754-0278-40DC-8A95-2286F88731B1}"/>
    <hyperlink ref="B622" r:id="rId195" xr:uid="{AC957AE9-7D83-4B38-9D90-10E51B6EC262}"/>
    <hyperlink ref="B616" r:id="rId196" xr:uid="{B93FB183-EC4F-49E7-9283-20E57D8FEEAA}"/>
    <hyperlink ref="B602" r:id="rId197" xr:uid="{1F037CC0-8C11-4B6D-B44F-EDA49762FCA8}"/>
    <hyperlink ref="B605" r:id="rId198" xr:uid="{827DDC30-A549-450D-8129-EE42C2B258B1}"/>
    <hyperlink ref="B609" r:id="rId199" xr:uid="{0A7B81D1-06FD-4B48-9DCD-B8DB2288A097}"/>
    <hyperlink ref="B610" r:id="rId200" xr:uid="{22B158BB-1646-4520-B083-C6BE35332230}"/>
    <hyperlink ref="B611" r:id="rId201" xr:uid="{5C5CB8B4-E3BD-4F51-9417-0F8B3DF5C71D}"/>
    <hyperlink ref="B612" r:id="rId202" xr:uid="{A7710751-9688-4C3C-A13A-A87EE2B7321A}"/>
    <hyperlink ref="B613" r:id="rId203" xr:uid="{087DF599-A18C-4F2C-AD33-6DC93B1E2976}"/>
    <hyperlink ref="B615" r:id="rId204" xr:uid="{8E1C9268-895D-476A-AD6D-FA0E9FCD9E83}"/>
    <hyperlink ref="B618" r:id="rId205" xr:uid="{0CD83D0F-3ADF-45B6-ABBF-9CF931B6BBA7}"/>
    <hyperlink ref="B620" r:id="rId206" xr:uid="{F3DE1241-2E51-41A2-861D-05E5B932CB60}"/>
    <hyperlink ref="B621" r:id="rId207" xr:uid="{A7E4C4C5-23B9-4711-9A57-2C514A53073B}"/>
    <hyperlink ref="B623" r:id="rId208" xr:uid="{5E126190-12DC-4A7F-A0B3-7A650E13367D}"/>
    <hyperlink ref="B624" r:id="rId209" xr:uid="{96854F21-ABDF-40F4-9541-9B29F19150F6}"/>
    <hyperlink ref="B625" r:id="rId210" xr:uid="{097E1F10-AEFD-4E4A-B840-3BF47692F79C}"/>
    <hyperlink ref="B626" r:id="rId211" xr:uid="{5F207D9E-D040-486A-A43B-512A29311D31}"/>
    <hyperlink ref="B628" r:id="rId212" xr:uid="{A85B1643-3802-465A-996D-3322161CF7D4}"/>
    <hyperlink ref="B402:B404" r:id="rId213" display="See photo" xr:uid="{CA507FBD-C2B2-4AA1-A993-68AAE25188AB}"/>
    <hyperlink ref="B405" r:id="rId214" xr:uid="{B5240690-2998-4DFE-915D-873121D2A631}"/>
    <hyperlink ref="B406:B407" r:id="rId215" display="See photo" xr:uid="{64BE36F7-8029-4057-9EF2-145E450B8CF9}"/>
    <hyperlink ref="B397" r:id="rId216" xr:uid="{0FFFF85F-9A02-4698-AEB5-74E6AEDE2DF0}"/>
    <hyperlink ref="B401" r:id="rId217" xr:uid="{E30FF397-3160-4B50-B12C-01044499E099}"/>
    <hyperlink ref="B398" r:id="rId218" xr:uid="{5CB0374A-0707-4840-8818-8276FA36ECBA}"/>
    <hyperlink ref="B393:B396" r:id="rId219" display="See photo" xr:uid="{E66F34C0-BD84-452C-9B17-88C2FFF3DBEA}"/>
    <hyperlink ref="B408" r:id="rId220" xr:uid="{7F6231C5-30A7-474C-90F6-AB8C351E6E9A}"/>
    <hyperlink ref="B416" r:id="rId221" xr:uid="{94852E2D-3B4B-40DD-B480-051224B791D6}"/>
    <hyperlink ref="B413:B414" r:id="rId222" display="See photo" xr:uid="{5E0A1574-97C3-43D7-9BCF-27E7D87BED1B}"/>
    <hyperlink ref="B413" r:id="rId223" xr:uid="{A7E6D41E-0F3E-42AC-9614-A4E796CF005D}"/>
    <hyperlink ref="B415" r:id="rId224" xr:uid="{8A7C5A82-BE2D-49F0-A983-93AA93148773}"/>
    <hyperlink ref="B421" r:id="rId225" xr:uid="{9282A14D-BFF5-4ADC-8A44-6B24CCE405EB}"/>
    <hyperlink ref="B417:B418" r:id="rId226" display="See photo" xr:uid="{10B866DA-C47D-4485-8041-EC9C8BA7ED11}"/>
    <hyperlink ref="B424:B425" r:id="rId227" display="See photo" xr:uid="{7E124ED6-5E87-461B-9525-B31ADE1F8E17}"/>
    <hyperlink ref="B410:B411" r:id="rId228" display="See photo" xr:uid="{84214DD1-3385-4BA0-99A7-0DD128742613}"/>
    <hyperlink ref="B432" r:id="rId229" xr:uid="{384DB732-0BBE-4FCD-ADC6-391E1C70D965}"/>
    <hyperlink ref="B430:B431" r:id="rId230" display="See photo" xr:uid="{8CD48D94-D793-4ABF-BF8B-191B149D331F}"/>
    <hyperlink ref="B412" r:id="rId231" xr:uid="{A8848057-CD72-42CC-9808-D8539F4A2D32}"/>
    <hyperlink ref="B429" r:id="rId232" xr:uid="{CD3D65AB-48A1-4BAA-934F-1F5DFF01915A}"/>
    <hyperlink ref="B433" r:id="rId233" xr:uid="{0D7D46C0-F25E-442A-9304-4E56EF100290}"/>
    <hyperlink ref="B448" r:id="rId234" xr:uid="{8658D056-8173-4F6B-BBF4-4332986DF361}"/>
    <hyperlink ref="B453" r:id="rId235" xr:uid="{A6899176-E1D2-4345-9209-6844045CB203}"/>
    <hyperlink ref="B441" r:id="rId236" xr:uid="{6199371C-F573-4D6A-9CA7-732BB0DE2D0A}"/>
    <hyperlink ref="B445:B447" r:id="rId237" display="See photo" xr:uid="{11DBF0F5-2F93-4268-A514-090EBF161FCA}"/>
    <hyperlink ref="B437" r:id="rId238" xr:uid="{AC18FA8F-06F4-4E5C-8AF7-C68BD892FB54}"/>
    <hyperlink ref="B439" r:id="rId239" xr:uid="{EFF5E3CF-94BD-4ADF-A895-C218983FC42B}"/>
    <hyperlink ref="B440" r:id="rId240" xr:uid="{33CEA4BD-9A28-46A4-8F6F-2B5CC9F00079}"/>
    <hyperlink ref="B436" r:id="rId241" xr:uid="{2F065948-C013-43CA-A628-3E5CE04DBE40}"/>
    <hyperlink ref="B452" r:id="rId242" xr:uid="{157F3B25-9046-4097-9E8F-FFA915BC4BD0}"/>
    <hyperlink ref="B449:B451" r:id="rId243" display="See Photo" xr:uid="{977BF183-9EFF-4401-A106-D392D36AF81F}"/>
    <hyperlink ref="B435" r:id="rId244" xr:uid="{54E307BA-54C4-4971-A3E9-3E1205657F49}"/>
    <hyperlink ref="B386:B387" r:id="rId245" display="See photo" xr:uid="{A079DE26-8CD7-4582-B974-3F842169C97B}"/>
    <hyperlink ref="B388" r:id="rId246" xr:uid="{E4F5F4DC-7561-4D35-AFA9-B88779E9BB3B}"/>
    <hyperlink ref="B389:B391" r:id="rId247" display="See photo" xr:uid="{5E7A0713-C48C-4CD9-8496-F8DC81AC244B}"/>
    <hyperlink ref="B392" r:id="rId248" xr:uid="{C4D60679-0A56-412F-B603-B0F5FBE83EC5}"/>
    <hyperlink ref="B442:B443" r:id="rId249" display="See photo" xr:uid="{871249AD-8B2F-4F3E-8FE4-74C072357139}"/>
    <hyperlink ref="B444" r:id="rId250" xr:uid="{5B9887CC-3374-4E90-97CE-A0650A858D45}"/>
    <hyperlink ref="B584:B585" r:id="rId251" display="See photo" xr:uid="{DC476A39-9050-4D11-B66F-6B6FE2E84929}"/>
    <hyperlink ref="B587" r:id="rId252" xr:uid="{7B2657C5-1C55-4CFC-AC99-EB55FD1461CA}"/>
    <hyperlink ref="B588" r:id="rId253" xr:uid="{FA6FA87E-F18D-4E8B-9B23-8C7A2A24BCE6}"/>
    <hyperlink ref="B586" r:id="rId254" xr:uid="{E7D3CBD3-FE15-407F-B067-3E78243614E3}"/>
    <hyperlink ref="B589" r:id="rId255" xr:uid="{84B4079F-75F3-4299-85D8-6B88E7EAF6FA}"/>
    <hyperlink ref="B347" r:id="rId256" xr:uid="{D7C37EE3-40CD-4CA8-8FEA-444576FBF594}"/>
    <hyperlink ref="B590" r:id="rId257" display="See photo" xr:uid="{01437BDC-14C8-40ED-9D19-2D901C62DE4C}"/>
    <hyperlink ref="B590:B591" r:id="rId258" display="See Photo" xr:uid="{07D80505-276C-43F9-8F5C-0A6C3DFCCC96}"/>
    <hyperlink ref="B349" r:id="rId259" xr:uid="{C3C5F529-483C-4450-9CE7-F5550484DF55}"/>
    <hyperlink ref="B291" r:id="rId260" xr:uid="{6C28B6B8-6A7C-4E61-BD86-113CAB6710EA}"/>
    <hyperlink ref="B463" r:id="rId261" xr:uid="{77A6FA9A-B2EA-456F-A67C-7712DE1048DB}"/>
    <hyperlink ref="B511:B513" r:id="rId262" display="See photo" xr:uid="{1AF9AAEF-4229-48E5-A7D7-6C80E95E4010}"/>
    <hyperlink ref="B499" r:id="rId263" xr:uid="{1404DE9D-883A-4305-8098-F86612DA42DD}"/>
    <hyperlink ref="B222" r:id="rId264" xr:uid="{AF0D6220-7D36-4363-99F0-9AEEE629F178}"/>
    <hyperlink ref="B251" r:id="rId265" xr:uid="{BD1781A6-E358-454D-8AE8-34CF0A0BB0A6}"/>
    <hyperlink ref="B277" r:id="rId266" xr:uid="{A0037912-1B1E-4D5F-A33A-8ABC53AF4D36}"/>
    <hyperlink ref="B495" r:id="rId267" xr:uid="{A4B54B48-9873-4D67-BDBE-2BACBB3F52D5}"/>
    <hyperlink ref="B15:B24" r:id="rId268" display="See photo" xr:uid="{A62CA0FB-A327-40F8-9835-42473E052CDD}"/>
  </hyperlinks>
  <printOptions horizontalCentered="1"/>
  <pageMargins left="0.25" right="0.25" top="0.75" bottom="0.75" header="0.3" footer="0.3"/>
  <pageSetup paperSize="9" scale="51" fitToHeight="0" orientation="portrait" r:id="rId269"/>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F99224058FFD0438626014E30F8E512" ma:contentTypeVersion="1" ma:contentTypeDescription="Crear nuevo documento." ma:contentTypeScope="" ma:versionID="3c1aec941fc65981792a81bf3361f730">
  <xsd:schema xmlns:xsd="http://www.w3.org/2001/XMLSchema" xmlns:xs="http://www.w3.org/2001/XMLSchema" xmlns:p="http://schemas.microsoft.com/office/2006/metadata/properties" xmlns:ns2="efe076e9-c784-4e27-9f9e-e94ba032a1c7" targetNamespace="http://schemas.microsoft.com/office/2006/metadata/properties" ma:root="true" ma:fieldsID="0f4cd26d74b1c57aa4146501fa081d56" ns2:_="">
    <xsd:import namespace="efe076e9-c784-4e27-9f9e-e94ba032a1c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e076e9-c784-4e27-9f9e-e94ba032a1c7"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667904-C4EA-4E6B-AEBB-02D1B97556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e076e9-c784-4e27-9f9e-e94ba032a1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CEE956-8512-4089-B7D4-1A0FE7A3C111}">
  <ds:schemaRefs>
    <ds:schemaRef ds:uri="http://schemas.microsoft.com/sharepoint/v3/contenttype/forms"/>
  </ds:schemaRefs>
</ds:datastoreItem>
</file>

<file path=customXml/itemProps3.xml><?xml version="1.0" encoding="utf-8"?>
<ds:datastoreItem xmlns:ds="http://schemas.openxmlformats.org/officeDocument/2006/customXml" ds:itemID="{B7C3171E-8093-4187-A8DF-C209971D45F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COVER</vt:lpstr>
      <vt:lpstr>Instructions</vt:lpstr>
      <vt:lpstr>Tarifa 2026</vt:lpstr>
      <vt:lpstr>PVP 2026</vt:lpstr>
      <vt:lpstr>'PVP 2026'!Área_de_impresión</vt:lpstr>
      <vt:lpstr>'Tarifa 2026'!Área_de_impresión</vt:lpstr>
      <vt:lpstr>'PVP 2026'!Títulos_a_imprimir</vt:lpstr>
      <vt:lpstr>'Tarifa 2026'!Títulos_a_imprimir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GOR FACTORY, S.A.</dc:title>
  <dc:creator/>
  <cp:keywords>WWW.ROLY.ES</cp:keywords>
  <dc:description>www.gorfactory.es</dc:description>
  <cp:lastModifiedBy/>
  <cp:lastPrinted>2015-12-17T12:02:59Z</cp:lastPrinted>
  <dcterms:created xsi:type="dcterms:W3CDTF">2006-09-12T12:46:56Z</dcterms:created>
  <dcterms:modified xsi:type="dcterms:W3CDTF">2026-02-25T08:43:21Z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ublishingExpirationDate">
    <vt:lpwstr/>
  </property>
  <property fmtid="{D5CDD505-2E9C-101B-9397-08002B2CF9AE}" pid="3" name="PublishingStartDate">
    <vt:lpwstr/>
  </property>
</Properties>
</file>