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rusum/Desktop/Data Science/Data-Science/Excel/"/>
    </mc:Choice>
  </mc:AlternateContent>
  <xr:revisionPtr revIDLastSave="0" documentId="13_ncr:1_{8273E593-948A-3F47-8BCF-A7BFE20CB813}" xr6:coauthVersionLast="47" xr6:coauthVersionMax="47" xr10:uidLastSave="{00000000-0000-0000-0000-000000000000}"/>
  <bookViews>
    <workbookView xWindow="28800" yWindow="-1940" windowWidth="38400" windowHeight="21600" activeTab="1" xr2:uid="{D5B2F8D5-B999-FF46-9CC8-7F8360C9DA74}"/>
  </bookViews>
  <sheets>
    <sheet name="Sep 2023" sheetId="1" r:id="rId1"/>
    <sheet name="Oct 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" i="2" l="1"/>
  <c r="AD28" i="2"/>
  <c r="AD27" i="2"/>
  <c r="AD26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5" i="2"/>
  <c r="Y26" i="2"/>
  <c r="Z26" i="2"/>
  <c r="AA26" i="2"/>
  <c r="AB26" i="2"/>
  <c r="Y27" i="2"/>
  <c r="Z27" i="2"/>
  <c r="AA27" i="2"/>
  <c r="AB27" i="2"/>
  <c r="Y28" i="2"/>
  <c r="Z28" i="2"/>
  <c r="AA28" i="2"/>
  <c r="AB28" i="2"/>
  <c r="Y29" i="2"/>
  <c r="Z29" i="2"/>
  <c r="AA29" i="2"/>
  <c r="AB29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S27" i="2"/>
  <c r="S28" i="2"/>
  <c r="S29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AB5" i="2"/>
  <c r="AA5" i="2"/>
  <c r="Z5" i="2"/>
  <c r="Y5" i="2"/>
  <c r="Y6" i="2"/>
  <c r="Z6" i="2"/>
  <c r="AA6" i="2"/>
  <c r="AB6" i="2"/>
  <c r="Y7" i="2"/>
  <c r="Z7" i="2"/>
  <c r="AA7" i="2"/>
  <c r="AB7" i="2"/>
  <c r="Y8" i="2"/>
  <c r="Z8" i="2"/>
  <c r="AA8" i="2"/>
  <c r="AB8" i="2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Y22" i="2"/>
  <c r="Z22" i="2"/>
  <c r="AA22" i="2"/>
  <c r="AB22" i="2"/>
  <c r="Y23" i="2"/>
  <c r="Z23" i="2"/>
  <c r="AA23" i="2"/>
  <c r="AB23" i="2"/>
  <c r="Y24" i="2"/>
  <c r="Z24" i="2"/>
  <c r="AA24" i="2"/>
  <c r="AB24" i="2"/>
  <c r="Z4" i="2"/>
  <c r="AA4" i="2" s="1"/>
  <c r="AB4" i="2" s="1"/>
  <c r="Y4" i="2"/>
  <c r="X5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5" i="2"/>
  <c r="U4" i="2"/>
  <c r="V4" i="2" s="1"/>
  <c r="W4" i="2" s="1"/>
  <c r="T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5" i="2"/>
  <c r="O4" i="2"/>
  <c r="P4" i="2" s="1"/>
  <c r="Q4" i="2" s="1"/>
  <c r="R4" i="2" s="1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I5" i="2"/>
  <c r="J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4" i="2"/>
  <c r="K4" i="2" s="1"/>
  <c r="L4" i="2" s="1"/>
  <c r="M4" i="2" s="1"/>
  <c r="E4" i="2"/>
  <c r="F4" i="2" s="1"/>
  <c r="G4" i="2" s="1"/>
  <c r="H4" i="2" s="1"/>
  <c r="C26" i="2"/>
  <c r="C28" i="2"/>
  <c r="C27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D29" i="2"/>
  <c r="D28" i="2"/>
  <c r="D27" i="2"/>
  <c r="D26" i="2"/>
  <c r="X13" i="2" l="1"/>
  <c r="X21" i="2"/>
  <c r="X20" i="2"/>
  <c r="X18" i="2"/>
  <c r="X10" i="2"/>
  <c r="X12" i="2"/>
  <c r="X6" i="2"/>
  <c r="X16" i="2"/>
  <c r="X17" i="2"/>
  <c r="X23" i="2"/>
  <c r="X14" i="2"/>
  <c r="X19" i="2"/>
  <c r="X11" i="2"/>
  <c r="X9" i="2"/>
  <c r="X24" i="2"/>
  <c r="X15" i="2"/>
  <c r="X8" i="2"/>
  <c r="X7" i="2"/>
  <c r="X22" i="2"/>
  <c r="S26" i="2"/>
  <c r="N29" i="2"/>
  <c r="N26" i="2"/>
  <c r="N27" i="2"/>
  <c r="N28" i="2"/>
  <c r="X28" i="2" l="1"/>
  <c r="X27" i="2"/>
  <c r="X26" i="2"/>
  <c r="X29" i="2"/>
</calcChain>
</file>

<file path=xl/sharedStrings.xml><?xml version="1.0" encoding="utf-8"?>
<sst xmlns="http://schemas.openxmlformats.org/spreadsheetml/2006/main" count="55" uniqueCount="54">
  <si>
    <t>Employee payroll</t>
  </si>
  <si>
    <t>Last Name</t>
  </si>
  <si>
    <t xml:space="preserve">First Name </t>
  </si>
  <si>
    <t>Hourly wage</t>
  </si>
  <si>
    <t>Hours worked</t>
  </si>
  <si>
    <t>Pay</t>
  </si>
  <si>
    <t>Emily</t>
  </si>
  <si>
    <t>Johnson</t>
  </si>
  <si>
    <t>Marcus</t>
  </si>
  <si>
    <t>Williams</t>
  </si>
  <si>
    <t xml:space="preserve">Sophia </t>
  </si>
  <si>
    <t>Rodriguez</t>
  </si>
  <si>
    <t>Jordan</t>
  </si>
  <si>
    <t>Lee</t>
  </si>
  <si>
    <t>Olivia</t>
  </si>
  <si>
    <t>Thompson</t>
  </si>
  <si>
    <t>Caleb</t>
  </si>
  <si>
    <t>Martin</t>
  </si>
  <si>
    <t>Ava</t>
  </si>
  <si>
    <t>Davis</t>
  </si>
  <si>
    <t xml:space="preserve">Ethan </t>
  </si>
  <si>
    <t>Wright</t>
  </si>
  <si>
    <t xml:space="preserve">Mia </t>
  </si>
  <si>
    <t>Jackson</t>
  </si>
  <si>
    <t>Xavier</t>
  </si>
  <si>
    <t>Taylor</t>
  </si>
  <si>
    <t xml:space="preserve">Grace </t>
  </si>
  <si>
    <t>Miller</t>
  </si>
  <si>
    <t>Noah</t>
  </si>
  <si>
    <t>Anderson</t>
  </si>
  <si>
    <t>Isabella</t>
  </si>
  <si>
    <t>Tuner</t>
  </si>
  <si>
    <t>Samuel</t>
  </si>
  <si>
    <t>Mitchell</t>
  </si>
  <si>
    <t>Lily</t>
  </si>
  <si>
    <t>Cooper</t>
  </si>
  <si>
    <t xml:space="preserve">Owen </t>
  </si>
  <si>
    <t>Bennett</t>
  </si>
  <si>
    <t>Chloe</t>
  </si>
  <si>
    <t>Parker</t>
  </si>
  <si>
    <t>Benjamin</t>
  </si>
  <si>
    <t>Hall</t>
  </si>
  <si>
    <t>Harper</t>
  </si>
  <si>
    <t xml:space="preserve">Aiden </t>
  </si>
  <si>
    <t>Garcia</t>
  </si>
  <si>
    <t>Max</t>
  </si>
  <si>
    <t>Min</t>
  </si>
  <si>
    <t>Average</t>
  </si>
  <si>
    <t>Total</t>
  </si>
  <si>
    <t>Balaswamy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</si>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</sst>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6" borderId="0" xfId="0" applyFill="1"/>
    <xf numFmtId="0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B683-EEDC-354C-9B98-FA7D1632F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BE07-4BBD-144A-AC7F-1F4FA59F3A54}">
  <dimension ref="A1:AD29"/>
  <sheetViews>
    <sheetView tabSelected="1" zoomScaleNormal="100" workbookViewId="0">
      <selection activeCell="E32" sqref="E32"/>
    </sheetView>
  </sheetViews>
  <sheetFormatPr baseColWidth="10" defaultRowHeight="16" x14ac:dyDescent="0.2"/>
  <cols>
    <col min="3" max="3" width="13" bestFit="1" customWidth="1"/>
    <col min="4" max="13" width="11" bestFit="1" customWidth="1"/>
    <col min="14" max="14" width="11.6640625" bestFit="1" customWidth="1"/>
    <col min="15" max="18" width="11.5" customWidth="1"/>
    <col min="19" max="19" width="11" bestFit="1" customWidth="1"/>
    <col min="20" max="23" width="11" customWidth="1"/>
    <col min="24" max="28" width="11.5" bestFit="1" customWidth="1"/>
    <col min="30" max="30" width="12" bestFit="1" customWidth="1"/>
  </cols>
  <sheetData>
    <row r="1" spans="1:30" x14ac:dyDescent="0.2">
      <c r="A1" t="s">
        <v>0</v>
      </c>
      <c r="C1" t="s">
        <v>49</v>
      </c>
    </row>
    <row r="2" spans="1:30" x14ac:dyDescent="0.2">
      <c r="A2" s="1"/>
    </row>
    <row r="3" spans="1:30" x14ac:dyDescent="0.2">
      <c r="A3" s="1"/>
      <c r="D3" t="s">
        <v>4</v>
      </c>
      <c r="I3" t="s">
        <v>50</v>
      </c>
      <c r="N3" t="s">
        <v>5</v>
      </c>
      <c r="S3" t="s">
        <v>51</v>
      </c>
      <c r="X3" t="s">
        <v>52</v>
      </c>
      <c r="AD3" t="s">
        <v>53</v>
      </c>
    </row>
    <row r="4" spans="1:30" x14ac:dyDescent="0.2">
      <c r="A4" s="1" t="s">
        <v>1</v>
      </c>
      <c r="B4" t="s">
        <v>2</v>
      </c>
      <c r="C4" t="s">
        <v>3</v>
      </c>
      <c r="D4" s="4">
        <v>44927</v>
      </c>
      <c r="E4" s="4">
        <f>D4+7</f>
        <v>44934</v>
      </c>
      <c r="F4" s="4">
        <f t="shared" ref="F4:H4" si="0">E4+7</f>
        <v>44941</v>
      </c>
      <c r="G4" s="4">
        <f t="shared" si="0"/>
        <v>44948</v>
      </c>
      <c r="H4" s="4">
        <f t="shared" si="0"/>
        <v>44955</v>
      </c>
      <c r="I4" s="6">
        <v>44927</v>
      </c>
      <c r="J4" s="6">
        <f>I4+7</f>
        <v>44934</v>
      </c>
      <c r="K4" s="6">
        <f t="shared" ref="K4:M4" si="1">J4+7</f>
        <v>44941</v>
      </c>
      <c r="L4" s="6">
        <f t="shared" si="1"/>
        <v>44948</v>
      </c>
      <c r="M4" s="6">
        <f t="shared" si="1"/>
        <v>44955</v>
      </c>
      <c r="N4" s="8">
        <v>44927</v>
      </c>
      <c r="O4" s="8">
        <f>N4+7</f>
        <v>44934</v>
      </c>
      <c r="P4" s="8">
        <f t="shared" ref="P4:R4" si="2">O4+7</f>
        <v>44941</v>
      </c>
      <c r="Q4" s="8">
        <f t="shared" si="2"/>
        <v>44948</v>
      </c>
      <c r="R4" s="8">
        <f t="shared" si="2"/>
        <v>44955</v>
      </c>
      <c r="S4" s="10">
        <v>44927</v>
      </c>
      <c r="T4" s="10">
        <f>S4+7</f>
        <v>44934</v>
      </c>
      <c r="U4" s="10">
        <f t="shared" ref="U4:W4" si="3">T4+7</f>
        <v>44941</v>
      </c>
      <c r="V4" s="10">
        <f t="shared" si="3"/>
        <v>44948</v>
      </c>
      <c r="W4" s="10">
        <f t="shared" si="3"/>
        <v>44955</v>
      </c>
      <c r="X4" s="12">
        <v>44927</v>
      </c>
      <c r="Y4" s="12">
        <f>X4+7</f>
        <v>44934</v>
      </c>
      <c r="Z4" s="12">
        <f t="shared" ref="Z4:AB4" si="4">Y4+7</f>
        <v>44941</v>
      </c>
      <c r="AA4" s="12">
        <f t="shared" si="4"/>
        <v>44948</v>
      </c>
      <c r="AB4" s="12">
        <f t="shared" si="4"/>
        <v>44955</v>
      </c>
      <c r="AD4" s="3"/>
    </row>
    <row r="5" spans="1:30" x14ac:dyDescent="0.2">
      <c r="A5" s="1" t="s">
        <v>6</v>
      </c>
      <c r="B5" t="s">
        <v>7</v>
      </c>
      <c r="C5" s="2">
        <v>15.9</v>
      </c>
      <c r="D5" s="5">
        <v>43</v>
      </c>
      <c r="E5" s="5">
        <v>43</v>
      </c>
      <c r="F5" s="5">
        <v>43</v>
      </c>
      <c r="G5" s="5">
        <v>43</v>
      </c>
      <c r="H5" s="5">
        <v>43</v>
      </c>
      <c r="I5" s="7">
        <f>IF(D5 &gt;40,D5-40, 0)</f>
        <v>3</v>
      </c>
      <c r="J5" s="7">
        <f>IF(E5 &gt;40,E5-40, 0)</f>
        <v>3</v>
      </c>
      <c r="K5" s="7">
        <f>IF(F5 &gt;40,F5-40, 0)</f>
        <v>3</v>
      </c>
      <c r="L5" s="7">
        <f>IF(G5 &gt;40,G5-40, 0)</f>
        <v>3</v>
      </c>
      <c r="M5" s="7">
        <f>IF(H5 &gt;40,H5-40, 0)</f>
        <v>3</v>
      </c>
      <c r="N5" s="9">
        <f>$C5*D5</f>
        <v>683.7</v>
      </c>
      <c r="O5" s="9">
        <f>$C5*E5</f>
        <v>683.7</v>
      </c>
      <c r="P5" s="9">
        <f t="shared" ref="P5:R20" si="5">$C5*F5</f>
        <v>683.7</v>
      </c>
      <c r="Q5" s="9">
        <f t="shared" si="5"/>
        <v>683.7</v>
      </c>
      <c r="R5" s="9">
        <f t="shared" si="5"/>
        <v>683.7</v>
      </c>
      <c r="S5" s="11">
        <f>0.5*$C5*I5</f>
        <v>23.85</v>
      </c>
      <c r="T5" s="11">
        <f t="shared" ref="T5:W20" si="6">0.5*$C5*J5</f>
        <v>23.85</v>
      </c>
      <c r="U5" s="11">
        <f t="shared" si="6"/>
        <v>23.85</v>
      </c>
      <c r="V5" s="11">
        <f t="shared" si="6"/>
        <v>23.85</v>
      </c>
      <c r="W5" s="11">
        <f t="shared" si="6"/>
        <v>23.85</v>
      </c>
      <c r="X5" s="13">
        <f xml:space="preserve"> SUM(N5,S5)</f>
        <v>707.55000000000007</v>
      </c>
      <c r="Y5" s="13">
        <f xml:space="preserve"> SUM(O5,T5)</f>
        <v>707.55000000000007</v>
      </c>
      <c r="Z5" s="13">
        <f xml:space="preserve"> SUM(P5,U5)</f>
        <v>707.55000000000007</v>
      </c>
      <c r="AA5" s="13">
        <f xml:space="preserve"> SUM(Q5,V5)</f>
        <v>707.55000000000007</v>
      </c>
      <c r="AB5" s="13">
        <f xml:space="preserve"> SUM(R5,W5)</f>
        <v>707.55000000000007</v>
      </c>
      <c r="AD5" s="3">
        <f>SUM(X5:AB5)</f>
        <v>3537.7500000000005</v>
      </c>
    </row>
    <row r="6" spans="1:30" x14ac:dyDescent="0.2">
      <c r="A6" s="1" t="s">
        <v>8</v>
      </c>
      <c r="B6" t="s">
        <v>9</v>
      </c>
      <c r="C6" s="2">
        <v>10</v>
      </c>
      <c r="D6" s="5">
        <v>43</v>
      </c>
      <c r="E6" s="5">
        <v>43</v>
      </c>
      <c r="F6" s="5">
        <v>43</v>
      </c>
      <c r="G6" s="5">
        <v>43</v>
      </c>
      <c r="H6" s="5">
        <v>43</v>
      </c>
      <c r="I6" s="7">
        <f t="shared" ref="I6:I24" si="7">IF(D6 &gt;40,D6-40, 0)</f>
        <v>3</v>
      </c>
      <c r="J6" s="7">
        <f t="shared" ref="J6" si="8">IF(E6 &gt;40,E6-40, 0)</f>
        <v>3</v>
      </c>
      <c r="K6" s="7">
        <f t="shared" ref="K6:L6" si="9">IF(F6 &gt;40,F6-40, 0)</f>
        <v>3</v>
      </c>
      <c r="L6" s="7">
        <f t="shared" si="9"/>
        <v>3</v>
      </c>
      <c r="M6" s="7">
        <f t="shared" ref="M6" si="10">IF(H6 &gt;40,H6-40, 0)</f>
        <v>3</v>
      </c>
      <c r="N6" s="9">
        <f t="shared" ref="N6:N24" si="11">$C6*D6</f>
        <v>430</v>
      </c>
      <c r="O6" s="9">
        <f t="shared" ref="O6:O24" si="12">$C6*E6</f>
        <v>430</v>
      </c>
      <c r="P6" s="9">
        <f t="shared" si="5"/>
        <v>430</v>
      </c>
      <c r="Q6" s="9">
        <f t="shared" si="5"/>
        <v>430</v>
      </c>
      <c r="R6" s="9">
        <f t="shared" si="5"/>
        <v>430</v>
      </c>
      <c r="S6" s="11">
        <f t="shared" ref="S6:S24" si="13">0.5*$C6*I6</f>
        <v>15</v>
      </c>
      <c r="T6" s="11">
        <f t="shared" si="6"/>
        <v>15</v>
      </c>
      <c r="U6" s="11">
        <f t="shared" si="6"/>
        <v>15</v>
      </c>
      <c r="V6" s="11">
        <f t="shared" si="6"/>
        <v>15</v>
      </c>
      <c r="W6" s="11">
        <f t="shared" si="6"/>
        <v>15</v>
      </c>
      <c r="X6" s="13">
        <f xml:space="preserve"> SUM(N6,S6)</f>
        <v>445</v>
      </c>
      <c r="Y6" s="13">
        <f t="shared" ref="Y5:AB20" si="14" xml:space="preserve"> SUM(O6,T6)</f>
        <v>445</v>
      </c>
      <c r="Z6" s="13">
        <f t="shared" si="14"/>
        <v>445</v>
      </c>
      <c r="AA6" s="13">
        <f t="shared" si="14"/>
        <v>445</v>
      </c>
      <c r="AB6" s="13">
        <f t="shared" si="14"/>
        <v>445</v>
      </c>
      <c r="AD6" s="3">
        <f t="shared" ref="AD6:AD24" si="15">SUM(X6:AB6)</f>
        <v>2225</v>
      </c>
    </row>
    <row r="7" spans="1:30" x14ac:dyDescent="0.2">
      <c r="A7" s="1" t="s">
        <v>10</v>
      </c>
      <c r="B7" t="s">
        <v>11</v>
      </c>
      <c r="C7" s="2">
        <v>22.1</v>
      </c>
      <c r="D7" s="5">
        <v>43</v>
      </c>
      <c r="E7" s="5">
        <v>43</v>
      </c>
      <c r="F7" s="5">
        <v>43</v>
      </c>
      <c r="G7" s="5">
        <v>43</v>
      </c>
      <c r="H7" s="5">
        <v>43</v>
      </c>
      <c r="I7" s="7">
        <f t="shared" si="7"/>
        <v>3</v>
      </c>
      <c r="J7" s="7">
        <f t="shared" ref="J7" si="16">IF(E7 &gt;40,E7-40, 0)</f>
        <v>3</v>
      </c>
      <c r="K7" s="7">
        <f t="shared" ref="K7:L7" si="17">IF(F7 &gt;40,F7-40, 0)</f>
        <v>3</v>
      </c>
      <c r="L7" s="7">
        <f t="shared" si="17"/>
        <v>3</v>
      </c>
      <c r="M7" s="7">
        <f t="shared" ref="M7" si="18">IF(H7 &gt;40,H7-40, 0)</f>
        <v>3</v>
      </c>
      <c r="N7" s="9">
        <f t="shared" si="11"/>
        <v>950.30000000000007</v>
      </c>
      <c r="O7" s="9">
        <f t="shared" si="12"/>
        <v>950.30000000000007</v>
      </c>
      <c r="P7" s="9">
        <f t="shared" si="5"/>
        <v>950.30000000000007</v>
      </c>
      <c r="Q7" s="9">
        <f t="shared" si="5"/>
        <v>950.30000000000007</v>
      </c>
      <c r="R7" s="9">
        <f t="shared" si="5"/>
        <v>950.30000000000007</v>
      </c>
      <c r="S7" s="11">
        <f t="shared" si="13"/>
        <v>33.150000000000006</v>
      </c>
      <c r="T7" s="11">
        <f t="shared" si="6"/>
        <v>33.150000000000006</v>
      </c>
      <c r="U7" s="11">
        <f t="shared" si="6"/>
        <v>33.150000000000006</v>
      </c>
      <c r="V7" s="11">
        <f t="shared" si="6"/>
        <v>33.150000000000006</v>
      </c>
      <c r="W7" s="11">
        <f t="shared" si="6"/>
        <v>33.150000000000006</v>
      </c>
      <c r="X7" s="13">
        <f xml:space="preserve"> SUM(N7,S7)</f>
        <v>983.45</v>
      </c>
      <c r="Y7" s="13">
        <f t="shared" si="14"/>
        <v>983.45</v>
      </c>
      <c r="Z7" s="13">
        <f t="shared" si="14"/>
        <v>983.45</v>
      </c>
      <c r="AA7" s="13">
        <f t="shared" si="14"/>
        <v>983.45</v>
      </c>
      <c r="AB7" s="13">
        <f t="shared" si="14"/>
        <v>983.45</v>
      </c>
      <c r="AD7" s="3">
        <f t="shared" si="15"/>
        <v>4917.25</v>
      </c>
    </row>
    <row r="8" spans="1:30" x14ac:dyDescent="0.2">
      <c r="A8" s="1" t="s">
        <v>12</v>
      </c>
      <c r="B8" t="s">
        <v>13</v>
      </c>
      <c r="C8" s="2">
        <v>19.100000000000001</v>
      </c>
      <c r="D8" s="5">
        <v>43</v>
      </c>
      <c r="E8" s="5">
        <v>43</v>
      </c>
      <c r="F8" s="5">
        <v>43</v>
      </c>
      <c r="G8" s="5">
        <v>43</v>
      </c>
      <c r="H8" s="5">
        <v>43</v>
      </c>
      <c r="I8" s="7">
        <f t="shared" si="7"/>
        <v>3</v>
      </c>
      <c r="J8" s="7">
        <f t="shared" ref="J8" si="19">IF(E8 &gt;40,E8-40, 0)</f>
        <v>3</v>
      </c>
      <c r="K8" s="7">
        <f t="shared" ref="K8:L8" si="20">IF(F8 &gt;40,F8-40, 0)</f>
        <v>3</v>
      </c>
      <c r="L8" s="7">
        <f t="shared" si="20"/>
        <v>3</v>
      </c>
      <c r="M8" s="7">
        <f t="shared" ref="M8" si="21">IF(H8 &gt;40,H8-40, 0)</f>
        <v>3</v>
      </c>
      <c r="N8" s="9">
        <f t="shared" si="11"/>
        <v>821.30000000000007</v>
      </c>
      <c r="O8" s="9">
        <f t="shared" si="12"/>
        <v>821.30000000000007</v>
      </c>
      <c r="P8" s="9">
        <f t="shared" si="5"/>
        <v>821.30000000000007</v>
      </c>
      <c r="Q8" s="9">
        <f t="shared" si="5"/>
        <v>821.30000000000007</v>
      </c>
      <c r="R8" s="9">
        <f t="shared" si="5"/>
        <v>821.30000000000007</v>
      </c>
      <c r="S8" s="11">
        <f t="shared" si="13"/>
        <v>28.650000000000002</v>
      </c>
      <c r="T8" s="11">
        <f t="shared" si="6"/>
        <v>28.650000000000002</v>
      </c>
      <c r="U8" s="11">
        <f t="shared" si="6"/>
        <v>28.650000000000002</v>
      </c>
      <c r="V8" s="11">
        <f t="shared" si="6"/>
        <v>28.650000000000002</v>
      </c>
      <c r="W8" s="11">
        <f t="shared" si="6"/>
        <v>28.650000000000002</v>
      </c>
      <c r="X8" s="13">
        <f xml:space="preserve"> SUM(N8,S8)</f>
        <v>849.95</v>
      </c>
      <c r="Y8" s="13">
        <f t="shared" si="14"/>
        <v>849.95</v>
      </c>
      <c r="Z8" s="13">
        <f t="shared" si="14"/>
        <v>849.95</v>
      </c>
      <c r="AA8" s="13">
        <f t="shared" si="14"/>
        <v>849.95</v>
      </c>
      <c r="AB8" s="13">
        <f t="shared" si="14"/>
        <v>849.95</v>
      </c>
      <c r="AD8" s="3">
        <f t="shared" si="15"/>
        <v>4249.75</v>
      </c>
    </row>
    <row r="9" spans="1:30" x14ac:dyDescent="0.2">
      <c r="A9" s="1" t="s">
        <v>14</v>
      </c>
      <c r="B9" t="s">
        <v>15</v>
      </c>
      <c r="C9" s="2">
        <v>6.9</v>
      </c>
      <c r="D9" s="5">
        <v>43</v>
      </c>
      <c r="E9" s="5">
        <v>43</v>
      </c>
      <c r="F9" s="5">
        <v>43</v>
      </c>
      <c r="G9" s="5">
        <v>43</v>
      </c>
      <c r="H9" s="5">
        <v>43</v>
      </c>
      <c r="I9" s="7">
        <f t="shared" si="7"/>
        <v>3</v>
      </c>
      <c r="J9" s="7">
        <f t="shared" ref="J9" si="22">IF(E9 &gt;40,E9-40, 0)</f>
        <v>3</v>
      </c>
      <c r="K9" s="7">
        <f t="shared" ref="K9:L9" si="23">IF(F9 &gt;40,F9-40, 0)</f>
        <v>3</v>
      </c>
      <c r="L9" s="7">
        <f t="shared" si="23"/>
        <v>3</v>
      </c>
      <c r="M9" s="7">
        <f t="shared" ref="M9" si="24">IF(H9 &gt;40,H9-40, 0)</f>
        <v>3</v>
      </c>
      <c r="N9" s="9">
        <f t="shared" si="11"/>
        <v>296.7</v>
      </c>
      <c r="O9" s="9">
        <f t="shared" si="12"/>
        <v>296.7</v>
      </c>
      <c r="P9" s="9">
        <f t="shared" si="5"/>
        <v>296.7</v>
      </c>
      <c r="Q9" s="9">
        <f t="shared" si="5"/>
        <v>296.7</v>
      </c>
      <c r="R9" s="9">
        <f t="shared" si="5"/>
        <v>296.7</v>
      </c>
      <c r="S9" s="11">
        <f t="shared" si="13"/>
        <v>10.350000000000001</v>
      </c>
      <c r="T9" s="11">
        <f t="shared" si="6"/>
        <v>10.350000000000001</v>
      </c>
      <c r="U9" s="11">
        <f t="shared" si="6"/>
        <v>10.350000000000001</v>
      </c>
      <c r="V9" s="11">
        <f t="shared" si="6"/>
        <v>10.350000000000001</v>
      </c>
      <c r="W9" s="11">
        <f t="shared" si="6"/>
        <v>10.350000000000001</v>
      </c>
      <c r="X9" s="13">
        <f xml:space="preserve"> SUM(N9,S9)</f>
        <v>307.05</v>
      </c>
      <c r="Y9" s="13">
        <f t="shared" si="14"/>
        <v>307.05</v>
      </c>
      <c r="Z9" s="13">
        <f t="shared" si="14"/>
        <v>307.05</v>
      </c>
      <c r="AA9" s="13">
        <f t="shared" si="14"/>
        <v>307.05</v>
      </c>
      <c r="AB9" s="13">
        <f t="shared" si="14"/>
        <v>307.05</v>
      </c>
      <c r="AD9" s="3">
        <f t="shared" si="15"/>
        <v>1535.25</v>
      </c>
    </row>
    <row r="10" spans="1:30" x14ac:dyDescent="0.2">
      <c r="A10" s="1" t="s">
        <v>16</v>
      </c>
      <c r="B10" t="s">
        <v>17</v>
      </c>
      <c r="C10" s="2">
        <v>14.2</v>
      </c>
      <c r="D10" s="5">
        <v>43</v>
      </c>
      <c r="E10" s="5">
        <v>43</v>
      </c>
      <c r="F10" s="5">
        <v>43</v>
      </c>
      <c r="G10" s="5">
        <v>43</v>
      </c>
      <c r="H10" s="5">
        <v>43</v>
      </c>
      <c r="I10" s="7">
        <f t="shared" si="7"/>
        <v>3</v>
      </c>
      <c r="J10" s="7">
        <f t="shared" ref="J10" si="25">IF(E10 &gt;40,E10-40, 0)</f>
        <v>3</v>
      </c>
      <c r="K10" s="7">
        <f t="shared" ref="K10:L10" si="26">IF(F10 &gt;40,F10-40, 0)</f>
        <v>3</v>
      </c>
      <c r="L10" s="7">
        <f t="shared" si="26"/>
        <v>3</v>
      </c>
      <c r="M10" s="7">
        <f t="shared" ref="M10" si="27">IF(H10 &gt;40,H10-40, 0)</f>
        <v>3</v>
      </c>
      <c r="N10" s="9">
        <f t="shared" si="11"/>
        <v>610.6</v>
      </c>
      <c r="O10" s="9">
        <f t="shared" si="12"/>
        <v>610.6</v>
      </c>
      <c r="P10" s="9">
        <f t="shared" si="5"/>
        <v>610.6</v>
      </c>
      <c r="Q10" s="9">
        <f t="shared" si="5"/>
        <v>610.6</v>
      </c>
      <c r="R10" s="9">
        <f t="shared" si="5"/>
        <v>610.6</v>
      </c>
      <c r="S10" s="11">
        <f t="shared" si="13"/>
        <v>21.299999999999997</v>
      </c>
      <c r="T10" s="11">
        <f t="shared" si="6"/>
        <v>21.299999999999997</v>
      </c>
      <c r="U10" s="11">
        <f t="shared" si="6"/>
        <v>21.299999999999997</v>
      </c>
      <c r="V10" s="11">
        <f t="shared" si="6"/>
        <v>21.299999999999997</v>
      </c>
      <c r="W10" s="11">
        <f t="shared" si="6"/>
        <v>21.299999999999997</v>
      </c>
      <c r="X10" s="13">
        <f xml:space="preserve"> SUM(N10,S10)</f>
        <v>631.9</v>
      </c>
      <c r="Y10" s="13">
        <f t="shared" si="14"/>
        <v>631.9</v>
      </c>
      <c r="Z10" s="13">
        <f t="shared" si="14"/>
        <v>631.9</v>
      </c>
      <c r="AA10" s="13">
        <f t="shared" si="14"/>
        <v>631.9</v>
      </c>
      <c r="AB10" s="13">
        <f t="shared" si="14"/>
        <v>631.9</v>
      </c>
      <c r="AD10" s="3">
        <f t="shared" si="15"/>
        <v>3159.5</v>
      </c>
    </row>
    <row r="11" spans="1:30" x14ac:dyDescent="0.2">
      <c r="A11" s="1" t="s">
        <v>18</v>
      </c>
      <c r="B11" t="s">
        <v>19</v>
      </c>
      <c r="C11" s="2">
        <v>18</v>
      </c>
      <c r="D11" s="5">
        <v>43</v>
      </c>
      <c r="E11" s="5">
        <v>43</v>
      </c>
      <c r="F11" s="5">
        <v>43</v>
      </c>
      <c r="G11" s="5">
        <v>43</v>
      </c>
      <c r="H11" s="5">
        <v>43</v>
      </c>
      <c r="I11" s="7">
        <f t="shared" si="7"/>
        <v>3</v>
      </c>
      <c r="J11" s="7">
        <f t="shared" ref="J11" si="28">IF(E11 &gt;40,E11-40, 0)</f>
        <v>3</v>
      </c>
      <c r="K11" s="7">
        <f t="shared" ref="K11:L11" si="29">IF(F11 &gt;40,F11-40, 0)</f>
        <v>3</v>
      </c>
      <c r="L11" s="7">
        <f t="shared" si="29"/>
        <v>3</v>
      </c>
      <c r="M11" s="7">
        <f t="shared" ref="M11" si="30">IF(H11 &gt;40,H11-40, 0)</f>
        <v>3</v>
      </c>
      <c r="N11" s="9">
        <f t="shared" si="11"/>
        <v>774</v>
      </c>
      <c r="O11" s="9">
        <f t="shared" si="12"/>
        <v>774</v>
      </c>
      <c r="P11" s="9">
        <f t="shared" si="5"/>
        <v>774</v>
      </c>
      <c r="Q11" s="9">
        <f t="shared" si="5"/>
        <v>774</v>
      </c>
      <c r="R11" s="9">
        <f t="shared" si="5"/>
        <v>774</v>
      </c>
      <c r="S11" s="11">
        <f t="shared" si="13"/>
        <v>27</v>
      </c>
      <c r="T11" s="11">
        <f t="shared" si="6"/>
        <v>27</v>
      </c>
      <c r="U11" s="11">
        <f t="shared" si="6"/>
        <v>27</v>
      </c>
      <c r="V11" s="11">
        <f t="shared" si="6"/>
        <v>27</v>
      </c>
      <c r="W11" s="11">
        <f t="shared" si="6"/>
        <v>27</v>
      </c>
      <c r="X11" s="13">
        <f xml:space="preserve"> SUM(N11,S11)</f>
        <v>801</v>
      </c>
      <c r="Y11" s="13">
        <f t="shared" si="14"/>
        <v>801</v>
      </c>
      <c r="Z11" s="13">
        <f t="shared" si="14"/>
        <v>801</v>
      </c>
      <c r="AA11" s="13">
        <f t="shared" si="14"/>
        <v>801</v>
      </c>
      <c r="AB11" s="13">
        <f t="shared" si="14"/>
        <v>801</v>
      </c>
      <c r="AD11" s="3">
        <f t="shared" si="15"/>
        <v>4005</v>
      </c>
    </row>
    <row r="12" spans="1:30" x14ac:dyDescent="0.2">
      <c r="A12" s="1" t="s">
        <v>20</v>
      </c>
      <c r="B12" t="s">
        <v>21</v>
      </c>
      <c r="C12" s="2">
        <v>17.5</v>
      </c>
      <c r="D12" s="5">
        <v>43</v>
      </c>
      <c r="E12" s="5">
        <v>43</v>
      </c>
      <c r="F12" s="5">
        <v>43</v>
      </c>
      <c r="G12" s="5">
        <v>43</v>
      </c>
      <c r="H12" s="5">
        <v>43</v>
      </c>
      <c r="I12" s="7">
        <f t="shared" si="7"/>
        <v>3</v>
      </c>
      <c r="J12" s="7">
        <f t="shared" ref="J12" si="31">IF(E12 &gt;40,E12-40, 0)</f>
        <v>3</v>
      </c>
      <c r="K12" s="7">
        <f t="shared" ref="K12:L12" si="32">IF(F12 &gt;40,F12-40, 0)</f>
        <v>3</v>
      </c>
      <c r="L12" s="7">
        <f t="shared" si="32"/>
        <v>3</v>
      </c>
      <c r="M12" s="7">
        <f t="shared" ref="M12" si="33">IF(H12 &gt;40,H12-40, 0)</f>
        <v>3</v>
      </c>
      <c r="N12" s="9">
        <f t="shared" si="11"/>
        <v>752.5</v>
      </c>
      <c r="O12" s="9">
        <f t="shared" si="12"/>
        <v>752.5</v>
      </c>
      <c r="P12" s="9">
        <f t="shared" si="5"/>
        <v>752.5</v>
      </c>
      <c r="Q12" s="9">
        <f t="shared" si="5"/>
        <v>752.5</v>
      </c>
      <c r="R12" s="9">
        <f t="shared" si="5"/>
        <v>752.5</v>
      </c>
      <c r="S12" s="11">
        <f t="shared" si="13"/>
        <v>26.25</v>
      </c>
      <c r="T12" s="11">
        <f t="shared" si="6"/>
        <v>26.25</v>
      </c>
      <c r="U12" s="11">
        <f t="shared" si="6"/>
        <v>26.25</v>
      </c>
      <c r="V12" s="11">
        <f t="shared" si="6"/>
        <v>26.25</v>
      </c>
      <c r="W12" s="11">
        <f t="shared" si="6"/>
        <v>26.25</v>
      </c>
      <c r="X12" s="13">
        <f xml:space="preserve"> SUM(N12,S12)</f>
        <v>778.75</v>
      </c>
      <c r="Y12" s="13">
        <f t="shared" si="14"/>
        <v>778.75</v>
      </c>
      <c r="Z12" s="13">
        <f t="shared" si="14"/>
        <v>778.75</v>
      </c>
      <c r="AA12" s="13">
        <f t="shared" si="14"/>
        <v>778.75</v>
      </c>
      <c r="AB12" s="13">
        <f t="shared" si="14"/>
        <v>778.75</v>
      </c>
      <c r="AD12" s="3">
        <f t="shared" si="15"/>
        <v>3893.75</v>
      </c>
    </row>
    <row r="13" spans="1:30" x14ac:dyDescent="0.2">
      <c r="A13" s="1" t="s">
        <v>22</v>
      </c>
      <c r="B13" t="s">
        <v>23</v>
      </c>
      <c r="C13" s="2">
        <v>14.7</v>
      </c>
      <c r="D13" s="5">
        <v>43</v>
      </c>
      <c r="E13" s="5">
        <v>43</v>
      </c>
      <c r="F13" s="5">
        <v>43</v>
      </c>
      <c r="G13" s="5">
        <v>43</v>
      </c>
      <c r="H13" s="5">
        <v>43</v>
      </c>
      <c r="I13" s="7">
        <f t="shared" si="7"/>
        <v>3</v>
      </c>
      <c r="J13" s="7">
        <f t="shared" ref="J13" si="34">IF(E13 &gt;40,E13-40, 0)</f>
        <v>3</v>
      </c>
      <c r="K13" s="7">
        <f t="shared" ref="K13:L13" si="35">IF(F13 &gt;40,F13-40, 0)</f>
        <v>3</v>
      </c>
      <c r="L13" s="7">
        <f t="shared" si="35"/>
        <v>3</v>
      </c>
      <c r="M13" s="7">
        <f t="shared" ref="M13" si="36">IF(H13 &gt;40,H13-40, 0)</f>
        <v>3</v>
      </c>
      <c r="N13" s="9">
        <f t="shared" si="11"/>
        <v>632.1</v>
      </c>
      <c r="O13" s="9">
        <f t="shared" si="12"/>
        <v>632.1</v>
      </c>
      <c r="P13" s="9">
        <f t="shared" si="5"/>
        <v>632.1</v>
      </c>
      <c r="Q13" s="9">
        <f t="shared" si="5"/>
        <v>632.1</v>
      </c>
      <c r="R13" s="9">
        <f t="shared" si="5"/>
        <v>632.1</v>
      </c>
      <c r="S13" s="11">
        <f t="shared" si="13"/>
        <v>22.049999999999997</v>
      </c>
      <c r="T13" s="11">
        <f t="shared" si="6"/>
        <v>22.049999999999997</v>
      </c>
      <c r="U13" s="11">
        <f t="shared" si="6"/>
        <v>22.049999999999997</v>
      </c>
      <c r="V13" s="11">
        <f t="shared" si="6"/>
        <v>22.049999999999997</v>
      </c>
      <c r="W13" s="11">
        <f t="shared" si="6"/>
        <v>22.049999999999997</v>
      </c>
      <c r="X13" s="13">
        <f xml:space="preserve"> SUM(N13,S13)</f>
        <v>654.15</v>
      </c>
      <c r="Y13" s="13">
        <f t="shared" si="14"/>
        <v>654.15</v>
      </c>
      <c r="Z13" s="13">
        <f t="shared" si="14"/>
        <v>654.15</v>
      </c>
      <c r="AA13" s="13">
        <f t="shared" si="14"/>
        <v>654.15</v>
      </c>
      <c r="AB13" s="13">
        <f t="shared" si="14"/>
        <v>654.15</v>
      </c>
      <c r="AD13" s="3">
        <f t="shared" si="15"/>
        <v>3270.75</v>
      </c>
    </row>
    <row r="14" spans="1:30" x14ac:dyDescent="0.2">
      <c r="A14" s="1" t="s">
        <v>24</v>
      </c>
      <c r="B14" t="s">
        <v>25</v>
      </c>
      <c r="C14" s="2">
        <v>13.9</v>
      </c>
      <c r="D14" s="5">
        <v>43</v>
      </c>
      <c r="E14" s="5">
        <v>43</v>
      </c>
      <c r="F14" s="5">
        <v>43</v>
      </c>
      <c r="G14" s="5">
        <v>43</v>
      </c>
      <c r="H14" s="5">
        <v>43</v>
      </c>
      <c r="I14" s="7">
        <f t="shared" si="7"/>
        <v>3</v>
      </c>
      <c r="J14" s="7">
        <f t="shared" ref="J14" si="37">IF(E14 &gt;40,E14-40, 0)</f>
        <v>3</v>
      </c>
      <c r="K14" s="7">
        <f t="shared" ref="K14:L14" si="38">IF(F14 &gt;40,F14-40, 0)</f>
        <v>3</v>
      </c>
      <c r="L14" s="7">
        <f t="shared" si="38"/>
        <v>3</v>
      </c>
      <c r="M14" s="7">
        <f t="shared" ref="M14" si="39">IF(H14 &gt;40,H14-40, 0)</f>
        <v>3</v>
      </c>
      <c r="N14" s="9">
        <f t="shared" si="11"/>
        <v>597.70000000000005</v>
      </c>
      <c r="O14" s="9">
        <f t="shared" si="12"/>
        <v>597.70000000000005</v>
      </c>
      <c r="P14" s="9">
        <f t="shared" si="5"/>
        <v>597.70000000000005</v>
      </c>
      <c r="Q14" s="9">
        <f t="shared" si="5"/>
        <v>597.70000000000005</v>
      </c>
      <c r="R14" s="9">
        <f t="shared" si="5"/>
        <v>597.70000000000005</v>
      </c>
      <c r="S14" s="11">
        <f t="shared" si="13"/>
        <v>20.85</v>
      </c>
      <c r="T14" s="11">
        <f t="shared" si="6"/>
        <v>20.85</v>
      </c>
      <c r="U14" s="11">
        <f t="shared" si="6"/>
        <v>20.85</v>
      </c>
      <c r="V14" s="11">
        <f t="shared" si="6"/>
        <v>20.85</v>
      </c>
      <c r="W14" s="11">
        <f t="shared" si="6"/>
        <v>20.85</v>
      </c>
      <c r="X14" s="13">
        <f xml:space="preserve"> SUM(N14,S14)</f>
        <v>618.55000000000007</v>
      </c>
      <c r="Y14" s="13">
        <f t="shared" si="14"/>
        <v>618.55000000000007</v>
      </c>
      <c r="Z14" s="13">
        <f t="shared" si="14"/>
        <v>618.55000000000007</v>
      </c>
      <c r="AA14" s="13">
        <f t="shared" si="14"/>
        <v>618.55000000000007</v>
      </c>
      <c r="AB14" s="13">
        <f t="shared" si="14"/>
        <v>618.55000000000007</v>
      </c>
      <c r="AD14" s="3">
        <f t="shared" si="15"/>
        <v>3092.7500000000005</v>
      </c>
    </row>
    <row r="15" spans="1:30" x14ac:dyDescent="0.2">
      <c r="A15" s="1" t="s">
        <v>26</v>
      </c>
      <c r="B15" t="s">
        <v>27</v>
      </c>
      <c r="C15" s="2">
        <v>11.2</v>
      </c>
      <c r="D15" s="5">
        <v>43</v>
      </c>
      <c r="E15" s="5">
        <v>43</v>
      </c>
      <c r="F15" s="5">
        <v>43</v>
      </c>
      <c r="G15" s="5">
        <v>43</v>
      </c>
      <c r="H15" s="5">
        <v>43</v>
      </c>
      <c r="I15" s="7">
        <f t="shared" si="7"/>
        <v>3</v>
      </c>
      <c r="J15" s="7">
        <f t="shared" ref="J15" si="40">IF(E15 &gt;40,E15-40, 0)</f>
        <v>3</v>
      </c>
      <c r="K15" s="7">
        <f t="shared" ref="K15:L15" si="41">IF(F15 &gt;40,F15-40, 0)</f>
        <v>3</v>
      </c>
      <c r="L15" s="7">
        <f t="shared" si="41"/>
        <v>3</v>
      </c>
      <c r="M15" s="7">
        <f t="shared" ref="M15" si="42">IF(H15 &gt;40,H15-40, 0)</f>
        <v>3</v>
      </c>
      <c r="N15" s="9">
        <f t="shared" si="11"/>
        <v>481.59999999999997</v>
      </c>
      <c r="O15" s="9">
        <f t="shared" si="12"/>
        <v>481.59999999999997</v>
      </c>
      <c r="P15" s="9">
        <f t="shared" si="5"/>
        <v>481.59999999999997</v>
      </c>
      <c r="Q15" s="9">
        <f t="shared" si="5"/>
        <v>481.59999999999997</v>
      </c>
      <c r="R15" s="9">
        <f t="shared" si="5"/>
        <v>481.59999999999997</v>
      </c>
      <c r="S15" s="11">
        <f t="shared" si="13"/>
        <v>16.799999999999997</v>
      </c>
      <c r="T15" s="11">
        <f t="shared" si="6"/>
        <v>16.799999999999997</v>
      </c>
      <c r="U15" s="11">
        <f t="shared" si="6"/>
        <v>16.799999999999997</v>
      </c>
      <c r="V15" s="11">
        <f t="shared" si="6"/>
        <v>16.799999999999997</v>
      </c>
      <c r="W15" s="11">
        <f t="shared" si="6"/>
        <v>16.799999999999997</v>
      </c>
      <c r="X15" s="13">
        <f xml:space="preserve"> SUM(N15,S15)</f>
        <v>498.4</v>
      </c>
      <c r="Y15" s="13">
        <f t="shared" si="14"/>
        <v>498.4</v>
      </c>
      <c r="Z15" s="13">
        <f t="shared" si="14"/>
        <v>498.4</v>
      </c>
      <c r="AA15" s="13">
        <f t="shared" si="14"/>
        <v>498.4</v>
      </c>
      <c r="AB15" s="13">
        <f t="shared" si="14"/>
        <v>498.4</v>
      </c>
      <c r="AD15" s="3">
        <f t="shared" si="15"/>
        <v>2492</v>
      </c>
    </row>
    <row r="16" spans="1:30" x14ac:dyDescent="0.2">
      <c r="A16" s="1" t="s">
        <v>28</v>
      </c>
      <c r="B16" t="s">
        <v>29</v>
      </c>
      <c r="C16" s="2">
        <v>10.1</v>
      </c>
      <c r="D16" s="5">
        <v>43</v>
      </c>
      <c r="E16" s="5">
        <v>43</v>
      </c>
      <c r="F16" s="5">
        <v>43</v>
      </c>
      <c r="G16" s="5">
        <v>43</v>
      </c>
      <c r="H16" s="5">
        <v>43</v>
      </c>
      <c r="I16" s="7">
        <f t="shared" si="7"/>
        <v>3</v>
      </c>
      <c r="J16" s="7">
        <f t="shared" ref="J16" si="43">IF(E16 &gt;40,E16-40, 0)</f>
        <v>3</v>
      </c>
      <c r="K16" s="7">
        <f t="shared" ref="K16:L16" si="44">IF(F16 &gt;40,F16-40, 0)</f>
        <v>3</v>
      </c>
      <c r="L16" s="7">
        <f t="shared" si="44"/>
        <v>3</v>
      </c>
      <c r="M16" s="7">
        <f t="shared" ref="M16" si="45">IF(H16 &gt;40,H16-40, 0)</f>
        <v>3</v>
      </c>
      <c r="N16" s="9">
        <f t="shared" si="11"/>
        <v>434.3</v>
      </c>
      <c r="O16" s="9">
        <f t="shared" si="12"/>
        <v>434.3</v>
      </c>
      <c r="P16" s="9">
        <f t="shared" si="5"/>
        <v>434.3</v>
      </c>
      <c r="Q16" s="9">
        <f t="shared" si="5"/>
        <v>434.3</v>
      </c>
      <c r="R16" s="9">
        <f t="shared" si="5"/>
        <v>434.3</v>
      </c>
      <c r="S16" s="11">
        <f t="shared" si="13"/>
        <v>15.149999999999999</v>
      </c>
      <c r="T16" s="11">
        <f t="shared" si="6"/>
        <v>15.149999999999999</v>
      </c>
      <c r="U16" s="11">
        <f t="shared" si="6"/>
        <v>15.149999999999999</v>
      </c>
      <c r="V16" s="11">
        <f t="shared" si="6"/>
        <v>15.149999999999999</v>
      </c>
      <c r="W16" s="11">
        <f t="shared" si="6"/>
        <v>15.149999999999999</v>
      </c>
      <c r="X16" s="13">
        <f xml:space="preserve"> SUM(N16,S16)</f>
        <v>449.45</v>
      </c>
      <c r="Y16" s="13">
        <f t="shared" si="14"/>
        <v>449.45</v>
      </c>
      <c r="Z16" s="13">
        <f t="shared" si="14"/>
        <v>449.45</v>
      </c>
      <c r="AA16" s="13">
        <f t="shared" si="14"/>
        <v>449.45</v>
      </c>
      <c r="AB16" s="13">
        <f t="shared" si="14"/>
        <v>449.45</v>
      </c>
      <c r="AD16" s="3">
        <f t="shared" si="15"/>
        <v>2247.25</v>
      </c>
    </row>
    <row r="17" spans="1:30" x14ac:dyDescent="0.2">
      <c r="A17" s="1" t="s">
        <v>30</v>
      </c>
      <c r="B17" t="s">
        <v>31</v>
      </c>
      <c r="C17" s="2">
        <v>9</v>
      </c>
      <c r="D17" s="5">
        <v>43</v>
      </c>
      <c r="E17" s="5">
        <v>43</v>
      </c>
      <c r="F17" s="5">
        <v>43</v>
      </c>
      <c r="G17" s="5">
        <v>43</v>
      </c>
      <c r="H17" s="5">
        <v>43</v>
      </c>
      <c r="I17" s="7">
        <f t="shared" si="7"/>
        <v>3</v>
      </c>
      <c r="J17" s="7">
        <f t="shared" ref="J17" si="46">IF(E17 &gt;40,E17-40, 0)</f>
        <v>3</v>
      </c>
      <c r="K17" s="7">
        <f t="shared" ref="K17:L17" si="47">IF(F17 &gt;40,F17-40, 0)</f>
        <v>3</v>
      </c>
      <c r="L17" s="7">
        <f t="shared" si="47"/>
        <v>3</v>
      </c>
      <c r="M17" s="7">
        <f t="shared" ref="M17" si="48">IF(H17 &gt;40,H17-40, 0)</f>
        <v>3</v>
      </c>
      <c r="N17" s="9">
        <f t="shared" si="11"/>
        <v>387</v>
      </c>
      <c r="O17" s="9">
        <f t="shared" si="12"/>
        <v>387</v>
      </c>
      <c r="P17" s="9">
        <f t="shared" si="5"/>
        <v>387</v>
      </c>
      <c r="Q17" s="9">
        <f t="shared" si="5"/>
        <v>387</v>
      </c>
      <c r="R17" s="9">
        <f t="shared" si="5"/>
        <v>387</v>
      </c>
      <c r="S17" s="11">
        <f t="shared" si="13"/>
        <v>13.5</v>
      </c>
      <c r="T17" s="11">
        <f t="shared" si="6"/>
        <v>13.5</v>
      </c>
      <c r="U17" s="11">
        <f t="shared" si="6"/>
        <v>13.5</v>
      </c>
      <c r="V17" s="11">
        <f t="shared" si="6"/>
        <v>13.5</v>
      </c>
      <c r="W17" s="11">
        <f t="shared" si="6"/>
        <v>13.5</v>
      </c>
      <c r="X17" s="13">
        <f xml:space="preserve"> SUM(N17,S17)</f>
        <v>400.5</v>
      </c>
      <c r="Y17" s="13">
        <f t="shared" si="14"/>
        <v>400.5</v>
      </c>
      <c r="Z17" s="13">
        <f t="shared" si="14"/>
        <v>400.5</v>
      </c>
      <c r="AA17" s="13">
        <f t="shared" si="14"/>
        <v>400.5</v>
      </c>
      <c r="AB17" s="13">
        <f t="shared" si="14"/>
        <v>400.5</v>
      </c>
      <c r="AD17" s="3">
        <f t="shared" si="15"/>
        <v>2002.5</v>
      </c>
    </row>
    <row r="18" spans="1:30" x14ac:dyDescent="0.2">
      <c r="A18" s="1" t="s">
        <v>32</v>
      </c>
      <c r="B18" t="s">
        <v>33</v>
      </c>
      <c r="C18" s="2">
        <v>8.44</v>
      </c>
      <c r="D18" s="5">
        <v>43</v>
      </c>
      <c r="E18" s="5">
        <v>43</v>
      </c>
      <c r="F18" s="5">
        <v>43</v>
      </c>
      <c r="G18" s="5">
        <v>43</v>
      </c>
      <c r="H18" s="5">
        <v>43</v>
      </c>
      <c r="I18" s="7">
        <f t="shared" si="7"/>
        <v>3</v>
      </c>
      <c r="J18" s="7">
        <f t="shared" ref="J18" si="49">IF(E18 &gt;40,E18-40, 0)</f>
        <v>3</v>
      </c>
      <c r="K18" s="7">
        <f t="shared" ref="K18:L18" si="50">IF(F18 &gt;40,F18-40, 0)</f>
        <v>3</v>
      </c>
      <c r="L18" s="7">
        <f t="shared" si="50"/>
        <v>3</v>
      </c>
      <c r="M18" s="7">
        <f t="shared" ref="M18" si="51">IF(H18 &gt;40,H18-40, 0)</f>
        <v>3</v>
      </c>
      <c r="N18" s="9">
        <f t="shared" si="11"/>
        <v>362.91999999999996</v>
      </c>
      <c r="O18" s="9">
        <f t="shared" si="12"/>
        <v>362.91999999999996</v>
      </c>
      <c r="P18" s="9">
        <f t="shared" si="5"/>
        <v>362.91999999999996</v>
      </c>
      <c r="Q18" s="9">
        <f t="shared" si="5"/>
        <v>362.91999999999996</v>
      </c>
      <c r="R18" s="9">
        <f t="shared" si="5"/>
        <v>362.91999999999996</v>
      </c>
      <c r="S18" s="11">
        <f t="shared" si="13"/>
        <v>12.66</v>
      </c>
      <c r="T18" s="11">
        <f t="shared" si="6"/>
        <v>12.66</v>
      </c>
      <c r="U18" s="11">
        <f t="shared" si="6"/>
        <v>12.66</v>
      </c>
      <c r="V18" s="11">
        <f t="shared" si="6"/>
        <v>12.66</v>
      </c>
      <c r="W18" s="11">
        <f t="shared" si="6"/>
        <v>12.66</v>
      </c>
      <c r="X18" s="13">
        <f xml:space="preserve"> SUM(N18,S18)</f>
        <v>375.58</v>
      </c>
      <c r="Y18" s="13">
        <f t="shared" si="14"/>
        <v>375.58</v>
      </c>
      <c r="Z18" s="13">
        <f t="shared" si="14"/>
        <v>375.58</v>
      </c>
      <c r="AA18" s="13">
        <f t="shared" si="14"/>
        <v>375.58</v>
      </c>
      <c r="AB18" s="13">
        <f t="shared" si="14"/>
        <v>375.58</v>
      </c>
      <c r="AD18" s="3">
        <f t="shared" si="15"/>
        <v>1877.8999999999999</v>
      </c>
    </row>
    <row r="19" spans="1:30" x14ac:dyDescent="0.2">
      <c r="A19" s="1" t="s">
        <v>34</v>
      </c>
      <c r="B19" t="s">
        <v>35</v>
      </c>
      <c r="C19" s="2">
        <v>14.2</v>
      </c>
      <c r="D19" s="5">
        <v>43</v>
      </c>
      <c r="E19" s="5">
        <v>43</v>
      </c>
      <c r="F19" s="5">
        <v>43</v>
      </c>
      <c r="G19" s="5">
        <v>43</v>
      </c>
      <c r="H19" s="5">
        <v>43</v>
      </c>
      <c r="I19" s="7">
        <f t="shared" si="7"/>
        <v>3</v>
      </c>
      <c r="J19" s="7">
        <f t="shared" ref="J19" si="52">IF(E19 &gt;40,E19-40, 0)</f>
        <v>3</v>
      </c>
      <c r="K19" s="7">
        <f t="shared" ref="K19:L19" si="53">IF(F19 &gt;40,F19-40, 0)</f>
        <v>3</v>
      </c>
      <c r="L19" s="7">
        <f t="shared" si="53"/>
        <v>3</v>
      </c>
      <c r="M19" s="7">
        <f t="shared" ref="M19" si="54">IF(H19 &gt;40,H19-40, 0)</f>
        <v>3</v>
      </c>
      <c r="N19" s="9">
        <f t="shared" si="11"/>
        <v>610.6</v>
      </c>
      <c r="O19" s="9">
        <f t="shared" si="12"/>
        <v>610.6</v>
      </c>
      <c r="P19" s="9">
        <f t="shared" si="5"/>
        <v>610.6</v>
      </c>
      <c r="Q19" s="9">
        <f t="shared" si="5"/>
        <v>610.6</v>
      </c>
      <c r="R19" s="9">
        <f t="shared" si="5"/>
        <v>610.6</v>
      </c>
      <c r="S19" s="11">
        <f t="shared" si="13"/>
        <v>21.299999999999997</v>
      </c>
      <c r="T19" s="11">
        <f t="shared" si="6"/>
        <v>21.299999999999997</v>
      </c>
      <c r="U19" s="11">
        <f t="shared" si="6"/>
        <v>21.299999999999997</v>
      </c>
      <c r="V19" s="11">
        <f t="shared" si="6"/>
        <v>21.299999999999997</v>
      </c>
      <c r="W19" s="11">
        <f t="shared" si="6"/>
        <v>21.299999999999997</v>
      </c>
      <c r="X19" s="13">
        <f xml:space="preserve"> SUM(N19,S19)</f>
        <v>631.9</v>
      </c>
      <c r="Y19" s="13">
        <f t="shared" si="14"/>
        <v>631.9</v>
      </c>
      <c r="Z19" s="13">
        <f t="shared" si="14"/>
        <v>631.9</v>
      </c>
      <c r="AA19" s="13">
        <f t="shared" si="14"/>
        <v>631.9</v>
      </c>
      <c r="AB19" s="13">
        <f t="shared" si="14"/>
        <v>631.9</v>
      </c>
      <c r="AD19" s="3">
        <f t="shared" si="15"/>
        <v>3159.5</v>
      </c>
    </row>
    <row r="20" spans="1:30" x14ac:dyDescent="0.2">
      <c r="A20" s="1" t="s">
        <v>36</v>
      </c>
      <c r="B20" t="s">
        <v>37</v>
      </c>
      <c r="C20" s="2">
        <v>45</v>
      </c>
      <c r="D20" s="5">
        <v>43</v>
      </c>
      <c r="E20" s="5">
        <v>43</v>
      </c>
      <c r="F20" s="5">
        <v>43</v>
      </c>
      <c r="G20" s="5">
        <v>43</v>
      </c>
      <c r="H20" s="5">
        <v>43</v>
      </c>
      <c r="I20" s="7">
        <f t="shared" si="7"/>
        <v>3</v>
      </c>
      <c r="J20" s="7">
        <f t="shared" ref="J20" si="55">IF(E20 &gt;40,E20-40, 0)</f>
        <v>3</v>
      </c>
      <c r="K20" s="7">
        <f t="shared" ref="K20:L20" si="56">IF(F20 &gt;40,F20-40, 0)</f>
        <v>3</v>
      </c>
      <c r="L20" s="7">
        <f t="shared" si="56"/>
        <v>3</v>
      </c>
      <c r="M20" s="7">
        <f t="shared" ref="M20" si="57">IF(H20 &gt;40,H20-40, 0)</f>
        <v>3</v>
      </c>
      <c r="N20" s="9">
        <f t="shared" si="11"/>
        <v>1935</v>
      </c>
      <c r="O20" s="9">
        <f t="shared" si="12"/>
        <v>1935</v>
      </c>
      <c r="P20" s="9">
        <f t="shared" si="5"/>
        <v>1935</v>
      </c>
      <c r="Q20" s="9">
        <f t="shared" si="5"/>
        <v>1935</v>
      </c>
      <c r="R20" s="9">
        <f t="shared" si="5"/>
        <v>1935</v>
      </c>
      <c r="S20" s="11">
        <f t="shared" si="13"/>
        <v>67.5</v>
      </c>
      <c r="T20" s="11">
        <f t="shared" si="6"/>
        <v>67.5</v>
      </c>
      <c r="U20" s="11">
        <f t="shared" si="6"/>
        <v>67.5</v>
      </c>
      <c r="V20" s="11">
        <f t="shared" si="6"/>
        <v>67.5</v>
      </c>
      <c r="W20" s="11">
        <f t="shared" si="6"/>
        <v>67.5</v>
      </c>
      <c r="X20" s="13">
        <f xml:space="preserve"> SUM(N20,S20)</f>
        <v>2002.5</v>
      </c>
      <c r="Y20" s="13">
        <f t="shared" si="14"/>
        <v>2002.5</v>
      </c>
      <c r="Z20" s="13">
        <f t="shared" si="14"/>
        <v>2002.5</v>
      </c>
      <c r="AA20" s="13">
        <f t="shared" si="14"/>
        <v>2002.5</v>
      </c>
      <c r="AB20" s="13">
        <f t="shared" si="14"/>
        <v>2002.5</v>
      </c>
      <c r="AD20" s="3">
        <f t="shared" si="15"/>
        <v>10012.5</v>
      </c>
    </row>
    <row r="21" spans="1:30" x14ac:dyDescent="0.2">
      <c r="A21" s="1" t="s">
        <v>38</v>
      </c>
      <c r="B21" t="s">
        <v>39</v>
      </c>
      <c r="C21" s="2">
        <v>30</v>
      </c>
      <c r="D21" s="5">
        <v>43</v>
      </c>
      <c r="E21" s="5">
        <v>43</v>
      </c>
      <c r="F21" s="5">
        <v>43</v>
      </c>
      <c r="G21" s="5">
        <v>43</v>
      </c>
      <c r="H21" s="5">
        <v>43</v>
      </c>
      <c r="I21" s="7">
        <f t="shared" si="7"/>
        <v>3</v>
      </c>
      <c r="J21" s="7">
        <f t="shared" ref="J21" si="58">IF(E21 &gt;40,E21-40, 0)</f>
        <v>3</v>
      </c>
      <c r="K21" s="7">
        <f t="shared" ref="K21:L21" si="59">IF(F21 &gt;40,F21-40, 0)</f>
        <v>3</v>
      </c>
      <c r="L21" s="7">
        <f t="shared" si="59"/>
        <v>3</v>
      </c>
      <c r="M21" s="7">
        <f t="shared" ref="M21" si="60">IF(H21 &gt;40,H21-40, 0)</f>
        <v>3</v>
      </c>
      <c r="N21" s="9">
        <f t="shared" si="11"/>
        <v>1290</v>
      </c>
      <c r="O21" s="9">
        <f t="shared" si="12"/>
        <v>1290</v>
      </c>
      <c r="P21" s="9">
        <f t="shared" ref="P21:P24" si="61">$C21*F21</f>
        <v>1290</v>
      </c>
      <c r="Q21" s="9">
        <f t="shared" ref="Q21:Q24" si="62">$C21*G21</f>
        <v>1290</v>
      </c>
      <c r="R21" s="9">
        <f t="shared" ref="R21:R24" si="63">$C21*H21</f>
        <v>1290</v>
      </c>
      <c r="S21" s="11">
        <f t="shared" si="13"/>
        <v>45</v>
      </c>
      <c r="T21" s="11">
        <f t="shared" ref="T21:T24" si="64">0.5*$C21*J21</f>
        <v>45</v>
      </c>
      <c r="U21" s="11">
        <f t="shared" ref="U21:U24" si="65">0.5*$C21*K21</f>
        <v>45</v>
      </c>
      <c r="V21" s="11">
        <f t="shared" ref="V21:V24" si="66">0.5*$C21*L21</f>
        <v>45</v>
      </c>
      <c r="W21" s="11">
        <f t="shared" ref="W21:W24" si="67">0.5*$C21*M21</f>
        <v>45</v>
      </c>
      <c r="X21" s="13">
        <f xml:space="preserve"> SUM(N21,S21)</f>
        <v>1335</v>
      </c>
      <c r="Y21" s="13">
        <f t="shared" ref="Y21:AB24" si="68" xml:space="preserve"> SUM(O21,T21)</f>
        <v>1335</v>
      </c>
      <c r="Z21" s="13">
        <f t="shared" si="68"/>
        <v>1335</v>
      </c>
      <c r="AA21" s="13">
        <f t="shared" si="68"/>
        <v>1335</v>
      </c>
      <c r="AB21" s="13">
        <f t="shared" si="68"/>
        <v>1335</v>
      </c>
      <c r="AD21" s="3">
        <f t="shared" si="15"/>
        <v>6675</v>
      </c>
    </row>
    <row r="22" spans="1:30" x14ac:dyDescent="0.2">
      <c r="A22" s="1" t="s">
        <v>40</v>
      </c>
      <c r="B22" t="s">
        <v>41</v>
      </c>
      <c r="C22" s="2">
        <v>22.5</v>
      </c>
      <c r="D22" s="5">
        <v>43</v>
      </c>
      <c r="E22" s="5">
        <v>43</v>
      </c>
      <c r="F22" s="5">
        <v>43</v>
      </c>
      <c r="G22" s="5">
        <v>43</v>
      </c>
      <c r="H22" s="5">
        <v>43</v>
      </c>
      <c r="I22" s="7">
        <f t="shared" si="7"/>
        <v>3</v>
      </c>
      <c r="J22" s="7">
        <f t="shared" ref="J22" si="69">IF(E22 &gt;40,E22-40, 0)</f>
        <v>3</v>
      </c>
      <c r="K22" s="7">
        <f t="shared" ref="K22:L22" si="70">IF(F22 &gt;40,F22-40, 0)</f>
        <v>3</v>
      </c>
      <c r="L22" s="7">
        <f t="shared" si="70"/>
        <v>3</v>
      </c>
      <c r="M22" s="7">
        <f t="shared" ref="M22" si="71">IF(H22 &gt;40,H22-40, 0)</f>
        <v>3</v>
      </c>
      <c r="N22" s="9">
        <f t="shared" si="11"/>
        <v>967.5</v>
      </c>
      <c r="O22" s="9">
        <f t="shared" si="12"/>
        <v>967.5</v>
      </c>
      <c r="P22" s="9">
        <f t="shared" si="61"/>
        <v>967.5</v>
      </c>
      <c r="Q22" s="9">
        <f t="shared" si="62"/>
        <v>967.5</v>
      </c>
      <c r="R22" s="9">
        <f t="shared" si="63"/>
        <v>967.5</v>
      </c>
      <c r="S22" s="11">
        <f t="shared" si="13"/>
        <v>33.75</v>
      </c>
      <c r="T22" s="11">
        <f t="shared" si="64"/>
        <v>33.75</v>
      </c>
      <c r="U22" s="11">
        <f t="shared" si="65"/>
        <v>33.75</v>
      </c>
      <c r="V22" s="11">
        <f t="shared" si="66"/>
        <v>33.75</v>
      </c>
      <c r="W22" s="11">
        <f t="shared" si="67"/>
        <v>33.75</v>
      </c>
      <c r="X22" s="13">
        <f xml:space="preserve"> SUM(N22,S22)</f>
        <v>1001.25</v>
      </c>
      <c r="Y22" s="13">
        <f t="shared" si="68"/>
        <v>1001.25</v>
      </c>
      <c r="Z22" s="13">
        <f t="shared" si="68"/>
        <v>1001.25</v>
      </c>
      <c r="AA22" s="13">
        <f t="shared" si="68"/>
        <v>1001.25</v>
      </c>
      <c r="AB22" s="13">
        <f t="shared" si="68"/>
        <v>1001.25</v>
      </c>
      <c r="AD22" s="3">
        <f t="shared" si="15"/>
        <v>5006.25</v>
      </c>
    </row>
    <row r="23" spans="1:30" x14ac:dyDescent="0.2">
      <c r="A23" s="1" t="s">
        <v>42</v>
      </c>
      <c r="B23" t="s">
        <v>21</v>
      </c>
      <c r="C23" s="2">
        <v>33.200000000000003</v>
      </c>
      <c r="D23" s="5">
        <v>43</v>
      </c>
      <c r="E23" s="5">
        <v>43</v>
      </c>
      <c r="F23" s="5">
        <v>43</v>
      </c>
      <c r="G23" s="5">
        <v>43</v>
      </c>
      <c r="H23" s="5">
        <v>43</v>
      </c>
      <c r="I23" s="7">
        <f t="shared" si="7"/>
        <v>3</v>
      </c>
      <c r="J23" s="7">
        <f t="shared" ref="J23" si="72">IF(E23 &gt;40,E23-40, 0)</f>
        <v>3</v>
      </c>
      <c r="K23" s="7">
        <f t="shared" ref="K23:L23" si="73">IF(F23 &gt;40,F23-40, 0)</f>
        <v>3</v>
      </c>
      <c r="L23" s="7">
        <f t="shared" si="73"/>
        <v>3</v>
      </c>
      <c r="M23" s="7">
        <f t="shared" ref="M23" si="74">IF(H23 &gt;40,H23-40, 0)</f>
        <v>3</v>
      </c>
      <c r="N23" s="9">
        <f t="shared" si="11"/>
        <v>1427.6000000000001</v>
      </c>
      <c r="O23" s="9">
        <f t="shared" si="12"/>
        <v>1427.6000000000001</v>
      </c>
      <c r="P23" s="9">
        <f t="shared" si="61"/>
        <v>1427.6000000000001</v>
      </c>
      <c r="Q23" s="9">
        <f t="shared" si="62"/>
        <v>1427.6000000000001</v>
      </c>
      <c r="R23" s="9">
        <f t="shared" si="63"/>
        <v>1427.6000000000001</v>
      </c>
      <c r="S23" s="11">
        <f t="shared" si="13"/>
        <v>49.800000000000004</v>
      </c>
      <c r="T23" s="11">
        <f t="shared" si="64"/>
        <v>49.800000000000004</v>
      </c>
      <c r="U23" s="11">
        <f t="shared" si="65"/>
        <v>49.800000000000004</v>
      </c>
      <c r="V23" s="11">
        <f t="shared" si="66"/>
        <v>49.800000000000004</v>
      </c>
      <c r="W23" s="11">
        <f t="shared" si="67"/>
        <v>49.800000000000004</v>
      </c>
      <c r="X23" s="13">
        <f xml:space="preserve"> SUM(N23,S23)</f>
        <v>1477.4</v>
      </c>
      <c r="Y23" s="13">
        <f t="shared" si="68"/>
        <v>1477.4</v>
      </c>
      <c r="Z23" s="13">
        <f t="shared" si="68"/>
        <v>1477.4</v>
      </c>
      <c r="AA23" s="13">
        <f t="shared" si="68"/>
        <v>1477.4</v>
      </c>
      <c r="AB23" s="13">
        <f t="shared" si="68"/>
        <v>1477.4</v>
      </c>
      <c r="AD23" s="3">
        <f t="shared" si="15"/>
        <v>7387</v>
      </c>
    </row>
    <row r="24" spans="1:30" x14ac:dyDescent="0.2">
      <c r="A24" s="1" t="s">
        <v>43</v>
      </c>
      <c r="B24" t="s">
        <v>44</v>
      </c>
      <c r="C24" s="2">
        <v>50</v>
      </c>
      <c r="D24" s="5">
        <v>43</v>
      </c>
      <c r="E24" s="5">
        <v>43</v>
      </c>
      <c r="F24" s="5">
        <v>43</v>
      </c>
      <c r="G24" s="5">
        <v>43</v>
      </c>
      <c r="H24" s="5">
        <v>43</v>
      </c>
      <c r="I24" s="7">
        <f t="shared" si="7"/>
        <v>3</v>
      </c>
      <c r="J24" s="7">
        <f t="shared" ref="J24" si="75">IF(E24 &gt;40,E24-40, 0)</f>
        <v>3</v>
      </c>
      <c r="K24" s="7">
        <f t="shared" ref="K24:L24" si="76">IF(F24 &gt;40,F24-40, 0)</f>
        <v>3</v>
      </c>
      <c r="L24" s="7">
        <f t="shared" si="76"/>
        <v>3</v>
      </c>
      <c r="M24" s="7">
        <f t="shared" ref="M24" si="77">IF(H24 &gt;40,H24-40, 0)</f>
        <v>3</v>
      </c>
      <c r="N24" s="9">
        <f t="shared" si="11"/>
        <v>2150</v>
      </c>
      <c r="O24" s="9">
        <f t="shared" si="12"/>
        <v>2150</v>
      </c>
      <c r="P24" s="9">
        <f t="shared" si="61"/>
        <v>2150</v>
      </c>
      <c r="Q24" s="9">
        <f t="shared" si="62"/>
        <v>2150</v>
      </c>
      <c r="R24" s="9">
        <f t="shared" si="63"/>
        <v>2150</v>
      </c>
      <c r="S24" s="11">
        <f t="shared" si="13"/>
        <v>75</v>
      </c>
      <c r="T24" s="11">
        <f t="shared" si="64"/>
        <v>75</v>
      </c>
      <c r="U24" s="11">
        <f t="shared" si="65"/>
        <v>75</v>
      </c>
      <c r="V24" s="11">
        <f t="shared" si="66"/>
        <v>75</v>
      </c>
      <c r="W24" s="11">
        <f t="shared" si="67"/>
        <v>75</v>
      </c>
      <c r="X24" s="13">
        <f xml:space="preserve"> SUM(N24,S24)</f>
        <v>2225</v>
      </c>
      <c r="Y24" s="13">
        <f t="shared" si="68"/>
        <v>2225</v>
      </c>
      <c r="Z24" s="13">
        <f t="shared" si="68"/>
        <v>2225</v>
      </c>
      <c r="AA24" s="13">
        <f t="shared" si="68"/>
        <v>2225</v>
      </c>
      <c r="AB24" s="13">
        <f t="shared" si="68"/>
        <v>2225</v>
      </c>
      <c r="AD24" s="3">
        <f t="shared" si="15"/>
        <v>11125</v>
      </c>
    </row>
    <row r="26" spans="1:30" x14ac:dyDescent="0.2">
      <c r="A26" s="12" t="s">
        <v>45</v>
      </c>
      <c r="B26" s="14"/>
      <c r="C26" s="13">
        <f>MAX(C5:C24)</f>
        <v>50</v>
      </c>
      <c r="D26" s="15">
        <f>MAX(D5:D24)</f>
        <v>43</v>
      </c>
      <c r="E26" s="15"/>
      <c r="F26" s="15"/>
      <c r="G26" s="15"/>
      <c r="H26" s="15"/>
      <c r="I26" s="15"/>
      <c r="J26" s="15"/>
      <c r="K26" s="15"/>
      <c r="L26" s="15"/>
      <c r="M26" s="15"/>
      <c r="N26" s="13">
        <f>MAX(N5:N24)</f>
        <v>2150</v>
      </c>
      <c r="O26" s="13">
        <f t="shared" ref="O26:R26" si="78">MAX(O5:O24)</f>
        <v>2150</v>
      </c>
      <c r="P26" s="13">
        <f t="shared" si="78"/>
        <v>2150</v>
      </c>
      <c r="Q26" s="13">
        <f t="shared" si="78"/>
        <v>2150</v>
      </c>
      <c r="R26" s="13">
        <f t="shared" si="78"/>
        <v>2150</v>
      </c>
      <c r="S26" s="13">
        <f>MAX(S5:S24)</f>
        <v>75</v>
      </c>
      <c r="T26" s="13">
        <f t="shared" ref="T26:W26" si="79">MAX(T5:T24)</f>
        <v>75</v>
      </c>
      <c r="U26" s="13">
        <f t="shared" si="79"/>
        <v>75</v>
      </c>
      <c r="V26" s="13">
        <f t="shared" si="79"/>
        <v>75</v>
      </c>
      <c r="W26" s="13">
        <f t="shared" si="79"/>
        <v>75</v>
      </c>
      <c r="X26" s="13">
        <f>MAX(X5:X24)</f>
        <v>2225</v>
      </c>
      <c r="Y26" s="13">
        <f t="shared" ref="Y26:AB26" si="80">MAX(Y5:Y24)</f>
        <v>2225</v>
      </c>
      <c r="Z26" s="13">
        <f t="shared" si="80"/>
        <v>2225</v>
      </c>
      <c r="AA26" s="13">
        <f t="shared" si="80"/>
        <v>2225</v>
      </c>
      <c r="AB26" s="13">
        <f t="shared" si="80"/>
        <v>2225</v>
      </c>
      <c r="AC26" s="14"/>
      <c r="AD26" s="13">
        <f t="shared" ref="AD26" si="81">MAX(AD5:AD24)</f>
        <v>11125</v>
      </c>
    </row>
    <row r="27" spans="1:30" x14ac:dyDescent="0.2">
      <c r="A27" s="12" t="s">
        <v>46</v>
      </c>
      <c r="B27" s="14"/>
      <c r="C27" s="13">
        <f>MIN(C5:C24)</f>
        <v>6.9</v>
      </c>
      <c r="D27" s="15">
        <f>MIN(D5:D24)</f>
        <v>43</v>
      </c>
      <c r="E27" s="15"/>
      <c r="F27" s="15"/>
      <c r="G27" s="15"/>
      <c r="H27" s="15"/>
      <c r="I27" s="15"/>
      <c r="J27" s="15"/>
      <c r="K27" s="15"/>
      <c r="L27" s="15"/>
      <c r="M27" s="15"/>
      <c r="N27" s="13">
        <f>MIN(N5:N24)</f>
        <v>296.7</v>
      </c>
      <c r="O27" s="13">
        <f t="shared" ref="O27:R27" si="82">MIN(O5:O24)</f>
        <v>296.7</v>
      </c>
      <c r="P27" s="13">
        <f t="shared" si="82"/>
        <v>296.7</v>
      </c>
      <c r="Q27" s="13">
        <f t="shared" si="82"/>
        <v>296.7</v>
      </c>
      <c r="R27" s="13">
        <f t="shared" si="82"/>
        <v>296.7</v>
      </c>
      <c r="S27" s="13">
        <f>MIN(S5:S24)</f>
        <v>10.350000000000001</v>
      </c>
      <c r="T27" s="13">
        <f t="shared" ref="T27:W27" si="83">MIN(T5:T24)</f>
        <v>10.350000000000001</v>
      </c>
      <c r="U27" s="13">
        <f t="shared" si="83"/>
        <v>10.350000000000001</v>
      </c>
      <c r="V27" s="13">
        <f t="shared" si="83"/>
        <v>10.350000000000001</v>
      </c>
      <c r="W27" s="13">
        <f t="shared" si="83"/>
        <v>10.350000000000001</v>
      </c>
      <c r="X27" s="13">
        <f>MIN(X5:X24)</f>
        <v>307.05</v>
      </c>
      <c r="Y27" s="13">
        <f t="shared" ref="Y27:AB27" si="84">MIN(Y5:Y24)</f>
        <v>307.05</v>
      </c>
      <c r="Z27" s="13">
        <f t="shared" si="84"/>
        <v>307.05</v>
      </c>
      <c r="AA27" s="13">
        <f t="shared" si="84"/>
        <v>307.05</v>
      </c>
      <c r="AB27" s="13">
        <f t="shared" si="84"/>
        <v>307.05</v>
      </c>
      <c r="AC27" s="14"/>
      <c r="AD27" s="13">
        <f t="shared" ref="AD27" si="85">MIN(AD5:AD24)</f>
        <v>1535.25</v>
      </c>
    </row>
    <row r="28" spans="1:30" x14ac:dyDescent="0.2">
      <c r="A28" s="12" t="s">
        <v>47</v>
      </c>
      <c r="B28" s="14"/>
      <c r="C28" s="13">
        <f>AVERAGE(C5:C24)</f>
        <v>19.297000000000001</v>
      </c>
      <c r="D28" s="15">
        <f>AVERAGE(D5:D24)</f>
        <v>43</v>
      </c>
      <c r="E28" s="15"/>
      <c r="F28" s="15"/>
      <c r="G28" s="15"/>
      <c r="H28" s="15"/>
      <c r="I28" s="15"/>
      <c r="J28" s="15"/>
      <c r="K28" s="15"/>
      <c r="L28" s="15"/>
      <c r="M28" s="15"/>
      <c r="N28" s="13">
        <f>AVERAGE(N5:N24)</f>
        <v>829.77100000000007</v>
      </c>
      <c r="O28" s="13">
        <f t="shared" ref="O28:R28" si="86">AVERAGE(O5:O24)</f>
        <v>829.77100000000007</v>
      </c>
      <c r="P28" s="13">
        <f t="shared" si="86"/>
        <v>829.77100000000007</v>
      </c>
      <c r="Q28" s="13">
        <f t="shared" si="86"/>
        <v>829.77100000000007</v>
      </c>
      <c r="R28" s="13">
        <f t="shared" si="86"/>
        <v>829.77100000000007</v>
      </c>
      <c r="S28" s="13">
        <f>AVERAGE(S5:S24)</f>
        <v>28.945500000000003</v>
      </c>
      <c r="T28" s="13">
        <f t="shared" ref="T28:W28" si="87">AVERAGE(T5:T24)</f>
        <v>28.945500000000003</v>
      </c>
      <c r="U28" s="13">
        <f t="shared" si="87"/>
        <v>28.945500000000003</v>
      </c>
      <c r="V28" s="13">
        <f t="shared" si="87"/>
        <v>28.945500000000003</v>
      </c>
      <c r="W28" s="13">
        <f t="shared" si="87"/>
        <v>28.945500000000003</v>
      </c>
      <c r="X28" s="13">
        <f>AVERAGE(X5:X24)</f>
        <v>858.71649999999988</v>
      </c>
      <c r="Y28" s="13">
        <f t="shared" ref="Y28:AB28" si="88">AVERAGE(Y5:Y24)</f>
        <v>858.71649999999988</v>
      </c>
      <c r="Z28" s="13">
        <f t="shared" si="88"/>
        <v>858.71649999999988</v>
      </c>
      <c r="AA28" s="13">
        <f t="shared" si="88"/>
        <v>858.71649999999988</v>
      </c>
      <c r="AB28" s="13">
        <f t="shared" si="88"/>
        <v>858.71649999999988</v>
      </c>
      <c r="AC28" s="14"/>
      <c r="AD28" s="13">
        <f t="shared" ref="AD28" si="89">AVERAGE(AD5:AD24)</f>
        <v>4293.5824999999995</v>
      </c>
    </row>
    <row r="29" spans="1:30" x14ac:dyDescent="0.2">
      <c r="A29" s="12" t="s">
        <v>48</v>
      </c>
      <c r="B29" s="14"/>
      <c r="C29" s="14"/>
      <c r="D29" s="14">
        <f>SUM(D5:D24)</f>
        <v>860</v>
      </c>
      <c r="E29" s="14"/>
      <c r="F29" s="14"/>
      <c r="G29" s="14"/>
      <c r="H29" s="14"/>
      <c r="I29" s="14"/>
      <c r="J29" s="14"/>
      <c r="K29" s="14"/>
      <c r="L29" s="14"/>
      <c r="M29" s="14"/>
      <c r="N29" s="13">
        <f>SUM(N5:N24)</f>
        <v>16595.420000000002</v>
      </c>
      <c r="O29" s="13">
        <f t="shared" ref="O29:R29" si="90">SUM(O5:O24)</f>
        <v>16595.420000000002</v>
      </c>
      <c r="P29" s="13">
        <f t="shared" si="90"/>
        <v>16595.420000000002</v>
      </c>
      <c r="Q29" s="13">
        <f t="shared" si="90"/>
        <v>16595.420000000002</v>
      </c>
      <c r="R29" s="13">
        <f t="shared" si="90"/>
        <v>16595.420000000002</v>
      </c>
      <c r="S29" s="13">
        <f>SUM(S5:S24)</f>
        <v>578.91000000000008</v>
      </c>
      <c r="T29" s="13">
        <f t="shared" ref="T29:W29" si="91">SUM(T5:T24)</f>
        <v>578.91000000000008</v>
      </c>
      <c r="U29" s="13">
        <f t="shared" si="91"/>
        <v>578.91000000000008</v>
      </c>
      <c r="V29" s="13">
        <f t="shared" si="91"/>
        <v>578.91000000000008</v>
      </c>
      <c r="W29" s="13">
        <f t="shared" si="91"/>
        <v>578.91000000000008</v>
      </c>
      <c r="X29" s="13">
        <f>SUM(X5:X24)</f>
        <v>17174.329999999998</v>
      </c>
      <c r="Y29" s="13">
        <f t="shared" ref="Y29:AB29" si="92">SUM(Y5:Y24)</f>
        <v>17174.329999999998</v>
      </c>
      <c r="Z29" s="13">
        <f t="shared" si="92"/>
        <v>17174.329999999998</v>
      </c>
      <c r="AA29" s="13">
        <f t="shared" si="92"/>
        <v>17174.329999999998</v>
      </c>
      <c r="AB29" s="13">
        <f t="shared" si="92"/>
        <v>17174.329999999998</v>
      </c>
      <c r="AC29" s="14"/>
      <c r="AD29" s="13">
        <f t="shared" ref="AD29" si="93">SUM(AD5:AD24)</f>
        <v>85871.65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Sep 2023</vt:lpstr>
      <vt:lpstr>Oct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Rusum</dc:creator>
  <cp:lastModifiedBy>Bala Rusum</cp:lastModifiedBy>
  <dcterms:created xsi:type="dcterms:W3CDTF">2023-10-18T15:50:04Z</dcterms:created>
  <dcterms:modified xsi:type="dcterms:W3CDTF">2023-11-11T20:06:31Z</dcterms:modified>
</cp:coreProperties>
</file>