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0"/>
  <workbookPr defaultThemeVersion="166925"/>
  <mc:AlternateContent xmlns:mc="http://schemas.openxmlformats.org/markup-compatibility/2006">
    <mc:Choice Requires="x15">
      <x15ac:absPath xmlns:x15ac="http://schemas.microsoft.com/office/spreadsheetml/2010/11/ac" url="/Users/leahwang/Dropbox (Prison Policy Initiative)/PPI/Research/PPI Data Toolbox/"/>
    </mc:Choice>
  </mc:AlternateContent>
  <xr:revisionPtr revIDLastSave="0" documentId="13_ncr:1_{7E8BF4E7-8A83-984F-9B58-4ED9CA8A85C0}" xr6:coauthVersionLast="47" xr6:coauthVersionMax="47" xr10:uidLastSave="{00000000-0000-0000-0000-000000000000}"/>
  <bookViews>
    <workbookView xWindow="11200" yWindow="500" windowWidth="39380" windowHeight="26800" xr2:uid="{718ABD87-92E4-244E-86A8-CF77268DD147}"/>
  </bookViews>
  <sheets>
    <sheet name="Intro" sheetId="2" r:id="rId1"/>
    <sheet name="Counts" sheetId="3" r:id="rId2"/>
    <sheet name="Rates" sheetId="4" r:id="rId3"/>
    <sheet name="Percentages" sheetId="6" r:id="rId4"/>
    <sheet name="As published" sheetId="1" r:id="rId5"/>
    <sheet name="Recalculated percents for jails" sheetId="8" state="hidden"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S52" i="4" l="1"/>
  <c r="S53" i="4"/>
  <c r="S54" i="4"/>
  <c r="S55" i="4"/>
  <c r="S51" i="4"/>
  <c r="S46" i="4"/>
  <c r="S47" i="4"/>
  <c r="S48" i="4"/>
  <c r="S49" i="4"/>
  <c r="S45" i="4"/>
  <c r="R43" i="4"/>
  <c r="Q43" i="4"/>
  <c r="R42" i="4"/>
  <c r="Q42" i="4"/>
  <c r="R41" i="4"/>
  <c r="Q41" i="4"/>
  <c r="R40" i="4"/>
  <c r="Q40" i="4"/>
  <c r="R39" i="4"/>
  <c r="Q39" i="4"/>
  <c r="R38" i="4"/>
  <c r="Q38" i="4"/>
  <c r="R37" i="4"/>
  <c r="Q37" i="4"/>
  <c r="R36" i="4"/>
  <c r="Q36" i="4"/>
  <c r="R35" i="4"/>
  <c r="Q35" i="4"/>
  <c r="R34" i="4"/>
  <c r="Q34" i="4"/>
  <c r="R33" i="4"/>
  <c r="Q33" i="4"/>
  <c r="R32" i="4"/>
  <c r="Q32" i="4"/>
  <c r="R31" i="4"/>
  <c r="Q31" i="4"/>
  <c r="R30" i="4"/>
  <c r="Q30" i="4"/>
  <c r="R29" i="4"/>
  <c r="Q29" i="4"/>
  <c r="R28" i="4"/>
  <c r="Q28" i="4"/>
  <c r="R27" i="4"/>
  <c r="Q27" i="4"/>
  <c r="R26" i="4"/>
  <c r="Q26" i="4"/>
  <c r="R25" i="4"/>
  <c r="Q25" i="4"/>
  <c r="R24" i="4"/>
  <c r="Q24" i="4"/>
  <c r="R23" i="4"/>
  <c r="Q23" i="4"/>
  <c r="R22" i="4"/>
  <c r="Q22" i="4"/>
  <c r="R21" i="4"/>
  <c r="Q21" i="4"/>
  <c r="R20" i="4"/>
  <c r="Q20" i="4"/>
  <c r="R19" i="4"/>
  <c r="Q19" i="4"/>
  <c r="R18" i="4"/>
  <c r="Q18" i="4"/>
  <c r="R17" i="4"/>
  <c r="Q17" i="4"/>
  <c r="Q14" i="4"/>
  <c r="R14" i="4"/>
  <c r="Q15" i="4"/>
  <c r="R15" i="4"/>
  <c r="R13" i="4"/>
  <c r="Q13" i="4"/>
  <c r="S18" i="4"/>
  <c r="S19" i="4"/>
  <c r="S20" i="4"/>
  <c r="S21" i="4"/>
  <c r="S22" i="4"/>
  <c r="S23" i="4"/>
  <c r="S24" i="4"/>
  <c r="S25" i="4"/>
  <c r="S26" i="4"/>
  <c r="S27" i="4"/>
  <c r="S28" i="4"/>
  <c r="S29" i="4"/>
  <c r="S30" i="4"/>
  <c r="S31" i="4"/>
  <c r="S32" i="4"/>
  <c r="S33" i="4"/>
  <c r="S34" i="4"/>
  <c r="S35" i="4"/>
  <c r="S36" i="4"/>
  <c r="S37" i="4"/>
  <c r="S38" i="4"/>
  <c r="S39" i="4"/>
  <c r="S40" i="4"/>
  <c r="S41" i="4"/>
  <c r="S42" i="4"/>
  <c r="S43" i="4"/>
  <c r="S17" i="4"/>
  <c r="S14" i="4"/>
  <c r="S15" i="4"/>
  <c r="S13" i="4"/>
  <c r="Q52" i="4"/>
  <c r="R52" i="4"/>
  <c r="Q53" i="4"/>
  <c r="R53" i="4"/>
  <c r="Q54" i="4"/>
  <c r="R54" i="4"/>
  <c r="Q55" i="4"/>
  <c r="R55" i="4"/>
  <c r="R51" i="4"/>
  <c r="Q51" i="4"/>
  <c r="P52" i="4"/>
  <c r="P53" i="4"/>
  <c r="P54" i="4"/>
  <c r="P55" i="4"/>
  <c r="P51" i="4"/>
  <c r="Q46" i="4"/>
  <c r="R46" i="4"/>
  <c r="Q47" i="4"/>
  <c r="R47" i="4"/>
  <c r="Q48" i="4"/>
  <c r="R48" i="4"/>
  <c r="Q49" i="4"/>
  <c r="R49" i="4"/>
  <c r="R45" i="4"/>
  <c r="Q45" i="4"/>
  <c r="P46" i="4"/>
  <c r="P47" i="4"/>
  <c r="P48" i="4"/>
  <c r="P49" i="4"/>
  <c r="P45" i="4"/>
  <c r="P18" i="4"/>
  <c r="P19" i="4"/>
  <c r="P20" i="4"/>
  <c r="P21" i="4"/>
  <c r="P22" i="4"/>
  <c r="P23" i="4"/>
  <c r="P24" i="4"/>
  <c r="P25" i="4"/>
  <c r="P26" i="4"/>
  <c r="P27" i="4"/>
  <c r="P28" i="4"/>
  <c r="P29" i="4"/>
  <c r="P30" i="4"/>
  <c r="P31" i="4"/>
  <c r="P32" i="4"/>
  <c r="P33" i="4"/>
  <c r="P34" i="4"/>
  <c r="P35" i="4"/>
  <c r="P36" i="4"/>
  <c r="P37" i="4"/>
  <c r="P38" i="4"/>
  <c r="P39" i="4"/>
  <c r="P40" i="4"/>
  <c r="P41" i="4"/>
  <c r="P42" i="4"/>
  <c r="P43" i="4"/>
  <c r="P17" i="4"/>
  <c r="P14" i="4"/>
  <c r="P15" i="4"/>
  <c r="P13" i="4"/>
  <c r="S6" i="4"/>
  <c r="S7" i="4"/>
  <c r="S8" i="4"/>
  <c r="S9" i="4"/>
  <c r="S10" i="4"/>
  <c r="S5" i="4"/>
  <c r="P10" i="4"/>
  <c r="P9" i="4"/>
  <c r="P8" i="4"/>
  <c r="P7" i="4"/>
  <c r="P6" i="4"/>
  <c r="P5" i="4"/>
  <c r="Q7" i="4"/>
  <c r="R7" i="4"/>
  <c r="Q8" i="4"/>
  <c r="R8" i="4"/>
  <c r="Q9" i="4"/>
  <c r="R9" i="4"/>
  <c r="Q10" i="4"/>
  <c r="R10" i="4"/>
  <c r="Q6" i="4"/>
  <c r="R6" i="4"/>
  <c r="R5" i="4"/>
  <c r="Q5" i="4"/>
  <c r="T52" i="4"/>
  <c r="U52" i="4"/>
  <c r="V52" i="4"/>
  <c r="W52" i="4"/>
  <c r="X52" i="4"/>
  <c r="Y52" i="4"/>
  <c r="Z52" i="4"/>
  <c r="T53" i="4"/>
  <c r="U53" i="4"/>
  <c r="V53" i="4"/>
  <c r="W53" i="4"/>
  <c r="X53" i="4"/>
  <c r="Z53" i="4"/>
  <c r="T54" i="4"/>
  <c r="U54" i="4"/>
  <c r="V54" i="4"/>
  <c r="W54" i="4"/>
  <c r="X54" i="4"/>
  <c r="Y54" i="4"/>
  <c r="T55" i="4"/>
  <c r="U55" i="4"/>
  <c r="V55" i="4"/>
  <c r="W55" i="4"/>
  <c r="X55" i="4"/>
  <c r="Y55" i="4"/>
  <c r="Z55" i="4"/>
  <c r="U51" i="4"/>
  <c r="V51" i="4"/>
  <c r="W51" i="4"/>
  <c r="X51" i="4"/>
  <c r="T51" i="4"/>
  <c r="T46" i="4"/>
  <c r="U46" i="4"/>
  <c r="V46" i="4"/>
  <c r="W46" i="4"/>
  <c r="X46" i="4"/>
  <c r="T47" i="4"/>
  <c r="U47" i="4"/>
  <c r="V47" i="4"/>
  <c r="X47" i="4"/>
  <c r="T48" i="4"/>
  <c r="U48" i="4"/>
  <c r="V48" i="4"/>
  <c r="W48" i="4"/>
  <c r="X48" i="4"/>
  <c r="Y48" i="4"/>
  <c r="Z48" i="4"/>
  <c r="T49" i="4"/>
  <c r="U49" i="4"/>
  <c r="V49" i="4"/>
  <c r="W49" i="4"/>
  <c r="X49" i="4"/>
  <c r="Y49" i="4"/>
  <c r="U45" i="4"/>
  <c r="V45" i="4"/>
  <c r="W45" i="4"/>
  <c r="X45" i="4"/>
  <c r="Z45" i="4"/>
  <c r="T45" i="4"/>
  <c r="X22" i="4"/>
  <c r="Z22" i="4"/>
  <c r="X23" i="4"/>
  <c r="Z23" i="4"/>
  <c r="X24" i="4"/>
  <c r="Z24" i="4"/>
  <c r="X25" i="4"/>
  <c r="Y25" i="4"/>
  <c r="X26" i="4"/>
  <c r="Z26" i="4"/>
  <c r="X27" i="4"/>
  <c r="Z27" i="4"/>
  <c r="X28" i="4"/>
  <c r="Y28" i="4"/>
  <c r="Z28" i="4"/>
  <c r="X29" i="4"/>
  <c r="Y29" i="4"/>
  <c r="Z29" i="4"/>
  <c r="X30" i="4"/>
  <c r="Z30" i="4"/>
  <c r="X31" i="4"/>
  <c r="Y31" i="4"/>
  <c r="Z31" i="4"/>
  <c r="X32" i="4"/>
  <c r="Z32" i="4"/>
  <c r="X33" i="4"/>
  <c r="Y33" i="4"/>
  <c r="Z33" i="4"/>
  <c r="X34" i="4"/>
  <c r="Y34" i="4"/>
  <c r="X35" i="4"/>
  <c r="Y35" i="4"/>
  <c r="Z35" i="4"/>
  <c r="X36" i="4"/>
  <c r="Z36" i="4"/>
  <c r="X37" i="4"/>
  <c r="X38" i="4"/>
  <c r="Z38" i="4"/>
  <c r="X39" i="4"/>
  <c r="Y39" i="4"/>
  <c r="Z39" i="4"/>
  <c r="X40" i="4"/>
  <c r="Z40" i="4"/>
  <c r="X41" i="4"/>
  <c r="Y41" i="4"/>
  <c r="Z41" i="4"/>
  <c r="X42" i="4"/>
  <c r="Y42" i="4"/>
  <c r="Z42" i="4"/>
  <c r="X43" i="4"/>
  <c r="Z43" i="4"/>
  <c r="X21" i="4"/>
  <c r="Y21" i="4"/>
  <c r="Z21" i="4"/>
  <c r="Y20" i="4"/>
  <c r="Z20" i="4"/>
  <c r="Z19" i="4"/>
  <c r="Z18" i="4"/>
  <c r="Y17" i="4"/>
  <c r="X17" i="4"/>
  <c r="X18" i="4"/>
  <c r="X19" i="4"/>
  <c r="X20" i="4"/>
  <c r="U17" i="4"/>
  <c r="V17" i="4"/>
  <c r="W17" i="4"/>
  <c r="U18" i="4"/>
  <c r="V18" i="4"/>
  <c r="W18" i="4"/>
  <c r="U19" i="4"/>
  <c r="V19" i="4"/>
  <c r="W19" i="4"/>
  <c r="U20" i="4"/>
  <c r="V20" i="4"/>
  <c r="W20" i="4"/>
  <c r="U21" i="4"/>
  <c r="V21" i="4"/>
  <c r="W21" i="4"/>
  <c r="U22" i="4"/>
  <c r="V22" i="4"/>
  <c r="W22" i="4"/>
  <c r="U23" i="4"/>
  <c r="V23" i="4"/>
  <c r="W23" i="4"/>
  <c r="U24" i="4"/>
  <c r="V24" i="4"/>
  <c r="W24" i="4"/>
  <c r="U25" i="4"/>
  <c r="V25" i="4"/>
  <c r="W25" i="4"/>
  <c r="U26" i="4"/>
  <c r="V26" i="4"/>
  <c r="W26" i="4"/>
  <c r="U27" i="4"/>
  <c r="V27" i="4"/>
  <c r="W27" i="4"/>
  <c r="U28" i="4"/>
  <c r="V28" i="4"/>
  <c r="W28" i="4"/>
  <c r="U29" i="4"/>
  <c r="V29" i="4"/>
  <c r="W29" i="4"/>
  <c r="U30" i="4"/>
  <c r="V30" i="4"/>
  <c r="W30" i="4"/>
  <c r="U31" i="4"/>
  <c r="V31" i="4"/>
  <c r="W31" i="4"/>
  <c r="U32" i="4"/>
  <c r="V32" i="4"/>
  <c r="W32" i="4"/>
  <c r="U33" i="4"/>
  <c r="V33" i="4"/>
  <c r="W33" i="4"/>
  <c r="U34" i="4"/>
  <c r="V34" i="4"/>
  <c r="W34" i="4"/>
  <c r="U35" i="4"/>
  <c r="V35" i="4"/>
  <c r="W35" i="4"/>
  <c r="U36" i="4"/>
  <c r="V36" i="4"/>
  <c r="W36" i="4"/>
  <c r="U37" i="4"/>
  <c r="V37" i="4"/>
  <c r="W37" i="4"/>
  <c r="U38" i="4"/>
  <c r="V38" i="4"/>
  <c r="W38" i="4"/>
  <c r="U39" i="4"/>
  <c r="V39" i="4"/>
  <c r="W39" i="4"/>
  <c r="U40" i="4"/>
  <c r="V40" i="4"/>
  <c r="U41" i="4"/>
  <c r="V41" i="4"/>
  <c r="W41" i="4"/>
  <c r="U42" i="4"/>
  <c r="V42" i="4"/>
  <c r="W42" i="4"/>
  <c r="U43" i="4"/>
  <c r="V43" i="4"/>
  <c r="W43" i="4"/>
  <c r="T18" i="4"/>
  <c r="T19" i="4"/>
  <c r="T20" i="4"/>
  <c r="T21" i="4"/>
  <c r="T22" i="4"/>
  <c r="T23" i="4"/>
  <c r="T24" i="4"/>
  <c r="T25" i="4"/>
  <c r="T26" i="4"/>
  <c r="T27" i="4"/>
  <c r="T28" i="4"/>
  <c r="T29" i="4"/>
  <c r="T30" i="4"/>
  <c r="T31" i="4"/>
  <c r="T32" i="4"/>
  <c r="T33" i="4"/>
  <c r="T34" i="4"/>
  <c r="T35" i="4"/>
  <c r="T36" i="4"/>
  <c r="T37" i="4"/>
  <c r="T38" i="4"/>
  <c r="T39" i="4"/>
  <c r="T40" i="4"/>
  <c r="T41" i="4"/>
  <c r="T42" i="4"/>
  <c r="T43" i="4"/>
  <c r="T17" i="4"/>
  <c r="U15" i="4"/>
  <c r="V15" i="4"/>
  <c r="X15" i="4"/>
  <c r="Z15" i="4"/>
  <c r="T15" i="4"/>
  <c r="U14" i="4"/>
  <c r="V14" i="4"/>
  <c r="W14" i="4"/>
  <c r="X14" i="4"/>
  <c r="T14" i="4"/>
  <c r="U13" i="4"/>
  <c r="V13" i="4"/>
  <c r="X13" i="4"/>
  <c r="T13" i="4"/>
  <c r="U10" i="4"/>
  <c r="V10" i="4"/>
  <c r="W10" i="4"/>
  <c r="X10" i="4"/>
  <c r="Y10" i="4"/>
  <c r="Z10" i="4"/>
  <c r="U9" i="4"/>
  <c r="V9" i="4"/>
  <c r="W9" i="4"/>
  <c r="X9" i="4"/>
  <c r="Y9" i="4"/>
  <c r="Z9" i="4"/>
  <c r="U8" i="4"/>
  <c r="V8" i="4"/>
  <c r="W8" i="4"/>
  <c r="X8" i="4"/>
  <c r="Y8" i="4"/>
  <c r="Z8" i="4"/>
  <c r="Z7" i="4"/>
  <c r="U7" i="4"/>
  <c r="V7" i="4"/>
  <c r="W7" i="4"/>
  <c r="X7" i="4"/>
  <c r="T6" i="4"/>
  <c r="T7" i="4"/>
  <c r="T8" i="4"/>
  <c r="T9" i="4"/>
  <c r="T10" i="4"/>
  <c r="U5" i="4"/>
  <c r="V5" i="4"/>
  <c r="W5" i="4"/>
  <c r="X5" i="4"/>
  <c r="T5" i="4"/>
  <c r="E37" i="4"/>
  <c r="E38" i="4"/>
  <c r="E39" i="4"/>
  <c r="E40" i="4"/>
  <c r="E41" i="4"/>
  <c r="E42" i="4"/>
  <c r="E43" i="4"/>
  <c r="E44" i="4"/>
  <c r="E45" i="4"/>
  <c r="E46" i="4"/>
  <c r="E47" i="4"/>
  <c r="E48" i="4"/>
  <c r="E49" i="4"/>
  <c r="E50" i="4"/>
  <c r="E51" i="4"/>
  <c r="E52" i="4"/>
  <c r="E53" i="4"/>
  <c r="E54" i="4"/>
  <c r="E55" i="4"/>
  <c r="E36" i="4"/>
  <c r="E35" i="4"/>
  <c r="E15" i="4"/>
  <c r="E16" i="4"/>
  <c r="E17" i="4"/>
  <c r="E18" i="4"/>
  <c r="E19" i="4"/>
  <c r="E20" i="4"/>
  <c r="E21" i="4"/>
  <c r="E22" i="4"/>
  <c r="E23" i="4"/>
  <c r="E24" i="4"/>
  <c r="E25" i="4"/>
  <c r="E26" i="4"/>
  <c r="E27" i="4"/>
  <c r="E28" i="4"/>
  <c r="E29" i="4"/>
  <c r="E30" i="4"/>
  <c r="E31" i="4"/>
  <c r="E32" i="4"/>
  <c r="E33" i="4"/>
  <c r="E14" i="4"/>
  <c r="E11" i="4"/>
  <c r="E12" i="4"/>
  <c r="E10" i="4"/>
  <c r="E6" i="4"/>
  <c r="E7" i="4"/>
  <c r="E8" i="4"/>
  <c r="E5" i="4"/>
  <c r="U52" i="3"/>
  <c r="V52" i="3"/>
  <c r="W52" i="3"/>
  <c r="X52" i="3"/>
  <c r="Y52" i="3"/>
  <c r="Z52" i="3"/>
  <c r="AA52" i="3"/>
  <c r="U53" i="3"/>
  <c r="V53" i="3"/>
  <c r="W53" i="3"/>
  <c r="X53" i="3"/>
  <c r="Y53" i="3"/>
  <c r="AA53" i="3"/>
  <c r="U54" i="3"/>
  <c r="V54" i="3"/>
  <c r="W54" i="3"/>
  <c r="X54" i="3"/>
  <c r="Y54" i="3"/>
  <c r="Z54" i="3"/>
  <c r="U55" i="3"/>
  <c r="V55" i="3"/>
  <c r="W55" i="3"/>
  <c r="X55" i="3"/>
  <c r="Y55" i="3"/>
  <c r="Z55" i="3"/>
  <c r="AA55" i="3"/>
  <c r="V51" i="3"/>
  <c r="W51" i="3"/>
  <c r="X51" i="3"/>
  <c r="Y51" i="3"/>
  <c r="U46" i="3"/>
  <c r="V46" i="3"/>
  <c r="W46" i="3"/>
  <c r="X46" i="3"/>
  <c r="Y46" i="3"/>
  <c r="U47" i="3"/>
  <c r="V47" i="3"/>
  <c r="W47" i="3"/>
  <c r="Y47" i="3"/>
  <c r="U48" i="3"/>
  <c r="V48" i="3"/>
  <c r="W48" i="3"/>
  <c r="X48" i="3"/>
  <c r="Y48" i="3"/>
  <c r="Z48" i="3"/>
  <c r="AA48" i="3"/>
  <c r="U49" i="3"/>
  <c r="V49" i="3"/>
  <c r="W49" i="3"/>
  <c r="X49" i="3"/>
  <c r="Y49" i="3"/>
  <c r="Z49" i="3"/>
  <c r="V45" i="3"/>
  <c r="W45" i="3"/>
  <c r="X45" i="3"/>
  <c r="Y45" i="3"/>
  <c r="AA45" i="3"/>
  <c r="U33" i="3"/>
  <c r="V33" i="3"/>
  <c r="W33" i="3"/>
  <c r="X33" i="3"/>
  <c r="Y33" i="3"/>
  <c r="Z33" i="3"/>
  <c r="AA33" i="3"/>
  <c r="U34" i="3"/>
  <c r="V34" i="3"/>
  <c r="W34" i="3"/>
  <c r="X34" i="3"/>
  <c r="Y34" i="3"/>
  <c r="Z34" i="3"/>
  <c r="U35" i="3"/>
  <c r="V35" i="3"/>
  <c r="W35" i="3"/>
  <c r="X35" i="3"/>
  <c r="Y35" i="3"/>
  <c r="Z35" i="3"/>
  <c r="AA35" i="3"/>
  <c r="U36" i="3"/>
  <c r="V36" i="3"/>
  <c r="W36" i="3"/>
  <c r="X36" i="3"/>
  <c r="Y36" i="3"/>
  <c r="AA36" i="3"/>
  <c r="U37" i="3"/>
  <c r="V37" i="3"/>
  <c r="W37" i="3"/>
  <c r="X37" i="3"/>
  <c r="Y37" i="3"/>
  <c r="U38" i="3"/>
  <c r="V38" i="3"/>
  <c r="W38" i="3"/>
  <c r="X38" i="3"/>
  <c r="Y38" i="3"/>
  <c r="AA38" i="3"/>
  <c r="U39" i="3"/>
  <c r="V39" i="3"/>
  <c r="W39" i="3"/>
  <c r="X39" i="3"/>
  <c r="Y39" i="3"/>
  <c r="Z39" i="3"/>
  <c r="AA39" i="3"/>
  <c r="U40" i="3"/>
  <c r="V40" i="3"/>
  <c r="W40" i="3"/>
  <c r="Y40" i="3"/>
  <c r="AA40" i="3"/>
  <c r="U41" i="3"/>
  <c r="V41" i="3"/>
  <c r="W41" i="3"/>
  <c r="X41" i="3"/>
  <c r="Y41" i="3"/>
  <c r="Z41" i="3"/>
  <c r="AA41" i="3"/>
  <c r="U42" i="3"/>
  <c r="V42" i="3"/>
  <c r="W42" i="3"/>
  <c r="X42" i="3"/>
  <c r="Y42" i="3"/>
  <c r="Z42" i="3"/>
  <c r="AA42" i="3"/>
  <c r="U43" i="3"/>
  <c r="V43" i="3"/>
  <c r="W43" i="3"/>
  <c r="X43" i="3"/>
  <c r="Y43" i="3"/>
  <c r="AA43" i="3"/>
  <c r="U25" i="3"/>
  <c r="V25" i="3"/>
  <c r="W25" i="3"/>
  <c r="X25" i="3"/>
  <c r="Y25" i="3"/>
  <c r="Z25" i="3"/>
  <c r="U26" i="3"/>
  <c r="V26" i="3"/>
  <c r="W26" i="3"/>
  <c r="X26" i="3"/>
  <c r="Y26" i="3"/>
  <c r="AA26" i="3"/>
  <c r="U27" i="3"/>
  <c r="V27" i="3"/>
  <c r="W27" i="3"/>
  <c r="X27" i="3"/>
  <c r="Y27" i="3"/>
  <c r="AA27" i="3"/>
  <c r="U28" i="3"/>
  <c r="V28" i="3"/>
  <c r="W28" i="3"/>
  <c r="X28" i="3"/>
  <c r="Y28" i="3"/>
  <c r="Z28" i="3"/>
  <c r="AA28" i="3"/>
  <c r="U29" i="3"/>
  <c r="V29" i="3"/>
  <c r="W29" i="3"/>
  <c r="X29" i="3"/>
  <c r="Y29" i="3"/>
  <c r="Z29" i="3"/>
  <c r="AA29" i="3"/>
  <c r="U30" i="3"/>
  <c r="V30" i="3"/>
  <c r="W30" i="3"/>
  <c r="X30" i="3"/>
  <c r="Y30" i="3"/>
  <c r="AA30" i="3"/>
  <c r="U31" i="3"/>
  <c r="V31" i="3"/>
  <c r="W31" i="3"/>
  <c r="X31" i="3"/>
  <c r="Y31" i="3"/>
  <c r="Z31" i="3"/>
  <c r="AA31" i="3"/>
  <c r="U32" i="3"/>
  <c r="V32" i="3"/>
  <c r="W32" i="3"/>
  <c r="X32" i="3"/>
  <c r="Y32" i="3"/>
  <c r="AA32" i="3"/>
  <c r="U22" i="3"/>
  <c r="V22" i="3"/>
  <c r="W22" i="3"/>
  <c r="X22" i="3"/>
  <c r="Y22" i="3"/>
  <c r="AA22" i="3"/>
  <c r="U23" i="3"/>
  <c r="V23" i="3"/>
  <c r="W23" i="3"/>
  <c r="X23" i="3"/>
  <c r="Y23" i="3"/>
  <c r="AA23" i="3"/>
  <c r="U24" i="3"/>
  <c r="V24" i="3"/>
  <c r="W24" i="3"/>
  <c r="X24" i="3"/>
  <c r="Y24" i="3"/>
  <c r="AA24" i="3"/>
  <c r="V21" i="3"/>
  <c r="W21" i="3"/>
  <c r="X21" i="3"/>
  <c r="Y21" i="3"/>
  <c r="Z21" i="3"/>
  <c r="AA21" i="3"/>
  <c r="V20" i="3"/>
  <c r="W20" i="3"/>
  <c r="X20" i="3"/>
  <c r="Y20" i="3"/>
  <c r="Z20" i="3"/>
  <c r="AA20" i="3"/>
  <c r="U51" i="3"/>
  <c r="U45" i="3"/>
  <c r="U21" i="3"/>
  <c r="U20" i="3"/>
  <c r="V5" i="3"/>
  <c r="W5" i="3"/>
  <c r="X5" i="3"/>
  <c r="Y5" i="3"/>
  <c r="U5" i="3"/>
  <c r="W6" i="3"/>
  <c r="X6" i="3"/>
  <c r="U6" i="3"/>
  <c r="V7" i="3"/>
  <c r="W7" i="3"/>
  <c r="X7" i="3"/>
  <c r="Y7" i="3"/>
  <c r="AA7" i="3"/>
  <c r="U7" i="3"/>
  <c r="V8" i="3"/>
  <c r="W8" i="3"/>
  <c r="X8" i="3"/>
  <c r="Y8" i="3"/>
  <c r="Z8" i="3"/>
  <c r="AA8" i="3"/>
  <c r="U8" i="3"/>
  <c r="V9" i="3"/>
  <c r="W9" i="3"/>
  <c r="X9" i="3"/>
  <c r="Y9" i="3"/>
  <c r="Z9" i="3"/>
  <c r="AA9" i="3"/>
  <c r="U9" i="3"/>
  <c r="V10" i="3"/>
  <c r="W10" i="3"/>
  <c r="X10" i="3"/>
  <c r="Y10" i="3"/>
  <c r="Z10" i="3"/>
  <c r="AA10" i="3"/>
  <c r="U10" i="3"/>
  <c r="V13" i="3"/>
  <c r="W13" i="3"/>
  <c r="Y13" i="3"/>
  <c r="U13" i="3"/>
  <c r="V14" i="3"/>
  <c r="W14" i="3"/>
  <c r="X14" i="3"/>
  <c r="Y14" i="3"/>
  <c r="U14" i="3"/>
  <c r="V15" i="3"/>
  <c r="W15" i="3"/>
  <c r="Y15" i="3"/>
  <c r="AA15" i="3"/>
  <c r="U15" i="3"/>
  <c r="V17" i="3"/>
  <c r="W17" i="3"/>
  <c r="X17" i="3"/>
  <c r="Y17" i="3"/>
  <c r="Z17" i="3"/>
  <c r="U17" i="3"/>
  <c r="V18" i="3"/>
  <c r="W18" i="3"/>
  <c r="X18" i="3"/>
  <c r="Y18" i="3"/>
  <c r="AA18" i="3"/>
  <c r="V19" i="3"/>
  <c r="W19" i="3"/>
  <c r="X19" i="3"/>
  <c r="Y19" i="3"/>
  <c r="AA19" i="3"/>
  <c r="U19" i="3"/>
  <c r="U18" i="3"/>
  <c r="AD5" i="3" l="1"/>
  <c r="I23" i="4"/>
  <c r="I24" i="4"/>
  <c r="I25" i="4"/>
  <c r="I26" i="4"/>
  <c r="I27" i="4"/>
  <c r="I28" i="4"/>
  <c r="I29" i="4"/>
  <c r="I30" i="4"/>
  <c r="I31" i="4"/>
  <c r="I32" i="4"/>
  <c r="I33" i="4"/>
  <c r="I34" i="4"/>
  <c r="I35" i="4"/>
  <c r="I36" i="4"/>
  <c r="I37" i="4"/>
  <c r="I38" i="4"/>
  <c r="I39" i="4"/>
  <c r="I40" i="4"/>
  <c r="I41" i="4"/>
  <c r="I42" i="4"/>
  <c r="I43" i="4"/>
  <c r="I44" i="4"/>
  <c r="I45" i="4"/>
  <c r="I46" i="4"/>
  <c r="I47" i="4"/>
  <c r="I48" i="4"/>
  <c r="I49" i="4"/>
  <c r="I50" i="4"/>
  <c r="I51" i="4"/>
  <c r="I52" i="4"/>
  <c r="I53" i="4"/>
  <c r="I54" i="4"/>
  <c r="I55" i="4"/>
  <c r="I21" i="4"/>
  <c r="I22" i="4"/>
  <c r="I18" i="4"/>
  <c r="I19" i="4"/>
  <c r="I20" i="4"/>
  <c r="I16" i="4"/>
  <c r="I17" i="4"/>
  <c r="I15" i="4"/>
  <c r="I14" i="4"/>
  <c r="E51" i="6" l="1"/>
  <c r="E52" i="6"/>
  <c r="E53" i="6"/>
  <c r="E54" i="6"/>
  <c r="E55" i="6"/>
  <c r="E35" i="6"/>
  <c r="E36" i="6"/>
  <c r="E37" i="6"/>
  <c r="E38" i="6"/>
  <c r="E39" i="6"/>
  <c r="E40" i="6"/>
  <c r="E41" i="6"/>
  <c r="E42" i="6"/>
  <c r="E43" i="6"/>
  <c r="E44" i="6"/>
  <c r="E45" i="6"/>
  <c r="E46" i="6"/>
  <c r="E47" i="6"/>
  <c r="E48" i="6"/>
  <c r="E49" i="6"/>
  <c r="E50" i="6"/>
  <c r="E8" i="6"/>
  <c r="E10" i="6"/>
  <c r="E11" i="6"/>
  <c r="E12" i="6"/>
  <c r="E14" i="6"/>
  <c r="E15" i="6"/>
  <c r="E16" i="6"/>
  <c r="E17" i="6"/>
  <c r="E18" i="6"/>
  <c r="E19" i="6"/>
  <c r="E20" i="6"/>
  <c r="E21" i="6"/>
  <c r="E22" i="6"/>
  <c r="E23" i="6"/>
  <c r="E24" i="6"/>
  <c r="E25" i="6"/>
  <c r="E26" i="6"/>
  <c r="E27" i="6"/>
  <c r="E28" i="6"/>
  <c r="E29" i="6"/>
  <c r="E30" i="6"/>
  <c r="E31" i="6"/>
  <c r="E32" i="6"/>
  <c r="E33" i="6"/>
  <c r="E6" i="6"/>
  <c r="E7" i="6"/>
  <c r="E5" i="6"/>
  <c r="T6" i="6"/>
  <c r="T7" i="6"/>
  <c r="T8" i="6"/>
  <c r="T9" i="6"/>
  <c r="T10" i="6"/>
  <c r="T13" i="6"/>
  <c r="T14" i="6"/>
  <c r="T15" i="6"/>
  <c r="T17" i="6"/>
  <c r="T18" i="6"/>
  <c r="T19" i="6"/>
  <c r="T20" i="6"/>
  <c r="T21" i="6"/>
  <c r="T22" i="6"/>
  <c r="T23" i="6"/>
  <c r="T24" i="6"/>
  <c r="T25" i="6"/>
  <c r="T26" i="6"/>
  <c r="T27" i="6"/>
  <c r="T28" i="6"/>
  <c r="T29" i="6"/>
  <c r="T30" i="6"/>
  <c r="T31" i="6"/>
  <c r="T32" i="6"/>
  <c r="T33" i="6"/>
  <c r="T34" i="6"/>
  <c r="T35" i="6"/>
  <c r="T36" i="6"/>
  <c r="T37" i="6"/>
  <c r="T38" i="6"/>
  <c r="T39" i="6"/>
  <c r="T40" i="6"/>
  <c r="T41" i="6"/>
  <c r="T42" i="6"/>
  <c r="T43" i="6"/>
  <c r="T45" i="6"/>
  <c r="T46" i="6"/>
  <c r="T47" i="6"/>
  <c r="T48" i="6"/>
  <c r="T49" i="6"/>
  <c r="T51" i="6"/>
  <c r="T52" i="6"/>
  <c r="T53" i="6"/>
  <c r="T54" i="6"/>
  <c r="T55" i="6"/>
  <c r="T5" i="6"/>
  <c r="AD6" i="3" l="1"/>
  <c r="AD7" i="3"/>
  <c r="AD8" i="3"/>
  <c r="AD9" i="3"/>
  <c r="AD10" i="3"/>
  <c r="AD11" i="3"/>
  <c r="AD12" i="3"/>
  <c r="AD13" i="3"/>
  <c r="AF13" i="6" s="1"/>
  <c r="AD14" i="3"/>
  <c r="AD15" i="3"/>
  <c r="AD16" i="3"/>
  <c r="AD17" i="3"/>
  <c r="AD18" i="3"/>
  <c r="AD19" i="3"/>
  <c r="AD20" i="3"/>
  <c r="AD21" i="3"/>
  <c r="AD22" i="3"/>
  <c r="AD23" i="3"/>
  <c r="AD24" i="3"/>
  <c r="AD25" i="3"/>
  <c r="AD26" i="3"/>
  <c r="AD27" i="3"/>
  <c r="AD28" i="3"/>
  <c r="AF28" i="6" s="1"/>
  <c r="AD29" i="3"/>
  <c r="AD30" i="3"/>
  <c r="AD31" i="3"/>
  <c r="AD32" i="3"/>
  <c r="AD33" i="3"/>
  <c r="AD34" i="3"/>
  <c r="AD35" i="3"/>
  <c r="AD36" i="3"/>
  <c r="AD37" i="3"/>
  <c r="AD38" i="3"/>
  <c r="AF38" i="6" s="1"/>
  <c r="AD39" i="3"/>
  <c r="AD40" i="3"/>
  <c r="AE40" i="6" s="1"/>
  <c r="AD41" i="3"/>
  <c r="AD42" i="3"/>
  <c r="AF42" i="6" s="1"/>
  <c r="AD43" i="3"/>
  <c r="AD44" i="3"/>
  <c r="AD45" i="3"/>
  <c r="AF45" i="6" s="1"/>
  <c r="AD46" i="3"/>
  <c r="AF46" i="6" s="1"/>
  <c r="AD47" i="3"/>
  <c r="AD48" i="3"/>
  <c r="AD49" i="3"/>
  <c r="AD50" i="3"/>
  <c r="AD51" i="3"/>
  <c r="AD52" i="3"/>
  <c r="AD53" i="3"/>
  <c r="AF53" i="6" s="1"/>
  <c r="AD54" i="3"/>
  <c r="AD55" i="3"/>
  <c r="AF6" i="6"/>
  <c r="AF14" i="6"/>
  <c r="AF22" i="6"/>
  <c r="AF29" i="6"/>
  <c r="AF30" i="6"/>
  <c r="AF54" i="6"/>
  <c r="AE6" i="6"/>
  <c r="AE14" i="6"/>
  <c r="AE22" i="6"/>
  <c r="AE30" i="6"/>
  <c r="AE38" i="6"/>
  <c r="AE46" i="6"/>
  <c r="AE54" i="6"/>
  <c r="S6" i="6"/>
  <c r="S7" i="6"/>
  <c r="S8" i="6"/>
  <c r="S9" i="6"/>
  <c r="S10" i="6"/>
  <c r="S13" i="6"/>
  <c r="S14" i="6"/>
  <c r="S15" i="6"/>
  <c r="S17" i="6"/>
  <c r="S18" i="6"/>
  <c r="S19" i="6"/>
  <c r="S20" i="6"/>
  <c r="S21" i="6"/>
  <c r="S22" i="6"/>
  <c r="S23" i="6"/>
  <c r="S24" i="6"/>
  <c r="S25" i="6"/>
  <c r="S26" i="6"/>
  <c r="S27" i="6"/>
  <c r="S28" i="6"/>
  <c r="S29" i="6"/>
  <c r="S30" i="6"/>
  <c r="S31" i="6"/>
  <c r="S32" i="6"/>
  <c r="S33" i="6"/>
  <c r="S34" i="6"/>
  <c r="S35" i="6"/>
  <c r="S36" i="6"/>
  <c r="S37" i="6"/>
  <c r="S38" i="6"/>
  <c r="S39" i="6"/>
  <c r="S40" i="6"/>
  <c r="S41" i="6"/>
  <c r="S42" i="6"/>
  <c r="S43" i="6"/>
  <c r="S45" i="6"/>
  <c r="S46" i="6"/>
  <c r="S47" i="6"/>
  <c r="S48" i="6"/>
  <c r="S49" i="6"/>
  <c r="S51" i="6"/>
  <c r="S52" i="6"/>
  <c r="S53" i="6"/>
  <c r="S54" i="6"/>
  <c r="S55" i="6"/>
  <c r="S5" i="6"/>
  <c r="R6" i="6"/>
  <c r="R7" i="6"/>
  <c r="R8" i="6"/>
  <c r="R9" i="6"/>
  <c r="R10" i="6"/>
  <c r="R13" i="6"/>
  <c r="R14" i="6"/>
  <c r="R15" i="6"/>
  <c r="R17" i="6"/>
  <c r="R18" i="6"/>
  <c r="R19" i="6"/>
  <c r="R20" i="6"/>
  <c r="R21" i="6"/>
  <c r="R22" i="6"/>
  <c r="R23" i="6"/>
  <c r="R24" i="6"/>
  <c r="R25" i="6"/>
  <c r="R26" i="6"/>
  <c r="R27" i="6"/>
  <c r="R28" i="6"/>
  <c r="R29" i="6"/>
  <c r="R30" i="6"/>
  <c r="R31" i="6"/>
  <c r="R32" i="6"/>
  <c r="R33" i="6"/>
  <c r="R34" i="6"/>
  <c r="R35" i="6"/>
  <c r="R36" i="6"/>
  <c r="R37" i="6"/>
  <c r="R38" i="6"/>
  <c r="R39" i="6"/>
  <c r="R40" i="6"/>
  <c r="R41" i="6"/>
  <c r="R42" i="6"/>
  <c r="R43" i="6"/>
  <c r="R45" i="6"/>
  <c r="R46" i="6"/>
  <c r="R47" i="6"/>
  <c r="R48" i="6"/>
  <c r="R49" i="6"/>
  <c r="R51" i="6"/>
  <c r="R52" i="6"/>
  <c r="R53" i="6"/>
  <c r="R54" i="6"/>
  <c r="R55" i="6"/>
  <c r="R5" i="6"/>
  <c r="G6" i="6"/>
  <c r="G7" i="6"/>
  <c r="G8" i="6"/>
  <c r="G9" i="6"/>
  <c r="G10" i="6"/>
  <c r="G11" i="6"/>
  <c r="G12" i="6"/>
  <c r="G14" i="6"/>
  <c r="G15" i="6"/>
  <c r="G16" i="6"/>
  <c r="G17" i="6"/>
  <c r="G18" i="6"/>
  <c r="G19" i="6"/>
  <c r="G20" i="6"/>
  <c r="G21" i="6"/>
  <c r="G22" i="6"/>
  <c r="G23" i="6"/>
  <c r="G24" i="6"/>
  <c r="G25" i="6"/>
  <c r="G26" i="6"/>
  <c r="G27" i="6"/>
  <c r="G28" i="6"/>
  <c r="G29" i="6"/>
  <c r="G30" i="6"/>
  <c r="G31" i="6"/>
  <c r="G32" i="6"/>
  <c r="G33" i="6"/>
  <c r="G34" i="6"/>
  <c r="G35" i="6"/>
  <c r="G36" i="6"/>
  <c r="G37" i="6"/>
  <c r="G38" i="6"/>
  <c r="G39" i="6"/>
  <c r="G40" i="6"/>
  <c r="G41" i="6"/>
  <c r="G42" i="6"/>
  <c r="G43" i="6"/>
  <c r="G44" i="6"/>
  <c r="G45" i="6"/>
  <c r="G46" i="6"/>
  <c r="G47" i="6"/>
  <c r="G48" i="6"/>
  <c r="G49" i="6"/>
  <c r="G50" i="6"/>
  <c r="G51" i="6"/>
  <c r="G52" i="6"/>
  <c r="G53" i="6"/>
  <c r="G54" i="6"/>
  <c r="G55" i="6"/>
  <c r="G5" i="6"/>
  <c r="F6" i="6"/>
  <c r="F7" i="6"/>
  <c r="F8" i="6"/>
  <c r="F9" i="6"/>
  <c r="F10" i="6"/>
  <c r="F11" i="6"/>
  <c r="F12" i="6"/>
  <c r="F14" i="6"/>
  <c r="F15" i="6"/>
  <c r="F16" i="6"/>
  <c r="F17" i="6"/>
  <c r="F18" i="6"/>
  <c r="F19" i="6"/>
  <c r="F20" i="6"/>
  <c r="F21" i="6"/>
  <c r="F22" i="6"/>
  <c r="F23" i="6"/>
  <c r="F24" i="6"/>
  <c r="F25" i="6"/>
  <c r="F26" i="6"/>
  <c r="F27" i="6"/>
  <c r="F28" i="6"/>
  <c r="F29" i="6"/>
  <c r="F30" i="6"/>
  <c r="F31" i="6"/>
  <c r="F32" i="6"/>
  <c r="F33" i="6"/>
  <c r="F34" i="6"/>
  <c r="F35" i="6"/>
  <c r="F36" i="6"/>
  <c r="F37" i="6"/>
  <c r="F38" i="6"/>
  <c r="F39" i="6"/>
  <c r="F40" i="6"/>
  <c r="F41" i="6"/>
  <c r="F42" i="6"/>
  <c r="F43" i="6"/>
  <c r="F44" i="6"/>
  <c r="F45" i="6"/>
  <c r="F46" i="6"/>
  <c r="F47" i="6"/>
  <c r="F48" i="6"/>
  <c r="F49" i="6"/>
  <c r="F50" i="6"/>
  <c r="F51" i="6"/>
  <c r="F52" i="6"/>
  <c r="F53" i="6"/>
  <c r="F54" i="6"/>
  <c r="F55" i="6"/>
  <c r="F5" i="6"/>
  <c r="K5" i="6"/>
  <c r="L5" i="6"/>
  <c r="M5" i="6"/>
  <c r="N5" i="6"/>
  <c r="K6" i="6"/>
  <c r="L6" i="6"/>
  <c r="M6" i="6"/>
  <c r="N6" i="6"/>
  <c r="M7" i="6"/>
  <c r="N7" i="6"/>
  <c r="K8" i="6"/>
  <c r="L8" i="6"/>
  <c r="M8" i="6"/>
  <c r="N8" i="6"/>
  <c r="K9" i="6"/>
  <c r="M9" i="6"/>
  <c r="N9" i="6"/>
  <c r="K10" i="6"/>
  <c r="M10" i="6"/>
  <c r="N10" i="6"/>
  <c r="K11" i="6"/>
  <c r="L11" i="6"/>
  <c r="M11" i="6"/>
  <c r="N11" i="6"/>
  <c r="K12" i="6"/>
  <c r="L12" i="6"/>
  <c r="M12" i="6"/>
  <c r="N12" i="6"/>
  <c r="K14" i="6"/>
  <c r="M14" i="6"/>
  <c r="N14" i="6"/>
  <c r="K15" i="6"/>
  <c r="L15" i="6"/>
  <c r="N15" i="6"/>
  <c r="K16" i="6"/>
  <c r="L16" i="6"/>
  <c r="M16" i="6"/>
  <c r="N16" i="6"/>
  <c r="M17" i="6"/>
  <c r="N17" i="6"/>
  <c r="L18" i="6"/>
  <c r="N18" i="6"/>
  <c r="K19" i="6"/>
  <c r="L19" i="6"/>
  <c r="N19" i="6"/>
  <c r="M20" i="6"/>
  <c r="N20" i="6"/>
  <c r="K21" i="6"/>
  <c r="L21" i="6"/>
  <c r="M21" i="6"/>
  <c r="N21" i="6"/>
  <c r="L22" i="6"/>
  <c r="M22" i="6"/>
  <c r="N22" i="6"/>
  <c r="K23" i="6"/>
  <c r="L23" i="6"/>
  <c r="M23" i="6"/>
  <c r="N23" i="6"/>
  <c r="K24" i="6"/>
  <c r="L24" i="6"/>
  <c r="N24" i="6"/>
  <c r="K25" i="6"/>
  <c r="M25" i="6"/>
  <c r="N25" i="6"/>
  <c r="K26" i="6"/>
  <c r="N26" i="6"/>
  <c r="K27" i="6"/>
  <c r="L27" i="6"/>
  <c r="M27" i="6"/>
  <c r="N27" i="6"/>
  <c r="N28" i="6"/>
  <c r="K29" i="6"/>
  <c r="L29" i="6"/>
  <c r="M29" i="6"/>
  <c r="N29" i="6"/>
  <c r="K30" i="6"/>
  <c r="N30" i="6"/>
  <c r="M31" i="6"/>
  <c r="N31" i="6"/>
  <c r="K32" i="6"/>
  <c r="M32" i="6"/>
  <c r="N32" i="6"/>
  <c r="K33" i="6"/>
  <c r="L33" i="6"/>
  <c r="M33" i="6"/>
  <c r="N33" i="6"/>
  <c r="K34" i="6"/>
  <c r="M34" i="6"/>
  <c r="N34" i="6"/>
  <c r="K35" i="6"/>
  <c r="M35" i="6"/>
  <c r="N35" i="6"/>
  <c r="K36" i="6"/>
  <c r="L36" i="6"/>
  <c r="M36" i="6"/>
  <c r="N36" i="6"/>
  <c r="M37" i="6"/>
  <c r="N37" i="6"/>
  <c r="N38" i="6"/>
  <c r="K39" i="6"/>
  <c r="L39" i="6"/>
  <c r="M39" i="6"/>
  <c r="N39" i="6"/>
  <c r="M40" i="6"/>
  <c r="N40" i="6"/>
  <c r="K41" i="6"/>
  <c r="M41" i="6"/>
  <c r="N41" i="6"/>
  <c r="K42" i="6"/>
  <c r="M42" i="6"/>
  <c r="N42" i="6"/>
  <c r="L43" i="6"/>
  <c r="M43" i="6"/>
  <c r="N43" i="6"/>
  <c r="M44" i="6"/>
  <c r="N44" i="6"/>
  <c r="K45" i="6"/>
  <c r="M45" i="6"/>
  <c r="N45" i="6"/>
  <c r="K46" i="6"/>
  <c r="M46" i="6"/>
  <c r="N46" i="6"/>
  <c r="N47" i="6"/>
  <c r="K48" i="6"/>
  <c r="L48" i="6"/>
  <c r="M48" i="6"/>
  <c r="N48" i="6"/>
  <c r="K49" i="6"/>
  <c r="L49" i="6"/>
  <c r="M49" i="6"/>
  <c r="N49" i="6"/>
  <c r="K50" i="6"/>
  <c r="L50" i="6"/>
  <c r="M50" i="6"/>
  <c r="N50" i="6"/>
  <c r="K51" i="6"/>
  <c r="L51" i="6"/>
  <c r="M51" i="6"/>
  <c r="N51" i="6"/>
  <c r="M52" i="6"/>
  <c r="N52" i="6"/>
  <c r="K53" i="6"/>
  <c r="L53" i="6"/>
  <c r="M53" i="6"/>
  <c r="N53" i="6"/>
  <c r="K54" i="6"/>
  <c r="L54" i="6"/>
  <c r="N54" i="6"/>
  <c r="K55" i="6"/>
  <c r="L55" i="6"/>
  <c r="M55" i="6"/>
  <c r="N55" i="6"/>
  <c r="J5" i="6"/>
  <c r="J6" i="6"/>
  <c r="J7" i="6"/>
  <c r="J8" i="6"/>
  <c r="J9" i="6"/>
  <c r="J10" i="6"/>
  <c r="J11" i="6"/>
  <c r="J12" i="6"/>
  <c r="J14" i="6"/>
  <c r="J15" i="6"/>
  <c r="J16" i="6"/>
  <c r="J17" i="6"/>
  <c r="J18" i="6"/>
  <c r="J19" i="6"/>
  <c r="J21" i="6"/>
  <c r="J23" i="6"/>
  <c r="J24" i="6"/>
  <c r="J25" i="6"/>
  <c r="J26" i="6"/>
  <c r="J27" i="6"/>
  <c r="J28" i="6"/>
  <c r="J29" i="6"/>
  <c r="J30" i="6"/>
  <c r="J32" i="6"/>
  <c r="J33" i="6"/>
  <c r="J34" i="6"/>
  <c r="J35" i="6"/>
  <c r="J36" i="6"/>
  <c r="J37" i="6"/>
  <c r="J38" i="6"/>
  <c r="J39" i="6"/>
  <c r="J40" i="6"/>
  <c r="J41" i="6"/>
  <c r="J42" i="6"/>
  <c r="J43" i="6"/>
  <c r="J44" i="6"/>
  <c r="J45" i="6"/>
  <c r="J46" i="6"/>
  <c r="J47" i="6"/>
  <c r="J48" i="6"/>
  <c r="J49" i="6"/>
  <c r="J50" i="6"/>
  <c r="J51" i="6"/>
  <c r="J52" i="6"/>
  <c r="J53" i="6"/>
  <c r="J54" i="6"/>
  <c r="J55" i="6"/>
  <c r="I6" i="6"/>
  <c r="I7" i="6"/>
  <c r="I8" i="6"/>
  <c r="I9" i="6"/>
  <c r="I10" i="6"/>
  <c r="I11" i="6"/>
  <c r="I12" i="6"/>
  <c r="I14" i="6"/>
  <c r="I15" i="6"/>
  <c r="I16" i="6"/>
  <c r="I17" i="6"/>
  <c r="I18" i="6"/>
  <c r="I19" i="6"/>
  <c r="I20" i="6"/>
  <c r="I21" i="6"/>
  <c r="I22" i="6"/>
  <c r="I23" i="6"/>
  <c r="I24" i="6"/>
  <c r="I25" i="6"/>
  <c r="I26" i="6"/>
  <c r="I27" i="6"/>
  <c r="I28" i="6"/>
  <c r="I29" i="6"/>
  <c r="I30" i="6"/>
  <c r="I31" i="6"/>
  <c r="I32" i="6"/>
  <c r="I33" i="6"/>
  <c r="I34" i="6"/>
  <c r="I35" i="6"/>
  <c r="I36" i="6"/>
  <c r="I37" i="6"/>
  <c r="I38" i="6"/>
  <c r="I39" i="6"/>
  <c r="I40" i="6"/>
  <c r="I41" i="6"/>
  <c r="I42" i="6"/>
  <c r="I43" i="6"/>
  <c r="I44" i="6"/>
  <c r="I45" i="6"/>
  <c r="I46" i="6"/>
  <c r="I47" i="6"/>
  <c r="I48" i="6"/>
  <c r="I49" i="6"/>
  <c r="I50" i="6"/>
  <c r="I51" i="6"/>
  <c r="I52" i="6"/>
  <c r="I53" i="6"/>
  <c r="I54" i="6"/>
  <c r="I55" i="6"/>
  <c r="I5" i="6"/>
  <c r="H5" i="6"/>
  <c r="H6" i="6"/>
  <c r="H7" i="6"/>
  <c r="H8" i="6"/>
  <c r="H9" i="6"/>
  <c r="H10" i="6"/>
  <c r="H11" i="6"/>
  <c r="H12" i="6"/>
  <c r="H14" i="6"/>
  <c r="H15" i="6"/>
  <c r="H16" i="6"/>
  <c r="H17" i="6"/>
  <c r="H18" i="6"/>
  <c r="H19" i="6"/>
  <c r="H20" i="6"/>
  <c r="H21" i="6"/>
  <c r="H22" i="6"/>
  <c r="H23" i="6"/>
  <c r="H25" i="6"/>
  <c r="H26" i="6"/>
  <c r="H27" i="6"/>
  <c r="H28" i="6"/>
  <c r="H29" i="6"/>
  <c r="H30" i="6"/>
  <c r="H31" i="6"/>
  <c r="H32" i="6"/>
  <c r="H33" i="6"/>
  <c r="H34" i="6"/>
  <c r="H35" i="6"/>
  <c r="H36" i="6"/>
  <c r="H37" i="6"/>
  <c r="H38" i="6"/>
  <c r="H39" i="6"/>
  <c r="H40" i="6"/>
  <c r="H41" i="6"/>
  <c r="H42" i="6"/>
  <c r="H43" i="6"/>
  <c r="H44" i="6"/>
  <c r="H45" i="6"/>
  <c r="H46" i="6"/>
  <c r="H47" i="6"/>
  <c r="H48" i="6"/>
  <c r="H49" i="6"/>
  <c r="H50" i="6"/>
  <c r="H51" i="6"/>
  <c r="H52" i="6"/>
  <c r="H53" i="6"/>
  <c r="H54" i="6"/>
  <c r="H55" i="6"/>
  <c r="D6" i="6"/>
  <c r="D7" i="6"/>
  <c r="D8" i="6"/>
  <c r="D9" i="6"/>
  <c r="D10" i="6"/>
  <c r="D11" i="6"/>
  <c r="D12" i="6"/>
  <c r="D14" i="6"/>
  <c r="D15" i="6"/>
  <c r="D16" i="6"/>
  <c r="D17" i="6"/>
  <c r="D18" i="6"/>
  <c r="D19" i="6"/>
  <c r="D20" i="6"/>
  <c r="D21" i="6"/>
  <c r="D22" i="6"/>
  <c r="D23" i="6"/>
  <c r="D24" i="6"/>
  <c r="D25" i="6"/>
  <c r="D26" i="6"/>
  <c r="D27" i="6"/>
  <c r="D28" i="6"/>
  <c r="D29" i="6"/>
  <c r="D30" i="6"/>
  <c r="D31" i="6"/>
  <c r="D32" i="6"/>
  <c r="D33" i="6"/>
  <c r="D34" i="6"/>
  <c r="D35" i="6"/>
  <c r="D36" i="6"/>
  <c r="D37" i="6"/>
  <c r="D38" i="6"/>
  <c r="D39" i="6"/>
  <c r="D40" i="6"/>
  <c r="D41" i="6"/>
  <c r="D42" i="6"/>
  <c r="D43" i="6"/>
  <c r="D44" i="6"/>
  <c r="D45" i="6"/>
  <c r="D46" i="6"/>
  <c r="D47" i="6"/>
  <c r="D48" i="6"/>
  <c r="D49" i="6"/>
  <c r="D50" i="6"/>
  <c r="D51" i="6"/>
  <c r="D52" i="6"/>
  <c r="D53" i="6"/>
  <c r="D54" i="6"/>
  <c r="D55" i="6"/>
  <c r="D5" i="6"/>
  <c r="C6" i="6"/>
  <c r="C7" i="6"/>
  <c r="C8" i="6"/>
  <c r="C9" i="6"/>
  <c r="C10" i="6"/>
  <c r="C11" i="6"/>
  <c r="C12" i="6"/>
  <c r="C14" i="6"/>
  <c r="C15" i="6"/>
  <c r="C16" i="6"/>
  <c r="C17" i="6"/>
  <c r="C18" i="6"/>
  <c r="C19" i="6"/>
  <c r="C20" i="6"/>
  <c r="C21" i="6"/>
  <c r="C22" i="6"/>
  <c r="C23" i="6"/>
  <c r="C24" i="6"/>
  <c r="C25" i="6"/>
  <c r="C26" i="6"/>
  <c r="C27" i="6"/>
  <c r="C28" i="6"/>
  <c r="C29" i="6"/>
  <c r="C30" i="6"/>
  <c r="C31" i="6"/>
  <c r="C32" i="6"/>
  <c r="C33" i="6"/>
  <c r="C34" i="6"/>
  <c r="C35" i="6"/>
  <c r="C36" i="6"/>
  <c r="C37" i="6"/>
  <c r="C38" i="6"/>
  <c r="C39" i="6"/>
  <c r="C40" i="6"/>
  <c r="C41" i="6"/>
  <c r="C42" i="6"/>
  <c r="C43" i="6"/>
  <c r="C44" i="6"/>
  <c r="C45" i="6"/>
  <c r="C46" i="6"/>
  <c r="C47" i="6"/>
  <c r="C48" i="6"/>
  <c r="C49" i="6"/>
  <c r="C50" i="6"/>
  <c r="C51" i="6"/>
  <c r="C52" i="6"/>
  <c r="C53" i="6"/>
  <c r="C54" i="6"/>
  <c r="C55" i="6"/>
  <c r="C5" i="6"/>
  <c r="M55" i="4"/>
  <c r="M53" i="4"/>
  <c r="M52" i="4"/>
  <c r="M51" i="4"/>
  <c r="M50" i="4"/>
  <c r="M49" i="4"/>
  <c r="M48" i="4"/>
  <c r="M46" i="4"/>
  <c r="M45" i="4"/>
  <c r="M44" i="4"/>
  <c r="M43" i="4"/>
  <c r="M42" i="4"/>
  <c r="M41" i="4"/>
  <c r="M40" i="4"/>
  <c r="M39" i="4"/>
  <c r="M37" i="4"/>
  <c r="M36" i="4"/>
  <c r="M35" i="4"/>
  <c r="M34" i="4"/>
  <c r="M33" i="4"/>
  <c r="M32" i="4"/>
  <c r="M31" i="4"/>
  <c r="M29" i="4"/>
  <c r="M27" i="4"/>
  <c r="M25" i="4"/>
  <c r="M23" i="4"/>
  <c r="M22" i="4"/>
  <c r="M21" i="4"/>
  <c r="M20" i="4"/>
  <c r="M17" i="4"/>
  <c r="M16" i="4"/>
  <c r="M14" i="4"/>
  <c r="M6" i="4"/>
  <c r="M7" i="4"/>
  <c r="M8" i="4"/>
  <c r="M9" i="4"/>
  <c r="M10" i="4"/>
  <c r="M11" i="4"/>
  <c r="M12" i="4"/>
  <c r="M5" i="4"/>
  <c r="L15" i="4"/>
  <c r="L16" i="4"/>
  <c r="L18" i="4"/>
  <c r="L19" i="4"/>
  <c r="L21" i="4"/>
  <c r="L22" i="4"/>
  <c r="L23" i="4"/>
  <c r="L24" i="4"/>
  <c r="L27" i="4"/>
  <c r="L29" i="4"/>
  <c r="L33" i="4"/>
  <c r="L36" i="4"/>
  <c r="L39" i="4"/>
  <c r="L43" i="4"/>
  <c r="L48" i="4"/>
  <c r="L49" i="4"/>
  <c r="L50" i="4"/>
  <c r="L51" i="4"/>
  <c r="L53" i="4"/>
  <c r="L54" i="4"/>
  <c r="L55" i="4"/>
  <c r="L6" i="4"/>
  <c r="L8" i="4"/>
  <c r="L11" i="4"/>
  <c r="L12" i="4"/>
  <c r="L5" i="4"/>
  <c r="K15" i="4"/>
  <c r="K16" i="4"/>
  <c r="K19" i="4"/>
  <c r="K21" i="4"/>
  <c r="K23" i="4"/>
  <c r="K24" i="4"/>
  <c r="K25" i="4"/>
  <c r="K26" i="4"/>
  <c r="K27" i="4"/>
  <c r="K29" i="4"/>
  <c r="K30" i="4"/>
  <c r="K32" i="4"/>
  <c r="K33" i="4"/>
  <c r="K34" i="4"/>
  <c r="K35" i="4"/>
  <c r="K36" i="4"/>
  <c r="K39" i="4"/>
  <c r="K41" i="4"/>
  <c r="K42" i="4"/>
  <c r="K45" i="4"/>
  <c r="K46" i="4"/>
  <c r="K48" i="4"/>
  <c r="K49" i="4"/>
  <c r="K50" i="4"/>
  <c r="K51" i="4"/>
  <c r="K53" i="4"/>
  <c r="K54" i="4"/>
  <c r="K55" i="4"/>
  <c r="K14" i="4"/>
  <c r="K6" i="4"/>
  <c r="K8" i="4"/>
  <c r="K9" i="4"/>
  <c r="K10" i="4"/>
  <c r="K11" i="4"/>
  <c r="K12" i="4"/>
  <c r="K5" i="4"/>
  <c r="J55" i="4"/>
  <c r="J54" i="4"/>
  <c r="J53" i="4"/>
  <c r="J52" i="4"/>
  <c r="J51" i="4"/>
  <c r="J50" i="4"/>
  <c r="J49" i="4"/>
  <c r="J48" i="4"/>
  <c r="J47" i="4"/>
  <c r="J46" i="4"/>
  <c r="J45" i="4"/>
  <c r="J44" i="4"/>
  <c r="J43" i="4"/>
  <c r="J42" i="4"/>
  <c r="J41" i="4"/>
  <c r="J40" i="4"/>
  <c r="J39" i="4"/>
  <c r="J38" i="4"/>
  <c r="J37" i="4"/>
  <c r="J36" i="4"/>
  <c r="J35" i="4"/>
  <c r="J34" i="4"/>
  <c r="J33" i="4"/>
  <c r="J32" i="4"/>
  <c r="J30" i="4"/>
  <c r="J29" i="4"/>
  <c r="J28" i="4"/>
  <c r="J27" i="4"/>
  <c r="J26" i="4"/>
  <c r="J25" i="4"/>
  <c r="J24" i="4"/>
  <c r="J23" i="4"/>
  <c r="J21" i="4"/>
  <c r="J19" i="4"/>
  <c r="J18" i="4"/>
  <c r="J17" i="4"/>
  <c r="J16" i="4"/>
  <c r="J15" i="4"/>
  <c r="J14" i="4"/>
  <c r="J6" i="4"/>
  <c r="J7" i="4"/>
  <c r="J8" i="4"/>
  <c r="J9" i="4"/>
  <c r="J10" i="4"/>
  <c r="J11" i="4"/>
  <c r="J12" i="4"/>
  <c r="J5" i="4"/>
  <c r="I6" i="4"/>
  <c r="I7" i="4"/>
  <c r="I8" i="4"/>
  <c r="I9" i="4"/>
  <c r="I10" i="4"/>
  <c r="I11" i="4"/>
  <c r="I12" i="4"/>
  <c r="I5" i="4"/>
  <c r="H15" i="4"/>
  <c r="H16" i="4"/>
  <c r="H17" i="4"/>
  <c r="H18" i="4"/>
  <c r="H19" i="4"/>
  <c r="H20" i="4"/>
  <c r="H21" i="4"/>
  <c r="H22" i="4"/>
  <c r="H23" i="4"/>
  <c r="H25" i="4"/>
  <c r="H26" i="4"/>
  <c r="H27" i="4"/>
  <c r="H28" i="4"/>
  <c r="H29" i="4"/>
  <c r="H30" i="4"/>
  <c r="H31" i="4"/>
  <c r="H32" i="4"/>
  <c r="H33" i="4"/>
  <c r="H34" i="4"/>
  <c r="H35" i="4"/>
  <c r="H36" i="4"/>
  <c r="H37" i="4"/>
  <c r="H38" i="4"/>
  <c r="H39" i="4"/>
  <c r="H40" i="4"/>
  <c r="H41" i="4"/>
  <c r="H42" i="4"/>
  <c r="H43" i="4"/>
  <c r="H44" i="4"/>
  <c r="H45" i="4"/>
  <c r="H46" i="4"/>
  <c r="H47" i="4"/>
  <c r="H48" i="4"/>
  <c r="H49" i="4"/>
  <c r="H50" i="4"/>
  <c r="H51" i="4"/>
  <c r="H52" i="4"/>
  <c r="H53" i="4"/>
  <c r="H54" i="4"/>
  <c r="H55" i="4"/>
  <c r="H14" i="4"/>
  <c r="H6" i="4"/>
  <c r="H7" i="4"/>
  <c r="H8" i="4"/>
  <c r="H9" i="4"/>
  <c r="H10" i="4"/>
  <c r="H11" i="4"/>
  <c r="H12" i="4"/>
  <c r="H5" i="4"/>
  <c r="G15" i="4"/>
  <c r="G16" i="4"/>
  <c r="G17" i="4"/>
  <c r="G18" i="4"/>
  <c r="G19" i="4"/>
  <c r="G20" i="4"/>
  <c r="G21" i="4"/>
  <c r="G22" i="4"/>
  <c r="G23" i="4"/>
  <c r="G24" i="4"/>
  <c r="G25" i="4"/>
  <c r="G26" i="4"/>
  <c r="G27" i="4"/>
  <c r="G28" i="4"/>
  <c r="G29" i="4"/>
  <c r="G30" i="4"/>
  <c r="G31" i="4"/>
  <c r="G32" i="4"/>
  <c r="G33" i="4"/>
  <c r="G34" i="4"/>
  <c r="G35" i="4"/>
  <c r="G36" i="4"/>
  <c r="G37" i="4"/>
  <c r="G38" i="4"/>
  <c r="G39" i="4"/>
  <c r="G40" i="4"/>
  <c r="G41" i="4"/>
  <c r="G42" i="4"/>
  <c r="G43" i="4"/>
  <c r="G44" i="4"/>
  <c r="G45" i="4"/>
  <c r="G46" i="4"/>
  <c r="G47" i="4"/>
  <c r="G48" i="4"/>
  <c r="G49" i="4"/>
  <c r="G50" i="4"/>
  <c r="G51" i="4"/>
  <c r="G52" i="4"/>
  <c r="G53" i="4"/>
  <c r="G54" i="4"/>
  <c r="G55" i="4"/>
  <c r="G14" i="4"/>
  <c r="G6" i="4"/>
  <c r="G7" i="4"/>
  <c r="G8" i="4"/>
  <c r="G9" i="4"/>
  <c r="G10" i="4"/>
  <c r="G11" i="4"/>
  <c r="G12" i="4"/>
  <c r="G5" i="4"/>
  <c r="F15" i="4"/>
  <c r="F16" i="4"/>
  <c r="F17" i="4"/>
  <c r="F18" i="4"/>
  <c r="F19" i="4"/>
  <c r="F20" i="4"/>
  <c r="F21" i="4"/>
  <c r="F22" i="4"/>
  <c r="F23" i="4"/>
  <c r="F24" i="4"/>
  <c r="F25" i="4"/>
  <c r="F26" i="4"/>
  <c r="F27" i="4"/>
  <c r="F28" i="4"/>
  <c r="F29" i="4"/>
  <c r="F30" i="4"/>
  <c r="F31" i="4"/>
  <c r="F32" i="4"/>
  <c r="F33" i="4"/>
  <c r="F34" i="4"/>
  <c r="F35" i="4"/>
  <c r="F36" i="4"/>
  <c r="F37" i="4"/>
  <c r="F38" i="4"/>
  <c r="F39" i="4"/>
  <c r="F40" i="4"/>
  <c r="F41" i="4"/>
  <c r="F42" i="4"/>
  <c r="F43" i="4"/>
  <c r="F44" i="4"/>
  <c r="F45" i="4"/>
  <c r="F46" i="4"/>
  <c r="F47" i="4"/>
  <c r="F48" i="4"/>
  <c r="F49" i="4"/>
  <c r="F50" i="4"/>
  <c r="F51" i="4"/>
  <c r="F52" i="4"/>
  <c r="F53" i="4"/>
  <c r="F54" i="4"/>
  <c r="F55" i="4"/>
  <c r="F14" i="4"/>
  <c r="F6" i="4"/>
  <c r="F7" i="4"/>
  <c r="F8" i="4"/>
  <c r="F9" i="4"/>
  <c r="F10" i="4"/>
  <c r="F11" i="4"/>
  <c r="F12" i="4"/>
  <c r="F5" i="4"/>
  <c r="AD55" i="1"/>
  <c r="AD54" i="1"/>
  <c r="AD53" i="1"/>
  <c r="AD52" i="1"/>
  <c r="AD51" i="1"/>
  <c r="AD50" i="1"/>
  <c r="AD49" i="1"/>
  <c r="AD48" i="1"/>
  <c r="AD47" i="1"/>
  <c r="AD46" i="1"/>
  <c r="AD45" i="1"/>
  <c r="AD44" i="1"/>
  <c r="AD43" i="1"/>
  <c r="AD42" i="1"/>
  <c r="AD41" i="1"/>
  <c r="AD40" i="1"/>
  <c r="AD39" i="1"/>
  <c r="AD38" i="1"/>
  <c r="AD37" i="1"/>
  <c r="AD36" i="1"/>
  <c r="AD35" i="1"/>
  <c r="AD34" i="1"/>
  <c r="AD33" i="1"/>
  <c r="AD32" i="1"/>
  <c r="AD31" i="1"/>
  <c r="AD30" i="1"/>
  <c r="AD29" i="1"/>
  <c r="AD28" i="1"/>
  <c r="AD27" i="1"/>
  <c r="AD26" i="1"/>
  <c r="AD25" i="1"/>
  <c r="AD24" i="1"/>
  <c r="AD23" i="1"/>
  <c r="AD22" i="1"/>
  <c r="AD21" i="1"/>
  <c r="AD20" i="1"/>
  <c r="AD19" i="1"/>
  <c r="AD18" i="1"/>
  <c r="AD17" i="1"/>
  <c r="AD16" i="1"/>
  <c r="AD15" i="1"/>
  <c r="AD14" i="1"/>
  <c r="AD13" i="1"/>
  <c r="AD12" i="1"/>
  <c r="AD11" i="1"/>
  <c r="AD10" i="1"/>
  <c r="AD9" i="1"/>
  <c r="AD8" i="1"/>
  <c r="AD7" i="1"/>
  <c r="AD6" i="1"/>
  <c r="AD5" i="1"/>
  <c r="AI52" i="6" l="1"/>
  <c r="AI44" i="6"/>
  <c r="AI36" i="6"/>
  <c r="AI28" i="6"/>
  <c r="AI20" i="6"/>
  <c r="AF12" i="6"/>
  <c r="AF51" i="6"/>
  <c r="AF43" i="6"/>
  <c r="AF35" i="6"/>
  <c r="AF27" i="6"/>
  <c r="AF19" i="6"/>
  <c r="AF11" i="6"/>
  <c r="AE50" i="6"/>
  <c r="AE42" i="6"/>
  <c r="AE34" i="6"/>
  <c r="AE26" i="6"/>
  <c r="AE18" i="6"/>
  <c r="AE10" i="6"/>
  <c r="AE49" i="6"/>
  <c r="AE41" i="6"/>
  <c r="AE33" i="6"/>
  <c r="AE25" i="6"/>
  <c r="AE17" i="6"/>
  <c r="AE9" i="6"/>
  <c r="AF5" i="6"/>
  <c r="AJ40" i="6"/>
  <c r="AJ32" i="6"/>
  <c r="AJ24" i="6"/>
  <c r="AE16" i="6"/>
  <c r="AN55" i="6"/>
  <c r="AN47" i="6"/>
  <c r="AN39" i="6"/>
  <c r="AN31" i="6"/>
  <c r="AN23" i="6"/>
  <c r="AN15" i="6"/>
  <c r="AN7" i="6"/>
  <c r="AL54" i="6"/>
  <c r="AL46" i="6"/>
  <c r="AL38" i="6"/>
  <c r="AL30" i="6"/>
  <c r="AL22" i="6"/>
  <c r="AL14" i="6"/>
  <c r="AL6" i="6"/>
  <c r="AE37" i="6"/>
  <c r="AE29" i="6"/>
  <c r="AE21" i="6"/>
  <c r="AE48" i="6"/>
  <c r="AE47" i="6"/>
  <c r="AF52" i="6"/>
  <c r="AF32" i="6"/>
  <c r="AE24" i="6"/>
  <c r="AF16" i="6"/>
  <c r="AE15" i="6"/>
  <c r="AF48" i="6"/>
  <c r="AF8" i="6"/>
  <c r="AE12" i="6"/>
  <c r="AE36" i="6"/>
  <c r="AE8" i="6"/>
  <c r="AF44" i="6"/>
  <c r="AF21" i="6"/>
  <c r="AE52" i="6"/>
  <c r="AE28" i="6"/>
  <c r="AF40" i="6"/>
  <c r="AF20" i="6"/>
  <c r="AE39" i="6"/>
  <c r="AE27" i="6"/>
  <c r="AF31" i="6"/>
  <c r="AF7" i="6"/>
  <c r="AG53" i="6"/>
  <c r="AG45" i="6"/>
  <c r="AG37" i="6"/>
  <c r="AG29" i="6"/>
  <c r="AG21" i="6"/>
  <c r="AG13" i="6"/>
  <c r="AH5" i="6"/>
  <c r="AH48" i="6"/>
  <c r="AH40" i="6"/>
  <c r="AH32" i="6"/>
  <c r="AH24" i="6"/>
  <c r="AH16" i="6"/>
  <c r="AH8" i="6"/>
  <c r="AI51" i="6"/>
  <c r="AI43" i="6"/>
  <c r="AI35" i="6"/>
  <c r="AI27" i="6"/>
  <c r="AI19" i="6"/>
  <c r="AI11" i="6"/>
  <c r="AM55" i="6"/>
  <c r="AK54" i="6"/>
  <c r="AO52" i="6"/>
  <c r="AM51" i="6"/>
  <c r="AK50" i="6"/>
  <c r="AO48" i="6"/>
  <c r="AM47" i="6"/>
  <c r="AK46" i="6"/>
  <c r="AO44" i="6"/>
  <c r="AM43" i="6"/>
  <c r="AK42" i="6"/>
  <c r="AO40" i="6"/>
  <c r="AM39" i="6"/>
  <c r="AK38" i="6"/>
  <c r="AO36" i="6"/>
  <c r="AM35" i="6"/>
  <c r="AK34" i="6"/>
  <c r="AO32" i="6"/>
  <c r="AM31" i="6"/>
  <c r="AK30" i="6"/>
  <c r="AO28" i="6"/>
  <c r="AM27" i="6"/>
  <c r="AK26" i="6"/>
  <c r="AO24" i="6"/>
  <c r="AM23" i="6"/>
  <c r="AK22" i="6"/>
  <c r="AO20" i="6"/>
  <c r="AM19" i="6"/>
  <c r="AK18" i="6"/>
  <c r="AO16" i="6"/>
  <c r="AM15" i="6"/>
  <c r="AK14" i="6"/>
  <c r="AO12" i="6"/>
  <c r="AM11" i="6"/>
  <c r="AK10" i="6"/>
  <c r="AO8" i="6"/>
  <c r="AM7" i="6"/>
  <c r="AK6" i="6"/>
  <c r="AE51" i="6"/>
  <c r="AG52" i="6"/>
  <c r="AG44" i="6"/>
  <c r="AG36" i="6"/>
  <c r="AG28" i="6"/>
  <c r="AG20" i="6"/>
  <c r="AG12" i="6"/>
  <c r="AH55" i="6"/>
  <c r="AH47" i="6"/>
  <c r="AH39" i="6"/>
  <c r="AH31" i="6"/>
  <c r="AH23" i="6"/>
  <c r="AH15" i="6"/>
  <c r="AH7" i="6"/>
  <c r="AI50" i="6"/>
  <c r="AI42" i="6"/>
  <c r="AI34" i="6"/>
  <c r="AI26" i="6"/>
  <c r="AI18" i="6"/>
  <c r="AI10" i="6"/>
  <c r="AL55" i="6"/>
  <c r="AJ54" i="6"/>
  <c r="AN52" i="6"/>
  <c r="AL51" i="6"/>
  <c r="AJ50" i="6"/>
  <c r="AN48" i="6"/>
  <c r="AL47" i="6"/>
  <c r="AJ46" i="6"/>
  <c r="AN44" i="6"/>
  <c r="AL43" i="6"/>
  <c r="AJ42" i="6"/>
  <c r="AN40" i="6"/>
  <c r="AL39" i="6"/>
  <c r="AJ38" i="6"/>
  <c r="AN36" i="6"/>
  <c r="AL35" i="6"/>
  <c r="AJ34" i="6"/>
  <c r="AN32" i="6"/>
  <c r="AL31" i="6"/>
  <c r="AJ30" i="6"/>
  <c r="AN28" i="6"/>
  <c r="AL27" i="6"/>
  <c r="AJ26" i="6"/>
  <c r="AN24" i="6"/>
  <c r="AL23" i="6"/>
  <c r="AJ22" i="6"/>
  <c r="AN20" i="6"/>
  <c r="AL19" i="6"/>
  <c r="AJ18" i="6"/>
  <c r="AN16" i="6"/>
  <c r="AL15" i="6"/>
  <c r="AJ14" i="6"/>
  <c r="AN12" i="6"/>
  <c r="AL11" i="6"/>
  <c r="AJ10" i="6"/>
  <c r="AN8" i="6"/>
  <c r="AL7" i="6"/>
  <c r="AJ6" i="6"/>
  <c r="AE23" i="6"/>
  <c r="AE11" i="6"/>
  <c r="AF50" i="6"/>
  <c r="AF39" i="6"/>
  <c r="AF18" i="6"/>
  <c r="AG51" i="6"/>
  <c r="AG43" i="6"/>
  <c r="AG35" i="6"/>
  <c r="AG27" i="6"/>
  <c r="AG19" i="6"/>
  <c r="AG11" i="6"/>
  <c r="AH54" i="6"/>
  <c r="AH46" i="6"/>
  <c r="AH38" i="6"/>
  <c r="AH30" i="6"/>
  <c r="AH22" i="6"/>
  <c r="AH14" i="6"/>
  <c r="AH6" i="6"/>
  <c r="AI49" i="6"/>
  <c r="AI41" i="6"/>
  <c r="AI33" i="6"/>
  <c r="AI25" i="6"/>
  <c r="AI17" i="6"/>
  <c r="AI9" i="6"/>
  <c r="AK55" i="6"/>
  <c r="AO53" i="6"/>
  <c r="AM52" i="6"/>
  <c r="AK51" i="6"/>
  <c r="AO49" i="6"/>
  <c r="AM48" i="6"/>
  <c r="AK47" i="6"/>
  <c r="AO45" i="6"/>
  <c r="AM44" i="6"/>
  <c r="AK43" i="6"/>
  <c r="AO41" i="6"/>
  <c r="AM40" i="6"/>
  <c r="AK39" i="6"/>
  <c r="AO37" i="6"/>
  <c r="AM36" i="6"/>
  <c r="AK35" i="6"/>
  <c r="AO33" i="6"/>
  <c r="AM32" i="6"/>
  <c r="AK31" i="6"/>
  <c r="AO29" i="6"/>
  <c r="AM28" i="6"/>
  <c r="AK27" i="6"/>
  <c r="AO25" i="6"/>
  <c r="AM24" i="6"/>
  <c r="AK23" i="6"/>
  <c r="AO21" i="6"/>
  <c r="AM20" i="6"/>
  <c r="AK19" i="6"/>
  <c r="AO17" i="6"/>
  <c r="AM16" i="6"/>
  <c r="AK15" i="6"/>
  <c r="AO13" i="6"/>
  <c r="AM12" i="6"/>
  <c r="AK11" i="6"/>
  <c r="AO9" i="6"/>
  <c r="AM8" i="6"/>
  <c r="AK7" i="6"/>
  <c r="AO5" i="6"/>
  <c r="AE35" i="6"/>
  <c r="AG50" i="6"/>
  <c r="AG42" i="6"/>
  <c r="AG34" i="6"/>
  <c r="AG26" i="6"/>
  <c r="AG18" i="6"/>
  <c r="AG10" i="6"/>
  <c r="AH53" i="6"/>
  <c r="AH45" i="6"/>
  <c r="AH37" i="6"/>
  <c r="AH29" i="6"/>
  <c r="AH21" i="6"/>
  <c r="AH13" i="6"/>
  <c r="AI5" i="6"/>
  <c r="AI48" i="6"/>
  <c r="AI40" i="6"/>
  <c r="AI32" i="6"/>
  <c r="AI24" i="6"/>
  <c r="AI16" i="6"/>
  <c r="AI8" i="6"/>
  <c r="AJ55" i="6"/>
  <c r="AN53" i="6"/>
  <c r="AL52" i="6"/>
  <c r="AJ51" i="6"/>
  <c r="AN49" i="6"/>
  <c r="AL48" i="6"/>
  <c r="AJ47" i="6"/>
  <c r="AN45" i="6"/>
  <c r="AL44" i="6"/>
  <c r="AJ43" i="6"/>
  <c r="AN41" i="6"/>
  <c r="AL40" i="6"/>
  <c r="AJ39" i="6"/>
  <c r="AN37" i="6"/>
  <c r="AL36" i="6"/>
  <c r="AJ35" i="6"/>
  <c r="AN33" i="6"/>
  <c r="AL32" i="6"/>
  <c r="AJ31" i="6"/>
  <c r="AN29" i="6"/>
  <c r="AL28" i="6"/>
  <c r="AJ27" i="6"/>
  <c r="AN25" i="6"/>
  <c r="AL24" i="6"/>
  <c r="AJ23" i="6"/>
  <c r="AN21" i="6"/>
  <c r="AL20" i="6"/>
  <c r="AJ19" i="6"/>
  <c r="AN17" i="6"/>
  <c r="AL16" i="6"/>
  <c r="AJ15" i="6"/>
  <c r="AN13" i="6"/>
  <c r="AL12" i="6"/>
  <c r="AJ11" i="6"/>
  <c r="AN9" i="6"/>
  <c r="AL8" i="6"/>
  <c r="AJ7" i="6"/>
  <c r="AN5" i="6"/>
  <c r="AE32" i="6"/>
  <c r="AE20" i="6"/>
  <c r="AE7" i="6"/>
  <c r="AF47" i="6"/>
  <c r="AF37" i="6"/>
  <c r="AF26" i="6"/>
  <c r="AF15" i="6"/>
  <c r="AG49" i="6"/>
  <c r="AG41" i="6"/>
  <c r="AG33" i="6"/>
  <c r="AG25" i="6"/>
  <c r="AG17" i="6"/>
  <c r="AG9" i="6"/>
  <c r="AH52" i="6"/>
  <c r="AH44" i="6"/>
  <c r="AH36" i="6"/>
  <c r="AH28" i="6"/>
  <c r="AH20" i="6"/>
  <c r="AH12" i="6"/>
  <c r="AI55" i="6"/>
  <c r="AI47" i="6"/>
  <c r="AI39" i="6"/>
  <c r="AI31" i="6"/>
  <c r="AI23" i="6"/>
  <c r="AI15" i="6"/>
  <c r="AI7" i="6"/>
  <c r="AO54" i="6"/>
  <c r="AM53" i="6"/>
  <c r="AK52" i="6"/>
  <c r="AO50" i="6"/>
  <c r="AM49" i="6"/>
  <c r="AK48" i="6"/>
  <c r="AO46" i="6"/>
  <c r="AM45" i="6"/>
  <c r="AK44" i="6"/>
  <c r="AO42" i="6"/>
  <c r="AM41" i="6"/>
  <c r="AK40" i="6"/>
  <c r="AO38" i="6"/>
  <c r="AM37" i="6"/>
  <c r="AK36" i="6"/>
  <c r="AO34" i="6"/>
  <c r="AM33" i="6"/>
  <c r="AK32" i="6"/>
  <c r="AO30" i="6"/>
  <c r="AM29" i="6"/>
  <c r="AK28" i="6"/>
  <c r="AO26" i="6"/>
  <c r="AM25" i="6"/>
  <c r="AK24" i="6"/>
  <c r="AO22" i="6"/>
  <c r="AM21" i="6"/>
  <c r="AK20" i="6"/>
  <c r="AO18" i="6"/>
  <c r="AM17" i="6"/>
  <c r="AK16" i="6"/>
  <c r="AO14" i="6"/>
  <c r="AM13" i="6"/>
  <c r="AK12" i="6"/>
  <c r="AO10" i="6"/>
  <c r="AM9" i="6"/>
  <c r="AK8" i="6"/>
  <c r="AO6" i="6"/>
  <c r="AM5" i="6"/>
  <c r="AE44" i="6"/>
  <c r="AE31" i="6"/>
  <c r="AE19" i="6"/>
  <c r="AF36" i="6"/>
  <c r="AF24" i="6"/>
  <c r="AG5" i="6"/>
  <c r="AG48" i="6"/>
  <c r="AG40" i="6"/>
  <c r="AG32" i="6"/>
  <c r="AG24" i="6"/>
  <c r="AG16" i="6"/>
  <c r="AG8" i="6"/>
  <c r="AH51" i="6"/>
  <c r="AH43" i="6"/>
  <c r="AH35" i="6"/>
  <c r="AH27" i="6"/>
  <c r="AH19" i="6"/>
  <c r="AH11" i="6"/>
  <c r="AI54" i="6"/>
  <c r="AI46" i="6"/>
  <c r="AI38" i="6"/>
  <c r="AI30" i="6"/>
  <c r="AI22" i="6"/>
  <c r="AI14" i="6"/>
  <c r="AI6" i="6"/>
  <c r="AN54" i="6"/>
  <c r="AL53" i="6"/>
  <c r="AJ52" i="6"/>
  <c r="AN50" i="6"/>
  <c r="AL49" i="6"/>
  <c r="AJ48" i="6"/>
  <c r="AN46" i="6"/>
  <c r="AL45" i="6"/>
  <c r="AJ44" i="6"/>
  <c r="AN42" i="6"/>
  <c r="AL41" i="6"/>
  <c r="AN38" i="6"/>
  <c r="AL37" i="6"/>
  <c r="AJ36" i="6"/>
  <c r="AN34" i="6"/>
  <c r="AL33" i="6"/>
  <c r="AN30" i="6"/>
  <c r="AL29" i="6"/>
  <c r="AJ28" i="6"/>
  <c r="AN26" i="6"/>
  <c r="AL25" i="6"/>
  <c r="AN22" i="6"/>
  <c r="AL21" i="6"/>
  <c r="AJ20" i="6"/>
  <c r="AN18" i="6"/>
  <c r="AL17" i="6"/>
  <c r="AJ16" i="6"/>
  <c r="AN14" i="6"/>
  <c r="AL13" i="6"/>
  <c r="AJ12" i="6"/>
  <c r="AN10" i="6"/>
  <c r="AL9" i="6"/>
  <c r="AJ8" i="6"/>
  <c r="AN6" i="6"/>
  <c r="AL5" i="6"/>
  <c r="AE55" i="6"/>
  <c r="AE43" i="6"/>
  <c r="AF55" i="6"/>
  <c r="AF34" i="6"/>
  <c r="AF23" i="6"/>
  <c r="AF10" i="6"/>
  <c r="AG55" i="6"/>
  <c r="AG47" i="6"/>
  <c r="AG39" i="6"/>
  <c r="AG31" i="6"/>
  <c r="AG23" i="6"/>
  <c r="AG15" i="6"/>
  <c r="AG7" i="6"/>
  <c r="AH50" i="6"/>
  <c r="AH42" i="6"/>
  <c r="AH34" i="6"/>
  <c r="AH26" i="6"/>
  <c r="AH18" i="6"/>
  <c r="AH10" i="6"/>
  <c r="AI53" i="6"/>
  <c r="AI45" i="6"/>
  <c r="AI37" i="6"/>
  <c r="AI29" i="6"/>
  <c r="AI21" i="6"/>
  <c r="AI13" i="6"/>
  <c r="AO55" i="6"/>
  <c r="AM54" i="6"/>
  <c r="AK53" i="6"/>
  <c r="AO51" i="6"/>
  <c r="AM50" i="6"/>
  <c r="AK49" i="6"/>
  <c r="AO47" i="6"/>
  <c r="AM46" i="6"/>
  <c r="AK45" i="6"/>
  <c r="AO43" i="6"/>
  <c r="AM42" i="6"/>
  <c r="AK41" i="6"/>
  <c r="AO39" i="6"/>
  <c r="AM38" i="6"/>
  <c r="AK37" i="6"/>
  <c r="AO35" i="6"/>
  <c r="AM34" i="6"/>
  <c r="AK33" i="6"/>
  <c r="AO31" i="6"/>
  <c r="AM30" i="6"/>
  <c r="AK29" i="6"/>
  <c r="AO27" i="6"/>
  <c r="AM26" i="6"/>
  <c r="AK25" i="6"/>
  <c r="AO23" i="6"/>
  <c r="AM22" i="6"/>
  <c r="AK21" i="6"/>
  <c r="AO19" i="6"/>
  <c r="AM18" i="6"/>
  <c r="AK17" i="6"/>
  <c r="AO15" i="6"/>
  <c r="AM14" i="6"/>
  <c r="AK13" i="6"/>
  <c r="AO11" i="6"/>
  <c r="AM10" i="6"/>
  <c r="AK9" i="6"/>
  <c r="AO7" i="6"/>
  <c r="AM6" i="6"/>
  <c r="AK5" i="6"/>
  <c r="AG54" i="6"/>
  <c r="AG46" i="6"/>
  <c r="AG38" i="6"/>
  <c r="AG30" i="6"/>
  <c r="AG22" i="6"/>
  <c r="AG14" i="6"/>
  <c r="AG6" i="6"/>
  <c r="AH49" i="6"/>
  <c r="AH41" i="6"/>
  <c r="AH33" i="6"/>
  <c r="AH25" i="6"/>
  <c r="AH17" i="6"/>
  <c r="AH9" i="6"/>
  <c r="AI12" i="6"/>
  <c r="AJ53" i="6"/>
  <c r="AN51" i="6"/>
  <c r="AL50" i="6"/>
  <c r="AJ49" i="6"/>
  <c r="AJ45" i="6"/>
  <c r="AN43" i="6"/>
  <c r="AL42" i="6"/>
  <c r="AJ41" i="6"/>
  <c r="AJ37" i="6"/>
  <c r="AN35" i="6"/>
  <c r="AL34" i="6"/>
  <c r="AJ33" i="6"/>
  <c r="AJ29" i="6"/>
  <c r="AN27" i="6"/>
  <c r="AL26" i="6"/>
  <c r="AJ25" i="6"/>
  <c r="AJ21" i="6"/>
  <c r="AN19" i="6"/>
  <c r="AL18" i="6"/>
  <c r="AJ17" i="6"/>
  <c r="AJ13" i="6"/>
  <c r="AN11" i="6"/>
  <c r="AL10" i="6"/>
  <c r="AJ9" i="6"/>
  <c r="AJ5" i="6"/>
  <c r="AF49" i="6"/>
  <c r="AF41" i="6"/>
  <c r="AF33" i="6"/>
  <c r="AF25" i="6"/>
  <c r="AF17" i="6"/>
  <c r="AF9" i="6"/>
  <c r="AE53" i="6"/>
  <c r="AE45" i="6"/>
  <c r="AE13" i="6"/>
  <c r="AE5" i="6"/>
</calcChain>
</file>

<file path=xl/sharedStrings.xml><?xml version="1.0" encoding="utf-8"?>
<sst xmlns="http://schemas.openxmlformats.org/spreadsheetml/2006/main" count="1276" uniqueCount="137">
  <si>
    <t>State</t>
  </si>
  <si>
    <t>Youth</t>
  </si>
  <si>
    <t>Sex</t>
  </si>
  <si>
    <t>State prison population (2021)</t>
  </si>
  <si>
    <t>Statewide jail population (2019)</t>
  </si>
  <si>
    <t>Alabama</t>
  </si>
  <si>
    <t>Alaska</t>
  </si>
  <si>
    <t>Arizona</t>
  </si>
  <si>
    <t>Arkansas</t>
  </si>
  <si>
    <t>California</t>
  </si>
  <si>
    <t>Colorado</t>
  </si>
  <si>
    <t>Connecticut</t>
  </si>
  <si>
    <t>Delaware</t>
  </si>
  <si>
    <t>District of Columbia</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</si>
  <si>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</si>
  <si>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</si>
  <si>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</si>
  <si>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</si>
  <si>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</si>
  <si>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</si>
  <si>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</si>
  <si>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</si>
  <si>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</si>
  <si>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</si>
  <si>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</si>
  <si>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</si>
  <si>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</si>
  <si>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</si>
  <si>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</si>
  <si>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</si>
  <si>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</si>
  <si>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</si>
  <si>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</si>
  <si>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</si>
  <si>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</si>
  <si>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</si>
  <si>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</si>
  <si>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</si>
  <si>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</si>
  <si>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</si>
  <si>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</si>
  <si>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</si>
  <si>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</si>
  <si>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</si>
  <si>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</si>
  <si>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</si>
  <si>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</si>
  <si>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</si>
  <si>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</si>
  <si>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</si>
  <si>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</si>
  <si>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</si>
  <si>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</si>
  <si>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</si>
  <si>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</si>
  <si>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</si>
  <si>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Unknown or not reported</t>
  </si>
  <si>
    <t>Total state population (2021)</t>
  </si>
  <si>
    <t>Hispanic</t>
  </si>
  <si>
    <t>White (non-Hispanic)</t>
  </si>
  <si>
    <t>Jails:</t>
  </si>
  <si>
    <t>No data</t>
  </si>
  <si>
    <t>Data notes:</t>
  </si>
  <si>
    <t>Total state prison population</t>
  </si>
  <si>
    <t>Total jail population</t>
  </si>
  <si>
    <t>Total state population</t>
  </si>
  <si>
    <t>* Race and ethnicity categories used in this dataset are as follows:</t>
  </si>
  <si>
    <t>* People are who are of "Hispanic" ethnicity of any race. (Note that Hispanic/Latino is an ethnicity and not a race.)</t>
  </si>
  <si>
    <t>State prison population (2021): counts</t>
  </si>
  <si>
    <t>Male</t>
  </si>
  <si>
    <t>Female</t>
  </si>
  <si>
    <t>Under 18</t>
  </si>
  <si>
    <t>Race and ethnicity</t>
  </si>
  <si>
    <t>Total state population (2021): counts</t>
  </si>
  <si>
    <t>* Jail populations are defined as people confined in jail facilities. Subpopulations may not sum to totals due to rounding.</t>
  </si>
  <si>
    <t>State prisons:</t>
  </si>
  <si>
    <t>Black (non-Hispanic)</t>
  </si>
  <si>
    <t>American Indian/Alaska Native (non-Hispanic)</t>
  </si>
  <si>
    <t>Asian (non-Hispanic)</t>
  </si>
  <si>
    <t>Native Hawaiian/Pacific Islander (non-Hispanic)</t>
  </si>
  <si>
    <t>2 or more races (non-Hispanic)</t>
  </si>
  <si>
    <t>Some other race alone (non-Hispanic)</t>
  </si>
  <si>
    <t>Some other race (non-Hispanic)</t>
  </si>
  <si>
    <t>Recalculation of race category percentages for jail data (only states reported by BJS as having separate jail systems)</t>
  </si>
  <si>
    <t>About this dataset</t>
  </si>
  <si>
    <t>Data sources</t>
  </si>
  <si>
    <t>Race and ethnicity*</t>
  </si>
  <si>
    <t>Alaska**</t>
  </si>
  <si>
    <t>* Prison populations are defined as people under the jurisdiction of a state prison system, except for people age 17 or younger in the custody of prisons, who are counted in the state where they are in custody. The Bureau of Justice Statistics defines "jurisdiction" as the legal authority of state or federal correctional officials over an incarcerated person, regardless of where they are physically held in custody. Also note that in these tables, subpopulations may not sum to totals due to rounding.</t>
  </si>
  <si>
    <t>* Race and ethnicity data for jail populations by state were originally published by the Bureau of Justice Statistics as percentages. We calculated estimated counts and rates per 100,000 population for these groups based on those percentages. Similarly, sex and youth data for jails by state were originally published only as counts, so we calculated percentages and rates for those groups based on the published counts. See the "As published" tab and/or the Bureau of Justice Statistics sources for original data.</t>
  </si>
  <si>
    <t xml:space="preserve">* People are who are White "alone" (i.e., not in combination with other racial groups) and non-Hispanic. </t>
  </si>
  <si>
    <t>* People are who are Black or African American "alone" (i.e., not in combination with other racial groups) and non-Hispanic.</t>
  </si>
  <si>
    <t>* People are who are American Indian or Alaska Native "alone" (i.e., not in combination with other racial groups) and non-Hispanic.</t>
  </si>
  <si>
    <t>* People are who are Asian "alone" (i.e., not in combination with other racial groups) and non-Hispanic.</t>
  </si>
  <si>
    <t>* People are who are Native Hawaiian or Pacific Islander "alone" (i.e., not in combination with other racial groups) and non-Hispanic.</t>
  </si>
  <si>
    <t xml:space="preserve">* People are who are Some other race "alone" (i.e., not in combination with other racial groups) and non-Hispanic. </t>
  </si>
  <si>
    <t>* People are who are of Two or more races (i.e., those who reported more than one race and are therefore not in any of the other previous categories) and non-Hispanic.</t>
  </si>
  <si>
    <t>Last updated: September 2023</t>
  </si>
  <si>
    <t>Spreadsheet prepared: September 2023</t>
  </si>
  <si>
    <t>Data as of: 2021 (prisons) and 2019 (jails)</t>
  </si>
  <si>
    <t>N/A - jail data only</t>
  </si>
  <si>
    <t>N/A - unified prison and jail system, prison data only</t>
  </si>
  <si>
    <t>Native Hawaiian/ Pacific Islander (non-Hispanic)</t>
  </si>
  <si>
    <t>American Indian/ Alaska Native (non-Hispanic)</t>
  </si>
  <si>
    <t>*Jail counts and rates by race and ethnicity have been adjusted from the original categories because the state population data include a "Some other race" category that the jail data do not. For information on how we completed this re-calculation, see the "Intro" tab of this spreadsheet.</t>
  </si>
  <si>
    <t>**Alaska has a unified prison and jail system but reports jail data from 15 locally-operated jails to the Bureau of Justice Statistics. However, these jails do not include everyone held pretrial or serving a short sentence, who would typically be held in jails in non-unified systems; for that reason, Alaska's jail data are not comparable to jail data from non-unified systems.</t>
  </si>
  <si>
    <t>~</t>
  </si>
  <si>
    <t xml:space="preserve">There are only a few data sources for state-level data about racial disparities in the criminal justice system that encompass both prisons and jails, and many still exclude racial and ethnic categories other than Black, white, and Hispanic. Fortunately, since the 2010 Census (from which we last compiled these data), regularly-published Bureau of Justice Statistics data has begun to drill down to this level of detail. We have compiled and reconfigured these data, for the latest dates available, in the next few tabs of this spreadsheet. The data cover the U.S. as a whole as well as each state and D.C. We've included counts, percentages, and rates per 100,000 population of incarcerated people, broken down by state, sex, youth status (under 18), and race and ethnicity. Unfortunately, the underlying data do not allow us to disaggregate these demographic categories further at the state level; for example, we cannot disaggregate the "male" and "female" categories by race and ethnicity as well. (However, the Bureau of Justice Statistics source we reference for prison data does offer that analysis at the national level, for those interested.) </t>
  </si>
  <si>
    <t>Total jail incarceration rate per 100,000 residents</t>
  </si>
  <si>
    <t>Total state prison  incarceration rate per 100,000 residents</t>
  </si>
  <si>
    <t>Prison and jail populations by state, sex, youth status (under 18), and race and ethnicity, with comparative total state population data and incarceration rate per 100,000 calculations</t>
  </si>
  <si>
    <t>Total U.S. and state populations:</t>
  </si>
  <si>
    <t>* "No data" means that the data point was either not reported or not tracked by the jurisdiction.</t>
  </si>
  <si>
    <r>
      <t>Prepared by the Prison Policy Initiative and published at https://www.prisonpolicy.org/</t>
    </r>
    <r>
      <rPr>
        <sz val="14"/>
        <rFont val="Times New Roman"/>
        <family val="1"/>
      </rPr>
      <t>data/race_bystate_2021.xlsx</t>
    </r>
  </si>
  <si>
    <r>
      <rPr>
        <b/>
        <sz val="14"/>
        <color theme="1"/>
        <rFont val="Times New Roman"/>
        <family val="1"/>
      </rPr>
      <t>Note</t>
    </r>
    <r>
      <rPr>
        <sz val="14"/>
        <color theme="1"/>
        <rFont val="Times New Roman"/>
        <family val="1"/>
      </rPr>
      <t>: Many cells in this spreadsheet are derived from formulas that rely on other tabs in the spreadsheet. If you choose to modify any data, you may be making unintended changes to other data.</t>
    </r>
  </si>
  <si>
    <r>
      <t xml:space="preserve">Sex: Bureau of Justice Statistics, </t>
    </r>
    <r>
      <rPr>
        <i/>
        <sz val="14"/>
        <color theme="1"/>
        <rFont val="Times New Roman"/>
        <family val="1"/>
      </rPr>
      <t>Prisoners in 2021 - Statistical Tables</t>
    </r>
    <r>
      <rPr>
        <sz val="14"/>
        <color theme="1"/>
        <rFont val="Times New Roman"/>
        <family val="1"/>
      </rPr>
      <t xml:space="preserve">, Table 2 (jurisdictional population). https://bjs.ojp.gov/sites/g/files/xyckuh236/files/media/document/p21st.pdf </t>
    </r>
  </si>
  <si>
    <r>
      <t xml:space="preserve">Youth: Bureau of Justice Statistics, </t>
    </r>
    <r>
      <rPr>
        <i/>
        <sz val="14"/>
        <color theme="1"/>
        <rFont val="Times New Roman"/>
        <family val="1"/>
      </rPr>
      <t>Prisoners in 2021 - Statistical Tables</t>
    </r>
    <r>
      <rPr>
        <sz val="14"/>
        <color theme="1"/>
        <rFont val="Times New Roman"/>
        <family val="1"/>
      </rPr>
      <t xml:space="preserve">, Table 15 (custody population). https://bjs.ojp.gov/sites/g/files/xyckuh236/files/media/document/p21st.pdf </t>
    </r>
  </si>
  <si>
    <r>
      <t xml:space="preserve">Race/ethnicity: Bureau of Justice Statistics, </t>
    </r>
    <r>
      <rPr>
        <i/>
        <sz val="14"/>
        <color theme="1"/>
        <rFont val="Times New Roman"/>
        <family val="1"/>
      </rPr>
      <t>Prisoners in 2021 - Statistical Tables</t>
    </r>
    <r>
      <rPr>
        <sz val="14"/>
        <color theme="1"/>
        <rFont val="Times New Roman"/>
        <family val="1"/>
      </rPr>
      <t xml:space="preserve">, Appendix Table 1 (jurisdictional population). https://bjs.ojp.gov/sites/g/files/xyckuh236/files/media/document/p21st.pdf </t>
    </r>
  </si>
  <si>
    <r>
      <t xml:space="preserve">Sex: Bureau of Justice Statistics, </t>
    </r>
    <r>
      <rPr>
        <i/>
        <sz val="14"/>
        <color theme="1"/>
        <rFont val="Times New Roman"/>
        <family val="1"/>
      </rPr>
      <t xml:space="preserve">Census of Jails, 2005-2019 - Statistical Tables, </t>
    </r>
    <r>
      <rPr>
        <sz val="14"/>
        <color theme="1"/>
        <rFont val="Times New Roman"/>
        <family val="1"/>
      </rPr>
      <t xml:space="preserve">Table 6. https://bjs.ojp.gov/sites/g/files/xyckuh236/files/media/document/cj0519st.pdf </t>
    </r>
  </si>
  <si>
    <r>
      <t xml:space="preserve">Youth: Bureau of Justice Statistics, </t>
    </r>
    <r>
      <rPr>
        <i/>
        <sz val="14"/>
        <color theme="1"/>
        <rFont val="Times New Roman"/>
        <family val="1"/>
      </rPr>
      <t>Census of Jails, 2005-2019 - Statistical Tables,</t>
    </r>
    <r>
      <rPr>
        <sz val="14"/>
        <color theme="1"/>
        <rFont val="Times New Roman"/>
        <family val="1"/>
      </rPr>
      <t xml:space="preserve"> Table 6. https://bjs.ojp.gov/sites/g/files/xyckuh236/files/media/document/cj0519st.pdf </t>
    </r>
  </si>
  <si>
    <r>
      <t xml:space="preserve">Race/ethnicity: Bureau of Justice Statistics, </t>
    </r>
    <r>
      <rPr>
        <i/>
        <sz val="14"/>
        <color theme="1"/>
        <rFont val="Times New Roman"/>
        <family val="1"/>
      </rPr>
      <t xml:space="preserve">Census of Jails, 2005-2019 - Statistical Tables, </t>
    </r>
    <r>
      <rPr>
        <sz val="14"/>
        <color theme="1"/>
        <rFont val="Times New Roman"/>
        <family val="1"/>
      </rPr>
      <t xml:space="preserve">Table 7. https://bjs.ojp.gov/sites/g/files/xyckuh236/files/media/document/cj0519st.pdf </t>
    </r>
  </si>
  <si>
    <r>
      <t xml:space="preserve">All states and all variables (sex, youth, race/ethnicity): U.S. Census Bureau, </t>
    </r>
    <r>
      <rPr>
        <i/>
        <sz val="14"/>
        <color theme="1"/>
        <rFont val="Times New Roman"/>
        <family val="1"/>
      </rPr>
      <t xml:space="preserve">ACS DEMOGRAPHIC AND HOUSING ESTIMATES  </t>
    </r>
    <r>
      <rPr>
        <sz val="14"/>
        <color theme="1"/>
        <rFont val="Times New Roman"/>
        <family val="1"/>
      </rPr>
      <t xml:space="preserve">(1-year estimate, 2021, table DP05). https://data.census.gov/table?tid=ACSDP1Y2021.DP05 </t>
    </r>
  </si>
  <si>
    <r>
      <t xml:space="preserve">This tab contains population </t>
    </r>
    <r>
      <rPr>
        <b/>
        <sz val="14"/>
        <color theme="1"/>
        <rFont val="Times New Roman"/>
        <family val="1"/>
      </rPr>
      <t>counts</t>
    </r>
  </si>
  <si>
    <r>
      <t xml:space="preserve">This tab contains population </t>
    </r>
    <r>
      <rPr>
        <b/>
        <sz val="14"/>
        <color theme="1"/>
        <rFont val="TimesNewRomanPSMT"/>
      </rPr>
      <t>rates per 100,000 people in a given category</t>
    </r>
  </si>
  <si>
    <r>
      <t xml:space="preserve">This tab contains population </t>
    </r>
    <r>
      <rPr>
        <b/>
        <sz val="14"/>
        <color theme="1"/>
        <rFont val="Times New Roman"/>
        <family val="1"/>
      </rPr>
      <t>percentages of the total prison, jail, and state population</t>
    </r>
  </si>
  <si>
    <r>
      <t>This tab contains</t>
    </r>
    <r>
      <rPr>
        <b/>
        <sz val="14"/>
        <color theme="1"/>
        <rFont val="Times New Roman"/>
        <family val="1"/>
      </rPr>
      <t xml:space="preserve"> data as originally published </t>
    </r>
    <r>
      <rPr>
        <sz val="14"/>
        <color theme="1"/>
        <rFont val="Times New Roman"/>
        <family val="1"/>
      </rPr>
      <t>by the Bureau of Justice Statistics and the U.S. Census Bureau</t>
    </r>
  </si>
  <si>
    <r>
      <t>Sex:</t>
    </r>
    <r>
      <rPr>
        <b/>
        <sz val="14"/>
        <color theme="1"/>
        <rFont val="Times New Roman"/>
        <family val="1"/>
      </rPr>
      <t xml:space="preserve"> counts</t>
    </r>
  </si>
  <si>
    <r>
      <t xml:space="preserve">Youth: </t>
    </r>
    <r>
      <rPr>
        <b/>
        <sz val="14"/>
        <color theme="1"/>
        <rFont val="Times New Roman"/>
        <family val="1"/>
      </rPr>
      <t>counts</t>
    </r>
  </si>
  <si>
    <r>
      <t xml:space="preserve">Race and ethnicity: </t>
    </r>
    <r>
      <rPr>
        <b/>
        <sz val="14"/>
        <color theme="1"/>
        <rFont val="Times New Roman"/>
        <family val="1"/>
      </rPr>
      <t>percentages</t>
    </r>
  </si>
  <si>
    <t>&lt;0.05%</t>
  </si>
  <si>
    <t>†</t>
  </si>
  <si>
    <t>† These counts are unavailable because they cannot be calculated based on the originally published percentage of "&lt;0.05%."</t>
  </si>
  <si>
    <t>† These rates are unavailable because they cannot be calculated based on the originally published percentage of "&lt;0.05%."</t>
  </si>
  <si>
    <t>* Where "&lt;0.05%" is reported, Bureau of Justice Statistics did not report the precise percentage, but stated that it was "Less than 0.05%."</t>
  </si>
  <si>
    <t xml:space="preserve">We provide the data here in terms of counts, percentages, and rates per 100,000 populations to make it easier for users to find the numbers they need. Because the original data sources did not publish the data in all of these forms for both jails and prisons, we calculated some estimates and percentages based on the published data. For that reason, we include a tab labeled "As published" which shows the data as it was originally reported. Our calculated rates may differ from rates published by the Bureau of Justice Statistics, as well as from rates we have published in other Prison Policy Initiative reports. This is because rate calculations depend on the specific population(s) that are included (e.g., jurisdictional versus custody or sentenced), as well as the date and source of the total population estimates used as denominators. Our calculations in these tables were based on the jurisdictional population for prisons, the custody population for jails, and the state and national populations estimated by the U.S. Census Bureau for 2021. </t>
  </si>
  <si>
    <t>* Race and ethnicity data for prison populations by state were originally published by the Bureau of Justice Statistics as counts. We calculated estimated percentages and rates per 100,000 population for these groups based on those counts. Similarly, sex data for prisons by state were originally published as counts and rates, so we calculated percentages for those groups based on the published counts. See the "As published" tab and/or the Bureau of Justice Statistics sources for original data.</t>
  </si>
  <si>
    <t>* Because the Bureau of Justice Statistics jail data source does not provide a race category equivalent to "Some other race alone" (as the prison data and Census population data do), we re-allocated people in this category from the state populations into the available race/ethnicity categories in the jail data to avoid excluding them from the jail incarceration counts and rates entirely. To accomplish this, we started with each state's total population, excluding people in the "Some other race alone" category, and calculated the percentage of the state population in each of the other categories. Then, we multiplied the state population categorized as "Some other race alone" by each of the percentages calculated for the other categories, which yielded a number that we then added to each corresponding race or ethnicity category's original total. This method preserves each state's total population and the proportional racial composition of the population when "Some other race alone" is excluded. We then used these adjusted counts for the race or ethnicity categories in the jail data to calculate those groups' incarceration rates. If you are interested in seeing the calculations behind this re-allocation, reach out using our contact form (https://www.prisonpolicy.org/contact.html) and we can share our work.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</si>
</sst>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_(* \(#,##0.00\);_(* &quot;-&quot;??_);_(@_)"/>
    <numFmt numFmtId="164" formatCode="_(* #,##0_);_(* \(#,##0\);_(* &quot;-&quot;??_);_(@_)"/>
    <numFmt numFmtId="165" formatCode="0.0"/>
    <numFmt numFmtId="166" formatCode="0.0%"/>
    <numFmt numFmtId="167" formatCode="0.000%"/>
    <numFmt numFmtId="168" formatCode="0.0000%"/>
  </numFmts>
  <fonts count="24">
    <font>
      <sz val="12"/>
      <color theme="1"/>
      <name val="TimesNewRomanPSMT"/>
      <family val="2"/>
    </font>
    <font>
      <sz val="12"/>
      <color theme="1"/>
      <name val="Arial"/>
      <family val="2"/>
    </font>
    <font>
      <b/>
      <sz val="14"/>
      <color theme="1"/>
      <name val="Arial"/>
      <family val="2"/>
    </font>
    <font>
      <sz val="12"/>
      <color theme="1"/>
      <name val="TimesNewRomanPSMT"/>
      <family val="2"/>
    </font>
    <font>
      <u/>
      <sz val="12"/>
      <color theme="10"/>
      <name val="TimesNewRomanPSMT"/>
      <family val="2"/>
    </font>
    <font>
      <sz val="12"/>
      <color rgb="FF000000"/>
      <name val="TimesNewRomanPSMT"/>
      <family val="2"/>
    </font>
    <font>
      <sz val="14"/>
      <color theme="1"/>
      <name val="Calibri"/>
      <family val="2"/>
      <scheme val="minor"/>
    </font>
    <font>
      <b/>
      <sz val="12"/>
      <color theme="1"/>
      <name val="TimesNewRomanPSMT"/>
    </font>
    <font>
      <b/>
      <sz val="12"/>
      <color theme="1"/>
      <name val="Calibri"/>
      <family val="2"/>
      <scheme val="minor"/>
    </font>
    <font>
      <b/>
      <sz val="12"/>
      <color theme="1"/>
      <name val="Times New Roman"/>
      <family val="1"/>
    </font>
    <font>
      <sz val="12"/>
      <color theme="1"/>
      <name val="Times New Roman"/>
      <family val="1"/>
    </font>
    <font>
      <sz val="12"/>
      <color rgb="FF000000"/>
      <name val="Times New Roman"/>
      <family val="1"/>
    </font>
    <font>
      <b/>
      <sz val="14"/>
      <color theme="1"/>
      <name val="Times New Roman"/>
      <family val="1"/>
    </font>
    <font>
      <sz val="14"/>
      <color theme="1"/>
      <name val="Times New Roman"/>
      <family val="1"/>
    </font>
    <font>
      <sz val="14"/>
      <name val="Times New Roman"/>
      <family val="1"/>
    </font>
    <font>
      <i/>
      <sz val="14"/>
      <color theme="1"/>
      <name val="Times New Roman"/>
      <family val="1"/>
    </font>
    <font>
      <u/>
      <sz val="14"/>
      <color theme="10"/>
      <name val="Times New Roman"/>
      <family val="1"/>
    </font>
    <font>
      <sz val="14"/>
      <color rgb="FF000000"/>
      <name val="Times New Roman"/>
      <family val="1"/>
    </font>
    <font>
      <strike/>
      <sz val="12"/>
      <color theme="1"/>
      <name val="Times New Roman"/>
      <family val="1"/>
    </font>
    <font>
      <strike/>
      <sz val="12"/>
      <color rgb="FF000000"/>
      <name val="Times New Roman"/>
      <family val="1"/>
    </font>
    <font>
      <b/>
      <sz val="16"/>
      <color theme="1"/>
      <name val="Times New Roman"/>
      <family val="1"/>
    </font>
    <font>
      <sz val="14"/>
      <color theme="1"/>
      <name val="TimesNewRomanPSMT"/>
    </font>
    <font>
      <b/>
      <sz val="14"/>
      <color theme="1"/>
      <name val="TimesNewRomanPSMT"/>
    </font>
    <font>
      <sz val="12"/>
      <color theme="1"/>
      <name val="TimesNewRomanPSMT"/>
    </font>
  </fonts>
  <fills count="3">
    <fill>
      <patternFill patternType="none"/>
    </fill>
    <fill>
      <patternFill patternType="gray125"/>
    </fill>
    <fill>
      <patternFill patternType="solid">
        <fgColor theme="0" tint="-0.14999847407452621"/>
        <bgColor indexed="64"/>
      </patternFill>
    </fill>
  </fills>
  <borders count="5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medium">
        <color indexed="64"/>
      </top>
      <bottom style="thin">
        <color indexed="64"/>
      </bottom>
      <diagonal/>
    </border>
    <border>
      <left/>
      <right/>
      <top style="thin">
        <color indexed="64"/>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style="thin">
        <color indexed="64"/>
      </right>
      <top/>
      <bottom/>
      <diagonal/>
    </border>
    <border>
      <left style="thin">
        <color indexed="64"/>
      </left>
      <right style="medium">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rgb="FF000000"/>
      </right>
      <top/>
      <bottom/>
      <diagonal/>
    </border>
  </borders>
  <cellStyleXfs count="4">
    <xf numFmtId="0" fontId="0" fillId="0" borderId="0"/>
    <xf numFmtId="43" fontId="3" fillId="0" borderId="0" applyFont="0" applyFill="0" applyBorder="0" applyAlignment="0" applyProtection="0"/>
    <xf numFmtId="9" fontId="3" fillId="0" borderId="0" applyFont="0" applyFill="0" applyBorder="0" applyAlignment="0" applyProtection="0"/>
    <xf numFmtId="0" fontId="4" fillId="0" borderId="0" applyNumberFormat="0" applyFill="0" applyBorder="0" applyAlignment="0" applyProtection="0"/>
  </cellStyleXfs>
  <cellXfs count="376">
    <xf numFmtId="0" fontId="0" fillId="0" borderId="0" xfId="0"/>
    <xf numFmtId="0" fontId="0" fillId="0" borderId="0" xfId="0" applyAlignment="1">
      <alignment wrapText="1"/>
    </xf>
    <xf numFmtId="0" fontId="0" fillId="2" borderId="0" xfId="0" applyFill="1" applyAlignment="1">
      <alignment wrapText="1"/>
    </xf>
    <xf numFmtId="0" fontId="0" fillId="2" borderId="0" xfId="0" applyFill="1"/>
    <xf numFmtId="3" fontId="0" fillId="0" borderId="0" xfId="0" applyNumberFormat="1"/>
    <xf numFmtId="49" fontId="0" fillId="0" borderId="0" xfId="0" applyNumberFormat="1"/>
    <xf numFmtId="9" fontId="0" fillId="0" borderId="0" xfId="2" applyFont="1" applyFill="1" applyBorder="1" applyAlignment="1">
      <alignment wrapText="1"/>
    </xf>
    <xf numFmtId="0" fontId="6" fillId="0" borderId="0" xfId="0" applyFont="1"/>
    <xf numFmtId="0" fontId="6" fillId="0" borderId="0" xfId="0" applyFont="1" applyAlignment="1">
      <alignment wrapText="1"/>
    </xf>
    <xf numFmtId="49" fontId="6" fillId="0" borderId="0" xfId="0" applyNumberFormat="1" applyFont="1"/>
    <xf numFmtId="10" fontId="6" fillId="0" borderId="0" xfId="2" applyNumberFormat="1" applyFont="1"/>
    <xf numFmtId="0" fontId="7" fillId="0" borderId="1" xfId="0" applyFont="1" applyBorder="1" applyAlignment="1">
      <alignment wrapText="1"/>
    </xf>
    <xf numFmtId="1" fontId="0" fillId="0" borderId="0" xfId="0" applyNumberFormat="1"/>
    <xf numFmtId="0" fontId="0" fillId="0" borderId="1" xfId="0" applyBorder="1"/>
    <xf numFmtId="0" fontId="7" fillId="0" borderId="13" xfId="0" applyFont="1" applyBorder="1" applyAlignment="1">
      <alignment wrapText="1"/>
    </xf>
    <xf numFmtId="49" fontId="7" fillId="0" borderId="7" xfId="0" applyNumberFormat="1" applyFont="1" applyBorder="1"/>
    <xf numFmtId="49" fontId="7" fillId="0" borderId="8" xfId="0" applyNumberFormat="1" applyFont="1" applyBorder="1"/>
    <xf numFmtId="3" fontId="0" fillId="0" borderId="1" xfId="0" applyNumberFormat="1" applyBorder="1"/>
    <xf numFmtId="0" fontId="0" fillId="0" borderId="25" xfId="0" applyBorder="1"/>
    <xf numFmtId="0" fontId="0" fillId="0" borderId="15" xfId="0" applyBorder="1"/>
    <xf numFmtId="0" fontId="0" fillId="0" borderId="16" xfId="0" applyBorder="1"/>
    <xf numFmtId="0" fontId="0" fillId="0" borderId="18" xfId="0" applyBorder="1"/>
    <xf numFmtId="3" fontId="0" fillId="0" borderId="15" xfId="0" applyNumberFormat="1" applyBorder="1"/>
    <xf numFmtId="0" fontId="0" fillId="0" borderId="21" xfId="0" applyBorder="1"/>
    <xf numFmtId="164" fontId="0" fillId="0" borderId="1" xfId="1" applyNumberFormat="1" applyFont="1" applyFill="1" applyBorder="1"/>
    <xf numFmtId="164" fontId="0" fillId="0" borderId="15" xfId="1" applyNumberFormat="1" applyFont="1" applyFill="1" applyBorder="1"/>
    <xf numFmtId="164" fontId="0" fillId="0" borderId="20" xfId="1" applyNumberFormat="1" applyFont="1" applyFill="1" applyBorder="1"/>
    <xf numFmtId="3" fontId="0" fillId="0" borderId="14" xfId="0" applyNumberFormat="1" applyBorder="1"/>
    <xf numFmtId="3" fontId="0" fillId="0" borderId="17" xfId="0" applyNumberFormat="1" applyBorder="1"/>
    <xf numFmtId="3" fontId="0" fillId="0" borderId="19" xfId="0" applyNumberFormat="1" applyBorder="1"/>
    <xf numFmtId="3" fontId="0" fillId="0" borderId="20" xfId="0" applyNumberFormat="1" applyBorder="1"/>
    <xf numFmtId="0" fontId="0" fillId="0" borderId="17" xfId="0" applyBorder="1"/>
    <xf numFmtId="1" fontId="0" fillId="0" borderId="1" xfId="0" applyNumberFormat="1" applyBorder="1"/>
    <xf numFmtId="1" fontId="0" fillId="0" borderId="1" xfId="1" applyNumberFormat="1" applyFont="1" applyFill="1" applyBorder="1"/>
    <xf numFmtId="0" fontId="0" fillId="0" borderId="14" xfId="0" applyBorder="1"/>
    <xf numFmtId="1" fontId="0" fillId="0" borderId="15" xfId="0" applyNumberFormat="1" applyBorder="1"/>
    <xf numFmtId="1" fontId="0" fillId="0" borderId="15" xfId="1" applyNumberFormat="1" applyFont="1" applyFill="1" applyBorder="1"/>
    <xf numFmtId="0" fontId="0" fillId="0" borderId="19" xfId="0" applyBorder="1"/>
    <xf numFmtId="1" fontId="0" fillId="0" borderId="20" xfId="0" applyNumberFormat="1" applyBorder="1"/>
    <xf numFmtId="1" fontId="0" fillId="0" borderId="20" xfId="1" applyNumberFormat="1" applyFont="1" applyFill="1" applyBorder="1"/>
    <xf numFmtId="0" fontId="0" fillId="0" borderId="24" xfId="0" applyBorder="1"/>
    <xf numFmtId="0" fontId="0" fillId="0" borderId="26" xfId="0" applyBorder="1"/>
    <xf numFmtId="1" fontId="0" fillId="0" borderId="24" xfId="0" applyNumberFormat="1" applyBorder="1"/>
    <xf numFmtId="1" fontId="0" fillId="0" borderId="25" xfId="0" applyNumberFormat="1" applyBorder="1"/>
    <xf numFmtId="1" fontId="0" fillId="0" borderId="26" xfId="0" applyNumberFormat="1" applyBorder="1"/>
    <xf numFmtId="164" fontId="0" fillId="0" borderId="0" xfId="0" applyNumberFormat="1"/>
    <xf numFmtId="0" fontId="7" fillId="0" borderId="0" xfId="0" applyFont="1" applyAlignment="1">
      <alignment wrapText="1"/>
    </xf>
    <xf numFmtId="49" fontId="7" fillId="0" borderId="0" xfId="0" applyNumberFormat="1" applyFont="1"/>
    <xf numFmtId="0" fontId="7" fillId="0" borderId="10" xfId="0" applyFont="1" applyBorder="1" applyAlignment="1">
      <alignment horizontal="center" wrapText="1"/>
    </xf>
    <xf numFmtId="0" fontId="7" fillId="0" borderId="12" xfId="0" applyFont="1" applyBorder="1" applyAlignment="1">
      <alignment horizontal="center" wrapText="1"/>
    </xf>
    <xf numFmtId="0" fontId="7" fillId="0" borderId="13" xfId="0" applyFont="1" applyBorder="1" applyAlignment="1">
      <alignment horizontal="center" wrapText="1"/>
    </xf>
    <xf numFmtId="0" fontId="7" fillId="0" borderId="11" xfId="0" applyFont="1" applyBorder="1" applyAlignment="1">
      <alignment horizontal="center" wrapText="1"/>
    </xf>
    <xf numFmtId="0" fontId="8" fillId="0" borderId="0" xfId="0" applyFont="1" applyAlignment="1">
      <alignment wrapText="1"/>
    </xf>
    <xf numFmtId="165" fontId="0" fillId="0" borderId="0" xfId="0" applyNumberFormat="1"/>
    <xf numFmtId="0" fontId="0" fillId="0" borderId="0" xfId="0" applyAlignment="1">
      <alignment horizontal="center"/>
    </xf>
    <xf numFmtId="0" fontId="1" fillId="0" borderId="0" xfId="0" applyFont="1" applyAlignment="1">
      <alignment horizontal="center"/>
    </xf>
    <xf numFmtId="0" fontId="7" fillId="0" borderId="0" xfId="0" applyFont="1" applyAlignment="1">
      <alignment horizontal="center" wrapText="1"/>
    </xf>
    <xf numFmtId="0" fontId="2" fillId="0" borderId="0" xfId="0" applyFont="1"/>
    <xf numFmtId="0" fontId="1" fillId="0" borderId="0" xfId="0" applyFont="1"/>
    <xf numFmtId="3" fontId="0" fillId="0" borderId="0" xfId="0" applyNumberFormat="1" applyAlignment="1">
      <alignment wrapText="1"/>
    </xf>
    <xf numFmtId="0" fontId="10" fillId="0" borderId="0" xfId="0" applyFont="1"/>
    <xf numFmtId="0" fontId="10" fillId="0" borderId="0" xfId="0" applyFont="1" applyAlignment="1">
      <alignment wrapText="1"/>
    </xf>
    <xf numFmtId="0" fontId="12" fillId="0" borderId="0" xfId="0" applyFont="1" applyAlignment="1">
      <alignment vertical="top" wrapText="1"/>
    </xf>
    <xf numFmtId="0" fontId="10" fillId="2" borderId="0" xfId="0" applyFont="1" applyFill="1"/>
    <xf numFmtId="0" fontId="10" fillId="0" borderId="0" xfId="0" applyFont="1" applyAlignment="1">
      <alignment horizontal="center"/>
    </xf>
    <xf numFmtId="0" fontId="9" fillId="0" borderId="1" xfId="0" applyFont="1" applyBorder="1" applyAlignment="1">
      <alignment wrapText="1"/>
    </xf>
    <xf numFmtId="0" fontId="9" fillId="0" borderId="13" xfId="0" applyFont="1" applyBorder="1" applyAlignment="1">
      <alignment horizontal="center" wrapText="1"/>
    </xf>
    <xf numFmtId="0" fontId="9" fillId="0" borderId="10" xfId="0" applyFont="1" applyBorder="1" applyAlignment="1">
      <alignment horizontal="center" wrapText="1"/>
    </xf>
    <xf numFmtId="0" fontId="9" fillId="0" borderId="12" xfId="0" applyFont="1" applyBorder="1" applyAlignment="1">
      <alignment horizontal="center" wrapText="1"/>
    </xf>
    <xf numFmtId="0" fontId="9" fillId="0" borderId="11" xfId="0" applyFont="1" applyBorder="1" applyAlignment="1">
      <alignment horizontal="center" wrapText="1"/>
    </xf>
    <xf numFmtId="0" fontId="10" fillId="2" borderId="0" xfId="0" applyFont="1" applyFill="1" applyAlignment="1">
      <alignment wrapText="1"/>
    </xf>
    <xf numFmtId="49" fontId="9" fillId="0" borderId="7" xfId="0" applyNumberFormat="1" applyFont="1" applyBorder="1"/>
    <xf numFmtId="3" fontId="10" fillId="0" borderId="24" xfId="0" applyNumberFormat="1" applyFont="1" applyBorder="1"/>
    <xf numFmtId="3" fontId="10" fillId="0" borderId="22" xfId="0" applyNumberFormat="1" applyFont="1" applyBorder="1"/>
    <xf numFmtId="3" fontId="10" fillId="0" borderId="16" xfId="0" applyNumberFormat="1" applyFont="1" applyBorder="1"/>
    <xf numFmtId="0" fontId="10" fillId="0" borderId="32" xfId="0" applyFont="1" applyBorder="1"/>
    <xf numFmtId="3" fontId="10" fillId="0" borderId="14" xfId="0" applyNumberFormat="1" applyFont="1" applyBorder="1"/>
    <xf numFmtId="3" fontId="10" fillId="0" borderId="15" xfId="0" applyNumberFormat="1" applyFont="1" applyBorder="1"/>
    <xf numFmtId="0" fontId="10" fillId="0" borderId="15" xfId="0" applyFont="1" applyBorder="1"/>
    <xf numFmtId="0" fontId="10" fillId="0" borderId="16" xfId="0" applyFont="1" applyBorder="1"/>
    <xf numFmtId="49" fontId="9" fillId="0" borderId="10" xfId="0" applyNumberFormat="1" applyFont="1" applyBorder="1"/>
    <xf numFmtId="3" fontId="10" fillId="0" borderId="29" xfId="0" applyNumberFormat="1" applyFont="1" applyBorder="1"/>
    <xf numFmtId="164" fontId="10" fillId="0" borderId="15" xfId="1" applyNumberFormat="1" applyFont="1" applyFill="1" applyBorder="1"/>
    <xf numFmtId="3" fontId="10" fillId="0" borderId="29" xfId="0" applyNumberFormat="1" applyFont="1" applyBorder="1" applyAlignment="1">
      <alignment wrapText="1"/>
    </xf>
    <xf numFmtId="3" fontId="10" fillId="0" borderId="43" xfId="0" applyNumberFormat="1" applyFont="1" applyBorder="1" applyAlignment="1">
      <alignment wrapText="1"/>
    </xf>
    <xf numFmtId="3" fontId="10" fillId="0" borderId="14" xfId="0" applyNumberFormat="1" applyFont="1" applyBorder="1" applyAlignment="1">
      <alignment wrapText="1"/>
    </xf>
    <xf numFmtId="3" fontId="10" fillId="0" borderId="15" xfId="0" applyNumberFormat="1" applyFont="1" applyBorder="1" applyAlignment="1">
      <alignment wrapText="1"/>
    </xf>
    <xf numFmtId="3" fontId="10" fillId="0" borderId="16" xfId="0" applyNumberFormat="1" applyFont="1" applyBorder="1" applyAlignment="1">
      <alignment wrapText="1"/>
    </xf>
    <xf numFmtId="3" fontId="10" fillId="0" borderId="25" xfId="0" applyNumberFormat="1" applyFont="1" applyBorder="1"/>
    <xf numFmtId="3" fontId="10" fillId="0" borderId="4" xfId="0" applyNumberFormat="1" applyFont="1" applyBorder="1"/>
    <xf numFmtId="0" fontId="10" fillId="0" borderId="18" xfId="0" applyFont="1" applyBorder="1"/>
    <xf numFmtId="0" fontId="10" fillId="0" borderId="33" xfId="0" applyFont="1" applyBorder="1"/>
    <xf numFmtId="3" fontId="10" fillId="0" borderId="17" xfId="0" applyNumberFormat="1" applyFont="1" applyBorder="1"/>
    <xf numFmtId="0" fontId="10" fillId="0" borderId="1" xfId="0" applyFont="1" applyBorder="1"/>
    <xf numFmtId="3" fontId="10" fillId="0" borderId="1" xfId="0" applyNumberFormat="1" applyFont="1" applyBorder="1"/>
    <xf numFmtId="0" fontId="10" fillId="0" borderId="30" xfId="0" applyFont="1" applyBorder="1"/>
    <xf numFmtId="0" fontId="10" fillId="0" borderId="17" xfId="0" applyFont="1" applyBorder="1"/>
    <xf numFmtId="164" fontId="10" fillId="0" borderId="1" xfId="1" applyNumberFormat="1" applyFont="1" applyFill="1" applyBorder="1"/>
    <xf numFmtId="3" fontId="10" fillId="0" borderId="30" xfId="0" applyNumberFormat="1" applyFont="1" applyBorder="1" applyAlignment="1">
      <alignment wrapText="1"/>
    </xf>
    <xf numFmtId="3" fontId="10" fillId="0" borderId="17" xfId="0" applyNumberFormat="1" applyFont="1" applyBorder="1" applyAlignment="1">
      <alignment wrapText="1"/>
    </xf>
    <xf numFmtId="3" fontId="10" fillId="0" borderId="18" xfId="0" applyNumberFormat="1" applyFont="1" applyBorder="1" applyAlignment="1">
      <alignment wrapText="1"/>
    </xf>
    <xf numFmtId="3" fontId="10" fillId="0" borderId="3" xfId="0" applyNumberFormat="1" applyFont="1" applyBorder="1" applyAlignment="1">
      <alignment wrapText="1"/>
    </xf>
    <xf numFmtId="3" fontId="10" fillId="0" borderId="1" xfId="0" applyNumberFormat="1" applyFont="1" applyBorder="1" applyAlignment="1">
      <alignment wrapText="1"/>
    </xf>
    <xf numFmtId="3" fontId="10" fillId="0" borderId="18" xfId="0" applyNumberFormat="1" applyFont="1" applyBorder="1"/>
    <xf numFmtId="3" fontId="10" fillId="0" borderId="30" xfId="0" applyNumberFormat="1" applyFont="1" applyBorder="1"/>
    <xf numFmtId="164" fontId="10" fillId="0" borderId="18" xfId="1" applyNumberFormat="1" applyFont="1" applyFill="1" applyBorder="1"/>
    <xf numFmtId="3" fontId="10" fillId="0" borderId="31" xfId="0" applyNumberFormat="1" applyFont="1" applyBorder="1"/>
    <xf numFmtId="3" fontId="10" fillId="0" borderId="19" xfId="0" applyNumberFormat="1" applyFont="1" applyBorder="1"/>
    <xf numFmtId="3" fontId="10" fillId="0" borderId="21" xfId="0" applyNumberFormat="1" applyFont="1" applyBorder="1"/>
    <xf numFmtId="0" fontId="10" fillId="0" borderId="34" xfId="0" applyFont="1" applyBorder="1"/>
    <xf numFmtId="164" fontId="10" fillId="0" borderId="20" xfId="1" applyNumberFormat="1" applyFont="1" applyFill="1" applyBorder="1"/>
    <xf numFmtId="164" fontId="10" fillId="0" borderId="21" xfId="1" applyNumberFormat="1" applyFont="1" applyFill="1" applyBorder="1"/>
    <xf numFmtId="0" fontId="10" fillId="0" borderId="1" xfId="0" applyFont="1" applyBorder="1" applyAlignment="1">
      <alignment wrapText="1"/>
    </xf>
    <xf numFmtId="3" fontId="10" fillId="0" borderId="26" xfId="0" applyNumberFormat="1" applyFont="1" applyBorder="1"/>
    <xf numFmtId="3" fontId="10" fillId="0" borderId="23" xfId="0" applyNumberFormat="1" applyFont="1" applyBorder="1"/>
    <xf numFmtId="0" fontId="10" fillId="0" borderId="21" xfId="0" applyFont="1" applyBorder="1"/>
    <xf numFmtId="3" fontId="10" fillId="0" borderId="20" xfId="0" applyNumberFormat="1" applyFont="1" applyBorder="1"/>
    <xf numFmtId="0" fontId="10" fillId="0" borderId="20" xfId="0" applyFont="1" applyBorder="1"/>
    <xf numFmtId="3" fontId="10" fillId="0" borderId="35" xfId="0" applyNumberFormat="1" applyFont="1" applyBorder="1"/>
    <xf numFmtId="0" fontId="10" fillId="0" borderId="37" xfId="0" applyFont="1" applyBorder="1"/>
    <xf numFmtId="164" fontId="10" fillId="0" borderId="14" xfId="1" applyNumberFormat="1" applyFont="1" applyFill="1" applyBorder="1"/>
    <xf numFmtId="3" fontId="10" fillId="0" borderId="38" xfId="0" applyNumberFormat="1" applyFont="1" applyBorder="1"/>
    <xf numFmtId="3" fontId="10" fillId="0" borderId="39" xfId="0" applyNumberFormat="1" applyFont="1" applyBorder="1"/>
    <xf numFmtId="164" fontId="10" fillId="0" borderId="17" xfId="1" applyNumberFormat="1" applyFont="1" applyFill="1" applyBorder="1"/>
    <xf numFmtId="3" fontId="10" fillId="0" borderId="40" xfId="0" applyNumberFormat="1" applyFont="1" applyBorder="1"/>
    <xf numFmtId="3" fontId="10" fillId="0" borderId="42" xfId="0" applyNumberFormat="1" applyFont="1" applyBorder="1"/>
    <xf numFmtId="164" fontId="10" fillId="0" borderId="19" xfId="1" applyNumberFormat="1" applyFont="1" applyFill="1" applyBorder="1"/>
    <xf numFmtId="0" fontId="11" fillId="0" borderId="1" xfId="0" applyFont="1" applyBorder="1"/>
    <xf numFmtId="0" fontId="11" fillId="0" borderId="33" xfId="0" applyFont="1" applyBorder="1"/>
    <xf numFmtId="0" fontId="10" fillId="0" borderId="43" xfId="0" applyFont="1" applyBorder="1"/>
    <xf numFmtId="164" fontId="10" fillId="0" borderId="16" xfId="1" applyNumberFormat="1" applyFont="1" applyFill="1" applyBorder="1"/>
    <xf numFmtId="0" fontId="10" fillId="0" borderId="3" xfId="0" applyFont="1" applyBorder="1"/>
    <xf numFmtId="0" fontId="10" fillId="0" borderId="44" xfId="0" applyFont="1" applyBorder="1"/>
    <xf numFmtId="49" fontId="9" fillId="0" borderId="8" xfId="0" applyNumberFormat="1" applyFont="1" applyBorder="1"/>
    <xf numFmtId="3" fontId="10" fillId="0" borderId="31" xfId="0" applyNumberFormat="1" applyFont="1" applyBorder="1" applyAlignment="1">
      <alignment wrapText="1"/>
    </xf>
    <xf numFmtId="3" fontId="10" fillId="0" borderId="19" xfId="0" applyNumberFormat="1" applyFont="1" applyBorder="1" applyAlignment="1">
      <alignment wrapText="1"/>
    </xf>
    <xf numFmtId="3" fontId="10" fillId="0" borderId="21" xfId="0" applyNumberFormat="1" applyFont="1" applyBorder="1" applyAlignment="1">
      <alignment wrapText="1"/>
    </xf>
    <xf numFmtId="3" fontId="10" fillId="0" borderId="44" xfId="0" applyNumberFormat="1" applyFont="1" applyBorder="1" applyAlignment="1">
      <alignment wrapText="1"/>
    </xf>
    <xf numFmtId="3" fontId="10" fillId="0" borderId="20" xfId="0" applyNumberFormat="1" applyFont="1" applyBorder="1" applyAlignment="1">
      <alignment wrapText="1"/>
    </xf>
    <xf numFmtId="0" fontId="10" fillId="0" borderId="20" xfId="0" applyFont="1" applyBorder="1" applyAlignment="1">
      <alignment wrapText="1"/>
    </xf>
    <xf numFmtId="49" fontId="10" fillId="0" borderId="0" xfId="0" applyNumberFormat="1" applyFont="1"/>
    <xf numFmtId="0" fontId="10" fillId="0" borderId="0" xfId="0" applyFont="1" applyAlignment="1">
      <alignment horizontal="center" wrapText="1"/>
    </xf>
    <xf numFmtId="0" fontId="13" fillId="0" borderId="0" xfId="0" applyFont="1"/>
    <xf numFmtId="0" fontId="13" fillId="2" borderId="0" xfId="0" applyFont="1" applyFill="1"/>
    <xf numFmtId="0" fontId="13" fillId="0" borderId="1" xfId="0" applyFont="1" applyBorder="1" applyAlignment="1">
      <alignment horizontal="center"/>
    </xf>
    <xf numFmtId="0" fontId="13" fillId="0" borderId="0" xfId="0" applyFont="1" applyAlignment="1">
      <alignment horizontal="center"/>
    </xf>
    <xf numFmtId="0" fontId="12" fillId="0" borderId="0" xfId="0" applyFont="1"/>
    <xf numFmtId="0" fontId="13" fillId="0" borderId="0" xfId="0" applyFont="1" applyAlignment="1">
      <alignment vertical="top" wrapText="1"/>
    </xf>
    <xf numFmtId="0" fontId="16" fillId="0" borderId="0" xfId="3" applyFont="1"/>
    <xf numFmtId="0" fontId="13" fillId="0" borderId="0" xfId="0" applyFont="1" applyAlignment="1">
      <alignment horizontal="left" vertical="top" wrapText="1"/>
    </xf>
    <xf numFmtId="0" fontId="17" fillId="0" borderId="0" xfId="0" applyFont="1" applyAlignment="1">
      <alignment horizontal="left" vertical="top" wrapText="1"/>
    </xf>
    <xf numFmtId="0" fontId="13" fillId="0" borderId="0" xfId="0" applyFont="1" applyAlignment="1">
      <alignment horizontal="left" indent="2"/>
    </xf>
    <xf numFmtId="9" fontId="10" fillId="0" borderId="22" xfId="2" applyFont="1" applyFill="1" applyBorder="1"/>
    <xf numFmtId="9" fontId="10" fillId="0" borderId="27" xfId="2" applyFont="1" applyFill="1" applyBorder="1"/>
    <xf numFmtId="9" fontId="10" fillId="0" borderId="14" xfId="2" applyFont="1" applyFill="1" applyBorder="1"/>
    <xf numFmtId="9" fontId="10" fillId="0" borderId="15" xfId="2" applyFont="1" applyFill="1" applyBorder="1"/>
    <xf numFmtId="9" fontId="10" fillId="0" borderId="16" xfId="2" applyFont="1" applyFill="1" applyBorder="1"/>
    <xf numFmtId="3" fontId="10" fillId="0" borderId="49" xfId="0" applyNumberFormat="1" applyFont="1" applyBorder="1" applyAlignment="1">
      <alignment wrapText="1"/>
    </xf>
    <xf numFmtId="9" fontId="10" fillId="0" borderId="29" xfId="2" applyFont="1" applyFill="1" applyBorder="1" applyAlignment="1">
      <alignment wrapText="1"/>
    </xf>
    <xf numFmtId="9" fontId="10" fillId="0" borderId="14" xfId="2" applyFont="1" applyFill="1" applyBorder="1" applyAlignment="1">
      <alignment wrapText="1"/>
    </xf>
    <xf numFmtId="9" fontId="10" fillId="0" borderId="15" xfId="2" applyFont="1" applyFill="1" applyBorder="1" applyAlignment="1">
      <alignment wrapText="1"/>
    </xf>
    <xf numFmtId="9" fontId="10" fillId="0" borderId="0" xfId="2" applyFont="1" applyBorder="1"/>
    <xf numFmtId="9" fontId="10" fillId="0" borderId="0" xfId="2" applyFont="1" applyFill="1" applyBorder="1" applyAlignment="1">
      <alignment wrapText="1"/>
    </xf>
    <xf numFmtId="9" fontId="10" fillId="0" borderId="4" xfId="2" applyFont="1" applyFill="1" applyBorder="1"/>
    <xf numFmtId="9" fontId="10" fillId="0" borderId="2" xfId="2" applyFont="1" applyFill="1" applyBorder="1"/>
    <xf numFmtId="9" fontId="10" fillId="0" borderId="17" xfId="2" applyFont="1" applyFill="1" applyBorder="1"/>
    <xf numFmtId="9" fontId="10" fillId="0" borderId="1" xfId="2" applyFont="1" applyFill="1" applyBorder="1"/>
    <xf numFmtId="9" fontId="10" fillId="0" borderId="18" xfId="2" applyFont="1" applyFill="1" applyBorder="1"/>
    <xf numFmtId="0" fontId="10" fillId="0" borderId="25" xfId="0" applyFont="1" applyBorder="1"/>
    <xf numFmtId="3" fontId="10" fillId="0" borderId="50" xfId="0" applyNumberFormat="1" applyFont="1" applyBorder="1" applyAlignment="1">
      <alignment wrapText="1"/>
    </xf>
    <xf numFmtId="9" fontId="10" fillId="0" borderId="30" xfId="2" applyFont="1" applyFill="1" applyBorder="1" applyAlignment="1">
      <alignment wrapText="1"/>
    </xf>
    <xf numFmtId="9" fontId="10" fillId="0" borderId="17" xfId="2" applyFont="1" applyFill="1" applyBorder="1" applyAlignment="1">
      <alignment wrapText="1"/>
    </xf>
    <xf numFmtId="9" fontId="10" fillId="0" borderId="1" xfId="2" applyFont="1" applyFill="1" applyBorder="1" applyAlignment="1">
      <alignment wrapText="1"/>
    </xf>
    <xf numFmtId="9" fontId="10" fillId="0" borderId="23" xfId="2" applyFont="1" applyFill="1" applyBorder="1"/>
    <xf numFmtId="9" fontId="10" fillId="0" borderId="28" xfId="2" applyFont="1" applyFill="1" applyBorder="1"/>
    <xf numFmtId="9" fontId="10" fillId="0" borderId="19" xfId="2" applyFont="1" applyFill="1" applyBorder="1"/>
    <xf numFmtId="9" fontId="10" fillId="0" borderId="20" xfId="2" applyFont="1" applyFill="1" applyBorder="1"/>
    <xf numFmtId="9" fontId="10" fillId="0" borderId="21" xfId="2" applyFont="1" applyFill="1" applyBorder="1"/>
    <xf numFmtId="3" fontId="10" fillId="0" borderId="51" xfId="0" applyNumberFormat="1" applyFont="1" applyBorder="1" applyAlignment="1">
      <alignment wrapText="1"/>
    </xf>
    <xf numFmtId="9" fontId="10" fillId="0" borderId="31" xfId="2" applyFont="1" applyFill="1" applyBorder="1" applyAlignment="1">
      <alignment wrapText="1"/>
    </xf>
    <xf numFmtId="9" fontId="10" fillId="0" borderId="19" xfId="2" applyFont="1" applyFill="1" applyBorder="1" applyAlignment="1">
      <alignment wrapText="1"/>
    </xf>
    <xf numFmtId="9" fontId="10" fillId="0" borderId="20" xfId="2" applyFont="1" applyFill="1" applyBorder="1" applyAlignment="1">
      <alignment wrapText="1"/>
    </xf>
    <xf numFmtId="0" fontId="9" fillId="0" borderId="10" xfId="0" applyFont="1" applyBorder="1" applyAlignment="1">
      <alignment wrapText="1"/>
    </xf>
    <xf numFmtId="0" fontId="9" fillId="0" borderId="12" xfId="0" applyFont="1" applyBorder="1" applyAlignment="1">
      <alignment wrapText="1"/>
    </xf>
    <xf numFmtId="0" fontId="9" fillId="0" borderId="13" xfId="0" applyFont="1" applyBorder="1" applyAlignment="1">
      <alignment wrapText="1"/>
    </xf>
    <xf numFmtId="0" fontId="9" fillId="0" borderId="20" xfId="0" applyFont="1" applyBorder="1" applyAlignment="1">
      <alignment horizontal="center" wrapText="1"/>
    </xf>
    <xf numFmtId="0" fontId="9" fillId="0" borderId="6" xfId="0" applyFont="1" applyBorder="1" applyAlignment="1">
      <alignment wrapText="1"/>
    </xf>
    <xf numFmtId="0" fontId="9" fillId="0" borderId="5" xfId="0" applyFont="1" applyBorder="1" applyAlignment="1">
      <alignment horizontal="center" wrapText="1"/>
    </xf>
    <xf numFmtId="0" fontId="10" fillId="0" borderId="24" xfId="0" applyFont="1" applyBorder="1"/>
    <xf numFmtId="0" fontId="10" fillId="0" borderId="14" xfId="0" applyFont="1" applyBorder="1"/>
    <xf numFmtId="3" fontId="10" fillId="0" borderId="24" xfId="0" applyNumberFormat="1" applyFont="1" applyBorder="1" applyAlignment="1">
      <alignment wrapText="1"/>
    </xf>
    <xf numFmtId="3" fontId="10" fillId="0" borderId="25" xfId="0" applyNumberFormat="1" applyFont="1" applyBorder="1" applyAlignment="1">
      <alignment wrapText="1"/>
    </xf>
    <xf numFmtId="0" fontId="10" fillId="0" borderId="26" xfId="0" applyFont="1" applyBorder="1"/>
    <xf numFmtId="0" fontId="10" fillId="0" borderId="19" xfId="0" applyFont="1" applyBorder="1"/>
    <xf numFmtId="3" fontId="10" fillId="0" borderId="47" xfId="0" applyNumberFormat="1" applyFont="1" applyBorder="1"/>
    <xf numFmtId="3" fontId="10" fillId="0" borderId="7" xfId="0" applyNumberFormat="1" applyFont="1" applyBorder="1"/>
    <xf numFmtId="3" fontId="10" fillId="0" borderId="0" xfId="0" applyNumberFormat="1" applyFont="1"/>
    <xf numFmtId="0" fontId="11" fillId="0" borderId="17" xfId="0" applyFont="1" applyBorder="1"/>
    <xf numFmtId="3" fontId="10" fillId="0" borderId="26" xfId="0" applyNumberFormat="1" applyFont="1" applyBorder="1" applyAlignment="1">
      <alignment wrapText="1"/>
    </xf>
    <xf numFmtId="166" fontId="10" fillId="0" borderId="0" xfId="2" applyNumberFormat="1" applyFont="1" applyBorder="1"/>
    <xf numFmtId="10" fontId="10" fillId="0" borderId="0" xfId="2" applyNumberFormat="1" applyFont="1" applyFill="1" applyBorder="1" applyAlignment="1">
      <alignment wrapText="1"/>
    </xf>
    <xf numFmtId="0" fontId="18" fillId="0" borderId="0" xfId="0" applyFont="1" applyAlignment="1">
      <alignment horizontal="center"/>
    </xf>
    <xf numFmtId="0" fontId="18" fillId="0" borderId="0" xfId="0" applyFont="1" applyAlignment="1">
      <alignment wrapText="1"/>
    </xf>
    <xf numFmtId="0" fontId="18" fillId="0" borderId="0" xfId="0" applyFont="1"/>
    <xf numFmtId="3" fontId="18" fillId="0" borderId="0" xfId="0" applyNumberFormat="1" applyFont="1"/>
    <xf numFmtId="0" fontId="19" fillId="0" borderId="0" xfId="0" applyFont="1"/>
    <xf numFmtId="0" fontId="20" fillId="0" borderId="0" xfId="0" applyFont="1" applyAlignment="1">
      <alignment vertical="top" wrapText="1"/>
    </xf>
    <xf numFmtId="0" fontId="21" fillId="0" borderId="0" xfId="0" applyFont="1" applyAlignment="1">
      <alignment vertical="top" wrapText="1"/>
    </xf>
    <xf numFmtId="0" fontId="13" fillId="0" borderId="9" xfId="0" applyFont="1" applyBorder="1" applyAlignment="1">
      <alignment horizontal="center"/>
    </xf>
    <xf numFmtId="0" fontId="13" fillId="0" borderId="9" xfId="0" applyFont="1" applyBorder="1"/>
    <xf numFmtId="3" fontId="0" fillId="0" borderId="15" xfId="1" applyNumberFormat="1" applyFont="1" applyFill="1" applyBorder="1"/>
    <xf numFmtId="3" fontId="0" fillId="0" borderId="1" xfId="1" applyNumberFormat="1" applyFont="1" applyFill="1" applyBorder="1"/>
    <xf numFmtId="3" fontId="0" fillId="0" borderId="20" xfId="1" applyNumberFormat="1" applyFont="1" applyFill="1" applyBorder="1"/>
    <xf numFmtId="3" fontId="0" fillId="0" borderId="18" xfId="0" applyNumberFormat="1" applyBorder="1"/>
    <xf numFmtId="3" fontId="11" fillId="0" borderId="1" xfId="0" applyNumberFormat="1" applyFont="1" applyBorder="1"/>
    <xf numFmtId="166" fontId="10" fillId="0" borderId="14" xfId="2" applyNumberFormat="1" applyFont="1" applyBorder="1"/>
    <xf numFmtId="166" fontId="10" fillId="0" borderId="15" xfId="2" applyNumberFormat="1" applyFont="1" applyBorder="1"/>
    <xf numFmtId="166" fontId="10" fillId="0" borderId="16" xfId="2" applyNumberFormat="1" applyFont="1" applyBorder="1"/>
    <xf numFmtId="166" fontId="10" fillId="0" borderId="17" xfId="2" applyNumberFormat="1" applyFont="1" applyBorder="1"/>
    <xf numFmtId="166" fontId="10" fillId="0" borderId="1" xfId="2" applyNumberFormat="1" applyFont="1" applyBorder="1"/>
    <xf numFmtId="166" fontId="10" fillId="0" borderId="18" xfId="2" applyNumberFormat="1" applyFont="1" applyBorder="1"/>
    <xf numFmtId="166" fontId="10" fillId="0" borderId="19" xfId="2" applyNumberFormat="1" applyFont="1" applyBorder="1"/>
    <xf numFmtId="166" fontId="10" fillId="0" borderId="20" xfId="2" applyNumberFormat="1" applyFont="1" applyBorder="1"/>
    <xf numFmtId="166" fontId="10" fillId="0" borderId="21" xfId="2" applyNumberFormat="1" applyFont="1" applyBorder="1"/>
    <xf numFmtId="166" fontId="10" fillId="0" borderId="15" xfId="2" applyNumberFormat="1" applyFont="1" applyBorder="1" applyAlignment="1">
      <alignment horizontal="right"/>
    </xf>
    <xf numFmtId="0" fontId="10" fillId="0" borderId="36" xfId="0" applyFont="1" applyBorder="1"/>
    <xf numFmtId="0" fontId="10" fillId="0" borderId="41" xfId="0" applyFont="1" applyBorder="1"/>
    <xf numFmtId="0" fontId="0" fillId="0" borderId="20" xfId="0" applyBorder="1"/>
    <xf numFmtId="0" fontId="10" fillId="0" borderId="29" xfId="0" applyFont="1" applyBorder="1"/>
    <xf numFmtId="0" fontId="10" fillId="0" borderId="31" xfId="0" applyFont="1" applyBorder="1"/>
    <xf numFmtId="166" fontId="10" fillId="0" borderId="1" xfId="2" applyNumberFormat="1" applyFont="1" applyBorder="1" applyAlignment="1">
      <alignment horizontal="right"/>
    </xf>
    <xf numFmtId="166" fontId="10" fillId="0" borderId="16" xfId="2" applyNumberFormat="1" applyFont="1" applyBorder="1" applyAlignment="1">
      <alignment horizontal="right"/>
    </xf>
    <xf numFmtId="166" fontId="10" fillId="0" borderId="18" xfId="2" applyNumberFormat="1" applyFont="1" applyBorder="1" applyAlignment="1">
      <alignment horizontal="right"/>
    </xf>
    <xf numFmtId="166" fontId="10" fillId="0" borderId="20" xfId="2" applyNumberFormat="1" applyFont="1" applyBorder="1" applyAlignment="1">
      <alignment horizontal="right"/>
    </xf>
    <xf numFmtId="166" fontId="10" fillId="0" borderId="21" xfId="2" applyNumberFormat="1" applyFont="1" applyBorder="1" applyAlignment="1">
      <alignment horizontal="right"/>
    </xf>
    <xf numFmtId="9" fontId="10" fillId="0" borderId="30" xfId="2" applyFont="1" applyBorder="1"/>
    <xf numFmtId="166" fontId="11" fillId="0" borderId="16" xfId="0" applyNumberFormat="1" applyFont="1" applyBorder="1" applyAlignment="1">
      <alignment horizontal="right"/>
    </xf>
    <xf numFmtId="166" fontId="11" fillId="0" borderId="18" xfId="0" applyNumberFormat="1" applyFont="1" applyBorder="1" applyAlignment="1">
      <alignment horizontal="right"/>
    </xf>
    <xf numFmtId="166" fontId="11" fillId="0" borderId="21" xfId="0" applyNumberFormat="1" applyFont="1" applyBorder="1" applyAlignment="1">
      <alignment horizontal="right"/>
    </xf>
    <xf numFmtId="1" fontId="0" fillId="0" borderId="18" xfId="0" applyNumberFormat="1" applyBorder="1"/>
    <xf numFmtId="1" fontId="0" fillId="0" borderId="21" xfId="0" applyNumberFormat="1" applyBorder="1"/>
    <xf numFmtId="0" fontId="0" fillId="0" borderId="27" xfId="0" applyBorder="1"/>
    <xf numFmtId="0" fontId="0" fillId="0" borderId="2" xfId="0" applyBorder="1"/>
    <xf numFmtId="0" fontId="0" fillId="0" borderId="28" xfId="0" applyBorder="1"/>
    <xf numFmtId="49" fontId="23" fillId="0" borderId="0" xfId="0" applyNumberFormat="1" applyFont="1"/>
    <xf numFmtId="3" fontId="0" fillId="0" borderId="16" xfId="1" applyNumberFormat="1" applyFont="1" applyFill="1" applyBorder="1"/>
    <xf numFmtId="3" fontId="0" fillId="0" borderId="18" xfId="1" applyNumberFormat="1" applyFont="1" applyFill="1" applyBorder="1"/>
    <xf numFmtId="3" fontId="0" fillId="0" borderId="21" xfId="1" applyNumberFormat="1" applyFont="1" applyFill="1" applyBorder="1"/>
    <xf numFmtId="164" fontId="0" fillId="0" borderId="16" xfId="1" applyNumberFormat="1" applyFont="1" applyBorder="1"/>
    <xf numFmtId="164" fontId="0" fillId="0" borderId="15" xfId="1" applyNumberFormat="1" applyFont="1" applyBorder="1"/>
    <xf numFmtId="164" fontId="0" fillId="0" borderId="1" xfId="1" applyNumberFormat="1" applyFont="1" applyBorder="1"/>
    <xf numFmtId="164" fontId="0" fillId="0" borderId="18" xfId="1" applyNumberFormat="1" applyFont="1" applyBorder="1"/>
    <xf numFmtId="164" fontId="0" fillId="0" borderId="20" xfId="1" applyNumberFormat="1" applyFont="1" applyBorder="1"/>
    <xf numFmtId="164" fontId="0" fillId="0" borderId="21" xfId="1" applyNumberFormat="1" applyFont="1" applyBorder="1"/>
    <xf numFmtId="10" fontId="10" fillId="0" borderId="15" xfId="2" applyNumberFormat="1" applyFont="1" applyFill="1" applyBorder="1"/>
    <xf numFmtId="10" fontId="10" fillId="0" borderId="1" xfId="2" applyNumberFormat="1" applyFont="1" applyFill="1" applyBorder="1"/>
    <xf numFmtId="10" fontId="10" fillId="0" borderId="20" xfId="2" applyNumberFormat="1" applyFont="1" applyFill="1" applyBorder="1"/>
    <xf numFmtId="9" fontId="10" fillId="0" borderId="15" xfId="2" applyFont="1" applyBorder="1" applyAlignment="1">
      <alignment horizontal="right"/>
    </xf>
    <xf numFmtId="9" fontId="11" fillId="0" borderId="20" xfId="0" applyNumberFormat="1" applyFont="1" applyBorder="1" applyAlignment="1">
      <alignment horizontal="right"/>
    </xf>
    <xf numFmtId="9" fontId="11" fillId="0" borderId="1" xfId="0" applyNumberFormat="1" applyFont="1" applyBorder="1" applyAlignment="1">
      <alignment horizontal="right"/>
    </xf>
    <xf numFmtId="10" fontId="10" fillId="0" borderId="1" xfId="2" applyNumberFormat="1" applyFont="1" applyBorder="1" applyAlignment="1">
      <alignment horizontal="right"/>
    </xf>
    <xf numFmtId="9" fontId="10" fillId="0" borderId="1" xfId="2" applyFont="1" applyBorder="1" applyAlignment="1">
      <alignment horizontal="right"/>
    </xf>
    <xf numFmtId="9" fontId="11" fillId="0" borderId="15" xfId="0" applyNumberFormat="1" applyFont="1" applyBorder="1" applyAlignment="1">
      <alignment horizontal="right"/>
    </xf>
    <xf numFmtId="9" fontId="10" fillId="0" borderId="1" xfId="0" applyNumberFormat="1" applyFont="1" applyBorder="1"/>
    <xf numFmtId="3" fontId="0" fillId="0" borderId="1" xfId="1" applyNumberFormat="1" applyFont="1" applyBorder="1"/>
    <xf numFmtId="3" fontId="0" fillId="0" borderId="20" xfId="1" applyNumberFormat="1" applyFont="1" applyBorder="1"/>
    <xf numFmtId="1" fontId="0" fillId="0" borderId="13" xfId="0" applyNumberFormat="1" applyBorder="1"/>
    <xf numFmtId="166" fontId="10" fillId="0" borderId="24" xfId="2" applyNumberFormat="1" applyFont="1" applyBorder="1"/>
    <xf numFmtId="166" fontId="10" fillId="0" borderId="25" xfId="2" applyNumberFormat="1" applyFont="1" applyBorder="1"/>
    <xf numFmtId="10" fontId="10" fillId="0" borderId="25" xfId="2" applyNumberFormat="1" applyFont="1" applyBorder="1"/>
    <xf numFmtId="167" fontId="10" fillId="0" borderId="25" xfId="2" applyNumberFormat="1" applyFont="1" applyBorder="1"/>
    <xf numFmtId="168" fontId="10" fillId="0" borderId="25" xfId="2" applyNumberFormat="1" applyFont="1" applyBorder="1"/>
    <xf numFmtId="9" fontId="10" fillId="0" borderId="25" xfId="2" applyFont="1" applyBorder="1"/>
    <xf numFmtId="9" fontId="10" fillId="0" borderId="26" xfId="2" applyFont="1" applyBorder="1"/>
    <xf numFmtId="9" fontId="10" fillId="0" borderId="24" xfId="2" applyFont="1" applyBorder="1"/>
    <xf numFmtId="166" fontId="10" fillId="0" borderId="15" xfId="2" applyNumberFormat="1" applyFont="1" applyFill="1" applyBorder="1"/>
    <xf numFmtId="166" fontId="10" fillId="0" borderId="1" xfId="2" applyNumberFormat="1" applyFont="1" applyFill="1" applyBorder="1"/>
    <xf numFmtId="166" fontId="10" fillId="0" borderId="20" xfId="2" applyNumberFormat="1" applyFont="1" applyFill="1" applyBorder="1"/>
    <xf numFmtId="10" fontId="10" fillId="0" borderId="1" xfId="0" applyNumberFormat="1" applyFont="1" applyBorder="1"/>
    <xf numFmtId="10" fontId="10" fillId="0" borderId="15" xfId="0" applyNumberFormat="1" applyFont="1" applyBorder="1"/>
    <xf numFmtId="167" fontId="10" fillId="0" borderId="1" xfId="0" applyNumberFormat="1" applyFont="1" applyBorder="1"/>
    <xf numFmtId="166" fontId="10" fillId="0" borderId="16" xfId="2" applyNumberFormat="1" applyFont="1" applyFill="1" applyBorder="1"/>
    <xf numFmtId="166" fontId="10" fillId="0" borderId="18" xfId="2" applyNumberFormat="1" applyFont="1" applyFill="1" applyBorder="1"/>
    <xf numFmtId="166" fontId="10" fillId="0" borderId="21" xfId="2" applyNumberFormat="1" applyFont="1" applyFill="1" applyBorder="1"/>
    <xf numFmtId="10" fontId="10" fillId="0" borderId="18" xfId="2" applyNumberFormat="1" applyFont="1" applyFill="1" applyBorder="1"/>
    <xf numFmtId="10" fontId="10" fillId="0" borderId="21" xfId="2" applyNumberFormat="1" applyFont="1" applyFill="1" applyBorder="1"/>
    <xf numFmtId="166" fontId="10" fillId="0" borderId="16" xfId="2" applyNumberFormat="1" applyFont="1" applyFill="1" applyBorder="1" applyAlignment="1">
      <alignment wrapText="1"/>
    </xf>
    <xf numFmtId="166" fontId="10" fillId="0" borderId="18" xfId="2" applyNumberFormat="1" applyFont="1" applyFill="1" applyBorder="1" applyAlignment="1">
      <alignment wrapText="1"/>
    </xf>
    <xf numFmtId="166" fontId="10" fillId="0" borderId="21" xfId="2" applyNumberFormat="1" applyFont="1" applyFill="1" applyBorder="1" applyAlignment="1">
      <alignment wrapText="1"/>
    </xf>
    <xf numFmtId="166" fontId="10" fillId="0" borderId="1" xfId="2" applyNumberFormat="1" applyFont="1" applyFill="1" applyBorder="1" applyAlignment="1">
      <alignment wrapText="1"/>
    </xf>
    <xf numFmtId="166" fontId="10" fillId="0" borderId="20" xfId="2" applyNumberFormat="1" applyFont="1" applyFill="1" applyBorder="1" applyAlignment="1">
      <alignment wrapText="1"/>
    </xf>
    <xf numFmtId="166" fontId="10" fillId="0" borderId="15" xfId="2" applyNumberFormat="1" applyFont="1" applyFill="1" applyBorder="1" applyAlignment="1">
      <alignment wrapText="1"/>
    </xf>
    <xf numFmtId="10" fontId="10" fillId="0" borderId="15" xfId="2" applyNumberFormat="1" applyFont="1" applyFill="1" applyBorder="1" applyAlignment="1">
      <alignment wrapText="1"/>
    </xf>
    <xf numFmtId="10" fontId="10" fillId="0" borderId="1" xfId="2" applyNumberFormat="1" applyFont="1" applyFill="1" applyBorder="1" applyAlignment="1">
      <alignment wrapText="1"/>
    </xf>
    <xf numFmtId="166" fontId="10" fillId="0" borderId="29" xfId="2" applyNumberFormat="1" applyFont="1" applyBorder="1"/>
    <xf numFmtId="166" fontId="10" fillId="0" borderId="30" xfId="2" applyNumberFormat="1" applyFont="1" applyBorder="1"/>
    <xf numFmtId="166" fontId="10" fillId="0" borderId="31" xfId="2" applyNumberFormat="1" applyFont="1" applyBorder="1"/>
    <xf numFmtId="10" fontId="10" fillId="0" borderId="29" xfId="2" applyNumberFormat="1" applyFont="1" applyBorder="1"/>
    <xf numFmtId="10" fontId="10" fillId="0" borderId="30" xfId="2" applyNumberFormat="1" applyFont="1" applyBorder="1"/>
    <xf numFmtId="10" fontId="10" fillId="0" borderId="31" xfId="2" applyNumberFormat="1" applyFont="1" applyBorder="1"/>
    <xf numFmtId="9" fontId="10" fillId="0" borderId="31" xfId="2" applyFont="1" applyBorder="1"/>
    <xf numFmtId="9" fontId="10" fillId="0" borderId="29" xfId="2" applyFont="1" applyBorder="1"/>
    <xf numFmtId="3" fontId="0" fillId="0" borderId="16" xfId="0" applyNumberFormat="1" applyBorder="1"/>
    <xf numFmtId="3" fontId="0" fillId="0" borderId="21" xfId="0" applyNumberFormat="1" applyBorder="1"/>
    <xf numFmtId="3" fontId="0" fillId="0" borderId="22" xfId="0" applyNumberFormat="1" applyBorder="1"/>
    <xf numFmtId="3" fontId="0" fillId="0" borderId="4" xfId="0" applyNumberFormat="1" applyBorder="1"/>
    <xf numFmtId="3" fontId="0" fillId="0" borderId="23" xfId="0" applyNumberFormat="1" applyBorder="1"/>
    <xf numFmtId="3" fontId="0" fillId="0" borderId="24" xfId="0" applyNumberFormat="1" applyBorder="1"/>
    <xf numFmtId="3" fontId="0" fillId="0" borderId="25" xfId="0" applyNumberFormat="1" applyBorder="1"/>
    <xf numFmtId="3" fontId="0" fillId="0" borderId="26" xfId="0" applyNumberFormat="1" applyBorder="1"/>
    <xf numFmtId="3" fontId="0" fillId="0" borderId="27" xfId="0" applyNumberFormat="1" applyBorder="1"/>
    <xf numFmtId="3" fontId="0" fillId="0" borderId="2" xfId="0" applyNumberFormat="1" applyBorder="1"/>
    <xf numFmtId="3" fontId="0" fillId="0" borderId="28" xfId="0" applyNumberFormat="1" applyBorder="1"/>
    <xf numFmtId="1" fontId="0" fillId="0" borderId="22" xfId="0" applyNumberFormat="1" applyBorder="1"/>
    <xf numFmtId="1" fontId="0" fillId="0" borderId="4" xfId="0" applyNumberFormat="1" applyBorder="1"/>
    <xf numFmtId="1" fontId="0" fillId="0" borderId="23" xfId="0" applyNumberFormat="1" applyBorder="1"/>
    <xf numFmtId="3" fontId="0" fillId="0" borderId="29" xfId="0" applyNumberFormat="1" applyBorder="1"/>
    <xf numFmtId="3" fontId="0" fillId="0" borderId="30" xfId="0" applyNumberFormat="1" applyBorder="1"/>
    <xf numFmtId="3" fontId="0" fillId="0" borderId="31" xfId="0" applyNumberFormat="1" applyBorder="1"/>
    <xf numFmtId="164" fontId="0" fillId="0" borderId="22" xfId="1" applyNumberFormat="1" applyFont="1" applyBorder="1"/>
    <xf numFmtId="164" fontId="0" fillId="0" borderId="4" xfId="1" applyNumberFormat="1" applyFont="1" applyBorder="1"/>
    <xf numFmtId="164" fontId="0" fillId="0" borderId="23" xfId="1" applyNumberFormat="1" applyFont="1" applyBorder="1"/>
    <xf numFmtId="3" fontId="0" fillId="0" borderId="32" xfId="0" applyNumberFormat="1" applyBorder="1"/>
    <xf numFmtId="3" fontId="0" fillId="0" borderId="33" xfId="0" applyNumberFormat="1" applyBorder="1"/>
    <xf numFmtId="3" fontId="0" fillId="0" borderId="34" xfId="0" applyNumberFormat="1" applyBorder="1"/>
    <xf numFmtId="0" fontId="11" fillId="0" borderId="0" xfId="0" applyFont="1" applyAlignment="1">
      <alignment horizontal="left" wrapText="1"/>
    </xf>
    <xf numFmtId="0" fontId="10" fillId="0" borderId="0" xfId="0" applyFont="1" applyAlignment="1">
      <alignment horizontal="left" wrapText="1"/>
    </xf>
    <xf numFmtId="0" fontId="10" fillId="0" borderId="0" xfId="0" applyFont="1" applyAlignment="1">
      <alignment horizontal="center" wrapText="1"/>
    </xf>
    <xf numFmtId="0" fontId="10" fillId="0" borderId="0" xfId="0" applyFont="1" applyAlignment="1">
      <alignment wrapText="1"/>
    </xf>
    <xf numFmtId="0" fontId="12" fillId="0" borderId="0" xfId="0" applyFont="1" applyAlignment="1">
      <alignment horizontal="center"/>
    </xf>
    <xf numFmtId="0" fontId="13" fillId="0" borderId="2" xfId="0" applyFont="1" applyBorder="1" applyAlignment="1">
      <alignment horizontal="center"/>
    </xf>
    <xf numFmtId="0" fontId="13" fillId="0" borderId="3" xfId="0" applyFont="1" applyBorder="1" applyAlignment="1">
      <alignment horizontal="center"/>
    </xf>
    <xf numFmtId="0" fontId="13" fillId="0" borderId="4" xfId="0" applyFont="1" applyBorder="1" applyAlignment="1">
      <alignment horizontal="center"/>
    </xf>
    <xf numFmtId="0" fontId="11" fillId="0" borderId="52" xfId="0" applyFont="1" applyBorder="1" applyAlignment="1">
      <alignment horizontal="center"/>
    </xf>
    <xf numFmtId="0" fontId="11" fillId="0" borderId="53" xfId="0" applyFont="1" applyBorder="1" applyAlignment="1">
      <alignment horizontal="center"/>
    </xf>
    <xf numFmtId="0" fontId="11" fillId="0" borderId="0" xfId="0" applyFont="1" applyAlignment="1">
      <alignment horizontal="center"/>
    </xf>
    <xf numFmtId="0" fontId="11" fillId="0" borderId="55" xfId="0" applyFont="1" applyBorder="1" applyAlignment="1">
      <alignment horizontal="center"/>
    </xf>
    <xf numFmtId="0" fontId="10" fillId="0" borderId="38" xfId="0" applyFont="1" applyBorder="1" applyAlignment="1">
      <alignment horizontal="center"/>
    </xf>
    <xf numFmtId="0" fontId="10" fillId="0" borderId="0" xfId="0" applyFont="1" applyAlignment="1">
      <alignment horizontal="center"/>
    </xf>
    <xf numFmtId="0" fontId="10" fillId="0" borderId="39" xfId="0" applyFont="1" applyBorder="1" applyAlignment="1">
      <alignment horizontal="center"/>
    </xf>
    <xf numFmtId="0" fontId="10" fillId="0" borderId="45" xfId="0" applyFont="1" applyBorder="1" applyAlignment="1">
      <alignment horizontal="center"/>
    </xf>
    <xf numFmtId="0" fontId="10" fillId="0" borderId="9" xfId="0" applyFont="1" applyBorder="1" applyAlignment="1">
      <alignment horizontal="center"/>
    </xf>
    <xf numFmtId="0" fontId="10" fillId="0" borderId="46" xfId="0" applyFont="1" applyBorder="1" applyAlignment="1">
      <alignment horizontal="center"/>
    </xf>
    <xf numFmtId="3" fontId="10" fillId="0" borderId="39" xfId="0" applyNumberFormat="1" applyFont="1" applyBorder="1" applyAlignment="1">
      <alignment horizontal="center"/>
    </xf>
    <xf numFmtId="0" fontId="13" fillId="0" borderId="1" xfId="0" applyFont="1" applyBorder="1" applyAlignment="1">
      <alignment horizontal="center"/>
    </xf>
    <xf numFmtId="0" fontId="0" fillId="0" borderId="52" xfId="0" applyBorder="1" applyAlignment="1">
      <alignment horizontal="center"/>
    </xf>
    <xf numFmtId="0" fontId="0" fillId="0" borderId="53" xfId="0" applyBorder="1" applyAlignment="1">
      <alignment horizontal="center"/>
    </xf>
    <xf numFmtId="0" fontId="0" fillId="0" borderId="54" xfId="0" applyBorder="1" applyAlignment="1">
      <alignment horizontal="center"/>
    </xf>
    <xf numFmtId="0" fontId="5" fillId="0" borderId="0" xfId="0" applyFont="1" applyAlignment="1">
      <alignment horizontal="left" wrapText="1"/>
    </xf>
    <xf numFmtId="0" fontId="0" fillId="0" borderId="0" xfId="0" applyAlignment="1">
      <alignment horizontal="left" wrapText="1"/>
    </xf>
    <xf numFmtId="0" fontId="0" fillId="0" borderId="40" xfId="0" applyBorder="1" applyAlignment="1">
      <alignment horizontal="center"/>
    </xf>
    <xf numFmtId="0" fontId="0" fillId="0" borderId="41" xfId="0" applyBorder="1" applyAlignment="1">
      <alignment horizontal="center"/>
    </xf>
    <xf numFmtId="0" fontId="0" fillId="0" borderId="35" xfId="0" applyBorder="1" applyAlignment="1">
      <alignment horizontal="center"/>
    </xf>
    <xf numFmtId="0" fontId="0" fillId="0" borderId="36" xfId="0" applyBorder="1" applyAlignment="1">
      <alignment horizontal="center"/>
    </xf>
    <xf numFmtId="0" fontId="0" fillId="0" borderId="38" xfId="0" applyBorder="1" applyAlignment="1">
      <alignment horizontal="center"/>
    </xf>
    <xf numFmtId="0" fontId="0" fillId="0" borderId="0" xfId="0" applyAlignment="1">
      <alignment horizontal="center"/>
    </xf>
    <xf numFmtId="0" fontId="10" fillId="0" borderId="52" xfId="0" applyFont="1" applyBorder="1" applyAlignment="1">
      <alignment horizontal="center"/>
    </xf>
    <xf numFmtId="0" fontId="10" fillId="0" borderId="53" xfId="0" applyFont="1" applyBorder="1" applyAlignment="1">
      <alignment horizontal="center"/>
    </xf>
    <xf numFmtId="166" fontId="10" fillId="0" borderId="53" xfId="0" applyNumberFormat="1" applyFont="1" applyBorder="1" applyAlignment="1">
      <alignment horizontal="center"/>
    </xf>
    <xf numFmtId="0" fontId="10" fillId="0" borderId="54" xfId="0" applyFont="1" applyBorder="1" applyAlignment="1">
      <alignment horizontal="center"/>
    </xf>
    <xf numFmtId="0" fontId="10" fillId="0" borderId="29" xfId="0" applyFont="1" applyBorder="1" applyAlignment="1">
      <alignment horizontal="center"/>
    </xf>
    <xf numFmtId="0" fontId="10" fillId="0" borderId="43" xfId="0" applyFont="1" applyBorder="1" applyAlignment="1">
      <alignment horizontal="center"/>
    </xf>
    <xf numFmtId="0" fontId="10" fillId="0" borderId="32" xfId="0" applyFont="1" applyBorder="1" applyAlignment="1">
      <alignment horizontal="center"/>
    </xf>
    <xf numFmtId="0" fontId="10" fillId="0" borderId="31" xfId="0" applyFont="1" applyBorder="1" applyAlignment="1">
      <alignment horizontal="center"/>
    </xf>
    <xf numFmtId="0" fontId="10" fillId="0" borderId="44" xfId="0" applyFont="1" applyBorder="1" applyAlignment="1">
      <alignment horizontal="center"/>
    </xf>
    <xf numFmtId="0" fontId="10" fillId="0" borderId="34" xfId="0" applyFont="1" applyBorder="1" applyAlignment="1">
      <alignment horizontal="center"/>
    </xf>
    <xf numFmtId="0" fontId="18" fillId="0" borderId="0" xfId="0" applyFont="1" applyAlignment="1">
      <alignment horizontal="center"/>
    </xf>
    <xf numFmtId="0" fontId="10" fillId="0" borderId="47" xfId="0" applyFont="1" applyBorder="1" applyAlignment="1">
      <alignment horizontal="center"/>
    </xf>
    <xf numFmtId="0" fontId="10" fillId="0" borderId="5" xfId="0" applyFont="1" applyBorder="1" applyAlignment="1">
      <alignment horizontal="center"/>
    </xf>
    <xf numFmtId="3" fontId="10" fillId="0" borderId="5" xfId="0" applyNumberFormat="1" applyFont="1" applyBorder="1" applyAlignment="1">
      <alignment horizontal="center"/>
    </xf>
    <xf numFmtId="3" fontId="10" fillId="0" borderId="48" xfId="0" applyNumberFormat="1" applyFont="1" applyBorder="1" applyAlignment="1">
      <alignment horizontal="center"/>
    </xf>
    <xf numFmtId="0" fontId="10" fillId="0" borderId="40" xfId="0" applyFont="1" applyBorder="1" applyAlignment="1">
      <alignment horizontal="center"/>
    </xf>
    <xf numFmtId="0" fontId="10" fillId="0" borderId="41" xfId="0" applyFont="1" applyBorder="1" applyAlignment="1">
      <alignment horizontal="center"/>
    </xf>
    <xf numFmtId="0" fontId="10" fillId="0" borderId="35" xfId="0" applyFont="1" applyBorder="1" applyAlignment="1">
      <alignment horizontal="center"/>
    </xf>
    <xf numFmtId="0" fontId="10" fillId="0" borderId="36" xfId="0" applyFont="1" applyBorder="1" applyAlignment="1">
      <alignment horizontal="center"/>
    </xf>
    <xf numFmtId="0" fontId="6" fillId="0" borderId="0" xfId="0" applyFont="1" applyAlignment="1">
      <alignment horizontal="center" wrapText="1"/>
    </xf>
  </cellXfs>
  <cellStyles count="4">
    <cellStyle name="Comma" xfId="1" builtinId="3"/>
    <cellStyle name="Hyperlink" xfId="3" builtinId="8"/>
    <cellStyle name="Normal" xfId="0" builtinId="0"/>
    <cellStyle name="Percent" xfId="2" builtinId="5"/>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9EDE29-68F2-D445-AE83-E5FF200C5021}">
  <dimension ref="A1:B51"/>
  <sheetViews>
    <sheetView tabSelected="1" workbookViewId="0"/>
  </sheetViews>
  <sheetFormatPr baseColWidth="10" defaultRowHeight="18"/>
  <cols>
    <col min="1" max="1" width="168.6640625" style="147" customWidth="1"/>
    <col min="2" max="3" width="10.6640625" style="142" customWidth="1"/>
    <col min="4" max="16384" width="10.83203125" style="142"/>
  </cols>
  <sheetData>
    <row r="1" spans="1:1" ht="42">
      <c r="A1" s="206" t="s">
        <v>110</v>
      </c>
    </row>
    <row r="3" spans="1:1" ht="19">
      <c r="A3" s="147" t="s">
        <v>99</v>
      </c>
    </row>
    <row r="4" spans="1:1" ht="19">
      <c r="A4" s="147" t="s">
        <v>98</v>
      </c>
    </row>
    <row r="5" spans="1:1" ht="19">
      <c r="A5" s="147" t="s">
        <v>97</v>
      </c>
    </row>
    <row r="6" spans="1:1" ht="19">
      <c r="A6" s="147" t="s">
        <v>113</v>
      </c>
    </row>
    <row r="8" spans="1:1" ht="21">
      <c r="A8" s="206" t="s">
        <v>84</v>
      </c>
    </row>
    <row r="9" spans="1:1" ht="133">
      <c r="A9" s="147" t="s">
        <v>107</v>
      </c>
    </row>
    <row r="10" spans="1:1" ht="118" customHeight="1">
      <c r="A10" s="149" t="s">
        <v>134</v>
      </c>
    </row>
    <row r="11" spans="1:1" ht="38">
      <c r="A11" s="147" t="s">
        <v>114</v>
      </c>
    </row>
    <row r="13" spans="1:1" ht="21">
      <c r="A13" s="206" t="s">
        <v>85</v>
      </c>
    </row>
    <row r="15" spans="1:1" ht="19">
      <c r="A15" s="62" t="s">
        <v>75</v>
      </c>
    </row>
    <row r="17" spans="1:2" ht="38">
      <c r="A17" s="149" t="s">
        <v>115</v>
      </c>
      <c r="B17" s="148"/>
    </row>
    <row r="18" spans="1:2" ht="38">
      <c r="A18" s="149" t="s">
        <v>116</v>
      </c>
      <c r="B18" s="148"/>
    </row>
    <row r="19" spans="1:2" ht="38">
      <c r="A19" s="149" t="s">
        <v>117</v>
      </c>
      <c r="B19" s="148"/>
    </row>
    <row r="21" spans="1:2" ht="19">
      <c r="A21" s="149" t="s">
        <v>62</v>
      </c>
    </row>
    <row r="22" spans="1:2" ht="57">
      <c r="A22" s="149" t="s">
        <v>88</v>
      </c>
    </row>
    <row r="23" spans="1:2" ht="19">
      <c r="A23" s="149" t="s">
        <v>112</v>
      </c>
    </row>
    <row r="24" spans="1:2" ht="64" customHeight="1">
      <c r="A24" s="149" t="s">
        <v>135</v>
      </c>
    </row>
    <row r="26" spans="1:2" ht="19">
      <c r="A26" s="62" t="s">
        <v>60</v>
      </c>
    </row>
    <row r="28" spans="1:2" ht="19">
      <c r="A28" s="149" t="s">
        <v>118</v>
      </c>
      <c r="B28" s="148"/>
    </row>
    <row r="29" spans="1:2" ht="19">
      <c r="A29" s="149" t="s">
        <v>119</v>
      </c>
      <c r="B29" s="148"/>
    </row>
    <row r="30" spans="1:2" ht="38">
      <c r="A30" s="149" t="s">
        <v>120</v>
      </c>
      <c r="B30" s="148"/>
    </row>
    <row r="32" spans="1:2" ht="19">
      <c r="A32" s="149" t="s">
        <v>62</v>
      </c>
    </row>
    <row r="33" spans="1:2" ht="19">
      <c r="A33" s="149" t="s">
        <v>74</v>
      </c>
    </row>
    <row r="34" spans="1:2" ht="19">
      <c r="A34" s="149" t="s">
        <v>133</v>
      </c>
    </row>
    <row r="35" spans="1:2" ht="57">
      <c r="A35" s="149" t="s">
        <v>89</v>
      </c>
    </row>
    <row r="36" spans="1:2" ht="153" customHeight="1">
      <c r="A36" s="149" t="s">
        <v>136</v>
      </c>
    </row>
    <row r="38" spans="1:2" ht="19">
      <c r="A38" s="62" t="s">
        <v>111</v>
      </c>
    </row>
    <row r="40" spans="1:2" ht="38">
      <c r="A40" s="147" t="s">
        <v>121</v>
      </c>
      <c r="B40" s="148"/>
    </row>
    <row r="42" spans="1:2" ht="19">
      <c r="A42" s="149" t="s">
        <v>62</v>
      </c>
    </row>
    <row r="43" spans="1:2" ht="19">
      <c r="A43" s="149" t="s">
        <v>66</v>
      </c>
    </row>
    <row r="44" spans="1:2" s="151" customFormat="1" ht="19">
      <c r="A44" s="150" t="s">
        <v>90</v>
      </c>
    </row>
    <row r="45" spans="1:2" s="151" customFormat="1" ht="19">
      <c r="A45" s="150" t="s">
        <v>91</v>
      </c>
    </row>
    <row r="46" spans="1:2" s="151" customFormat="1" ht="19">
      <c r="A46" s="150" t="s">
        <v>67</v>
      </c>
    </row>
    <row r="47" spans="1:2" s="151" customFormat="1" ht="19">
      <c r="A47" s="150" t="s">
        <v>92</v>
      </c>
    </row>
    <row r="48" spans="1:2" s="151" customFormat="1" ht="19">
      <c r="A48" s="150" t="s">
        <v>93</v>
      </c>
    </row>
    <row r="49" spans="1:1" s="151" customFormat="1" ht="19">
      <c r="A49" s="150" t="s">
        <v>94</v>
      </c>
    </row>
    <row r="50" spans="1:1" s="151" customFormat="1" ht="19">
      <c r="A50" s="150" t="s">
        <v>95</v>
      </c>
    </row>
    <row r="51" spans="1:1" s="151" customFormat="1" ht="19">
      <c r="A51" s="150" t="s">
        <v>96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BFAA7A-C06B-1342-B3AE-7AEDE9BF0622}">
  <dimension ref="A1:AO58"/>
  <sheetViews>
    <sheetView zoomScaleNormal="100" workbookViewId="0"/>
  </sheetViews>
  <sheetFormatPr baseColWidth="10" defaultRowHeight="16"/>
  <cols>
    <col min="1" max="1" width="22.5" style="60" customWidth="1"/>
    <col min="2" max="2" width="14.5" style="60" customWidth="1"/>
    <col min="3" max="8" width="10.83203125" style="60"/>
    <col min="9" max="9" width="14" style="60" customWidth="1"/>
    <col min="10" max="10" width="10.83203125" style="60"/>
    <col min="11" max="11" width="14.1640625" style="60" customWidth="1"/>
    <col min="12" max="14" width="10.83203125" style="60"/>
    <col min="15" max="15" width="5.33203125" style="60" customWidth="1"/>
    <col min="16" max="16" width="20.6640625" style="60" customWidth="1"/>
    <col min="17" max="17" width="13" style="60" customWidth="1"/>
    <col min="18" max="25" width="10.83203125" style="60"/>
    <col min="26" max="26" width="11.83203125" style="60" customWidth="1"/>
    <col min="27" max="27" width="10.83203125" style="60"/>
    <col min="28" max="28" width="5.83203125" style="60" customWidth="1"/>
    <col min="29" max="29" width="20" style="60" customWidth="1"/>
    <col min="30" max="30" width="13.6640625" style="60" customWidth="1"/>
    <col min="31" max="33" width="10.83203125" style="60"/>
    <col min="34" max="34" width="13" style="60" customWidth="1"/>
    <col min="35" max="35" width="10.83203125" style="60"/>
    <col min="36" max="36" width="14.33203125" style="60" customWidth="1"/>
    <col min="37" max="37" width="13.83203125" style="60" customWidth="1"/>
    <col min="38" max="38" width="10.83203125" style="60"/>
    <col min="39" max="39" width="15.1640625" style="60" customWidth="1"/>
    <col min="40" max="16384" width="10.83203125" style="60"/>
  </cols>
  <sheetData>
    <row r="1" spans="1:41" ht="38">
      <c r="A1" s="147" t="s">
        <v>122</v>
      </c>
      <c r="O1" s="63"/>
      <c r="AB1" s="63"/>
    </row>
    <row r="2" spans="1:41" s="142" customFormat="1" ht="18">
      <c r="B2" s="329" t="s">
        <v>3</v>
      </c>
      <c r="C2" s="329"/>
      <c r="D2" s="329"/>
      <c r="E2" s="329"/>
      <c r="F2" s="329"/>
      <c r="G2" s="329"/>
      <c r="H2" s="329"/>
      <c r="I2" s="329"/>
      <c r="J2" s="329"/>
      <c r="K2" s="329"/>
      <c r="L2" s="329"/>
      <c r="M2" s="329"/>
      <c r="N2" s="329"/>
      <c r="O2" s="143"/>
      <c r="P2" s="329" t="s">
        <v>4</v>
      </c>
      <c r="Q2" s="329"/>
      <c r="R2" s="329"/>
      <c r="S2" s="329"/>
      <c r="T2" s="329"/>
      <c r="U2" s="329"/>
      <c r="V2" s="329"/>
      <c r="W2" s="329"/>
      <c r="X2" s="329"/>
      <c r="Y2" s="329"/>
      <c r="Z2" s="329"/>
      <c r="AA2" s="329"/>
      <c r="AB2" s="143"/>
      <c r="AC2" s="329" t="s">
        <v>57</v>
      </c>
      <c r="AD2" s="329"/>
      <c r="AE2" s="329"/>
      <c r="AF2" s="329"/>
      <c r="AG2" s="329"/>
      <c r="AH2" s="329"/>
      <c r="AI2" s="329"/>
      <c r="AJ2" s="329"/>
      <c r="AK2" s="329"/>
      <c r="AL2" s="329"/>
      <c r="AM2" s="329"/>
      <c r="AN2" s="329"/>
      <c r="AO2" s="329"/>
    </row>
    <row r="3" spans="1:41" s="142" customFormat="1" ht="18">
      <c r="C3" s="344" t="s">
        <v>2</v>
      </c>
      <c r="D3" s="344"/>
      <c r="E3" s="144" t="s">
        <v>1</v>
      </c>
      <c r="F3" s="330" t="s">
        <v>72</v>
      </c>
      <c r="G3" s="331"/>
      <c r="H3" s="331"/>
      <c r="I3" s="331"/>
      <c r="J3" s="331"/>
      <c r="K3" s="331"/>
      <c r="L3" s="331"/>
      <c r="M3" s="331"/>
      <c r="N3" s="332"/>
      <c r="O3" s="143" t="s">
        <v>106</v>
      </c>
      <c r="P3" s="145"/>
      <c r="Q3" s="145"/>
      <c r="R3" s="330" t="s">
        <v>2</v>
      </c>
      <c r="S3" s="332"/>
      <c r="T3" s="144" t="s">
        <v>1</v>
      </c>
      <c r="U3" s="330" t="s">
        <v>86</v>
      </c>
      <c r="V3" s="331"/>
      <c r="W3" s="331"/>
      <c r="X3" s="331"/>
      <c r="Y3" s="331"/>
      <c r="Z3" s="331"/>
      <c r="AA3" s="332"/>
      <c r="AB3" s="143" t="s">
        <v>106</v>
      </c>
      <c r="AC3" s="145"/>
      <c r="AD3" s="145"/>
      <c r="AE3" s="330" t="s">
        <v>2</v>
      </c>
      <c r="AF3" s="332"/>
      <c r="AG3" s="144" t="s">
        <v>1</v>
      </c>
      <c r="AH3" s="330" t="s">
        <v>72</v>
      </c>
      <c r="AI3" s="331"/>
      <c r="AJ3" s="331"/>
      <c r="AK3" s="331"/>
      <c r="AL3" s="331"/>
      <c r="AM3" s="331"/>
      <c r="AN3" s="331"/>
      <c r="AO3" s="332"/>
    </row>
    <row r="4" spans="1:41" ht="103" thickBot="1">
      <c r="A4" s="65" t="s">
        <v>0</v>
      </c>
      <c r="B4" s="66" t="s">
        <v>63</v>
      </c>
      <c r="C4" s="67" t="s">
        <v>69</v>
      </c>
      <c r="D4" s="68" t="s">
        <v>70</v>
      </c>
      <c r="E4" s="66" t="s">
        <v>71</v>
      </c>
      <c r="F4" s="67" t="s">
        <v>59</v>
      </c>
      <c r="G4" s="69" t="s">
        <v>76</v>
      </c>
      <c r="H4" s="69" t="s">
        <v>58</v>
      </c>
      <c r="I4" s="69" t="s">
        <v>103</v>
      </c>
      <c r="J4" s="69" t="s">
        <v>78</v>
      </c>
      <c r="K4" s="69" t="s">
        <v>102</v>
      </c>
      <c r="L4" s="69" t="s">
        <v>80</v>
      </c>
      <c r="M4" s="69" t="s">
        <v>82</v>
      </c>
      <c r="N4" s="68" t="s">
        <v>56</v>
      </c>
      <c r="O4" s="70"/>
      <c r="P4" s="65" t="s">
        <v>0</v>
      </c>
      <c r="Q4" s="69" t="s">
        <v>64</v>
      </c>
      <c r="R4" s="67" t="s">
        <v>69</v>
      </c>
      <c r="S4" s="68" t="s">
        <v>70</v>
      </c>
      <c r="T4" s="66" t="s">
        <v>71</v>
      </c>
      <c r="U4" s="67" t="s">
        <v>59</v>
      </c>
      <c r="V4" s="69" t="s">
        <v>76</v>
      </c>
      <c r="W4" s="69" t="s">
        <v>58</v>
      </c>
      <c r="X4" s="69" t="s">
        <v>103</v>
      </c>
      <c r="Y4" s="69" t="s">
        <v>78</v>
      </c>
      <c r="Z4" s="69" t="s">
        <v>102</v>
      </c>
      <c r="AA4" s="68" t="s">
        <v>80</v>
      </c>
      <c r="AB4" s="70"/>
      <c r="AC4" s="65" t="s">
        <v>0</v>
      </c>
      <c r="AD4" s="67" t="s">
        <v>65</v>
      </c>
      <c r="AE4" s="67" t="s">
        <v>69</v>
      </c>
      <c r="AF4" s="68" t="s">
        <v>70</v>
      </c>
      <c r="AG4" s="66" t="s">
        <v>71</v>
      </c>
      <c r="AH4" s="67" t="s">
        <v>59</v>
      </c>
      <c r="AI4" s="69" t="s">
        <v>76</v>
      </c>
      <c r="AJ4" s="69" t="s">
        <v>58</v>
      </c>
      <c r="AK4" s="69" t="s">
        <v>103</v>
      </c>
      <c r="AL4" s="69" t="s">
        <v>78</v>
      </c>
      <c r="AM4" s="69" t="s">
        <v>102</v>
      </c>
      <c r="AN4" s="69" t="s">
        <v>80</v>
      </c>
      <c r="AO4" s="68" t="s">
        <v>82</v>
      </c>
    </row>
    <row r="5" spans="1:41">
      <c r="A5" s="71" t="s">
        <v>5</v>
      </c>
      <c r="B5" s="72">
        <v>25032</v>
      </c>
      <c r="C5" s="73">
        <v>22915</v>
      </c>
      <c r="D5" s="74">
        <v>2117</v>
      </c>
      <c r="E5" s="75">
        <v>0</v>
      </c>
      <c r="F5" s="76">
        <v>11470</v>
      </c>
      <c r="G5" s="77">
        <v>13353</v>
      </c>
      <c r="H5" s="78">
        <v>0</v>
      </c>
      <c r="I5" s="78">
        <v>3</v>
      </c>
      <c r="J5" s="78">
        <v>4</v>
      </c>
      <c r="K5" s="78">
        <v>0</v>
      </c>
      <c r="L5" s="78">
        <v>0</v>
      </c>
      <c r="M5" s="78">
        <v>202</v>
      </c>
      <c r="N5" s="74">
        <v>0</v>
      </c>
      <c r="O5" s="70"/>
      <c r="P5" s="80" t="s">
        <v>5</v>
      </c>
      <c r="Q5" s="81">
        <v>16450</v>
      </c>
      <c r="R5" s="76">
        <v>13680</v>
      </c>
      <c r="S5" s="74">
        <v>2730</v>
      </c>
      <c r="T5" s="129">
        <v>34</v>
      </c>
      <c r="U5" s="120">
        <f>($Q5*'As published'!U5)</f>
        <v>8850.0999999999985</v>
      </c>
      <c r="V5" s="82">
        <f>($Q5*'As published'!V5)</f>
        <v>7106.4000000000005</v>
      </c>
      <c r="W5" s="82">
        <f>($Q5*'As published'!W5)</f>
        <v>444.15000000000003</v>
      </c>
      <c r="X5" s="82">
        <f>($Q5*'As published'!X5)</f>
        <v>16.45</v>
      </c>
      <c r="Y5" s="82">
        <f>($Q5*'As published'!Y5)</f>
        <v>16.45</v>
      </c>
      <c r="Z5" s="19" t="s">
        <v>130</v>
      </c>
      <c r="AA5" s="20" t="s">
        <v>130</v>
      </c>
      <c r="AB5" s="70"/>
      <c r="AC5" s="71" t="s">
        <v>5</v>
      </c>
      <c r="AD5" s="83">
        <f>SUM(AE5:AF5)</f>
        <v>4997675</v>
      </c>
      <c r="AE5" s="76">
        <v>2429703</v>
      </c>
      <c r="AF5" s="74">
        <v>2567972</v>
      </c>
      <c r="AG5" s="84">
        <v>1122381</v>
      </c>
      <c r="AH5" s="85">
        <v>3241003</v>
      </c>
      <c r="AI5" s="86">
        <v>1316314</v>
      </c>
      <c r="AJ5" s="86">
        <v>224659</v>
      </c>
      <c r="AK5" s="86">
        <v>17417</v>
      </c>
      <c r="AL5" s="86">
        <v>69331</v>
      </c>
      <c r="AM5" s="86">
        <v>1594</v>
      </c>
      <c r="AN5" s="86">
        <v>114853</v>
      </c>
      <c r="AO5" s="87">
        <v>12504</v>
      </c>
    </row>
    <row r="6" spans="1:41">
      <c r="A6" s="71" t="s">
        <v>6</v>
      </c>
      <c r="B6" s="88">
        <v>4639</v>
      </c>
      <c r="C6" s="89">
        <v>4197</v>
      </c>
      <c r="D6" s="90">
        <v>442</v>
      </c>
      <c r="E6" s="91">
        <v>0</v>
      </c>
      <c r="F6" s="92">
        <v>1895</v>
      </c>
      <c r="G6" s="93">
        <v>465</v>
      </c>
      <c r="H6" s="93">
        <v>125</v>
      </c>
      <c r="I6" s="94">
        <v>1855</v>
      </c>
      <c r="J6" s="93">
        <v>158</v>
      </c>
      <c r="K6" s="93">
        <v>95</v>
      </c>
      <c r="L6" s="93">
        <v>0</v>
      </c>
      <c r="M6" s="93">
        <v>0</v>
      </c>
      <c r="N6" s="103">
        <v>46</v>
      </c>
      <c r="O6" s="63"/>
      <c r="P6" s="71" t="s">
        <v>87</v>
      </c>
      <c r="Q6" s="95">
        <v>50</v>
      </c>
      <c r="R6" s="96">
        <v>40</v>
      </c>
      <c r="S6" s="90">
        <v>10</v>
      </c>
      <c r="T6" s="131">
        <v>0</v>
      </c>
      <c r="U6" s="123">
        <f>($Q6*'As published'!U6)</f>
        <v>24.45</v>
      </c>
      <c r="V6" s="13" t="s">
        <v>130</v>
      </c>
      <c r="W6" s="97">
        <f>($Q6*'As published'!W6)</f>
        <v>1.1000000000000001</v>
      </c>
      <c r="X6" s="97">
        <f>($Q6*'As published'!X6)</f>
        <v>24.45</v>
      </c>
      <c r="Y6" s="13" t="s">
        <v>130</v>
      </c>
      <c r="Z6" s="13" t="s">
        <v>130</v>
      </c>
      <c r="AA6" s="21" t="s">
        <v>130</v>
      </c>
      <c r="AB6" s="63"/>
      <c r="AC6" s="71" t="s">
        <v>6</v>
      </c>
      <c r="AD6" s="98">
        <f t="shared" ref="AD6:AD55" si="0">SUM(AE6:AF6)</f>
        <v>735951</v>
      </c>
      <c r="AE6" s="99">
        <v>384749</v>
      </c>
      <c r="AF6" s="100">
        <v>351202</v>
      </c>
      <c r="AG6" s="101">
        <v>182734</v>
      </c>
      <c r="AH6" s="99">
        <v>434515</v>
      </c>
      <c r="AI6" s="102">
        <v>22787</v>
      </c>
      <c r="AJ6" s="102">
        <v>53604</v>
      </c>
      <c r="AK6" s="102">
        <v>104399</v>
      </c>
      <c r="AL6" s="102">
        <v>46455</v>
      </c>
      <c r="AM6" s="102">
        <v>10500</v>
      </c>
      <c r="AN6" s="102">
        <v>60102</v>
      </c>
      <c r="AO6" s="100">
        <v>3589</v>
      </c>
    </row>
    <row r="7" spans="1:41">
      <c r="A7" s="71" t="s">
        <v>7</v>
      </c>
      <c r="B7" s="88">
        <v>33914</v>
      </c>
      <c r="C7" s="89">
        <v>30794</v>
      </c>
      <c r="D7" s="103">
        <v>3120</v>
      </c>
      <c r="E7" s="91">
        <v>17</v>
      </c>
      <c r="F7" s="92">
        <v>12960</v>
      </c>
      <c r="G7" s="94">
        <v>5087</v>
      </c>
      <c r="H7" s="94">
        <v>13131</v>
      </c>
      <c r="I7" s="94">
        <v>1880</v>
      </c>
      <c r="J7" s="93">
        <v>157</v>
      </c>
      <c r="K7" s="93" t="s">
        <v>61</v>
      </c>
      <c r="L7" s="93" t="s">
        <v>61</v>
      </c>
      <c r="M7" s="93">
        <v>612</v>
      </c>
      <c r="N7" s="103">
        <v>87</v>
      </c>
      <c r="O7" s="63"/>
      <c r="P7" s="71" t="s">
        <v>7</v>
      </c>
      <c r="Q7" s="104">
        <v>13540</v>
      </c>
      <c r="R7" s="92">
        <v>11220</v>
      </c>
      <c r="S7" s="103">
        <v>2180</v>
      </c>
      <c r="T7" s="131">
        <v>136</v>
      </c>
      <c r="U7" s="123">
        <f>($Q7*'As published'!U7)</f>
        <v>7474.0800000000008</v>
      </c>
      <c r="V7" s="97">
        <f>($Q7*'As published'!V7)</f>
        <v>2112.2399999999998</v>
      </c>
      <c r="W7" s="97">
        <f>($Q7*'As published'!W7)</f>
        <v>2762.16</v>
      </c>
      <c r="X7" s="97">
        <f>($Q7*'As published'!X7)</f>
        <v>1096.74</v>
      </c>
      <c r="Y7" s="97">
        <f>($Q7*'As published'!Y7)</f>
        <v>67.7</v>
      </c>
      <c r="Z7" s="13" t="s">
        <v>130</v>
      </c>
      <c r="AA7" s="105">
        <f>($Q7*'As published'!AA7)</f>
        <v>27.080000000000002</v>
      </c>
      <c r="AB7" s="63"/>
      <c r="AC7" s="71" t="s">
        <v>7</v>
      </c>
      <c r="AD7" s="98">
        <f t="shared" si="0"/>
        <v>7079203</v>
      </c>
      <c r="AE7" s="99">
        <v>3533895</v>
      </c>
      <c r="AF7" s="100">
        <v>3545308</v>
      </c>
      <c r="AG7" s="101">
        <v>1614435</v>
      </c>
      <c r="AH7" s="99">
        <v>3781665</v>
      </c>
      <c r="AI7" s="102">
        <v>299877</v>
      </c>
      <c r="AJ7" s="102">
        <v>2257429</v>
      </c>
      <c r="AK7" s="102">
        <v>256947</v>
      </c>
      <c r="AL7" s="102">
        <v>228292</v>
      </c>
      <c r="AM7" s="102">
        <v>12623</v>
      </c>
      <c r="AN7" s="102">
        <v>223929</v>
      </c>
      <c r="AO7" s="100">
        <v>18441</v>
      </c>
    </row>
    <row r="8" spans="1:41">
      <c r="A8" s="71" t="s">
        <v>8</v>
      </c>
      <c r="B8" s="88">
        <v>17022</v>
      </c>
      <c r="C8" s="89">
        <v>15592</v>
      </c>
      <c r="D8" s="103">
        <v>1430</v>
      </c>
      <c r="E8" s="91">
        <v>5</v>
      </c>
      <c r="F8" s="92">
        <v>9547</v>
      </c>
      <c r="G8" s="94">
        <v>6771</v>
      </c>
      <c r="H8" s="93">
        <v>563</v>
      </c>
      <c r="I8" s="93">
        <v>49</v>
      </c>
      <c r="J8" s="93">
        <v>48</v>
      </c>
      <c r="K8" s="93">
        <v>19</v>
      </c>
      <c r="L8" s="93">
        <v>0</v>
      </c>
      <c r="M8" s="93">
        <v>23</v>
      </c>
      <c r="N8" s="103">
        <v>2</v>
      </c>
      <c r="O8" s="63"/>
      <c r="P8" s="71" t="s">
        <v>8</v>
      </c>
      <c r="Q8" s="104">
        <v>9400</v>
      </c>
      <c r="R8" s="92">
        <v>7610</v>
      </c>
      <c r="S8" s="103">
        <v>1720</v>
      </c>
      <c r="T8" s="131">
        <v>69</v>
      </c>
      <c r="U8" s="123">
        <f>($Q8*'As published'!U8)</f>
        <v>5734</v>
      </c>
      <c r="V8" s="97">
        <f>($Q8*'As published'!V8)</f>
        <v>3214.8</v>
      </c>
      <c r="W8" s="97">
        <f>($Q8*'As published'!W8)</f>
        <v>376</v>
      </c>
      <c r="X8" s="97">
        <f>($Q8*'As published'!X8)</f>
        <v>28.2</v>
      </c>
      <c r="Y8" s="97">
        <f>($Q8*'As published'!Y8)</f>
        <v>9.4</v>
      </c>
      <c r="Z8" s="97">
        <f>($Q8*'As published'!Z8)</f>
        <v>9.4</v>
      </c>
      <c r="AA8" s="105">
        <f>($Q8*'As published'!AA8)</f>
        <v>18.8</v>
      </c>
      <c r="AB8" s="63"/>
      <c r="AC8" s="71" t="s">
        <v>8</v>
      </c>
      <c r="AD8" s="98">
        <f t="shared" si="0"/>
        <v>3006309</v>
      </c>
      <c r="AE8" s="99">
        <v>1483520</v>
      </c>
      <c r="AF8" s="100">
        <v>1522789</v>
      </c>
      <c r="AG8" s="101">
        <v>705785</v>
      </c>
      <c r="AH8" s="99">
        <v>2123715</v>
      </c>
      <c r="AI8" s="102">
        <v>455748</v>
      </c>
      <c r="AJ8" s="102">
        <v>236001</v>
      </c>
      <c r="AK8" s="102">
        <v>13665</v>
      </c>
      <c r="AL8" s="102">
        <v>45575</v>
      </c>
      <c r="AM8" s="102">
        <v>10408</v>
      </c>
      <c r="AN8" s="102">
        <v>114930</v>
      </c>
      <c r="AO8" s="100">
        <v>6267</v>
      </c>
    </row>
    <row r="9" spans="1:41">
      <c r="A9" s="71" t="s">
        <v>9</v>
      </c>
      <c r="B9" s="88">
        <v>101441</v>
      </c>
      <c r="C9" s="89">
        <v>97525</v>
      </c>
      <c r="D9" s="103">
        <v>3916</v>
      </c>
      <c r="E9" s="91" t="s">
        <v>61</v>
      </c>
      <c r="F9" s="92">
        <v>20137</v>
      </c>
      <c r="G9" s="94">
        <v>28710</v>
      </c>
      <c r="H9" s="94">
        <v>45999</v>
      </c>
      <c r="I9" s="94">
        <v>1161</v>
      </c>
      <c r="J9" s="94">
        <v>1162</v>
      </c>
      <c r="K9" s="93">
        <v>321</v>
      </c>
      <c r="L9" s="93" t="s">
        <v>61</v>
      </c>
      <c r="M9" s="94">
        <v>3951</v>
      </c>
      <c r="N9" s="103">
        <v>0</v>
      </c>
      <c r="O9" s="63"/>
      <c r="P9" s="71" t="s">
        <v>9</v>
      </c>
      <c r="Q9" s="104">
        <v>75060</v>
      </c>
      <c r="R9" s="92">
        <v>65240</v>
      </c>
      <c r="S9" s="103">
        <v>9820</v>
      </c>
      <c r="T9" s="131">
        <v>0</v>
      </c>
      <c r="U9" s="123">
        <f>($Q9*'As published'!U9)</f>
        <v>21542.219999999998</v>
      </c>
      <c r="V9" s="97">
        <f>($Q9*'As published'!V9)</f>
        <v>15462.36</v>
      </c>
      <c r="W9" s="97">
        <f>($Q9*'As published'!W9)</f>
        <v>34977.96</v>
      </c>
      <c r="X9" s="97">
        <f>($Q9*'As published'!X9)</f>
        <v>600.48</v>
      </c>
      <c r="Y9" s="97">
        <f>($Q9*'As published'!Y9)</f>
        <v>1351.0800000000002</v>
      </c>
      <c r="Z9" s="97">
        <f>($Q9*'As published'!Z9)</f>
        <v>375.3</v>
      </c>
      <c r="AA9" s="105">
        <f>($Q9*'As published'!AA9)</f>
        <v>750.6</v>
      </c>
      <c r="AB9" s="63"/>
      <c r="AC9" s="71" t="s">
        <v>9</v>
      </c>
      <c r="AD9" s="98">
        <f t="shared" si="0"/>
        <v>39455353</v>
      </c>
      <c r="AE9" s="99">
        <v>19714044</v>
      </c>
      <c r="AF9" s="100">
        <v>19741309</v>
      </c>
      <c r="AG9" s="101">
        <v>8992432</v>
      </c>
      <c r="AH9" s="99">
        <v>14109297</v>
      </c>
      <c r="AI9" s="102">
        <v>2128184</v>
      </c>
      <c r="AJ9" s="102">
        <v>15593787</v>
      </c>
      <c r="AK9" s="102">
        <v>124341</v>
      </c>
      <c r="AL9" s="102">
        <v>5802086</v>
      </c>
      <c r="AM9" s="102">
        <v>134692</v>
      </c>
      <c r="AN9" s="102">
        <v>1413870</v>
      </c>
      <c r="AO9" s="100">
        <v>149096</v>
      </c>
    </row>
    <row r="10" spans="1:41" ht="17" thickBot="1">
      <c r="A10" s="71" t="s">
        <v>10</v>
      </c>
      <c r="B10" s="88">
        <v>15865</v>
      </c>
      <c r="C10" s="89">
        <v>14599</v>
      </c>
      <c r="D10" s="103">
        <v>1266</v>
      </c>
      <c r="E10" s="91">
        <v>0</v>
      </c>
      <c r="F10" s="92">
        <v>6520</v>
      </c>
      <c r="G10" s="94">
        <v>2769</v>
      </c>
      <c r="H10" s="94">
        <v>4722</v>
      </c>
      <c r="I10" s="93">
        <v>542</v>
      </c>
      <c r="J10" s="93">
        <v>184</v>
      </c>
      <c r="K10" s="93">
        <v>10</v>
      </c>
      <c r="L10" s="93" t="s">
        <v>61</v>
      </c>
      <c r="M10" s="94">
        <v>1025</v>
      </c>
      <c r="N10" s="103">
        <v>93</v>
      </c>
      <c r="O10" s="63"/>
      <c r="P10" s="71" t="s">
        <v>10</v>
      </c>
      <c r="Q10" s="106">
        <v>13000</v>
      </c>
      <c r="R10" s="107">
        <v>10720</v>
      </c>
      <c r="S10" s="108">
        <v>2290</v>
      </c>
      <c r="T10" s="132">
        <v>0</v>
      </c>
      <c r="U10" s="126">
        <f>($Q10*'As published'!U10)</f>
        <v>7448.9999999999991</v>
      </c>
      <c r="V10" s="110">
        <f>($Q10*'As published'!V10)</f>
        <v>2119</v>
      </c>
      <c r="W10" s="110">
        <f>($Q10*'As published'!W10)</f>
        <v>3081</v>
      </c>
      <c r="X10" s="110">
        <f>($Q10*'As published'!X10)</f>
        <v>234.00000000000003</v>
      </c>
      <c r="Y10" s="110">
        <f>($Q10*'As published'!Y10)</f>
        <v>90.999999999999986</v>
      </c>
      <c r="Z10" s="110">
        <f>($Q10*'As published'!Z10)</f>
        <v>13</v>
      </c>
      <c r="AA10" s="111">
        <f>($Q10*'As published'!AA10)</f>
        <v>26</v>
      </c>
      <c r="AB10" s="63"/>
      <c r="AC10" s="71" t="s">
        <v>10</v>
      </c>
      <c r="AD10" s="98">
        <f t="shared" si="0"/>
        <v>5723176</v>
      </c>
      <c r="AE10" s="99">
        <v>2895936</v>
      </c>
      <c r="AF10" s="100">
        <v>2827240</v>
      </c>
      <c r="AG10" s="101">
        <v>1262735</v>
      </c>
      <c r="AH10" s="99">
        <v>3821828</v>
      </c>
      <c r="AI10" s="102">
        <v>222572</v>
      </c>
      <c r="AJ10" s="102">
        <v>1254636</v>
      </c>
      <c r="AK10" s="102">
        <v>26070</v>
      </c>
      <c r="AL10" s="102">
        <v>180192</v>
      </c>
      <c r="AM10" s="102">
        <v>7357</v>
      </c>
      <c r="AN10" s="102">
        <v>192511</v>
      </c>
      <c r="AO10" s="100">
        <v>18010</v>
      </c>
    </row>
    <row r="11" spans="1:41">
      <c r="A11" s="71" t="s">
        <v>11</v>
      </c>
      <c r="B11" s="88">
        <v>9889</v>
      </c>
      <c r="C11" s="89">
        <v>9254</v>
      </c>
      <c r="D11" s="90">
        <v>635</v>
      </c>
      <c r="E11" s="91">
        <v>41</v>
      </c>
      <c r="F11" s="92">
        <v>2778</v>
      </c>
      <c r="G11" s="94">
        <v>4208</v>
      </c>
      <c r="H11" s="94">
        <v>2824</v>
      </c>
      <c r="I11" s="93">
        <v>34</v>
      </c>
      <c r="J11" s="93">
        <v>43</v>
      </c>
      <c r="K11" s="93">
        <v>0</v>
      </c>
      <c r="L11" s="93">
        <v>0</v>
      </c>
      <c r="M11" s="93">
        <v>0</v>
      </c>
      <c r="N11" s="103">
        <v>2</v>
      </c>
      <c r="O11" s="63"/>
      <c r="P11" s="71" t="s">
        <v>11</v>
      </c>
      <c r="Q11" s="340" t="s">
        <v>101</v>
      </c>
      <c r="R11" s="341"/>
      <c r="S11" s="341"/>
      <c r="T11" s="341"/>
      <c r="U11" s="341"/>
      <c r="V11" s="341"/>
      <c r="W11" s="341"/>
      <c r="X11" s="341"/>
      <c r="Y11" s="341"/>
      <c r="Z11" s="341"/>
      <c r="AA11" s="342"/>
      <c r="AB11" s="63"/>
      <c r="AC11" s="71" t="s">
        <v>11</v>
      </c>
      <c r="AD11" s="98">
        <f t="shared" si="0"/>
        <v>3605330</v>
      </c>
      <c r="AE11" s="99">
        <v>1768860</v>
      </c>
      <c r="AF11" s="100">
        <v>1836470</v>
      </c>
      <c r="AG11" s="101">
        <v>744491</v>
      </c>
      <c r="AH11" s="99">
        <v>2340848</v>
      </c>
      <c r="AI11" s="102">
        <v>359156</v>
      </c>
      <c r="AJ11" s="102">
        <v>610065</v>
      </c>
      <c r="AK11" s="102">
        <v>4225</v>
      </c>
      <c r="AL11" s="102">
        <v>165872</v>
      </c>
      <c r="AM11" s="112">
        <v>761</v>
      </c>
      <c r="AN11" s="102">
        <v>105584</v>
      </c>
      <c r="AO11" s="100">
        <v>18819</v>
      </c>
    </row>
    <row r="12" spans="1:41" ht="17" thickBot="1">
      <c r="A12" s="71" t="s">
        <v>12</v>
      </c>
      <c r="B12" s="113">
        <v>4810</v>
      </c>
      <c r="C12" s="114">
        <v>4568</v>
      </c>
      <c r="D12" s="115">
        <v>242</v>
      </c>
      <c r="E12" s="109">
        <v>0</v>
      </c>
      <c r="F12" s="107">
        <v>1551</v>
      </c>
      <c r="G12" s="116">
        <v>2952</v>
      </c>
      <c r="H12" s="117">
        <v>299</v>
      </c>
      <c r="I12" s="117">
        <v>1</v>
      </c>
      <c r="J12" s="117">
        <v>6</v>
      </c>
      <c r="K12" s="117">
        <v>0</v>
      </c>
      <c r="L12" s="117">
        <v>0</v>
      </c>
      <c r="M12" s="117">
        <v>0</v>
      </c>
      <c r="N12" s="108">
        <v>1</v>
      </c>
      <c r="O12" s="63"/>
      <c r="P12" s="71" t="s">
        <v>12</v>
      </c>
      <c r="Q12" s="340" t="s">
        <v>101</v>
      </c>
      <c r="R12" s="341"/>
      <c r="S12" s="341"/>
      <c r="T12" s="341"/>
      <c r="U12" s="338"/>
      <c r="V12" s="338"/>
      <c r="W12" s="338"/>
      <c r="X12" s="338"/>
      <c r="Y12" s="338"/>
      <c r="Z12" s="338"/>
      <c r="AA12" s="339"/>
      <c r="AB12" s="63"/>
      <c r="AC12" s="71" t="s">
        <v>12</v>
      </c>
      <c r="AD12" s="98">
        <f t="shared" si="0"/>
        <v>981892</v>
      </c>
      <c r="AE12" s="99">
        <v>477219</v>
      </c>
      <c r="AF12" s="100">
        <v>504673</v>
      </c>
      <c r="AG12" s="101">
        <v>207645</v>
      </c>
      <c r="AH12" s="99">
        <v>597040</v>
      </c>
      <c r="AI12" s="102">
        <v>211387</v>
      </c>
      <c r="AJ12" s="102">
        <v>95278</v>
      </c>
      <c r="AK12" s="102">
        <v>2084</v>
      </c>
      <c r="AL12" s="102">
        <v>39398</v>
      </c>
      <c r="AM12" s="112">
        <v>299</v>
      </c>
      <c r="AN12" s="102">
        <v>32744</v>
      </c>
      <c r="AO12" s="100">
        <v>3662</v>
      </c>
    </row>
    <row r="13" spans="1:41" ht="17" thickBot="1">
      <c r="A13" s="71" t="s">
        <v>13</v>
      </c>
      <c r="B13" s="337" t="s">
        <v>100</v>
      </c>
      <c r="C13" s="338"/>
      <c r="D13" s="338"/>
      <c r="E13" s="338"/>
      <c r="F13" s="338"/>
      <c r="G13" s="338"/>
      <c r="H13" s="338"/>
      <c r="I13" s="338"/>
      <c r="J13" s="338"/>
      <c r="K13" s="338"/>
      <c r="L13" s="338"/>
      <c r="M13" s="338"/>
      <c r="N13" s="343"/>
      <c r="O13" s="63"/>
      <c r="P13" s="71" t="s">
        <v>13</v>
      </c>
      <c r="Q13" s="118">
        <v>1820</v>
      </c>
      <c r="R13" s="118">
        <v>1700</v>
      </c>
      <c r="S13" s="119">
        <v>120</v>
      </c>
      <c r="T13" s="225">
        <v>0</v>
      </c>
      <c r="U13" s="120">
        <f>($Q13*'As published'!U13)</f>
        <v>83.72</v>
      </c>
      <c r="V13" s="82">
        <f>($Q13*'As published'!V13)</f>
        <v>1627.08</v>
      </c>
      <c r="W13" s="82">
        <f>($Q13*'As published'!W13)</f>
        <v>103.74000000000001</v>
      </c>
      <c r="X13" s="19" t="s">
        <v>130</v>
      </c>
      <c r="Y13" s="82">
        <f>($Q13*'As published'!Y13)</f>
        <v>5.46</v>
      </c>
      <c r="Z13" s="19" t="s">
        <v>130</v>
      </c>
      <c r="AA13" s="20" t="s">
        <v>130</v>
      </c>
      <c r="AB13" s="63"/>
      <c r="AC13" s="71" t="s">
        <v>13</v>
      </c>
      <c r="AD13" s="98">
        <f t="shared" si="0"/>
        <v>683154</v>
      </c>
      <c r="AE13" s="99">
        <v>325490</v>
      </c>
      <c r="AF13" s="100">
        <v>357664</v>
      </c>
      <c r="AG13" s="101">
        <v>125022</v>
      </c>
      <c r="AH13" s="99">
        <v>250396</v>
      </c>
      <c r="AI13" s="102">
        <v>299716</v>
      </c>
      <c r="AJ13" s="102">
        <v>76982</v>
      </c>
      <c r="AK13" s="102">
        <v>1003</v>
      </c>
      <c r="AL13" s="102">
        <v>27522</v>
      </c>
      <c r="AM13" s="112">
        <v>297</v>
      </c>
      <c r="AN13" s="102">
        <v>23632</v>
      </c>
      <c r="AO13" s="100">
        <v>3606</v>
      </c>
    </row>
    <row r="14" spans="1:41">
      <c r="A14" s="71" t="s">
        <v>14</v>
      </c>
      <c r="B14" s="72">
        <v>80417</v>
      </c>
      <c r="C14" s="73">
        <v>75404</v>
      </c>
      <c r="D14" s="74">
        <v>5013</v>
      </c>
      <c r="E14" s="75">
        <v>48</v>
      </c>
      <c r="F14" s="76">
        <v>31599</v>
      </c>
      <c r="G14" s="77">
        <v>38266</v>
      </c>
      <c r="H14" s="77">
        <v>10174</v>
      </c>
      <c r="I14" s="78">
        <v>88</v>
      </c>
      <c r="J14" s="78">
        <v>18</v>
      </c>
      <c r="K14" s="78">
        <v>7</v>
      </c>
      <c r="L14" s="78" t="s">
        <v>61</v>
      </c>
      <c r="M14" s="78">
        <v>262</v>
      </c>
      <c r="N14" s="74">
        <v>3</v>
      </c>
      <c r="O14" s="63"/>
      <c r="P14" s="71" t="s">
        <v>14</v>
      </c>
      <c r="Q14" s="121">
        <v>56660</v>
      </c>
      <c r="R14" s="121">
        <v>47380</v>
      </c>
      <c r="S14" s="122">
        <v>8960</v>
      </c>
      <c r="T14" s="60">
        <v>296</v>
      </c>
      <c r="U14" s="123">
        <f>($Q14*'As published'!U14)</f>
        <v>27933.38</v>
      </c>
      <c r="V14" s="97">
        <f>($Q14*'As published'!V14)</f>
        <v>23117.279999999999</v>
      </c>
      <c r="W14" s="97">
        <f>($Q14*'As published'!W14)</f>
        <v>5496.0199999999995</v>
      </c>
      <c r="X14" s="97">
        <f>($Q14*'As published'!X14)</f>
        <v>56.660000000000004</v>
      </c>
      <c r="Y14" s="97">
        <f>($Q14*'As published'!Y14)</f>
        <v>113.32000000000001</v>
      </c>
      <c r="Z14" s="13" t="s">
        <v>130</v>
      </c>
      <c r="AA14" s="21" t="s">
        <v>130</v>
      </c>
      <c r="AB14" s="63"/>
      <c r="AC14" s="71" t="s">
        <v>14</v>
      </c>
      <c r="AD14" s="98">
        <f t="shared" si="0"/>
        <v>21339762</v>
      </c>
      <c r="AE14" s="99">
        <v>10489548</v>
      </c>
      <c r="AF14" s="100">
        <v>10850214</v>
      </c>
      <c r="AG14" s="101">
        <v>4261313</v>
      </c>
      <c r="AH14" s="99">
        <v>11217187</v>
      </c>
      <c r="AI14" s="102">
        <v>3223893</v>
      </c>
      <c r="AJ14" s="102">
        <v>5593090</v>
      </c>
      <c r="AK14" s="102">
        <v>31002</v>
      </c>
      <c r="AL14" s="102">
        <v>585096</v>
      </c>
      <c r="AM14" s="102">
        <v>10749</v>
      </c>
      <c r="AN14" s="102">
        <v>576017</v>
      </c>
      <c r="AO14" s="100">
        <v>102728</v>
      </c>
    </row>
    <row r="15" spans="1:41" ht="17" thickBot="1">
      <c r="A15" s="71" t="s">
        <v>15</v>
      </c>
      <c r="B15" s="88">
        <v>47010</v>
      </c>
      <c r="C15" s="89">
        <v>43942</v>
      </c>
      <c r="D15" s="103">
        <v>3068</v>
      </c>
      <c r="E15" s="91">
        <v>0</v>
      </c>
      <c r="F15" s="92">
        <v>17159</v>
      </c>
      <c r="G15" s="94">
        <v>27715</v>
      </c>
      <c r="H15" s="94">
        <v>1945</v>
      </c>
      <c r="I15" s="93">
        <v>22</v>
      </c>
      <c r="J15" s="93">
        <v>157</v>
      </c>
      <c r="K15" s="93">
        <v>0</v>
      </c>
      <c r="L15" s="93">
        <v>0</v>
      </c>
      <c r="M15" s="93" t="s">
        <v>61</v>
      </c>
      <c r="N15" s="103">
        <v>12</v>
      </c>
      <c r="O15" s="63"/>
      <c r="P15" s="71" t="s">
        <v>15</v>
      </c>
      <c r="Q15" s="124">
        <v>44810</v>
      </c>
      <c r="R15" s="124">
        <v>38030</v>
      </c>
      <c r="S15" s="125">
        <v>6530</v>
      </c>
      <c r="T15" s="226">
        <v>192</v>
      </c>
      <c r="U15" s="126">
        <f>($Q15*'As published'!U15)</f>
        <v>19626.78</v>
      </c>
      <c r="V15" s="110">
        <f>($Q15*'As published'!V15)</f>
        <v>22942.720000000001</v>
      </c>
      <c r="W15" s="110">
        <f>($Q15*'As published'!W15)</f>
        <v>1971.64</v>
      </c>
      <c r="X15" s="227" t="s">
        <v>130</v>
      </c>
      <c r="Y15" s="110">
        <f>($Q15*'As published'!Y15)</f>
        <v>224.05</v>
      </c>
      <c r="Z15" s="227" t="s">
        <v>130</v>
      </c>
      <c r="AA15" s="111">
        <f>($Q15*'As published'!AA15)</f>
        <v>44.81</v>
      </c>
      <c r="AB15" s="63"/>
      <c r="AC15" s="71" t="s">
        <v>15</v>
      </c>
      <c r="AD15" s="98">
        <f t="shared" si="0"/>
        <v>10625615</v>
      </c>
      <c r="AE15" s="99">
        <v>5191616</v>
      </c>
      <c r="AF15" s="100">
        <v>5433999</v>
      </c>
      <c r="AG15" s="101">
        <v>2532197</v>
      </c>
      <c r="AH15" s="99">
        <v>5462673</v>
      </c>
      <c r="AI15" s="102">
        <v>3309398</v>
      </c>
      <c r="AJ15" s="102">
        <v>1048474</v>
      </c>
      <c r="AK15" s="102">
        <v>13866</v>
      </c>
      <c r="AL15" s="102">
        <v>444677</v>
      </c>
      <c r="AM15" s="102">
        <v>5254</v>
      </c>
      <c r="AN15" s="102">
        <v>296315</v>
      </c>
      <c r="AO15" s="100">
        <v>44958</v>
      </c>
    </row>
    <row r="16" spans="1:41" ht="17" thickBot="1">
      <c r="A16" s="71" t="s">
        <v>16</v>
      </c>
      <c r="B16" s="88">
        <v>4102</v>
      </c>
      <c r="C16" s="89">
        <v>3669</v>
      </c>
      <c r="D16" s="90">
        <v>433</v>
      </c>
      <c r="E16" s="91">
        <v>0</v>
      </c>
      <c r="F16" s="96">
        <v>915</v>
      </c>
      <c r="G16" s="93">
        <v>185</v>
      </c>
      <c r="H16" s="93">
        <v>98</v>
      </c>
      <c r="I16" s="93">
        <v>21</v>
      </c>
      <c r="J16" s="93">
        <v>699</v>
      </c>
      <c r="K16" s="94">
        <v>1800</v>
      </c>
      <c r="L16" s="93">
        <v>145</v>
      </c>
      <c r="M16" s="93">
        <v>0</v>
      </c>
      <c r="N16" s="103">
        <v>239</v>
      </c>
      <c r="O16" s="63"/>
      <c r="P16" s="71" t="s">
        <v>16</v>
      </c>
      <c r="Q16" s="337" t="s">
        <v>101</v>
      </c>
      <c r="R16" s="338"/>
      <c r="S16" s="338"/>
      <c r="T16" s="338"/>
      <c r="U16" s="338"/>
      <c r="V16" s="338"/>
      <c r="W16" s="338"/>
      <c r="X16" s="338"/>
      <c r="Y16" s="338"/>
      <c r="Z16" s="338"/>
      <c r="AA16" s="339"/>
      <c r="AB16" s="63"/>
      <c r="AC16" s="71" t="s">
        <v>16</v>
      </c>
      <c r="AD16" s="98">
        <f t="shared" si="0"/>
        <v>1453498</v>
      </c>
      <c r="AE16" s="99">
        <v>732172</v>
      </c>
      <c r="AF16" s="100">
        <v>721326</v>
      </c>
      <c r="AG16" s="101">
        <v>311020</v>
      </c>
      <c r="AH16" s="99">
        <v>310216</v>
      </c>
      <c r="AI16" s="102">
        <v>26521</v>
      </c>
      <c r="AJ16" s="102">
        <v>158741</v>
      </c>
      <c r="AK16" s="102">
        <v>2326</v>
      </c>
      <c r="AL16" s="102">
        <v>534056</v>
      </c>
      <c r="AM16" s="102">
        <v>142973</v>
      </c>
      <c r="AN16" s="102">
        <v>275435</v>
      </c>
      <c r="AO16" s="100">
        <v>3230</v>
      </c>
    </row>
    <row r="17" spans="1:41">
      <c r="A17" s="71" t="s">
        <v>17</v>
      </c>
      <c r="B17" s="88">
        <v>8907</v>
      </c>
      <c r="C17" s="89">
        <v>7668</v>
      </c>
      <c r="D17" s="103">
        <v>1239</v>
      </c>
      <c r="E17" s="91">
        <v>0</v>
      </c>
      <c r="F17" s="92">
        <v>6419</v>
      </c>
      <c r="G17" s="93">
        <v>258</v>
      </c>
      <c r="H17" s="94">
        <v>1288</v>
      </c>
      <c r="I17" s="93">
        <v>329</v>
      </c>
      <c r="J17" s="93">
        <v>43</v>
      </c>
      <c r="K17" s="93" t="s">
        <v>61</v>
      </c>
      <c r="L17" s="93" t="s">
        <v>61</v>
      </c>
      <c r="M17" s="93">
        <v>107</v>
      </c>
      <c r="N17" s="103">
        <v>463</v>
      </c>
      <c r="O17" s="63"/>
      <c r="P17" s="71" t="s">
        <v>17</v>
      </c>
      <c r="Q17" s="81">
        <v>4250</v>
      </c>
      <c r="R17" s="76">
        <v>3340</v>
      </c>
      <c r="S17" s="79">
        <v>900</v>
      </c>
      <c r="T17" s="129">
        <v>0</v>
      </c>
      <c r="U17" s="120">
        <f>($Q17*'As published'!U17)</f>
        <v>3174.75</v>
      </c>
      <c r="V17" s="82">
        <f>($Q17*'As published'!V17)</f>
        <v>136</v>
      </c>
      <c r="W17" s="82">
        <f>($Q17*'As published'!W17)</f>
        <v>743.75</v>
      </c>
      <c r="X17" s="82">
        <f>($Q17*'As published'!X17)</f>
        <v>161.5</v>
      </c>
      <c r="Y17" s="82">
        <f>($Q17*'As published'!Y17)</f>
        <v>29.749999999999996</v>
      </c>
      <c r="Z17" s="82">
        <f>($Q17*'As published'!Z17)</f>
        <v>4.25</v>
      </c>
      <c r="AA17" s="20" t="s">
        <v>130</v>
      </c>
      <c r="AB17" s="63"/>
      <c r="AC17" s="71" t="s">
        <v>17</v>
      </c>
      <c r="AD17" s="98">
        <f t="shared" si="0"/>
        <v>1811617</v>
      </c>
      <c r="AE17" s="99">
        <v>912529</v>
      </c>
      <c r="AF17" s="100">
        <v>899088</v>
      </c>
      <c r="AG17" s="101">
        <v>458830</v>
      </c>
      <c r="AH17" s="99">
        <v>1459942</v>
      </c>
      <c r="AI17" s="102">
        <v>11392</v>
      </c>
      <c r="AJ17" s="102">
        <v>234561</v>
      </c>
      <c r="AK17" s="102">
        <v>17174</v>
      </c>
      <c r="AL17" s="102">
        <v>23902</v>
      </c>
      <c r="AM17" s="102">
        <v>2519</v>
      </c>
      <c r="AN17" s="102">
        <v>55620</v>
      </c>
      <c r="AO17" s="100">
        <v>6507</v>
      </c>
    </row>
    <row r="18" spans="1:41">
      <c r="A18" s="71" t="s">
        <v>18</v>
      </c>
      <c r="B18" s="88">
        <v>28475</v>
      </c>
      <c r="C18" s="89">
        <v>27165</v>
      </c>
      <c r="D18" s="103">
        <v>1310</v>
      </c>
      <c r="E18" s="91">
        <v>0</v>
      </c>
      <c r="F18" s="92">
        <v>8849</v>
      </c>
      <c r="G18" s="94">
        <v>15204</v>
      </c>
      <c r="H18" s="94">
        <v>3671</v>
      </c>
      <c r="I18" s="93">
        <v>42</v>
      </c>
      <c r="J18" s="93">
        <v>104</v>
      </c>
      <c r="K18" s="93" t="s">
        <v>61</v>
      </c>
      <c r="L18" s="93">
        <v>55</v>
      </c>
      <c r="M18" s="93" t="s">
        <v>61</v>
      </c>
      <c r="N18" s="103">
        <v>550</v>
      </c>
      <c r="O18" s="63"/>
      <c r="P18" s="71" t="s">
        <v>18</v>
      </c>
      <c r="Q18" s="104">
        <v>16490</v>
      </c>
      <c r="R18" s="92">
        <v>14690</v>
      </c>
      <c r="S18" s="103">
        <v>1800</v>
      </c>
      <c r="T18" s="131">
        <v>1</v>
      </c>
      <c r="U18" s="123">
        <f>($Q18*'As published'!U18)</f>
        <v>5573.62</v>
      </c>
      <c r="V18" s="97">
        <f>($Q18*'As published'!V18)</f>
        <v>8409.9</v>
      </c>
      <c r="W18" s="97">
        <f>($Q18*'As published'!W18)</f>
        <v>2374.5600000000004</v>
      </c>
      <c r="X18" s="97">
        <f>($Q18*'As published'!X18)</f>
        <v>16.490000000000002</v>
      </c>
      <c r="Y18" s="97">
        <f>($Q18*'As published'!Y18)</f>
        <v>65.960000000000008</v>
      </c>
      <c r="Z18" s="13" t="s">
        <v>130</v>
      </c>
      <c r="AA18" s="105">
        <f>($Q18*'As published'!AA18)</f>
        <v>32.980000000000004</v>
      </c>
      <c r="AB18" s="63"/>
      <c r="AC18" s="71" t="s">
        <v>18</v>
      </c>
      <c r="AD18" s="98">
        <f t="shared" si="0"/>
        <v>12821813</v>
      </c>
      <c r="AE18" s="99">
        <v>6332176</v>
      </c>
      <c r="AF18" s="100">
        <v>6489637</v>
      </c>
      <c r="AG18" s="101">
        <v>2887351</v>
      </c>
      <c r="AH18" s="99">
        <v>7721282</v>
      </c>
      <c r="AI18" s="102">
        <v>1773138</v>
      </c>
      <c r="AJ18" s="102">
        <v>2250076</v>
      </c>
      <c r="AK18" s="102">
        <v>10358</v>
      </c>
      <c r="AL18" s="102">
        <v>718559</v>
      </c>
      <c r="AM18" s="102">
        <v>3048</v>
      </c>
      <c r="AN18" s="102">
        <v>310790</v>
      </c>
      <c r="AO18" s="100">
        <v>34562</v>
      </c>
    </row>
    <row r="19" spans="1:41">
      <c r="A19" s="71" t="s">
        <v>19</v>
      </c>
      <c r="B19" s="88">
        <v>24716</v>
      </c>
      <c r="C19" s="89">
        <v>22397</v>
      </c>
      <c r="D19" s="103">
        <v>2319</v>
      </c>
      <c r="E19" s="91">
        <v>11</v>
      </c>
      <c r="F19" s="92">
        <v>14292</v>
      </c>
      <c r="G19" s="94">
        <v>7547</v>
      </c>
      <c r="H19" s="93">
        <v>992</v>
      </c>
      <c r="I19" s="93">
        <v>50</v>
      </c>
      <c r="J19" s="93">
        <v>55</v>
      </c>
      <c r="K19" s="93">
        <v>9</v>
      </c>
      <c r="L19" s="93">
        <v>153</v>
      </c>
      <c r="M19" s="93" t="s">
        <v>61</v>
      </c>
      <c r="N19" s="103">
        <v>1618</v>
      </c>
      <c r="O19" s="63"/>
      <c r="P19" s="71" t="s">
        <v>19</v>
      </c>
      <c r="Q19" s="104">
        <v>20430</v>
      </c>
      <c r="R19" s="92">
        <v>16340</v>
      </c>
      <c r="S19" s="103">
        <v>4020</v>
      </c>
      <c r="T19" s="131">
        <v>62</v>
      </c>
      <c r="U19" s="123">
        <f>($Q19*'As published'!U19)</f>
        <v>15771.960000000001</v>
      </c>
      <c r="V19" s="97">
        <f>($Q19*'As published'!V19)</f>
        <v>3595.6800000000003</v>
      </c>
      <c r="W19" s="97">
        <f>($Q19*'As published'!W19)</f>
        <v>939.78</v>
      </c>
      <c r="X19" s="97">
        <f>($Q19*'As published'!X19)</f>
        <v>20.43</v>
      </c>
      <c r="Y19" s="97">
        <f>($Q19*'As published'!Y19)</f>
        <v>61.29</v>
      </c>
      <c r="Z19" s="13" t="s">
        <v>130</v>
      </c>
      <c r="AA19" s="105">
        <f>($Q19*'As published'!AA19)</f>
        <v>40.86</v>
      </c>
      <c r="AB19" s="63"/>
      <c r="AC19" s="71" t="s">
        <v>19</v>
      </c>
      <c r="AD19" s="98">
        <f t="shared" si="0"/>
        <v>6751340</v>
      </c>
      <c r="AE19" s="99">
        <v>3344360</v>
      </c>
      <c r="AF19" s="100">
        <v>3406980</v>
      </c>
      <c r="AG19" s="101">
        <v>1592087</v>
      </c>
      <c r="AH19" s="99">
        <v>5255601</v>
      </c>
      <c r="AI19" s="102">
        <v>625756</v>
      </c>
      <c r="AJ19" s="102">
        <v>494408</v>
      </c>
      <c r="AK19" s="102">
        <v>6863</v>
      </c>
      <c r="AL19" s="102">
        <v>162123</v>
      </c>
      <c r="AM19" s="102">
        <v>1982</v>
      </c>
      <c r="AN19" s="102">
        <v>185158</v>
      </c>
      <c r="AO19" s="100">
        <v>19449</v>
      </c>
    </row>
    <row r="20" spans="1:41">
      <c r="A20" s="71" t="s">
        <v>20</v>
      </c>
      <c r="B20" s="88">
        <v>8562</v>
      </c>
      <c r="C20" s="89">
        <v>7859</v>
      </c>
      <c r="D20" s="90">
        <v>703</v>
      </c>
      <c r="E20" s="91">
        <v>9</v>
      </c>
      <c r="F20" s="92">
        <v>5492</v>
      </c>
      <c r="G20" s="94">
        <v>2173</v>
      </c>
      <c r="H20" s="93">
        <v>605</v>
      </c>
      <c r="I20" s="93">
        <v>195</v>
      </c>
      <c r="J20" s="93" t="s">
        <v>61</v>
      </c>
      <c r="K20" s="93" t="s">
        <v>61</v>
      </c>
      <c r="L20" s="93" t="s">
        <v>61</v>
      </c>
      <c r="M20" s="93">
        <v>96</v>
      </c>
      <c r="N20" s="103">
        <v>1</v>
      </c>
      <c r="O20" s="63"/>
      <c r="P20" s="71" t="s">
        <v>20</v>
      </c>
      <c r="Q20" s="104">
        <v>5020</v>
      </c>
      <c r="R20" s="92">
        <v>4210</v>
      </c>
      <c r="S20" s="90">
        <v>780</v>
      </c>
      <c r="T20" s="131">
        <v>34</v>
      </c>
      <c r="U20" s="123">
        <f>($Q20*'As published'!U20)</f>
        <v>3192.7200000000003</v>
      </c>
      <c r="V20" s="97">
        <f>($Q20*'As published'!V20)</f>
        <v>1239.94</v>
      </c>
      <c r="W20" s="97">
        <f>($Q20*'As published'!W20)</f>
        <v>431.71999999999997</v>
      </c>
      <c r="X20" s="97">
        <f>($Q20*'As published'!X20)</f>
        <v>90.360000000000014</v>
      </c>
      <c r="Y20" s="97">
        <f>($Q20*'As published'!Y20)</f>
        <v>45.180000000000007</v>
      </c>
      <c r="Z20" s="97">
        <f>($Q20*'As published'!Z20)</f>
        <v>15.06</v>
      </c>
      <c r="AA20" s="105">
        <f>($Q20*'As published'!AA20)</f>
        <v>5.0200000000000005</v>
      </c>
      <c r="AB20" s="63"/>
      <c r="AC20" s="71" t="s">
        <v>20</v>
      </c>
      <c r="AD20" s="98">
        <f t="shared" si="0"/>
        <v>3179090</v>
      </c>
      <c r="AE20" s="99">
        <v>1590001</v>
      </c>
      <c r="AF20" s="100">
        <v>1589089</v>
      </c>
      <c r="AG20" s="101">
        <v>742175</v>
      </c>
      <c r="AH20" s="99">
        <v>2681793</v>
      </c>
      <c r="AI20" s="102">
        <v>116206</v>
      </c>
      <c r="AJ20" s="102">
        <v>203048</v>
      </c>
      <c r="AK20" s="102">
        <v>7337</v>
      </c>
      <c r="AL20" s="102">
        <v>78532</v>
      </c>
      <c r="AM20" s="102">
        <v>3920</v>
      </c>
      <c r="AN20" s="102">
        <v>83185</v>
      </c>
      <c r="AO20" s="100">
        <v>5069</v>
      </c>
    </row>
    <row r="21" spans="1:41">
      <c r="A21" s="71" t="s">
        <v>21</v>
      </c>
      <c r="B21" s="88">
        <v>8521</v>
      </c>
      <c r="C21" s="89">
        <v>7793</v>
      </c>
      <c r="D21" s="90">
        <v>728</v>
      </c>
      <c r="E21" s="91">
        <v>0</v>
      </c>
      <c r="F21" s="92">
        <v>4781</v>
      </c>
      <c r="G21" s="94">
        <v>2335</v>
      </c>
      <c r="H21" s="94">
        <v>1118</v>
      </c>
      <c r="I21" s="93">
        <v>201</v>
      </c>
      <c r="J21" s="93">
        <v>75</v>
      </c>
      <c r="K21" s="93">
        <v>0</v>
      </c>
      <c r="L21" s="93">
        <v>0</v>
      </c>
      <c r="M21" s="93">
        <v>5</v>
      </c>
      <c r="N21" s="103">
        <v>6</v>
      </c>
      <c r="O21" s="63"/>
      <c r="P21" s="71" t="s">
        <v>21</v>
      </c>
      <c r="Q21" s="104">
        <v>8080</v>
      </c>
      <c r="R21" s="92">
        <v>6730</v>
      </c>
      <c r="S21" s="103">
        <v>1330</v>
      </c>
      <c r="T21" s="131">
        <v>19</v>
      </c>
      <c r="U21" s="123">
        <f>($Q21*'As published'!U21)</f>
        <v>4953.04</v>
      </c>
      <c r="V21" s="97">
        <f>($Q21*'As published'!V21)</f>
        <v>2036.16</v>
      </c>
      <c r="W21" s="97">
        <f>($Q21*'As published'!W21)</f>
        <v>961.5200000000001</v>
      </c>
      <c r="X21" s="97">
        <f>($Q21*'As published'!X21)</f>
        <v>80.8</v>
      </c>
      <c r="Y21" s="97">
        <f>($Q21*'As published'!Y21)</f>
        <v>32.32</v>
      </c>
      <c r="Z21" s="97">
        <f>($Q21*'As published'!Z21)</f>
        <v>8.08</v>
      </c>
      <c r="AA21" s="105">
        <f>($Q21*'As published'!AA21)</f>
        <v>16.16</v>
      </c>
      <c r="AB21" s="63"/>
      <c r="AC21" s="71" t="s">
        <v>21</v>
      </c>
      <c r="AD21" s="98">
        <f t="shared" si="0"/>
        <v>2932099</v>
      </c>
      <c r="AE21" s="99">
        <v>1468152</v>
      </c>
      <c r="AF21" s="100">
        <v>1463947</v>
      </c>
      <c r="AG21" s="101">
        <v>714151</v>
      </c>
      <c r="AH21" s="99">
        <v>2192497</v>
      </c>
      <c r="AI21" s="102">
        <v>159382</v>
      </c>
      <c r="AJ21" s="102">
        <v>362053</v>
      </c>
      <c r="AK21" s="102">
        <v>15363</v>
      </c>
      <c r="AL21" s="102">
        <v>86670</v>
      </c>
      <c r="AM21" s="102">
        <v>1784</v>
      </c>
      <c r="AN21" s="102">
        <v>107409</v>
      </c>
      <c r="AO21" s="100">
        <v>6941</v>
      </c>
    </row>
    <row r="22" spans="1:41">
      <c r="A22" s="71" t="s">
        <v>22</v>
      </c>
      <c r="B22" s="88">
        <v>18560</v>
      </c>
      <c r="C22" s="89">
        <v>16493</v>
      </c>
      <c r="D22" s="103">
        <v>2067</v>
      </c>
      <c r="E22" s="91">
        <v>0</v>
      </c>
      <c r="F22" s="92">
        <v>14102</v>
      </c>
      <c r="G22" s="94">
        <v>3879</v>
      </c>
      <c r="H22" s="93">
        <v>296</v>
      </c>
      <c r="I22" s="93">
        <v>18</v>
      </c>
      <c r="J22" s="127" t="s">
        <v>61</v>
      </c>
      <c r="K22" s="127" t="s">
        <v>61</v>
      </c>
      <c r="L22" s="93">
        <v>220</v>
      </c>
      <c r="M22" s="93">
        <v>30</v>
      </c>
      <c r="N22" s="103">
        <v>15</v>
      </c>
      <c r="O22" s="63"/>
      <c r="P22" s="71" t="s">
        <v>22</v>
      </c>
      <c r="Q22" s="104">
        <v>26190</v>
      </c>
      <c r="R22" s="92">
        <v>20910</v>
      </c>
      <c r="S22" s="103">
        <v>5280</v>
      </c>
      <c r="T22" s="131">
        <v>0</v>
      </c>
      <c r="U22" s="123">
        <f>($Q22*'As published'!U22)</f>
        <v>20663.91</v>
      </c>
      <c r="V22" s="97">
        <f>($Q22*'As published'!V22)</f>
        <v>4792.7699999999995</v>
      </c>
      <c r="W22" s="97">
        <f>($Q22*'As published'!W22)</f>
        <v>602.37</v>
      </c>
      <c r="X22" s="97">
        <f>($Q22*'As published'!X22)</f>
        <v>26.19</v>
      </c>
      <c r="Y22" s="97">
        <f>($Q22*'As published'!Y22)</f>
        <v>26.19</v>
      </c>
      <c r="Z22" s="13" t="s">
        <v>130</v>
      </c>
      <c r="AA22" s="105">
        <f>($Q22*'As published'!AA22)</f>
        <v>104.76</v>
      </c>
      <c r="AB22" s="63"/>
      <c r="AC22" s="71" t="s">
        <v>22</v>
      </c>
      <c r="AD22" s="98">
        <f t="shared" si="0"/>
        <v>4494141</v>
      </c>
      <c r="AE22" s="99">
        <v>2223783</v>
      </c>
      <c r="AF22" s="100">
        <v>2270358</v>
      </c>
      <c r="AG22" s="101">
        <v>1021909</v>
      </c>
      <c r="AH22" s="99">
        <v>3759079</v>
      </c>
      <c r="AI22" s="102">
        <v>356610</v>
      </c>
      <c r="AJ22" s="102">
        <v>174359</v>
      </c>
      <c r="AK22" s="102">
        <v>4877</v>
      </c>
      <c r="AL22" s="102">
        <v>68112</v>
      </c>
      <c r="AM22" s="102">
        <v>3340</v>
      </c>
      <c r="AN22" s="102">
        <v>117508</v>
      </c>
      <c r="AO22" s="100">
        <v>10256</v>
      </c>
    </row>
    <row r="23" spans="1:41">
      <c r="A23" s="71" t="s">
        <v>23</v>
      </c>
      <c r="B23" s="88">
        <v>26074</v>
      </c>
      <c r="C23" s="89">
        <v>24849</v>
      </c>
      <c r="D23" s="103">
        <v>1225</v>
      </c>
      <c r="E23" s="91">
        <v>7</v>
      </c>
      <c r="F23" s="92">
        <v>8863</v>
      </c>
      <c r="G23" s="94">
        <v>17097</v>
      </c>
      <c r="H23" s="93">
        <v>66</v>
      </c>
      <c r="I23" s="93">
        <v>21</v>
      </c>
      <c r="J23" s="93">
        <v>25</v>
      </c>
      <c r="K23" s="93">
        <v>0</v>
      </c>
      <c r="L23" s="93">
        <v>0</v>
      </c>
      <c r="M23" s="93">
        <v>2</v>
      </c>
      <c r="N23" s="103">
        <v>0</v>
      </c>
      <c r="O23" s="63"/>
      <c r="P23" s="71" t="s">
        <v>23</v>
      </c>
      <c r="Q23" s="104">
        <v>32560</v>
      </c>
      <c r="R23" s="92">
        <v>29740</v>
      </c>
      <c r="S23" s="103">
        <v>2670</v>
      </c>
      <c r="T23" s="131">
        <v>129</v>
      </c>
      <c r="U23" s="123">
        <f>($Q23*'As published'!U23)</f>
        <v>12307.679999999998</v>
      </c>
      <c r="V23" s="97">
        <f>($Q23*'As published'!V23)</f>
        <v>18689.439999999999</v>
      </c>
      <c r="W23" s="97">
        <f>($Q23*'As published'!W23)</f>
        <v>1172.1600000000001</v>
      </c>
      <c r="X23" s="97">
        <f>($Q23*'As published'!X23)</f>
        <v>32.56</v>
      </c>
      <c r="Y23" s="97">
        <f>($Q23*'As published'!Y23)</f>
        <v>325.60000000000002</v>
      </c>
      <c r="Z23" s="13" t="s">
        <v>130</v>
      </c>
      <c r="AA23" s="105">
        <f>($Q23*'As published'!AA23)</f>
        <v>32.56</v>
      </c>
      <c r="AB23" s="63"/>
      <c r="AC23" s="71" t="s">
        <v>23</v>
      </c>
      <c r="AD23" s="98">
        <f t="shared" si="0"/>
        <v>4657305</v>
      </c>
      <c r="AE23" s="99">
        <v>2283561</v>
      </c>
      <c r="AF23" s="100">
        <v>2373744</v>
      </c>
      <c r="AG23" s="101">
        <v>1101083</v>
      </c>
      <c r="AH23" s="99">
        <v>2693832</v>
      </c>
      <c r="AI23" s="102">
        <v>1475549</v>
      </c>
      <c r="AJ23" s="102">
        <v>248782</v>
      </c>
      <c r="AK23" s="102">
        <v>21492</v>
      </c>
      <c r="AL23" s="102">
        <v>79562</v>
      </c>
      <c r="AM23" s="102">
        <v>2017</v>
      </c>
      <c r="AN23" s="102">
        <v>119106</v>
      </c>
      <c r="AO23" s="100">
        <v>16965</v>
      </c>
    </row>
    <row r="24" spans="1:41">
      <c r="A24" s="71" t="s">
        <v>24</v>
      </c>
      <c r="B24" s="88">
        <v>1577</v>
      </c>
      <c r="C24" s="89">
        <v>1466</v>
      </c>
      <c r="D24" s="90">
        <v>111</v>
      </c>
      <c r="E24" s="91">
        <v>0</v>
      </c>
      <c r="F24" s="92">
        <v>1261</v>
      </c>
      <c r="G24" s="93">
        <v>175</v>
      </c>
      <c r="H24" s="93" t="s">
        <v>61</v>
      </c>
      <c r="I24" s="93">
        <v>43</v>
      </c>
      <c r="J24" s="93">
        <v>7</v>
      </c>
      <c r="K24" s="93">
        <v>1</v>
      </c>
      <c r="L24" s="93">
        <v>29</v>
      </c>
      <c r="M24" s="127" t="s">
        <v>61</v>
      </c>
      <c r="N24" s="103">
        <v>61</v>
      </c>
      <c r="O24" s="63"/>
      <c r="P24" s="71" t="s">
        <v>24</v>
      </c>
      <c r="Q24" s="104">
        <v>1620</v>
      </c>
      <c r="R24" s="92">
        <v>1360</v>
      </c>
      <c r="S24" s="90">
        <v>270</v>
      </c>
      <c r="T24" s="131">
        <v>0</v>
      </c>
      <c r="U24" s="123">
        <f>($Q24*'As published'!U24)</f>
        <v>1364.0400000000002</v>
      </c>
      <c r="V24" s="97">
        <f>($Q24*'As published'!V24)</f>
        <v>179.82</v>
      </c>
      <c r="W24" s="97">
        <f>($Q24*'As published'!W24)</f>
        <v>50.22</v>
      </c>
      <c r="X24" s="97">
        <f>($Q24*'As published'!X24)</f>
        <v>17.82</v>
      </c>
      <c r="Y24" s="97">
        <f>($Q24*'As published'!Y24)</f>
        <v>6.48</v>
      </c>
      <c r="Z24" s="13" t="s">
        <v>130</v>
      </c>
      <c r="AA24" s="105">
        <f>($Q24*'As published'!AA24)</f>
        <v>1.62</v>
      </c>
      <c r="AB24" s="63"/>
      <c r="AC24" s="71" t="s">
        <v>24</v>
      </c>
      <c r="AD24" s="98">
        <f t="shared" si="0"/>
        <v>1357046</v>
      </c>
      <c r="AE24" s="99">
        <v>668308</v>
      </c>
      <c r="AF24" s="100">
        <v>688738</v>
      </c>
      <c r="AG24" s="101">
        <v>254585</v>
      </c>
      <c r="AH24" s="99">
        <v>1248581</v>
      </c>
      <c r="AI24" s="102">
        <v>18834</v>
      </c>
      <c r="AJ24" s="102">
        <v>24526</v>
      </c>
      <c r="AK24" s="102">
        <v>6953</v>
      </c>
      <c r="AL24" s="102">
        <v>14789</v>
      </c>
      <c r="AM24" s="112">
        <v>188</v>
      </c>
      <c r="AN24" s="102">
        <v>39879</v>
      </c>
      <c r="AO24" s="100">
        <v>3296</v>
      </c>
    </row>
    <row r="25" spans="1:41">
      <c r="A25" s="71" t="s">
        <v>25</v>
      </c>
      <c r="B25" s="88">
        <v>15134</v>
      </c>
      <c r="C25" s="89">
        <v>14616</v>
      </c>
      <c r="D25" s="90">
        <v>518</v>
      </c>
      <c r="E25" s="91">
        <v>3</v>
      </c>
      <c r="F25" s="92">
        <v>3414</v>
      </c>
      <c r="G25" s="94">
        <v>10730</v>
      </c>
      <c r="H25" s="93">
        <v>713</v>
      </c>
      <c r="I25" s="93">
        <v>76</v>
      </c>
      <c r="J25" s="93">
        <v>49</v>
      </c>
      <c r="K25" s="93">
        <v>16</v>
      </c>
      <c r="L25" s="127" t="s">
        <v>61</v>
      </c>
      <c r="M25" s="93">
        <v>114</v>
      </c>
      <c r="N25" s="103">
        <v>22</v>
      </c>
      <c r="O25" s="63"/>
      <c r="P25" s="71" t="s">
        <v>25</v>
      </c>
      <c r="Q25" s="104">
        <v>8590</v>
      </c>
      <c r="R25" s="92">
        <v>7560</v>
      </c>
      <c r="S25" s="90">
        <v>950</v>
      </c>
      <c r="T25" s="131">
        <v>76</v>
      </c>
      <c r="U25" s="123">
        <f>($Q25*'As published'!U25)</f>
        <v>3006.5</v>
      </c>
      <c r="V25" s="97">
        <f>($Q25*'As published'!V25)</f>
        <v>5085.2800000000007</v>
      </c>
      <c r="W25" s="97">
        <f>($Q25*'As published'!W25)</f>
        <v>446.68000000000006</v>
      </c>
      <c r="X25" s="97">
        <f>($Q25*'As published'!X25)</f>
        <v>8.59</v>
      </c>
      <c r="Y25" s="97">
        <f>($Q25*'As published'!Y25)</f>
        <v>34.36</v>
      </c>
      <c r="Z25" s="97">
        <f>($Q25*'As published'!Z25)</f>
        <v>8.59</v>
      </c>
      <c r="AA25" s="21" t="s">
        <v>130</v>
      </c>
      <c r="AB25" s="63"/>
      <c r="AC25" s="71" t="s">
        <v>25</v>
      </c>
      <c r="AD25" s="98">
        <f t="shared" si="0"/>
        <v>6148545</v>
      </c>
      <c r="AE25" s="99">
        <v>2995146</v>
      </c>
      <c r="AF25" s="100">
        <v>3153399</v>
      </c>
      <c r="AG25" s="101">
        <v>1373149</v>
      </c>
      <c r="AH25" s="99">
        <v>3035807</v>
      </c>
      <c r="AI25" s="102">
        <v>1806220</v>
      </c>
      <c r="AJ25" s="102">
        <v>650357</v>
      </c>
      <c r="AK25" s="102">
        <v>9657</v>
      </c>
      <c r="AL25" s="102">
        <v>394720</v>
      </c>
      <c r="AM25" s="102">
        <v>2102</v>
      </c>
      <c r="AN25" s="102">
        <v>221931</v>
      </c>
      <c r="AO25" s="100">
        <v>27751</v>
      </c>
    </row>
    <row r="26" spans="1:41">
      <c r="A26" s="71" t="s">
        <v>26</v>
      </c>
      <c r="B26" s="88">
        <v>6148</v>
      </c>
      <c r="C26" s="89">
        <v>5949</v>
      </c>
      <c r="D26" s="90">
        <v>199</v>
      </c>
      <c r="E26" s="91">
        <v>0</v>
      </c>
      <c r="F26" s="92">
        <v>2561</v>
      </c>
      <c r="G26" s="94">
        <v>1792</v>
      </c>
      <c r="H26" s="94">
        <v>1567</v>
      </c>
      <c r="I26" s="93">
        <v>36</v>
      </c>
      <c r="J26" s="93">
        <v>102</v>
      </c>
      <c r="K26" s="93">
        <v>0</v>
      </c>
      <c r="L26" s="127" t="s">
        <v>61</v>
      </c>
      <c r="M26" s="127" t="s">
        <v>61</v>
      </c>
      <c r="N26" s="103">
        <v>90</v>
      </c>
      <c r="O26" s="63"/>
      <c r="P26" s="71" t="s">
        <v>26</v>
      </c>
      <c r="Q26" s="104">
        <v>9260</v>
      </c>
      <c r="R26" s="92">
        <v>8750</v>
      </c>
      <c r="S26" s="90">
        <v>510</v>
      </c>
      <c r="T26" s="131">
        <v>0</v>
      </c>
      <c r="U26" s="123">
        <f>($Q26*'As published'!U26)</f>
        <v>3991.06</v>
      </c>
      <c r="V26" s="97">
        <f>($Q26*'As published'!V26)</f>
        <v>2389.08</v>
      </c>
      <c r="W26" s="97">
        <f>($Q26*'As published'!W26)</f>
        <v>2676.14</v>
      </c>
      <c r="X26" s="97">
        <f>($Q26*'As published'!X26)</f>
        <v>27.78</v>
      </c>
      <c r="Y26" s="97">
        <f>($Q26*'As published'!Y26)</f>
        <v>148.16</v>
      </c>
      <c r="Z26" s="13" t="s">
        <v>130</v>
      </c>
      <c r="AA26" s="105">
        <f>($Q26*'As published'!AA26)</f>
        <v>37.04</v>
      </c>
      <c r="AB26" s="63"/>
      <c r="AC26" s="71" t="s">
        <v>26</v>
      </c>
      <c r="AD26" s="98">
        <f t="shared" si="0"/>
        <v>6991852</v>
      </c>
      <c r="AE26" s="99">
        <v>3413174</v>
      </c>
      <c r="AF26" s="100">
        <v>3578678</v>
      </c>
      <c r="AG26" s="101">
        <v>1389724</v>
      </c>
      <c r="AH26" s="99">
        <v>4871674</v>
      </c>
      <c r="AI26" s="102">
        <v>467943</v>
      </c>
      <c r="AJ26" s="102">
        <v>864202</v>
      </c>
      <c r="AK26" s="102">
        <v>7977</v>
      </c>
      <c r="AL26" s="102">
        <v>477667</v>
      </c>
      <c r="AM26" s="102">
        <v>1910</v>
      </c>
      <c r="AN26" s="102">
        <v>234639</v>
      </c>
      <c r="AO26" s="100">
        <v>65840</v>
      </c>
    </row>
    <row r="27" spans="1:41">
      <c r="A27" s="71" t="s">
        <v>27</v>
      </c>
      <c r="B27" s="88">
        <v>32186</v>
      </c>
      <c r="C27" s="89">
        <v>30621</v>
      </c>
      <c r="D27" s="103">
        <v>1565</v>
      </c>
      <c r="E27" s="91">
        <v>5</v>
      </c>
      <c r="F27" s="92">
        <v>13746</v>
      </c>
      <c r="G27" s="94">
        <v>16278</v>
      </c>
      <c r="H27" s="93">
        <v>632</v>
      </c>
      <c r="I27" s="93">
        <v>287</v>
      </c>
      <c r="J27" s="93">
        <v>94</v>
      </c>
      <c r="K27" s="93">
        <v>7</v>
      </c>
      <c r="L27" s="94">
        <v>1104</v>
      </c>
      <c r="M27" s="93">
        <v>0</v>
      </c>
      <c r="N27" s="103">
        <v>38</v>
      </c>
      <c r="O27" s="63"/>
      <c r="P27" s="71" t="s">
        <v>27</v>
      </c>
      <c r="Q27" s="104">
        <v>15880</v>
      </c>
      <c r="R27" s="92">
        <v>13180</v>
      </c>
      <c r="S27" s="103">
        <v>2600</v>
      </c>
      <c r="T27" s="131">
        <v>93</v>
      </c>
      <c r="U27" s="123">
        <f>($Q27*'As published'!U27)</f>
        <v>9083.36</v>
      </c>
      <c r="V27" s="97">
        <f>($Q27*'As published'!V27)</f>
        <v>5700.92</v>
      </c>
      <c r="W27" s="97">
        <f>($Q27*'As published'!W27)</f>
        <v>778.12</v>
      </c>
      <c r="X27" s="97">
        <f>($Q27*'As published'!X27)</f>
        <v>142.92000000000002</v>
      </c>
      <c r="Y27" s="97">
        <f>($Q27*'As published'!Y27)</f>
        <v>47.64</v>
      </c>
      <c r="Z27" s="13" t="s">
        <v>130</v>
      </c>
      <c r="AA27" s="105">
        <f>($Q27*'As published'!AA27)</f>
        <v>127.04</v>
      </c>
      <c r="AB27" s="63"/>
      <c r="AC27" s="71" t="s">
        <v>27</v>
      </c>
      <c r="AD27" s="98">
        <f t="shared" si="0"/>
        <v>10062512</v>
      </c>
      <c r="AE27" s="99">
        <v>4983325</v>
      </c>
      <c r="AF27" s="100">
        <v>5079187</v>
      </c>
      <c r="AG27" s="101">
        <v>2188856</v>
      </c>
      <c r="AH27" s="99">
        <v>7448438</v>
      </c>
      <c r="AI27" s="102">
        <v>1351051</v>
      </c>
      <c r="AJ27" s="102">
        <v>540036</v>
      </c>
      <c r="AK27" s="102">
        <v>39462</v>
      </c>
      <c r="AL27" s="102">
        <v>319960</v>
      </c>
      <c r="AM27" s="102">
        <v>2546</v>
      </c>
      <c r="AN27" s="102">
        <v>333683</v>
      </c>
      <c r="AO27" s="100">
        <v>27336</v>
      </c>
    </row>
    <row r="28" spans="1:41">
      <c r="A28" s="71" t="s">
        <v>28</v>
      </c>
      <c r="B28" s="88">
        <v>8003</v>
      </c>
      <c r="C28" s="89">
        <v>7546</v>
      </c>
      <c r="D28" s="90">
        <v>457</v>
      </c>
      <c r="E28" s="91">
        <v>3</v>
      </c>
      <c r="F28" s="92">
        <v>3732</v>
      </c>
      <c r="G28" s="94">
        <v>2834</v>
      </c>
      <c r="H28" s="93">
        <v>471</v>
      </c>
      <c r="I28" s="93">
        <v>756</v>
      </c>
      <c r="J28" s="93">
        <v>197</v>
      </c>
      <c r="K28" s="127" t="s">
        <v>61</v>
      </c>
      <c r="L28" s="127" t="s">
        <v>61</v>
      </c>
      <c r="M28" s="127" t="s">
        <v>61</v>
      </c>
      <c r="N28" s="103">
        <v>13</v>
      </c>
      <c r="O28" s="63"/>
      <c r="P28" s="71" t="s">
        <v>28</v>
      </c>
      <c r="Q28" s="104">
        <v>6840</v>
      </c>
      <c r="R28" s="92">
        <v>5820</v>
      </c>
      <c r="S28" s="103">
        <v>1010</v>
      </c>
      <c r="T28" s="131">
        <v>5</v>
      </c>
      <c r="U28" s="123">
        <f>($Q28*'As published'!U28)</f>
        <v>3502.08</v>
      </c>
      <c r="V28" s="97">
        <f>($Q28*'As published'!V28)</f>
        <v>1887.8400000000001</v>
      </c>
      <c r="W28" s="97">
        <f>($Q28*'As published'!W28)</f>
        <v>670.32</v>
      </c>
      <c r="X28" s="97">
        <f>($Q28*'As published'!X28)</f>
        <v>588.24</v>
      </c>
      <c r="Y28" s="97">
        <f>($Q28*'As published'!Y28)</f>
        <v>171</v>
      </c>
      <c r="Z28" s="97">
        <f>($Q28*'As published'!Z28)</f>
        <v>6.84</v>
      </c>
      <c r="AA28" s="105">
        <f>($Q28*'As published'!AA28)</f>
        <v>20.52</v>
      </c>
      <c r="AB28" s="63"/>
      <c r="AC28" s="71" t="s">
        <v>28</v>
      </c>
      <c r="AD28" s="98">
        <f t="shared" si="0"/>
        <v>5670472</v>
      </c>
      <c r="AE28" s="99">
        <v>2839135</v>
      </c>
      <c r="AF28" s="100">
        <v>2831337</v>
      </c>
      <c r="AG28" s="101">
        <v>1323569</v>
      </c>
      <c r="AH28" s="99">
        <v>4441935</v>
      </c>
      <c r="AI28" s="102">
        <v>371249</v>
      </c>
      <c r="AJ28" s="102">
        <v>319828</v>
      </c>
      <c r="AK28" s="102">
        <v>46371</v>
      </c>
      <c r="AL28" s="102">
        <v>281572</v>
      </c>
      <c r="AM28" s="102">
        <v>2047</v>
      </c>
      <c r="AN28" s="102">
        <v>190428</v>
      </c>
      <c r="AO28" s="100">
        <v>17042</v>
      </c>
    </row>
    <row r="29" spans="1:41">
      <c r="A29" s="71" t="s">
        <v>29</v>
      </c>
      <c r="B29" s="88">
        <v>17332</v>
      </c>
      <c r="C29" s="89">
        <v>16116</v>
      </c>
      <c r="D29" s="103">
        <v>1216</v>
      </c>
      <c r="E29" s="91">
        <v>20</v>
      </c>
      <c r="F29" s="92">
        <v>6419</v>
      </c>
      <c r="G29" s="94">
        <v>10649</v>
      </c>
      <c r="H29" s="93">
        <v>181</v>
      </c>
      <c r="I29" s="93">
        <v>35</v>
      </c>
      <c r="J29" s="93">
        <v>39</v>
      </c>
      <c r="K29" s="93">
        <v>0</v>
      </c>
      <c r="L29" s="93">
        <v>0</v>
      </c>
      <c r="M29" s="93">
        <v>0</v>
      </c>
      <c r="N29" s="103">
        <v>9</v>
      </c>
      <c r="O29" s="63"/>
      <c r="P29" s="71" t="s">
        <v>29</v>
      </c>
      <c r="Q29" s="104">
        <v>14340</v>
      </c>
      <c r="R29" s="92">
        <v>13000</v>
      </c>
      <c r="S29" s="103">
        <v>1250</v>
      </c>
      <c r="T29" s="131">
        <v>84</v>
      </c>
      <c r="U29" s="123">
        <f>($Q29*'As published'!U29)</f>
        <v>5305.8</v>
      </c>
      <c r="V29" s="97">
        <f>($Q29*'As published'!V29)</f>
        <v>7083.96</v>
      </c>
      <c r="W29" s="97">
        <f>($Q29*'As published'!W29)</f>
        <v>1692.1200000000001</v>
      </c>
      <c r="X29" s="97">
        <f>($Q29*'As published'!X29)</f>
        <v>200.76</v>
      </c>
      <c r="Y29" s="97">
        <f>($Q29*'As published'!Y29)</f>
        <v>28.68</v>
      </c>
      <c r="Z29" s="97">
        <f>($Q29*'As published'!Z29)</f>
        <v>14.34</v>
      </c>
      <c r="AA29" s="105">
        <f>($Q29*'As published'!AA29)</f>
        <v>14.34</v>
      </c>
      <c r="AB29" s="63"/>
      <c r="AC29" s="71" t="s">
        <v>29</v>
      </c>
      <c r="AD29" s="98">
        <f t="shared" si="0"/>
        <v>2967023</v>
      </c>
      <c r="AE29" s="99">
        <v>1444255</v>
      </c>
      <c r="AF29" s="100">
        <v>1522768</v>
      </c>
      <c r="AG29" s="101">
        <v>706054</v>
      </c>
      <c r="AH29" s="99">
        <v>1661874</v>
      </c>
      <c r="AI29" s="102">
        <v>1109577</v>
      </c>
      <c r="AJ29" s="102">
        <v>95643</v>
      </c>
      <c r="AK29" s="102">
        <v>11587</v>
      </c>
      <c r="AL29" s="102">
        <v>28758</v>
      </c>
      <c r="AM29" s="112">
        <v>993</v>
      </c>
      <c r="AN29" s="102">
        <v>51848</v>
      </c>
      <c r="AO29" s="100">
        <v>6743</v>
      </c>
    </row>
    <row r="30" spans="1:41">
      <c r="A30" s="71" t="s">
        <v>30</v>
      </c>
      <c r="B30" s="88">
        <v>23422</v>
      </c>
      <c r="C30" s="89">
        <v>21370</v>
      </c>
      <c r="D30" s="103">
        <v>2052</v>
      </c>
      <c r="E30" s="91">
        <v>2</v>
      </c>
      <c r="F30" s="92">
        <v>14606</v>
      </c>
      <c r="G30" s="94">
        <v>7843</v>
      </c>
      <c r="H30" s="93">
        <v>494</v>
      </c>
      <c r="I30" s="93">
        <v>97</v>
      </c>
      <c r="J30" s="93">
        <v>61</v>
      </c>
      <c r="K30" s="93">
        <v>0</v>
      </c>
      <c r="L30" s="127" t="s">
        <v>61</v>
      </c>
      <c r="M30" s="127" t="s">
        <v>61</v>
      </c>
      <c r="N30" s="103">
        <v>321</v>
      </c>
      <c r="O30" s="63"/>
      <c r="P30" s="71" t="s">
        <v>30</v>
      </c>
      <c r="Q30" s="104">
        <v>11580</v>
      </c>
      <c r="R30" s="92">
        <v>9810</v>
      </c>
      <c r="S30" s="103">
        <v>1720</v>
      </c>
      <c r="T30" s="131">
        <v>45</v>
      </c>
      <c r="U30" s="123">
        <f>($Q30*'As published'!U30)</f>
        <v>7249.08</v>
      </c>
      <c r="V30" s="97">
        <f>($Q30*'As published'!V30)</f>
        <v>3832.98</v>
      </c>
      <c r="W30" s="97">
        <f>($Q30*'As published'!W30)</f>
        <v>405.3</v>
      </c>
      <c r="X30" s="97">
        <f>($Q30*'As published'!X30)</f>
        <v>11.58</v>
      </c>
      <c r="Y30" s="97">
        <f>($Q30*'As published'!Y30)</f>
        <v>46.32</v>
      </c>
      <c r="Z30" s="13" t="s">
        <v>130</v>
      </c>
      <c r="AA30" s="105">
        <f>($Q30*'As published'!AA30)</f>
        <v>34.74</v>
      </c>
      <c r="AB30" s="63"/>
      <c r="AC30" s="71" t="s">
        <v>30</v>
      </c>
      <c r="AD30" s="98">
        <f t="shared" si="0"/>
        <v>6141534</v>
      </c>
      <c r="AE30" s="99">
        <v>3027741</v>
      </c>
      <c r="AF30" s="100">
        <v>3113793</v>
      </c>
      <c r="AG30" s="101">
        <v>1392375</v>
      </c>
      <c r="AH30" s="99">
        <v>4800763</v>
      </c>
      <c r="AI30" s="102">
        <v>689839</v>
      </c>
      <c r="AJ30" s="102">
        <v>271566</v>
      </c>
      <c r="AK30" s="102">
        <v>15275</v>
      </c>
      <c r="AL30" s="102">
        <v>122395</v>
      </c>
      <c r="AM30" s="102">
        <v>7851</v>
      </c>
      <c r="AN30" s="102">
        <v>217070</v>
      </c>
      <c r="AO30" s="100">
        <v>16775</v>
      </c>
    </row>
    <row r="31" spans="1:41">
      <c r="A31" s="71" t="s">
        <v>31</v>
      </c>
      <c r="B31" s="88">
        <v>4313</v>
      </c>
      <c r="C31" s="89">
        <v>3702</v>
      </c>
      <c r="D31" s="90">
        <v>611</v>
      </c>
      <c r="E31" s="91">
        <v>0</v>
      </c>
      <c r="F31" s="92">
        <v>3000</v>
      </c>
      <c r="G31" s="93">
        <v>116</v>
      </c>
      <c r="H31" s="93">
        <v>133</v>
      </c>
      <c r="I31" s="94">
        <v>1049</v>
      </c>
      <c r="J31" s="127" t="s">
        <v>61</v>
      </c>
      <c r="K31" s="127" t="s">
        <v>61</v>
      </c>
      <c r="L31" s="127" t="s">
        <v>61</v>
      </c>
      <c r="M31" s="93">
        <v>15</v>
      </c>
      <c r="N31" s="103">
        <v>0</v>
      </c>
      <c r="O31" s="63"/>
      <c r="P31" s="71" t="s">
        <v>31</v>
      </c>
      <c r="Q31" s="104">
        <v>2510</v>
      </c>
      <c r="R31" s="92">
        <v>2070</v>
      </c>
      <c r="S31" s="90">
        <v>420</v>
      </c>
      <c r="T31" s="131">
        <v>18</v>
      </c>
      <c r="U31" s="123">
        <f>($Q31*'As published'!U31)</f>
        <v>1734.4099999999999</v>
      </c>
      <c r="V31" s="97">
        <f>($Q31*'As published'!V31)</f>
        <v>77.81</v>
      </c>
      <c r="W31" s="97">
        <f>($Q31*'As published'!W31)</f>
        <v>62.75</v>
      </c>
      <c r="X31" s="97">
        <f>($Q31*'As published'!X31)</f>
        <v>622.48</v>
      </c>
      <c r="Y31" s="97">
        <f>($Q31*'As published'!Y31)</f>
        <v>5.0200000000000005</v>
      </c>
      <c r="Z31" s="97">
        <f>($Q31*'As published'!Z31)</f>
        <v>7.53</v>
      </c>
      <c r="AA31" s="105">
        <f>($Q31*'As published'!AA31)</f>
        <v>2.5100000000000002</v>
      </c>
      <c r="AB31" s="63"/>
      <c r="AC31" s="71" t="s">
        <v>31</v>
      </c>
      <c r="AD31" s="98">
        <f t="shared" si="0"/>
        <v>1077978</v>
      </c>
      <c r="AE31" s="99">
        <v>545671</v>
      </c>
      <c r="AF31" s="100">
        <v>532307</v>
      </c>
      <c r="AG31" s="101">
        <v>232815</v>
      </c>
      <c r="AH31" s="99">
        <v>916991</v>
      </c>
      <c r="AI31" s="102">
        <v>5339</v>
      </c>
      <c r="AJ31" s="102">
        <v>43877</v>
      </c>
      <c r="AK31" s="102">
        <v>62967</v>
      </c>
      <c r="AL31" s="102">
        <v>8802</v>
      </c>
      <c r="AM31" s="112">
        <v>565</v>
      </c>
      <c r="AN31" s="102">
        <v>36931</v>
      </c>
      <c r="AO31" s="100">
        <v>2506</v>
      </c>
    </row>
    <row r="32" spans="1:41">
      <c r="A32" s="71" t="s">
        <v>32</v>
      </c>
      <c r="B32" s="88">
        <v>5600</v>
      </c>
      <c r="C32" s="89">
        <v>5200</v>
      </c>
      <c r="D32" s="90">
        <v>400</v>
      </c>
      <c r="E32" s="91">
        <v>8</v>
      </c>
      <c r="F32" s="92">
        <v>2829</v>
      </c>
      <c r="G32" s="94">
        <v>1551</v>
      </c>
      <c r="H32" s="93">
        <v>824</v>
      </c>
      <c r="I32" s="93">
        <v>287</v>
      </c>
      <c r="J32" s="93">
        <v>44</v>
      </c>
      <c r="K32" s="93">
        <v>4</v>
      </c>
      <c r="L32" s="127" t="s">
        <v>61</v>
      </c>
      <c r="M32" s="93">
        <v>58</v>
      </c>
      <c r="N32" s="103">
        <v>3</v>
      </c>
      <c r="O32" s="63"/>
      <c r="P32" s="71" t="s">
        <v>32</v>
      </c>
      <c r="Q32" s="104">
        <v>4200</v>
      </c>
      <c r="R32" s="92">
        <v>3460</v>
      </c>
      <c r="S32" s="90">
        <v>730</v>
      </c>
      <c r="T32" s="131">
        <v>5</v>
      </c>
      <c r="U32" s="123">
        <f>($Q32*'As published'!U32)</f>
        <v>2360.4</v>
      </c>
      <c r="V32" s="97">
        <f>($Q32*'As published'!V32)</f>
        <v>961.8</v>
      </c>
      <c r="W32" s="97">
        <f>($Q32*'As published'!W32)</f>
        <v>630</v>
      </c>
      <c r="X32" s="97">
        <f>($Q32*'As published'!X32)</f>
        <v>189</v>
      </c>
      <c r="Y32" s="97">
        <f>($Q32*'As published'!Y32)</f>
        <v>33.6</v>
      </c>
      <c r="Z32" s="13" t="s">
        <v>130</v>
      </c>
      <c r="AA32" s="105">
        <f>($Q32*'As published'!AA32)</f>
        <v>25.2</v>
      </c>
      <c r="AB32" s="63"/>
      <c r="AC32" s="71" t="s">
        <v>32</v>
      </c>
      <c r="AD32" s="98">
        <f t="shared" si="0"/>
        <v>1951480</v>
      </c>
      <c r="AE32" s="99">
        <v>978863</v>
      </c>
      <c r="AF32" s="100">
        <v>972617</v>
      </c>
      <c r="AG32" s="101">
        <v>485910</v>
      </c>
      <c r="AH32" s="99">
        <v>1515645</v>
      </c>
      <c r="AI32" s="102">
        <v>91326</v>
      </c>
      <c r="AJ32" s="102">
        <v>224693</v>
      </c>
      <c r="AK32" s="102">
        <v>13017</v>
      </c>
      <c r="AL32" s="102">
        <v>47885</v>
      </c>
      <c r="AM32" s="112">
        <v>980</v>
      </c>
      <c r="AN32" s="102">
        <v>54035</v>
      </c>
      <c r="AO32" s="100">
        <v>3899</v>
      </c>
    </row>
    <row r="33" spans="1:41">
      <c r="A33" s="71" t="s">
        <v>33</v>
      </c>
      <c r="B33" s="88">
        <v>10202</v>
      </c>
      <c r="C33" s="89">
        <v>9418</v>
      </c>
      <c r="D33" s="90">
        <v>784</v>
      </c>
      <c r="E33" s="91">
        <v>0</v>
      </c>
      <c r="F33" s="92">
        <v>3730</v>
      </c>
      <c r="G33" s="94">
        <v>3100</v>
      </c>
      <c r="H33" s="94">
        <v>2764</v>
      </c>
      <c r="I33" s="93">
        <v>233</v>
      </c>
      <c r="J33" s="93">
        <v>206</v>
      </c>
      <c r="K33" s="93">
        <v>113</v>
      </c>
      <c r="L33" s="93">
        <v>0</v>
      </c>
      <c r="M33" s="93">
        <v>0</v>
      </c>
      <c r="N33" s="103">
        <v>56</v>
      </c>
      <c r="O33" s="63"/>
      <c r="P33" s="71" t="s">
        <v>33</v>
      </c>
      <c r="Q33" s="104">
        <v>7220</v>
      </c>
      <c r="R33" s="92">
        <v>5850</v>
      </c>
      <c r="S33" s="103">
        <v>1350</v>
      </c>
      <c r="T33" s="131">
        <v>26</v>
      </c>
      <c r="U33" s="123">
        <f>($Q33*'As published'!U33)</f>
        <v>3321.2000000000003</v>
      </c>
      <c r="V33" s="97">
        <f>($Q33*'As published'!V33)</f>
        <v>2332.0599999999995</v>
      </c>
      <c r="W33" s="97">
        <f>($Q33*'As published'!W33)</f>
        <v>1270.72</v>
      </c>
      <c r="X33" s="97">
        <f>($Q33*'As published'!X33)</f>
        <v>129.96</v>
      </c>
      <c r="Y33" s="97">
        <f>($Q33*'As published'!Y33)</f>
        <v>129.96</v>
      </c>
      <c r="Z33" s="97">
        <f>($Q33*'As published'!Z33)</f>
        <v>21.66</v>
      </c>
      <c r="AA33" s="105">
        <f>($Q33*'As published'!AA33)</f>
        <v>7.22</v>
      </c>
      <c r="AB33" s="63"/>
      <c r="AC33" s="71" t="s">
        <v>33</v>
      </c>
      <c r="AD33" s="98">
        <f t="shared" si="0"/>
        <v>3059238</v>
      </c>
      <c r="AE33" s="99">
        <v>1541789</v>
      </c>
      <c r="AF33" s="100">
        <v>1517449</v>
      </c>
      <c r="AG33" s="101">
        <v>694030</v>
      </c>
      <c r="AH33" s="99">
        <v>1442883</v>
      </c>
      <c r="AI33" s="102">
        <v>273070</v>
      </c>
      <c r="AJ33" s="102">
        <v>897415</v>
      </c>
      <c r="AK33" s="102">
        <v>23229</v>
      </c>
      <c r="AL33" s="102">
        <v>249400</v>
      </c>
      <c r="AM33" s="102">
        <v>19821</v>
      </c>
      <c r="AN33" s="102">
        <v>139807</v>
      </c>
      <c r="AO33" s="100">
        <v>13613</v>
      </c>
    </row>
    <row r="34" spans="1:41">
      <c r="A34" s="71" t="s">
        <v>34</v>
      </c>
      <c r="B34" s="88">
        <v>2127</v>
      </c>
      <c r="C34" s="89">
        <v>1979</v>
      </c>
      <c r="D34" s="90">
        <v>148</v>
      </c>
      <c r="E34" s="128" t="s">
        <v>61</v>
      </c>
      <c r="F34" s="92">
        <v>1752</v>
      </c>
      <c r="G34" s="93">
        <v>152</v>
      </c>
      <c r="H34" s="93">
        <v>125</v>
      </c>
      <c r="I34" s="93">
        <v>11</v>
      </c>
      <c r="J34" s="93">
        <v>6</v>
      </c>
      <c r="K34" s="93">
        <v>1</v>
      </c>
      <c r="L34" s="127" t="s">
        <v>61</v>
      </c>
      <c r="M34" s="93">
        <v>45</v>
      </c>
      <c r="N34" s="103">
        <v>35</v>
      </c>
      <c r="O34" s="63"/>
      <c r="P34" s="71" t="s">
        <v>34</v>
      </c>
      <c r="Q34" s="104">
        <v>1400</v>
      </c>
      <c r="R34" s="92">
        <v>1190</v>
      </c>
      <c r="S34" s="90">
        <v>200</v>
      </c>
      <c r="T34" s="131">
        <v>0</v>
      </c>
      <c r="U34" s="123">
        <f>($Q34*'As published'!U34)</f>
        <v>1015</v>
      </c>
      <c r="V34" s="97">
        <f>($Q34*'As published'!V34)</f>
        <v>187.60000000000002</v>
      </c>
      <c r="W34" s="97">
        <f>($Q34*'As published'!W34)</f>
        <v>170.79999999999998</v>
      </c>
      <c r="X34" s="97">
        <f>($Q34*'As published'!X34)</f>
        <v>7</v>
      </c>
      <c r="Y34" s="97">
        <f>($Q34*'As published'!Y34)</f>
        <v>18.200000000000003</v>
      </c>
      <c r="Z34" s="97">
        <f>($Q34*'As published'!Z34)</f>
        <v>1.4000000000000001</v>
      </c>
      <c r="AA34" s="21" t="s">
        <v>130</v>
      </c>
      <c r="AB34" s="63"/>
      <c r="AC34" s="71" t="s">
        <v>34</v>
      </c>
      <c r="AD34" s="98">
        <f t="shared" si="0"/>
        <v>1372175</v>
      </c>
      <c r="AE34" s="99">
        <v>683846</v>
      </c>
      <c r="AF34" s="100">
        <v>688329</v>
      </c>
      <c r="AG34" s="101">
        <v>260615</v>
      </c>
      <c r="AH34" s="99">
        <v>1220505</v>
      </c>
      <c r="AI34" s="102">
        <v>18705</v>
      </c>
      <c r="AJ34" s="102">
        <v>55915</v>
      </c>
      <c r="AK34" s="102">
        <v>1452</v>
      </c>
      <c r="AL34" s="102">
        <v>36507</v>
      </c>
      <c r="AM34" s="112">
        <v>402</v>
      </c>
      <c r="AN34" s="102">
        <v>35768</v>
      </c>
      <c r="AO34" s="100">
        <v>2921</v>
      </c>
    </row>
    <row r="35" spans="1:41">
      <c r="A35" s="71" t="s">
        <v>35</v>
      </c>
      <c r="B35" s="88">
        <v>12506</v>
      </c>
      <c r="C35" s="89">
        <v>12052</v>
      </c>
      <c r="D35" s="90">
        <v>454</v>
      </c>
      <c r="E35" s="91">
        <v>0</v>
      </c>
      <c r="F35" s="92">
        <v>2771</v>
      </c>
      <c r="G35" s="94">
        <v>7662</v>
      </c>
      <c r="H35" s="94">
        <v>1941</v>
      </c>
      <c r="I35" s="93">
        <v>13</v>
      </c>
      <c r="J35" s="93">
        <v>97</v>
      </c>
      <c r="K35" s="93">
        <v>0</v>
      </c>
      <c r="L35" s="127" t="s">
        <v>61</v>
      </c>
      <c r="M35" s="93">
        <v>0</v>
      </c>
      <c r="N35" s="103">
        <v>22</v>
      </c>
      <c r="O35" s="63"/>
      <c r="P35" s="71" t="s">
        <v>35</v>
      </c>
      <c r="Q35" s="104">
        <v>9550</v>
      </c>
      <c r="R35" s="92">
        <v>8770</v>
      </c>
      <c r="S35" s="90">
        <v>770</v>
      </c>
      <c r="T35" s="131">
        <v>0</v>
      </c>
      <c r="U35" s="123">
        <f>($Q35*'As published'!U35)</f>
        <v>2349.3000000000002</v>
      </c>
      <c r="V35" s="97">
        <f>($Q35*'As published'!V35)</f>
        <v>4440.75</v>
      </c>
      <c r="W35" s="97">
        <f>($Q35*'As published'!W35)</f>
        <v>2635.8</v>
      </c>
      <c r="X35" s="97">
        <f>($Q35*'As published'!X35)</f>
        <v>9.5500000000000007</v>
      </c>
      <c r="Y35" s="97">
        <f>($Q35*'As published'!Y35)</f>
        <v>85.950000000000017</v>
      </c>
      <c r="Z35" s="97">
        <f>($Q35*'As published'!Z35)</f>
        <v>9.5500000000000007</v>
      </c>
      <c r="AA35" s="105">
        <f>($Q35*'As published'!AA35)</f>
        <v>19.100000000000001</v>
      </c>
      <c r="AB35" s="63"/>
      <c r="AC35" s="71" t="s">
        <v>35</v>
      </c>
      <c r="AD35" s="98">
        <f t="shared" si="0"/>
        <v>9234024</v>
      </c>
      <c r="AE35" s="99">
        <v>4539311</v>
      </c>
      <c r="AF35" s="100">
        <v>4694713</v>
      </c>
      <c r="AG35" s="101">
        <v>2040442</v>
      </c>
      <c r="AH35" s="99">
        <v>4966842</v>
      </c>
      <c r="AI35" s="102">
        <v>1158820</v>
      </c>
      <c r="AJ35" s="102">
        <v>1924503</v>
      </c>
      <c r="AK35" s="102">
        <v>8873</v>
      </c>
      <c r="AL35" s="102">
        <v>894646</v>
      </c>
      <c r="AM35" s="102">
        <v>2196</v>
      </c>
      <c r="AN35" s="102">
        <v>225620</v>
      </c>
      <c r="AO35" s="100">
        <v>52524</v>
      </c>
    </row>
    <row r="36" spans="1:41">
      <c r="A36" s="71" t="s">
        <v>36</v>
      </c>
      <c r="B36" s="88">
        <v>5154</v>
      </c>
      <c r="C36" s="89">
        <v>4635</v>
      </c>
      <c r="D36" s="90">
        <v>519</v>
      </c>
      <c r="E36" s="91">
        <v>0</v>
      </c>
      <c r="F36" s="92">
        <v>1385</v>
      </c>
      <c r="G36" s="93">
        <v>380</v>
      </c>
      <c r="H36" s="94">
        <v>3194</v>
      </c>
      <c r="I36" s="93">
        <v>455</v>
      </c>
      <c r="J36" s="93">
        <v>12</v>
      </c>
      <c r="K36" s="93">
        <v>22</v>
      </c>
      <c r="L36" s="93">
        <v>0</v>
      </c>
      <c r="M36" s="93">
        <v>0</v>
      </c>
      <c r="N36" s="103">
        <v>49</v>
      </c>
      <c r="O36" s="63"/>
      <c r="P36" s="71" t="s">
        <v>36</v>
      </c>
      <c r="Q36" s="104">
        <v>6550</v>
      </c>
      <c r="R36" s="92">
        <v>5330</v>
      </c>
      <c r="S36" s="103">
        <v>1200</v>
      </c>
      <c r="T36" s="131">
        <v>19</v>
      </c>
      <c r="U36" s="123">
        <f>($Q36*'As published'!U36)</f>
        <v>2371.1000000000004</v>
      </c>
      <c r="V36" s="97">
        <f>($Q36*'As published'!V36)</f>
        <v>320.95</v>
      </c>
      <c r="W36" s="97">
        <f>($Q36*'As published'!W36)</f>
        <v>2967.1499999999996</v>
      </c>
      <c r="X36" s="97">
        <f>($Q36*'As published'!X36)</f>
        <v>759.8</v>
      </c>
      <c r="Y36" s="97">
        <f>($Q36*'As published'!Y36)</f>
        <v>13.1</v>
      </c>
      <c r="Z36" s="13" t="s">
        <v>130</v>
      </c>
      <c r="AA36" s="105">
        <f>($Q36*'As published'!AA36)</f>
        <v>117.90000000000002</v>
      </c>
      <c r="AB36" s="63"/>
      <c r="AC36" s="71" t="s">
        <v>36</v>
      </c>
      <c r="AD36" s="98">
        <f t="shared" si="0"/>
        <v>2109366</v>
      </c>
      <c r="AE36" s="99">
        <v>1048448</v>
      </c>
      <c r="AF36" s="100">
        <v>1060918</v>
      </c>
      <c r="AG36" s="101">
        <v>485326</v>
      </c>
      <c r="AH36" s="99">
        <v>759917</v>
      </c>
      <c r="AI36" s="102">
        <v>37848</v>
      </c>
      <c r="AJ36" s="102">
        <v>1046411</v>
      </c>
      <c r="AK36" s="102">
        <v>180121</v>
      </c>
      <c r="AL36" s="102">
        <v>31382</v>
      </c>
      <c r="AM36" s="102">
        <v>1145</v>
      </c>
      <c r="AN36" s="102">
        <v>45879</v>
      </c>
      <c r="AO36" s="100">
        <v>6663</v>
      </c>
    </row>
    <row r="37" spans="1:41">
      <c r="A37" s="71" t="s">
        <v>37</v>
      </c>
      <c r="B37" s="88">
        <v>30338</v>
      </c>
      <c r="C37" s="89">
        <v>29233</v>
      </c>
      <c r="D37" s="103">
        <v>1105</v>
      </c>
      <c r="E37" s="91">
        <v>0</v>
      </c>
      <c r="F37" s="92">
        <v>7056</v>
      </c>
      <c r="G37" s="94">
        <v>14930</v>
      </c>
      <c r="H37" s="94">
        <v>7290</v>
      </c>
      <c r="I37" s="93">
        <v>289</v>
      </c>
      <c r="J37" s="93">
        <v>190</v>
      </c>
      <c r="K37" s="127" t="s">
        <v>61</v>
      </c>
      <c r="L37" s="127" t="s">
        <v>61</v>
      </c>
      <c r="M37" s="93">
        <v>435</v>
      </c>
      <c r="N37" s="103">
        <v>148</v>
      </c>
      <c r="O37" s="63"/>
      <c r="P37" s="71" t="s">
        <v>37</v>
      </c>
      <c r="Q37" s="104">
        <v>20450</v>
      </c>
      <c r="R37" s="92">
        <v>18020</v>
      </c>
      <c r="S37" s="103">
        <v>2040</v>
      </c>
      <c r="T37" s="131">
        <v>106</v>
      </c>
      <c r="U37" s="123">
        <f>($Q37*'As published'!U37)</f>
        <v>7218.8499999999995</v>
      </c>
      <c r="V37" s="97">
        <f>($Q37*'As published'!V37)</f>
        <v>9325.2000000000007</v>
      </c>
      <c r="W37" s="97">
        <f>($Q37*'As published'!W37)</f>
        <v>3619.6499999999996</v>
      </c>
      <c r="X37" s="97">
        <f>($Q37*'As published'!X37)</f>
        <v>102.25</v>
      </c>
      <c r="Y37" s="97">
        <f>($Q37*'As published'!Y37)</f>
        <v>184.05</v>
      </c>
      <c r="Z37" s="13" t="s">
        <v>130</v>
      </c>
      <c r="AA37" s="21" t="s">
        <v>130</v>
      </c>
      <c r="AB37" s="63"/>
      <c r="AC37" s="71" t="s">
        <v>37</v>
      </c>
      <c r="AD37" s="98">
        <f t="shared" si="0"/>
        <v>20114745</v>
      </c>
      <c r="AE37" s="99">
        <v>9821711</v>
      </c>
      <c r="AF37" s="100">
        <v>10293034</v>
      </c>
      <c r="AG37" s="101">
        <v>4217396</v>
      </c>
      <c r="AH37" s="99">
        <v>10993176</v>
      </c>
      <c r="AI37" s="102">
        <v>2797225</v>
      </c>
      <c r="AJ37" s="102">
        <v>3871753</v>
      </c>
      <c r="AK37" s="102">
        <v>40379</v>
      </c>
      <c r="AL37" s="102">
        <v>1723110</v>
      </c>
      <c r="AM37" s="102">
        <v>5024</v>
      </c>
      <c r="AN37" s="102">
        <v>543743</v>
      </c>
      <c r="AO37" s="100">
        <v>140335</v>
      </c>
    </row>
    <row r="38" spans="1:41">
      <c r="A38" s="71" t="s">
        <v>38</v>
      </c>
      <c r="B38" s="88">
        <v>28995</v>
      </c>
      <c r="C38" s="89">
        <v>26871</v>
      </c>
      <c r="D38" s="103">
        <v>2124</v>
      </c>
      <c r="E38" s="91">
        <v>16</v>
      </c>
      <c r="F38" s="92">
        <v>11776</v>
      </c>
      <c r="G38" s="94">
        <v>14620</v>
      </c>
      <c r="H38" s="94">
        <v>1725</v>
      </c>
      <c r="I38" s="93">
        <v>576</v>
      </c>
      <c r="J38" s="93">
        <v>94</v>
      </c>
      <c r="K38" s="127" t="s">
        <v>61</v>
      </c>
      <c r="L38" s="127" t="s">
        <v>61</v>
      </c>
      <c r="M38" s="127" t="s">
        <v>61</v>
      </c>
      <c r="N38" s="103">
        <v>204</v>
      </c>
      <c r="O38" s="63"/>
      <c r="P38" s="71" t="s">
        <v>38</v>
      </c>
      <c r="Q38" s="104">
        <v>20360</v>
      </c>
      <c r="R38" s="92">
        <v>16920</v>
      </c>
      <c r="S38" s="103">
        <v>3120</v>
      </c>
      <c r="T38" s="131">
        <v>307</v>
      </c>
      <c r="U38" s="123">
        <f>($Q38*'As published'!U38)</f>
        <v>9528.48</v>
      </c>
      <c r="V38" s="97">
        <f>($Q38*'As published'!V38)</f>
        <v>9487.76</v>
      </c>
      <c r="W38" s="97">
        <f>($Q38*'As published'!W38)</f>
        <v>1018</v>
      </c>
      <c r="X38" s="97">
        <f>($Q38*'As published'!X38)</f>
        <v>264.68</v>
      </c>
      <c r="Y38" s="97">
        <f>($Q38*'As published'!Y38)</f>
        <v>61.08</v>
      </c>
      <c r="Z38" s="13" t="s">
        <v>130</v>
      </c>
      <c r="AA38" s="105">
        <f>($Q38*'As published'!AA38)</f>
        <v>20.36</v>
      </c>
      <c r="AB38" s="63"/>
      <c r="AC38" s="71" t="s">
        <v>38</v>
      </c>
      <c r="AD38" s="98">
        <f t="shared" si="0"/>
        <v>10367022</v>
      </c>
      <c r="AE38" s="99">
        <v>5067666</v>
      </c>
      <c r="AF38" s="100">
        <v>5299356</v>
      </c>
      <c r="AG38" s="101">
        <v>2302315</v>
      </c>
      <c r="AH38" s="99">
        <v>6433921</v>
      </c>
      <c r="AI38" s="102">
        <v>2160554</v>
      </c>
      <c r="AJ38" s="102">
        <v>1016730</v>
      </c>
      <c r="AK38" s="102">
        <v>98911</v>
      </c>
      <c r="AL38" s="102">
        <v>312111</v>
      </c>
      <c r="AM38" s="102">
        <v>6060</v>
      </c>
      <c r="AN38" s="102">
        <v>305309</v>
      </c>
      <c r="AO38" s="100">
        <v>33426</v>
      </c>
    </row>
    <row r="39" spans="1:41">
      <c r="A39" s="71" t="s">
        <v>39</v>
      </c>
      <c r="B39" s="88">
        <v>1689</v>
      </c>
      <c r="C39" s="89">
        <v>1489</v>
      </c>
      <c r="D39" s="90">
        <v>200</v>
      </c>
      <c r="E39" s="91">
        <v>0</v>
      </c>
      <c r="F39" s="96">
        <v>982</v>
      </c>
      <c r="G39" s="93">
        <v>181</v>
      </c>
      <c r="H39" s="93">
        <v>99</v>
      </c>
      <c r="I39" s="93">
        <v>418</v>
      </c>
      <c r="J39" s="93">
        <v>6</v>
      </c>
      <c r="K39" s="93">
        <v>3</v>
      </c>
      <c r="L39" s="93">
        <v>0</v>
      </c>
      <c r="M39" s="93">
        <v>0</v>
      </c>
      <c r="N39" s="103">
        <v>0</v>
      </c>
      <c r="O39" s="63"/>
      <c r="P39" s="71" t="s">
        <v>39</v>
      </c>
      <c r="Q39" s="104">
        <v>1470</v>
      </c>
      <c r="R39" s="92">
        <v>1160</v>
      </c>
      <c r="S39" s="90">
        <v>310</v>
      </c>
      <c r="T39" s="131">
        <v>0</v>
      </c>
      <c r="U39" s="123">
        <f>($Q39*'As published'!U39)</f>
        <v>786.45</v>
      </c>
      <c r="V39" s="97">
        <f>($Q39*'As published'!V39)</f>
        <v>180.81000000000003</v>
      </c>
      <c r="W39" s="97">
        <f>($Q39*'As published'!W39)</f>
        <v>61.74</v>
      </c>
      <c r="X39" s="97">
        <f>($Q39*'As published'!X39)</f>
        <v>420.42000000000007</v>
      </c>
      <c r="Y39" s="97">
        <f>($Q39*'As published'!Y39)</f>
        <v>1.47</v>
      </c>
      <c r="Z39" s="97">
        <f>($Q39*'As published'!Z39)</f>
        <v>1.47</v>
      </c>
      <c r="AA39" s="105">
        <f>($Q39*'As published'!AA39)</f>
        <v>17.64</v>
      </c>
      <c r="AB39" s="63"/>
      <c r="AC39" s="71" t="s">
        <v>39</v>
      </c>
      <c r="AD39" s="98">
        <f t="shared" si="0"/>
        <v>773344</v>
      </c>
      <c r="AE39" s="99">
        <v>397093</v>
      </c>
      <c r="AF39" s="100">
        <v>376251</v>
      </c>
      <c r="AG39" s="101">
        <v>184458</v>
      </c>
      <c r="AH39" s="99">
        <v>642956</v>
      </c>
      <c r="AI39" s="102">
        <v>23887</v>
      </c>
      <c r="AJ39" s="102">
        <v>31926</v>
      </c>
      <c r="AK39" s="102">
        <v>37016</v>
      </c>
      <c r="AL39" s="102">
        <v>12231</v>
      </c>
      <c r="AM39" s="102">
        <v>1180</v>
      </c>
      <c r="AN39" s="102">
        <v>22557</v>
      </c>
      <c r="AO39" s="100">
        <v>1591</v>
      </c>
    </row>
    <row r="40" spans="1:41">
      <c r="A40" s="71" t="s">
        <v>40</v>
      </c>
      <c r="B40" s="88">
        <v>45029</v>
      </c>
      <c r="C40" s="89">
        <v>41443</v>
      </c>
      <c r="D40" s="103">
        <v>3586</v>
      </c>
      <c r="E40" s="91">
        <v>27</v>
      </c>
      <c r="F40" s="92">
        <v>22368</v>
      </c>
      <c r="G40" s="94">
        <v>19305</v>
      </c>
      <c r="H40" s="94">
        <v>1156</v>
      </c>
      <c r="I40" s="93">
        <v>83</v>
      </c>
      <c r="J40" s="93">
        <v>72</v>
      </c>
      <c r="K40" s="127" t="s">
        <v>61</v>
      </c>
      <c r="L40" s="127" t="s">
        <v>61</v>
      </c>
      <c r="M40" s="93">
        <v>446</v>
      </c>
      <c r="N40" s="103">
        <v>1599</v>
      </c>
      <c r="O40" s="63"/>
      <c r="P40" s="71" t="s">
        <v>40</v>
      </c>
      <c r="Q40" s="104">
        <v>20580</v>
      </c>
      <c r="R40" s="92">
        <v>16570</v>
      </c>
      <c r="S40" s="103">
        <v>3990</v>
      </c>
      <c r="T40" s="131">
        <v>24</v>
      </c>
      <c r="U40" s="123">
        <f>($Q40*'As published'!U40)</f>
        <v>12883.08</v>
      </c>
      <c r="V40" s="97">
        <f>($Q40*'As published'!V40)</f>
        <v>6997.2000000000007</v>
      </c>
      <c r="W40" s="97">
        <f>($Q40*'As published'!W40)</f>
        <v>617.4</v>
      </c>
      <c r="X40" s="13" t="s">
        <v>130</v>
      </c>
      <c r="Y40" s="97">
        <f>($Q40*'As published'!Y40)</f>
        <v>41.160000000000004</v>
      </c>
      <c r="Z40" s="13" t="s">
        <v>130</v>
      </c>
      <c r="AA40" s="105">
        <f>($Q40*'As published'!AA40)</f>
        <v>41.160000000000004</v>
      </c>
      <c r="AB40" s="63"/>
      <c r="AC40" s="71" t="s">
        <v>40</v>
      </c>
      <c r="AD40" s="98">
        <f t="shared" si="0"/>
        <v>11769923</v>
      </c>
      <c r="AE40" s="99">
        <v>5800004</v>
      </c>
      <c r="AF40" s="100">
        <v>5969919</v>
      </c>
      <c r="AG40" s="101">
        <v>2629989</v>
      </c>
      <c r="AH40" s="99">
        <v>9152826</v>
      </c>
      <c r="AI40" s="102">
        <v>1432646</v>
      </c>
      <c r="AJ40" s="102">
        <v>480347</v>
      </c>
      <c r="AK40" s="102">
        <v>11239</v>
      </c>
      <c r="AL40" s="102">
        <v>274662</v>
      </c>
      <c r="AM40" s="102">
        <v>3407</v>
      </c>
      <c r="AN40" s="102">
        <v>382625</v>
      </c>
      <c r="AO40" s="100">
        <v>32171</v>
      </c>
    </row>
    <row r="41" spans="1:41">
      <c r="A41" s="71" t="s">
        <v>41</v>
      </c>
      <c r="B41" s="88">
        <v>22391</v>
      </c>
      <c r="C41" s="89">
        <v>20216</v>
      </c>
      <c r="D41" s="103">
        <v>2175</v>
      </c>
      <c r="E41" s="91">
        <v>8</v>
      </c>
      <c r="F41" s="92">
        <v>11109</v>
      </c>
      <c r="G41" s="94">
        <v>6087</v>
      </c>
      <c r="H41" s="94">
        <v>1871</v>
      </c>
      <c r="I41" s="94">
        <v>2099</v>
      </c>
      <c r="J41" s="93">
        <v>88</v>
      </c>
      <c r="K41" s="93">
        <v>31</v>
      </c>
      <c r="L41" s="127" t="s">
        <v>61</v>
      </c>
      <c r="M41" s="93">
        <v>50</v>
      </c>
      <c r="N41" s="103">
        <v>1056</v>
      </c>
      <c r="O41" s="63"/>
      <c r="P41" s="71" t="s">
        <v>41</v>
      </c>
      <c r="Q41" s="104">
        <v>10630</v>
      </c>
      <c r="R41" s="92">
        <v>8660</v>
      </c>
      <c r="S41" s="103">
        <v>1940</v>
      </c>
      <c r="T41" s="131">
        <v>32</v>
      </c>
      <c r="U41" s="123">
        <f>($Q41*'As published'!U41)</f>
        <v>5846.5000000000009</v>
      </c>
      <c r="V41" s="97">
        <f>($Q41*'As published'!V41)</f>
        <v>2423.64</v>
      </c>
      <c r="W41" s="97">
        <f>($Q41*'As published'!W41)</f>
        <v>1020.48</v>
      </c>
      <c r="X41" s="97">
        <f>($Q41*'As published'!X41)</f>
        <v>1222.45</v>
      </c>
      <c r="Y41" s="97">
        <f>($Q41*'As published'!Y41)</f>
        <v>53.15</v>
      </c>
      <c r="Z41" s="97">
        <f>($Q41*'As published'!Z41)</f>
        <v>10.63</v>
      </c>
      <c r="AA41" s="105">
        <f>($Q41*'As published'!AA41)</f>
        <v>63.78</v>
      </c>
      <c r="AB41" s="63"/>
      <c r="AC41" s="71" t="s">
        <v>41</v>
      </c>
      <c r="AD41" s="98">
        <f t="shared" si="0"/>
        <v>3948136</v>
      </c>
      <c r="AE41" s="99">
        <v>1964927</v>
      </c>
      <c r="AF41" s="100">
        <v>1983209</v>
      </c>
      <c r="AG41" s="101">
        <v>961070</v>
      </c>
      <c r="AH41" s="99">
        <v>2533380</v>
      </c>
      <c r="AI41" s="102">
        <v>278454</v>
      </c>
      <c r="AJ41" s="102">
        <v>443914</v>
      </c>
      <c r="AK41" s="102">
        <v>285097</v>
      </c>
      <c r="AL41" s="102">
        <v>87388</v>
      </c>
      <c r="AM41" s="102">
        <v>6155</v>
      </c>
      <c r="AN41" s="102">
        <v>304600</v>
      </c>
      <c r="AO41" s="100">
        <v>9148</v>
      </c>
    </row>
    <row r="42" spans="1:41">
      <c r="A42" s="71" t="s">
        <v>42</v>
      </c>
      <c r="B42" s="88">
        <v>13198</v>
      </c>
      <c r="C42" s="89">
        <v>12252</v>
      </c>
      <c r="D42" s="90">
        <v>946</v>
      </c>
      <c r="E42" s="91">
        <v>0</v>
      </c>
      <c r="F42" s="92">
        <v>9566</v>
      </c>
      <c r="G42" s="94">
        <v>1236</v>
      </c>
      <c r="H42" s="94">
        <v>1757</v>
      </c>
      <c r="I42" s="93">
        <v>411</v>
      </c>
      <c r="J42" s="93">
        <v>183</v>
      </c>
      <c r="K42" s="93">
        <v>36</v>
      </c>
      <c r="L42" s="127" t="s">
        <v>61</v>
      </c>
      <c r="M42" s="93">
        <v>0</v>
      </c>
      <c r="N42" s="103">
        <v>9</v>
      </c>
      <c r="O42" s="63"/>
      <c r="P42" s="71" t="s">
        <v>42</v>
      </c>
      <c r="Q42" s="104">
        <v>6040</v>
      </c>
      <c r="R42" s="92">
        <v>5050</v>
      </c>
      <c r="S42" s="90">
        <v>990</v>
      </c>
      <c r="T42" s="131">
        <v>0</v>
      </c>
      <c r="U42" s="123">
        <f>($Q42*'As published'!U42)</f>
        <v>4523.9600000000009</v>
      </c>
      <c r="V42" s="97">
        <f>($Q42*'As published'!V42)</f>
        <v>573.79999999999995</v>
      </c>
      <c r="W42" s="97">
        <f>($Q42*'As published'!W42)</f>
        <v>694.6</v>
      </c>
      <c r="X42" s="97">
        <f>($Q42*'As published'!X42)</f>
        <v>169.11999999999998</v>
      </c>
      <c r="Y42" s="97">
        <f>($Q42*'As published'!Y42)</f>
        <v>60.4</v>
      </c>
      <c r="Z42" s="97">
        <f>($Q42*'As published'!Z42)</f>
        <v>12.08</v>
      </c>
      <c r="AA42" s="105">
        <f>($Q42*'As published'!AA42)</f>
        <v>6.04</v>
      </c>
      <c r="AB42" s="63"/>
      <c r="AC42" s="71" t="s">
        <v>42</v>
      </c>
      <c r="AD42" s="98">
        <f t="shared" si="0"/>
        <v>4207177</v>
      </c>
      <c r="AE42" s="99">
        <v>2096429</v>
      </c>
      <c r="AF42" s="100">
        <v>2110748</v>
      </c>
      <c r="AG42" s="101">
        <v>873486</v>
      </c>
      <c r="AH42" s="99">
        <v>3116280</v>
      </c>
      <c r="AI42" s="102">
        <v>74010</v>
      </c>
      <c r="AJ42" s="102">
        <v>570511</v>
      </c>
      <c r="AK42" s="102">
        <v>32890</v>
      </c>
      <c r="AL42" s="102">
        <v>184235</v>
      </c>
      <c r="AM42" s="102">
        <v>16380</v>
      </c>
      <c r="AN42" s="102">
        <v>199187</v>
      </c>
      <c r="AO42" s="100">
        <v>13684</v>
      </c>
    </row>
    <row r="43" spans="1:41" ht="17" thickBot="1">
      <c r="A43" s="71" t="s">
        <v>43</v>
      </c>
      <c r="B43" s="88">
        <v>37194</v>
      </c>
      <c r="C43" s="89">
        <v>35182</v>
      </c>
      <c r="D43" s="103">
        <v>2012</v>
      </c>
      <c r="E43" s="91">
        <v>14</v>
      </c>
      <c r="F43" s="92">
        <v>16427</v>
      </c>
      <c r="G43" s="94">
        <v>17125</v>
      </c>
      <c r="H43" s="94">
        <v>3333</v>
      </c>
      <c r="I43" s="93">
        <v>37</v>
      </c>
      <c r="J43" s="93">
        <v>114</v>
      </c>
      <c r="K43" s="127" t="s">
        <v>61</v>
      </c>
      <c r="L43" s="93">
        <v>0</v>
      </c>
      <c r="M43" s="93">
        <v>0</v>
      </c>
      <c r="N43" s="103">
        <v>158</v>
      </c>
      <c r="O43" s="63"/>
      <c r="P43" s="71" t="s">
        <v>43</v>
      </c>
      <c r="Q43" s="106">
        <v>31300</v>
      </c>
      <c r="R43" s="107">
        <v>26650</v>
      </c>
      <c r="S43" s="108">
        <v>4560</v>
      </c>
      <c r="T43" s="132">
        <v>89</v>
      </c>
      <c r="U43" s="126">
        <f>($Q43*'As published'!U43)</f>
        <v>16369.900000000001</v>
      </c>
      <c r="V43" s="110">
        <f>($Q43*'As published'!V43)</f>
        <v>11299.3</v>
      </c>
      <c r="W43" s="110">
        <f>($Q43*'As published'!W43)</f>
        <v>3443</v>
      </c>
      <c r="X43" s="110">
        <f>($Q43*'As published'!X43)</f>
        <v>31.3</v>
      </c>
      <c r="Y43" s="110">
        <f>($Q43*'As published'!Y43)</f>
        <v>156.5</v>
      </c>
      <c r="Z43" s="227" t="s">
        <v>130</v>
      </c>
      <c r="AA43" s="111">
        <f>($Q43*'As published'!AA43)</f>
        <v>31.3</v>
      </c>
      <c r="AB43" s="63"/>
      <c r="AC43" s="71" t="s">
        <v>43</v>
      </c>
      <c r="AD43" s="98">
        <f t="shared" si="0"/>
        <v>12970650</v>
      </c>
      <c r="AE43" s="99">
        <v>6394217</v>
      </c>
      <c r="AF43" s="100">
        <v>6576433</v>
      </c>
      <c r="AG43" s="101">
        <v>2704482</v>
      </c>
      <c r="AH43" s="99">
        <v>9734303</v>
      </c>
      <c r="AI43" s="102">
        <v>1360025</v>
      </c>
      <c r="AJ43" s="102">
        <v>1023055</v>
      </c>
      <c r="AK43" s="102">
        <v>9708</v>
      </c>
      <c r="AL43" s="102">
        <v>457712</v>
      </c>
      <c r="AM43" s="102">
        <v>2763</v>
      </c>
      <c r="AN43" s="102">
        <v>343801</v>
      </c>
      <c r="AO43" s="100">
        <v>39283</v>
      </c>
    </row>
    <row r="44" spans="1:41" ht="17" thickBot="1">
      <c r="A44" s="71" t="s">
        <v>44</v>
      </c>
      <c r="B44" s="88">
        <v>2238</v>
      </c>
      <c r="C44" s="89">
        <v>2115</v>
      </c>
      <c r="D44" s="90">
        <v>123</v>
      </c>
      <c r="E44" s="91">
        <v>0</v>
      </c>
      <c r="F44" s="96">
        <v>887</v>
      </c>
      <c r="G44" s="93">
        <v>643</v>
      </c>
      <c r="H44" s="93">
        <v>614</v>
      </c>
      <c r="I44" s="93">
        <v>21</v>
      </c>
      <c r="J44" s="93">
        <v>30</v>
      </c>
      <c r="K44" s="127" t="s">
        <v>61</v>
      </c>
      <c r="L44" s="127" t="s">
        <v>61</v>
      </c>
      <c r="M44" s="93">
        <v>39</v>
      </c>
      <c r="N44" s="103">
        <v>4</v>
      </c>
      <c r="O44" s="63"/>
      <c r="P44" s="71" t="s">
        <v>44</v>
      </c>
      <c r="Q44" s="333" t="s">
        <v>101</v>
      </c>
      <c r="R44" s="334"/>
      <c r="S44" s="334"/>
      <c r="T44" s="334"/>
      <c r="U44" s="335"/>
      <c r="V44" s="335"/>
      <c r="W44" s="335"/>
      <c r="X44" s="335"/>
      <c r="Y44" s="335"/>
      <c r="Z44" s="335"/>
      <c r="AA44" s="336"/>
      <c r="AB44" s="63"/>
      <c r="AC44" s="71" t="s">
        <v>44</v>
      </c>
      <c r="AD44" s="98">
        <f t="shared" si="0"/>
        <v>1091949</v>
      </c>
      <c r="AE44" s="99">
        <v>534283</v>
      </c>
      <c r="AF44" s="100">
        <v>557666</v>
      </c>
      <c r="AG44" s="101">
        <v>212663</v>
      </c>
      <c r="AH44" s="99">
        <v>770700</v>
      </c>
      <c r="AI44" s="102">
        <v>59203</v>
      </c>
      <c r="AJ44" s="102">
        <v>178673</v>
      </c>
      <c r="AK44" s="102">
        <v>2968</v>
      </c>
      <c r="AL44" s="102">
        <v>37153</v>
      </c>
      <c r="AM44" s="112">
        <v>539</v>
      </c>
      <c r="AN44" s="102">
        <v>34680</v>
      </c>
      <c r="AO44" s="100">
        <v>8033</v>
      </c>
    </row>
    <row r="45" spans="1:41">
      <c r="A45" s="71" t="s">
        <v>45</v>
      </c>
      <c r="B45" s="88">
        <v>15759</v>
      </c>
      <c r="C45" s="89">
        <v>14721</v>
      </c>
      <c r="D45" s="103">
        <v>1038</v>
      </c>
      <c r="E45" s="91">
        <v>1</v>
      </c>
      <c r="F45" s="92">
        <v>5894</v>
      </c>
      <c r="G45" s="94">
        <v>9285</v>
      </c>
      <c r="H45" s="93">
        <v>427</v>
      </c>
      <c r="I45" s="93">
        <v>25</v>
      </c>
      <c r="J45" s="93">
        <v>22</v>
      </c>
      <c r="K45" s="93">
        <v>0</v>
      </c>
      <c r="L45" s="127" t="s">
        <v>61</v>
      </c>
      <c r="M45" s="93">
        <v>104</v>
      </c>
      <c r="N45" s="103">
        <v>2</v>
      </c>
      <c r="O45" s="63"/>
      <c r="P45" s="71" t="s">
        <v>45</v>
      </c>
      <c r="Q45" s="81">
        <v>11470</v>
      </c>
      <c r="R45" s="76">
        <v>9680</v>
      </c>
      <c r="S45" s="74">
        <v>1680</v>
      </c>
      <c r="T45" s="129">
        <v>96</v>
      </c>
      <c r="U45" s="120">
        <f>($Q45*'As published'!U45)</f>
        <v>5562.95</v>
      </c>
      <c r="V45" s="82">
        <f>($Q45*'As published'!V45)</f>
        <v>5551.48</v>
      </c>
      <c r="W45" s="82">
        <f>($Q45*'As published'!W45)</f>
        <v>321.15999999999997</v>
      </c>
      <c r="X45" s="82">
        <f>($Q45*'As published'!X45)</f>
        <v>11.47</v>
      </c>
      <c r="Y45" s="82">
        <f>($Q45*'As published'!Y45)</f>
        <v>11.47</v>
      </c>
      <c r="Z45" s="19" t="s">
        <v>130</v>
      </c>
      <c r="AA45" s="130">
        <f>($Q45*'As published'!AA45)</f>
        <v>11.47</v>
      </c>
      <c r="AB45" s="63"/>
      <c r="AC45" s="71" t="s">
        <v>45</v>
      </c>
      <c r="AD45" s="98">
        <f t="shared" si="0"/>
        <v>5078903</v>
      </c>
      <c r="AE45" s="99">
        <v>2474059</v>
      </c>
      <c r="AF45" s="100">
        <v>2604844</v>
      </c>
      <c r="AG45" s="101">
        <v>1109803</v>
      </c>
      <c r="AH45" s="99">
        <v>3206780</v>
      </c>
      <c r="AI45" s="102">
        <v>1319130</v>
      </c>
      <c r="AJ45" s="102">
        <v>306230</v>
      </c>
      <c r="AK45" s="102">
        <v>11355</v>
      </c>
      <c r="AL45" s="102">
        <v>82488</v>
      </c>
      <c r="AM45" s="102">
        <v>4324</v>
      </c>
      <c r="AN45" s="102">
        <v>133344</v>
      </c>
      <c r="AO45" s="100">
        <v>15252</v>
      </c>
    </row>
    <row r="46" spans="1:41">
      <c r="A46" s="71" t="s">
        <v>46</v>
      </c>
      <c r="B46" s="88">
        <v>3353</v>
      </c>
      <c r="C46" s="89">
        <v>2892</v>
      </c>
      <c r="D46" s="90">
        <v>461</v>
      </c>
      <c r="E46" s="91">
        <v>0</v>
      </c>
      <c r="F46" s="92">
        <v>1730</v>
      </c>
      <c r="G46" s="93">
        <v>262</v>
      </c>
      <c r="H46" s="93">
        <v>134</v>
      </c>
      <c r="I46" s="94">
        <v>1189</v>
      </c>
      <c r="J46" s="93">
        <v>26</v>
      </c>
      <c r="K46" s="93">
        <v>2</v>
      </c>
      <c r="L46" s="127" t="s">
        <v>61</v>
      </c>
      <c r="M46" s="93">
        <v>10</v>
      </c>
      <c r="N46" s="103">
        <v>0</v>
      </c>
      <c r="O46" s="63"/>
      <c r="P46" s="71" t="s">
        <v>46</v>
      </c>
      <c r="Q46" s="104">
        <v>2010</v>
      </c>
      <c r="R46" s="92">
        <v>1520</v>
      </c>
      <c r="S46" s="90">
        <v>480</v>
      </c>
      <c r="T46" s="131">
        <v>7</v>
      </c>
      <c r="U46" s="123">
        <f>($Q46*'As published'!U46)</f>
        <v>842.18999999999994</v>
      </c>
      <c r="V46" s="97">
        <f>($Q46*'As published'!V46)</f>
        <v>138.69</v>
      </c>
      <c r="W46" s="97">
        <f>($Q46*'As published'!W46)</f>
        <v>72.360000000000014</v>
      </c>
      <c r="X46" s="97">
        <f>($Q46*'As published'!X46)</f>
        <v>944.69999999999993</v>
      </c>
      <c r="Y46" s="97">
        <f>($Q46*'As published'!Y46)</f>
        <v>12.06</v>
      </c>
      <c r="Z46" s="13" t="s">
        <v>130</v>
      </c>
      <c r="AA46" s="21" t="s">
        <v>130</v>
      </c>
      <c r="AB46" s="63"/>
      <c r="AC46" s="71" t="s">
        <v>46</v>
      </c>
      <c r="AD46" s="98">
        <f t="shared" si="0"/>
        <v>881785</v>
      </c>
      <c r="AE46" s="99">
        <v>446461</v>
      </c>
      <c r="AF46" s="100">
        <v>435324</v>
      </c>
      <c r="AG46" s="101">
        <v>218698</v>
      </c>
      <c r="AH46" s="99">
        <v>712735</v>
      </c>
      <c r="AI46" s="102">
        <v>18736</v>
      </c>
      <c r="AJ46" s="102">
        <v>37618</v>
      </c>
      <c r="AK46" s="102">
        <v>70363</v>
      </c>
      <c r="AL46" s="102">
        <v>12579</v>
      </c>
      <c r="AM46" s="112">
        <v>700</v>
      </c>
      <c r="AN46" s="102">
        <v>27661</v>
      </c>
      <c r="AO46" s="100">
        <v>1393</v>
      </c>
    </row>
    <row r="47" spans="1:41">
      <c r="A47" s="71" t="s">
        <v>47</v>
      </c>
      <c r="B47" s="88">
        <v>21995</v>
      </c>
      <c r="C47" s="89">
        <v>19903</v>
      </c>
      <c r="D47" s="103">
        <v>2092</v>
      </c>
      <c r="E47" s="91">
        <v>4</v>
      </c>
      <c r="F47" s="92">
        <v>12047</v>
      </c>
      <c r="G47" s="94">
        <v>9295</v>
      </c>
      <c r="H47" s="93">
        <v>560</v>
      </c>
      <c r="I47" s="93">
        <v>36</v>
      </c>
      <c r="J47" s="93">
        <v>57</v>
      </c>
      <c r="K47" s="127" t="s">
        <v>61</v>
      </c>
      <c r="L47" s="127" t="s">
        <v>61</v>
      </c>
      <c r="M47" s="127" t="s">
        <v>61</v>
      </c>
      <c r="N47" s="103">
        <v>0</v>
      </c>
      <c r="O47" s="63"/>
      <c r="P47" s="71" t="s">
        <v>47</v>
      </c>
      <c r="Q47" s="104">
        <v>31240</v>
      </c>
      <c r="R47" s="92">
        <v>25080</v>
      </c>
      <c r="S47" s="103">
        <v>6120</v>
      </c>
      <c r="T47" s="131">
        <v>39</v>
      </c>
      <c r="U47" s="123">
        <f>($Q47*'As published'!U47)</f>
        <v>20649.639999999996</v>
      </c>
      <c r="V47" s="97">
        <f>($Q47*'As published'!V47)</f>
        <v>9903.08</v>
      </c>
      <c r="W47" s="97">
        <f>($Q47*'As published'!W47)</f>
        <v>624.80000000000007</v>
      </c>
      <c r="X47" s="13" t="s">
        <v>130</v>
      </c>
      <c r="Y47" s="97">
        <f>($Q47*'As published'!Y47)</f>
        <v>31.240000000000002</v>
      </c>
      <c r="Z47" s="13" t="s">
        <v>130</v>
      </c>
      <c r="AA47" s="21" t="s">
        <v>130</v>
      </c>
      <c r="AB47" s="63"/>
      <c r="AC47" s="71" t="s">
        <v>47</v>
      </c>
      <c r="AD47" s="98">
        <f t="shared" si="0"/>
        <v>6859497</v>
      </c>
      <c r="AE47" s="99">
        <v>3362099</v>
      </c>
      <c r="AF47" s="100">
        <v>3497398</v>
      </c>
      <c r="AG47" s="101">
        <v>1534243</v>
      </c>
      <c r="AH47" s="99">
        <v>5002855</v>
      </c>
      <c r="AI47" s="102">
        <v>1120548</v>
      </c>
      <c r="AJ47" s="102">
        <v>395967</v>
      </c>
      <c r="AK47" s="102">
        <v>10292</v>
      </c>
      <c r="AL47" s="102">
        <v>124495</v>
      </c>
      <c r="AM47" s="102">
        <v>3518</v>
      </c>
      <c r="AN47" s="102">
        <v>182564</v>
      </c>
      <c r="AO47" s="100">
        <v>19258</v>
      </c>
    </row>
    <row r="48" spans="1:41">
      <c r="A48" s="71" t="s">
        <v>48</v>
      </c>
      <c r="B48" s="88">
        <v>133772</v>
      </c>
      <c r="C48" s="89">
        <v>123263</v>
      </c>
      <c r="D48" s="103">
        <v>10509</v>
      </c>
      <c r="E48" s="91">
        <v>15</v>
      </c>
      <c r="F48" s="92">
        <v>45229</v>
      </c>
      <c r="G48" s="94">
        <v>43485</v>
      </c>
      <c r="H48" s="94">
        <v>44284</v>
      </c>
      <c r="I48" s="93">
        <v>63</v>
      </c>
      <c r="J48" s="93">
        <v>522</v>
      </c>
      <c r="K48" s="93">
        <v>0</v>
      </c>
      <c r="L48" s="93">
        <v>0</v>
      </c>
      <c r="M48" s="93">
        <v>189</v>
      </c>
      <c r="N48" s="103">
        <v>0</v>
      </c>
      <c r="O48" s="63"/>
      <c r="P48" s="71" t="s">
        <v>48</v>
      </c>
      <c r="Q48" s="104">
        <v>68770</v>
      </c>
      <c r="R48" s="92">
        <v>58300</v>
      </c>
      <c r="S48" s="103">
        <v>10150</v>
      </c>
      <c r="T48" s="131">
        <v>299</v>
      </c>
      <c r="U48" s="123">
        <f>($Q48*'As published'!U48)</f>
        <v>27508</v>
      </c>
      <c r="V48" s="97">
        <f>($Q48*'As published'!V48)</f>
        <v>19393.14</v>
      </c>
      <c r="W48" s="97">
        <f>($Q48*'As published'!W48)</f>
        <v>21387.47</v>
      </c>
      <c r="X48" s="97">
        <f>($Q48*'As published'!X48)</f>
        <v>68.77</v>
      </c>
      <c r="Y48" s="97">
        <f>($Q48*'As published'!Y48)</f>
        <v>275.08</v>
      </c>
      <c r="Z48" s="97">
        <f>($Q48*'As published'!Z48)</f>
        <v>68.77</v>
      </c>
      <c r="AA48" s="105">
        <f>($Q48*'As published'!AA48)</f>
        <v>68.77</v>
      </c>
      <c r="AB48" s="63"/>
      <c r="AC48" s="71" t="s">
        <v>48</v>
      </c>
      <c r="AD48" s="98">
        <f t="shared" si="0"/>
        <v>28862581</v>
      </c>
      <c r="AE48" s="99">
        <v>14398171</v>
      </c>
      <c r="AF48" s="100">
        <v>14464410</v>
      </c>
      <c r="AG48" s="101">
        <v>7446176</v>
      </c>
      <c r="AH48" s="99">
        <v>11745032</v>
      </c>
      <c r="AI48" s="102">
        <v>3401742</v>
      </c>
      <c r="AJ48" s="102">
        <v>11479932</v>
      </c>
      <c r="AK48" s="102">
        <v>55658</v>
      </c>
      <c r="AL48" s="102">
        <v>1433683</v>
      </c>
      <c r="AM48" s="102">
        <v>21282</v>
      </c>
      <c r="AN48" s="102">
        <v>652631</v>
      </c>
      <c r="AO48" s="100">
        <v>72621</v>
      </c>
    </row>
    <row r="49" spans="1:41" ht="17" thickBot="1">
      <c r="A49" s="71" t="s">
        <v>49</v>
      </c>
      <c r="B49" s="88">
        <v>5907</v>
      </c>
      <c r="C49" s="89">
        <v>5426</v>
      </c>
      <c r="D49" s="90">
        <v>481</v>
      </c>
      <c r="E49" s="91">
        <v>0</v>
      </c>
      <c r="F49" s="92">
        <v>3487</v>
      </c>
      <c r="G49" s="93">
        <v>450</v>
      </c>
      <c r="H49" s="94">
        <v>1219</v>
      </c>
      <c r="I49" s="93">
        <v>333</v>
      </c>
      <c r="J49" s="93">
        <v>58</v>
      </c>
      <c r="K49" s="93">
        <v>136</v>
      </c>
      <c r="L49" s="93">
        <v>0</v>
      </c>
      <c r="M49" s="93">
        <v>0</v>
      </c>
      <c r="N49" s="103">
        <v>224</v>
      </c>
      <c r="O49" s="63"/>
      <c r="P49" s="71" t="s">
        <v>49</v>
      </c>
      <c r="Q49" s="106">
        <v>7300</v>
      </c>
      <c r="R49" s="107">
        <v>6060</v>
      </c>
      <c r="S49" s="108">
        <v>1240</v>
      </c>
      <c r="T49" s="132">
        <v>2</v>
      </c>
      <c r="U49" s="126">
        <f>($Q49*'As published'!U49)</f>
        <v>4715.7999999999993</v>
      </c>
      <c r="V49" s="110">
        <f>($Q49*'As published'!V49)</f>
        <v>445.3</v>
      </c>
      <c r="W49" s="110">
        <f>($Q49*'As published'!W49)</f>
        <v>1635.1999999999998</v>
      </c>
      <c r="X49" s="110">
        <f>($Q49*'As published'!X49)</f>
        <v>292</v>
      </c>
      <c r="Y49" s="110">
        <f>($Q49*'As published'!Y49)</f>
        <v>94.9</v>
      </c>
      <c r="Z49" s="110">
        <f>($Q49*'As published'!Z49)</f>
        <v>116.8</v>
      </c>
      <c r="AA49" s="23" t="s">
        <v>130</v>
      </c>
      <c r="AB49" s="63"/>
      <c r="AC49" s="71" t="s">
        <v>49</v>
      </c>
      <c r="AD49" s="98">
        <f t="shared" si="0"/>
        <v>3231370</v>
      </c>
      <c r="AE49" s="99">
        <v>1633843</v>
      </c>
      <c r="AF49" s="100">
        <v>1597527</v>
      </c>
      <c r="AG49" s="101">
        <v>946063</v>
      </c>
      <c r="AH49" s="99">
        <v>2497463</v>
      </c>
      <c r="AI49" s="102">
        <v>35281</v>
      </c>
      <c r="AJ49" s="102">
        <v>465832</v>
      </c>
      <c r="AK49" s="102">
        <v>26012</v>
      </c>
      <c r="AL49" s="102">
        <v>74090</v>
      </c>
      <c r="AM49" s="102">
        <v>28407</v>
      </c>
      <c r="AN49" s="102">
        <v>95444</v>
      </c>
      <c r="AO49" s="100">
        <v>8841</v>
      </c>
    </row>
    <row r="50" spans="1:41" ht="17" thickBot="1">
      <c r="A50" s="71" t="s">
        <v>50</v>
      </c>
      <c r="B50" s="88">
        <v>1287</v>
      </c>
      <c r="C50" s="89">
        <v>1204</v>
      </c>
      <c r="D50" s="90">
        <v>83</v>
      </c>
      <c r="E50" s="91">
        <v>1</v>
      </c>
      <c r="F50" s="92">
        <v>1104</v>
      </c>
      <c r="G50" s="93">
        <v>124</v>
      </c>
      <c r="H50" s="93">
        <v>0</v>
      </c>
      <c r="I50" s="93">
        <v>25</v>
      </c>
      <c r="J50" s="93">
        <v>8</v>
      </c>
      <c r="K50" s="93">
        <v>2</v>
      </c>
      <c r="L50" s="93">
        <v>0</v>
      </c>
      <c r="M50" s="93">
        <v>9</v>
      </c>
      <c r="N50" s="103">
        <v>15</v>
      </c>
      <c r="O50" s="63"/>
      <c r="P50" s="71" t="s">
        <v>50</v>
      </c>
      <c r="Q50" s="333" t="s">
        <v>101</v>
      </c>
      <c r="R50" s="334"/>
      <c r="S50" s="334"/>
      <c r="T50" s="334"/>
      <c r="U50" s="335"/>
      <c r="V50" s="335"/>
      <c r="W50" s="335"/>
      <c r="X50" s="335"/>
      <c r="Y50" s="335"/>
      <c r="Z50" s="335"/>
      <c r="AA50" s="336"/>
      <c r="AB50" s="63"/>
      <c r="AC50" s="71" t="s">
        <v>50</v>
      </c>
      <c r="AD50" s="98">
        <f t="shared" si="0"/>
        <v>641637</v>
      </c>
      <c r="AE50" s="99">
        <v>318533</v>
      </c>
      <c r="AF50" s="100">
        <v>323104</v>
      </c>
      <c r="AG50" s="101">
        <v>118889</v>
      </c>
      <c r="AH50" s="99">
        <v>589575</v>
      </c>
      <c r="AI50" s="102">
        <v>7643</v>
      </c>
      <c r="AJ50" s="102">
        <v>13368</v>
      </c>
      <c r="AK50" s="102">
        <v>1152</v>
      </c>
      <c r="AL50" s="102">
        <v>10630</v>
      </c>
      <c r="AM50" s="112">
        <v>147</v>
      </c>
      <c r="AN50" s="102">
        <v>17914</v>
      </c>
      <c r="AO50" s="100">
        <v>1208</v>
      </c>
    </row>
    <row r="51" spans="1:41">
      <c r="A51" s="71" t="s">
        <v>51</v>
      </c>
      <c r="B51" s="88">
        <v>30357</v>
      </c>
      <c r="C51" s="89">
        <v>28119</v>
      </c>
      <c r="D51" s="103">
        <v>2238</v>
      </c>
      <c r="E51" s="91">
        <v>1</v>
      </c>
      <c r="F51" s="92">
        <v>12863</v>
      </c>
      <c r="G51" s="94">
        <v>16326</v>
      </c>
      <c r="H51" s="93">
        <v>988</v>
      </c>
      <c r="I51" s="93">
        <v>32</v>
      </c>
      <c r="J51" s="93">
        <v>124</v>
      </c>
      <c r="K51" s="93">
        <v>0</v>
      </c>
      <c r="L51" s="93">
        <v>0</v>
      </c>
      <c r="M51" s="93">
        <v>0</v>
      </c>
      <c r="N51" s="103">
        <v>24</v>
      </c>
      <c r="O51" s="63"/>
      <c r="P51" s="71" t="s">
        <v>51</v>
      </c>
      <c r="Q51" s="81">
        <v>28380</v>
      </c>
      <c r="R51" s="76">
        <v>23960</v>
      </c>
      <c r="S51" s="74">
        <v>4400</v>
      </c>
      <c r="T51" s="129">
        <v>12</v>
      </c>
      <c r="U51" s="120">
        <f>($Q51*'As published'!U51)</f>
        <v>14530.56</v>
      </c>
      <c r="V51" s="82">
        <f>($Q51*'As published'!V51)</f>
        <v>12799.380000000001</v>
      </c>
      <c r="W51" s="82">
        <f>($Q51*'As published'!W51)</f>
        <v>879.78</v>
      </c>
      <c r="X51" s="82">
        <f>($Q51*'As published'!X51)</f>
        <v>28.38</v>
      </c>
      <c r="Y51" s="82">
        <f>($Q51*'As published'!Y51)</f>
        <v>113.52</v>
      </c>
      <c r="Z51" s="19" t="s">
        <v>130</v>
      </c>
      <c r="AA51" s="20" t="s">
        <v>130</v>
      </c>
      <c r="AB51" s="63"/>
      <c r="AC51" s="71" t="s">
        <v>51</v>
      </c>
      <c r="AD51" s="98">
        <f t="shared" si="0"/>
        <v>8582479</v>
      </c>
      <c r="AE51" s="99">
        <v>4245281</v>
      </c>
      <c r="AF51" s="100">
        <v>4337198</v>
      </c>
      <c r="AG51" s="101">
        <v>1892752</v>
      </c>
      <c r="AH51" s="99">
        <v>5200759</v>
      </c>
      <c r="AI51" s="102">
        <v>1601041</v>
      </c>
      <c r="AJ51" s="102">
        <v>840248</v>
      </c>
      <c r="AK51" s="102">
        <v>13983</v>
      </c>
      <c r="AL51" s="102">
        <v>573860</v>
      </c>
      <c r="AM51" s="102">
        <v>4423</v>
      </c>
      <c r="AN51" s="102">
        <v>315476</v>
      </c>
      <c r="AO51" s="100">
        <v>32689</v>
      </c>
    </row>
    <row r="52" spans="1:41">
      <c r="A52" s="71" t="s">
        <v>52</v>
      </c>
      <c r="B52" s="88">
        <v>13674</v>
      </c>
      <c r="C52" s="89">
        <v>12888</v>
      </c>
      <c r="D52" s="90">
        <v>786</v>
      </c>
      <c r="E52" s="91">
        <v>4</v>
      </c>
      <c r="F52" s="92">
        <v>7555</v>
      </c>
      <c r="G52" s="94">
        <v>2419</v>
      </c>
      <c r="H52" s="94">
        <v>2286</v>
      </c>
      <c r="I52" s="93">
        <v>682</v>
      </c>
      <c r="J52" s="93">
        <v>590</v>
      </c>
      <c r="K52" s="127" t="s">
        <v>61</v>
      </c>
      <c r="L52" s="127" t="s">
        <v>61</v>
      </c>
      <c r="M52" s="93">
        <v>56</v>
      </c>
      <c r="N52" s="103">
        <v>86</v>
      </c>
      <c r="O52" s="63"/>
      <c r="P52" s="71" t="s">
        <v>52</v>
      </c>
      <c r="Q52" s="104">
        <v>11710</v>
      </c>
      <c r="R52" s="92">
        <v>9720</v>
      </c>
      <c r="S52" s="103">
        <v>1970</v>
      </c>
      <c r="T52" s="131">
        <v>5</v>
      </c>
      <c r="U52" s="123">
        <f>($Q52*'As published'!U52)</f>
        <v>7869.1200000000008</v>
      </c>
      <c r="V52" s="97">
        <f>($Q52*'As published'!V52)</f>
        <v>1498.88</v>
      </c>
      <c r="W52" s="97">
        <f>($Q52*'As published'!W52)</f>
        <v>1405.2</v>
      </c>
      <c r="X52" s="97">
        <f>($Q52*'As published'!X52)</f>
        <v>620.63</v>
      </c>
      <c r="Y52" s="97">
        <f>($Q52*'As published'!Y52)</f>
        <v>269.33</v>
      </c>
      <c r="Z52" s="97">
        <f>($Q52*'As published'!Z52)</f>
        <v>46.84</v>
      </c>
      <c r="AA52" s="105">
        <f>($Q52*'As published'!AA52)</f>
        <v>11.71</v>
      </c>
      <c r="AB52" s="63"/>
      <c r="AC52" s="71" t="s">
        <v>52</v>
      </c>
      <c r="AD52" s="98">
        <f t="shared" si="0"/>
        <v>7617364</v>
      </c>
      <c r="AE52" s="99">
        <v>3831964</v>
      </c>
      <c r="AF52" s="100">
        <v>3785400</v>
      </c>
      <c r="AG52" s="101">
        <v>1680460</v>
      </c>
      <c r="AH52" s="99">
        <v>5063850</v>
      </c>
      <c r="AI52" s="102">
        <v>283174</v>
      </c>
      <c r="AJ52" s="102">
        <v>1007881</v>
      </c>
      <c r="AK52" s="102">
        <v>69496</v>
      </c>
      <c r="AL52" s="102">
        <v>675966</v>
      </c>
      <c r="AM52" s="102">
        <v>49088</v>
      </c>
      <c r="AN52" s="102">
        <v>438682</v>
      </c>
      <c r="AO52" s="100">
        <v>29227</v>
      </c>
    </row>
    <row r="53" spans="1:41">
      <c r="A53" s="71" t="s">
        <v>53</v>
      </c>
      <c r="B53" s="88">
        <v>5847</v>
      </c>
      <c r="C53" s="89">
        <v>5227</v>
      </c>
      <c r="D53" s="90">
        <v>620</v>
      </c>
      <c r="E53" s="91">
        <v>0</v>
      </c>
      <c r="F53" s="92">
        <v>4956</v>
      </c>
      <c r="G53" s="93">
        <v>797</v>
      </c>
      <c r="H53" s="93">
        <v>43</v>
      </c>
      <c r="I53" s="93">
        <v>5</v>
      </c>
      <c r="J53" s="93">
        <v>4</v>
      </c>
      <c r="K53" s="93">
        <v>1</v>
      </c>
      <c r="L53" s="93">
        <v>41</v>
      </c>
      <c r="M53" s="93">
        <v>0</v>
      </c>
      <c r="N53" s="103">
        <v>0</v>
      </c>
      <c r="O53" s="63"/>
      <c r="P53" s="71" t="s">
        <v>53</v>
      </c>
      <c r="Q53" s="104">
        <v>5110</v>
      </c>
      <c r="R53" s="92">
        <v>4090</v>
      </c>
      <c r="S53" s="103">
        <v>1020</v>
      </c>
      <c r="T53" s="131">
        <v>0</v>
      </c>
      <c r="U53" s="123">
        <f>($Q53*'As published'!U53)</f>
        <v>4369.05</v>
      </c>
      <c r="V53" s="97">
        <f>($Q53*'As published'!V53)</f>
        <v>654.08000000000004</v>
      </c>
      <c r="W53" s="97">
        <f>($Q53*'As published'!W53)</f>
        <v>45.99</v>
      </c>
      <c r="X53" s="97">
        <f>($Q53*'As published'!X53)</f>
        <v>5.1100000000000003</v>
      </c>
      <c r="Y53" s="97">
        <f>($Q53*'As published'!Y53)</f>
        <v>5.1100000000000003</v>
      </c>
      <c r="Z53" s="13" t="s">
        <v>130</v>
      </c>
      <c r="AA53" s="105">
        <f>($Q53*'As published'!AA53)</f>
        <v>25.55</v>
      </c>
      <c r="AB53" s="63"/>
      <c r="AC53" s="71" t="s">
        <v>53</v>
      </c>
      <c r="AD53" s="98">
        <f t="shared" si="0"/>
        <v>1801049</v>
      </c>
      <c r="AE53" s="99">
        <v>896723</v>
      </c>
      <c r="AF53" s="100">
        <v>904326</v>
      </c>
      <c r="AG53" s="101">
        <v>366495</v>
      </c>
      <c r="AH53" s="99">
        <v>1643042</v>
      </c>
      <c r="AI53" s="102">
        <v>60339</v>
      </c>
      <c r="AJ53" s="102">
        <v>30196</v>
      </c>
      <c r="AK53" s="102">
        <v>1786</v>
      </c>
      <c r="AL53" s="102">
        <v>13763</v>
      </c>
      <c r="AM53" s="112">
        <v>660</v>
      </c>
      <c r="AN53" s="102">
        <v>46837</v>
      </c>
      <c r="AO53" s="100">
        <v>4426</v>
      </c>
    </row>
    <row r="54" spans="1:41">
      <c r="A54" s="71" t="s">
        <v>54</v>
      </c>
      <c r="B54" s="88">
        <v>20202</v>
      </c>
      <c r="C54" s="89">
        <v>18953</v>
      </c>
      <c r="D54" s="103">
        <v>1249</v>
      </c>
      <c r="E54" s="91">
        <v>0</v>
      </c>
      <c r="F54" s="92">
        <v>8947</v>
      </c>
      <c r="G54" s="94">
        <v>8200</v>
      </c>
      <c r="H54" s="94">
        <v>1918</v>
      </c>
      <c r="I54" s="93">
        <v>886</v>
      </c>
      <c r="J54" s="93">
        <v>244</v>
      </c>
      <c r="K54" s="93">
        <v>0</v>
      </c>
      <c r="L54" s="93">
        <v>0</v>
      </c>
      <c r="M54" s="127" t="s">
        <v>61</v>
      </c>
      <c r="N54" s="103">
        <v>7</v>
      </c>
      <c r="O54" s="63"/>
      <c r="P54" s="71" t="s">
        <v>54</v>
      </c>
      <c r="Q54" s="104">
        <v>12750</v>
      </c>
      <c r="R54" s="92">
        <v>10690</v>
      </c>
      <c r="S54" s="103">
        <v>2000</v>
      </c>
      <c r="T54" s="131">
        <v>48</v>
      </c>
      <c r="U54" s="123">
        <f>($Q54*'As published'!U54)</f>
        <v>7254.7499999999991</v>
      </c>
      <c r="V54" s="97">
        <f>($Q54*'As published'!V54)</f>
        <v>3914.25</v>
      </c>
      <c r="W54" s="97">
        <f>($Q54*'As published'!W54)</f>
        <v>726.75</v>
      </c>
      <c r="X54" s="97">
        <f>($Q54*'As published'!X54)</f>
        <v>650.25</v>
      </c>
      <c r="Y54" s="97">
        <f>($Q54*'As published'!Y54)</f>
        <v>178.49999999999997</v>
      </c>
      <c r="Z54" s="97">
        <f>($Q54*'As published'!Z54)</f>
        <v>12.75</v>
      </c>
      <c r="AA54" s="21" t="s">
        <v>130</v>
      </c>
      <c r="AB54" s="63"/>
      <c r="AC54" s="71" t="s">
        <v>54</v>
      </c>
      <c r="AD54" s="98">
        <f t="shared" si="0"/>
        <v>5871661</v>
      </c>
      <c r="AE54" s="99">
        <v>2937621</v>
      </c>
      <c r="AF54" s="100">
        <v>2934040</v>
      </c>
      <c r="AG54" s="101">
        <v>1292944</v>
      </c>
      <c r="AH54" s="99">
        <v>4705965</v>
      </c>
      <c r="AI54" s="102">
        <v>364446</v>
      </c>
      <c r="AJ54" s="102">
        <v>424598</v>
      </c>
      <c r="AK54" s="102">
        <v>39457</v>
      </c>
      <c r="AL54" s="102">
        <v>165139</v>
      </c>
      <c r="AM54" s="102">
        <v>2395</v>
      </c>
      <c r="AN54" s="102">
        <v>157130</v>
      </c>
      <c r="AO54" s="100">
        <v>12531</v>
      </c>
    </row>
    <row r="55" spans="1:41" ht="17" thickBot="1">
      <c r="A55" s="133" t="s">
        <v>55</v>
      </c>
      <c r="B55" s="113">
        <v>2123</v>
      </c>
      <c r="C55" s="114">
        <v>1858</v>
      </c>
      <c r="D55" s="115">
        <v>265</v>
      </c>
      <c r="E55" s="109">
        <v>0</v>
      </c>
      <c r="F55" s="107">
        <v>1593</v>
      </c>
      <c r="G55" s="117">
        <v>101</v>
      </c>
      <c r="H55" s="117">
        <v>248</v>
      </c>
      <c r="I55" s="117">
        <v>159</v>
      </c>
      <c r="J55" s="117">
        <v>9</v>
      </c>
      <c r="K55" s="117">
        <v>5</v>
      </c>
      <c r="L55" s="117">
        <v>0</v>
      </c>
      <c r="M55" s="117">
        <v>3</v>
      </c>
      <c r="N55" s="108">
        <v>5</v>
      </c>
      <c r="O55" s="63"/>
      <c r="P55" s="133" t="s">
        <v>55</v>
      </c>
      <c r="Q55" s="106">
        <v>1570</v>
      </c>
      <c r="R55" s="107">
        <v>1210</v>
      </c>
      <c r="S55" s="115">
        <v>340</v>
      </c>
      <c r="T55" s="132">
        <v>15</v>
      </c>
      <c r="U55" s="126">
        <f>($Q55*'As published'!U55)</f>
        <v>1168.0800000000002</v>
      </c>
      <c r="V55" s="110">
        <f>($Q55*'As published'!V55)</f>
        <v>83.21</v>
      </c>
      <c r="W55" s="110">
        <f>($Q55*'As published'!W55)</f>
        <v>109.9</v>
      </c>
      <c r="X55" s="110">
        <f>($Q55*'As published'!X55)</f>
        <v>188.4</v>
      </c>
      <c r="Y55" s="110">
        <f>($Q55*'As published'!Y55)</f>
        <v>7.8500000000000005</v>
      </c>
      <c r="Z55" s="110">
        <f>($Q55*'As published'!Z55)</f>
        <v>9.42</v>
      </c>
      <c r="AA55" s="111">
        <f>($Q55*'As published'!AA55)</f>
        <v>4.71</v>
      </c>
      <c r="AB55" s="63"/>
      <c r="AC55" s="133" t="s">
        <v>55</v>
      </c>
      <c r="AD55" s="134">
        <f t="shared" si="0"/>
        <v>576641</v>
      </c>
      <c r="AE55" s="135">
        <v>295204</v>
      </c>
      <c r="AF55" s="136">
        <v>281437</v>
      </c>
      <c r="AG55" s="137">
        <v>134467</v>
      </c>
      <c r="AH55" s="135">
        <v>478508</v>
      </c>
      <c r="AI55" s="138">
        <v>4811</v>
      </c>
      <c r="AJ55" s="138">
        <v>59185</v>
      </c>
      <c r="AK55" s="138">
        <v>11330</v>
      </c>
      <c r="AL55" s="138">
        <v>4907</v>
      </c>
      <c r="AM55" s="139">
        <v>397</v>
      </c>
      <c r="AN55" s="138">
        <v>15921</v>
      </c>
      <c r="AO55" s="136">
        <v>1582</v>
      </c>
    </row>
    <row r="56" spans="1:41" ht="35" customHeight="1">
      <c r="P56" s="326" t="s">
        <v>104</v>
      </c>
      <c r="Q56" s="326"/>
      <c r="R56" s="326"/>
      <c r="S56" s="326"/>
      <c r="T56" s="326"/>
      <c r="U56" s="326"/>
      <c r="V56" s="326"/>
      <c r="W56" s="326"/>
      <c r="X56" s="326"/>
      <c r="Y56" s="326"/>
      <c r="Z56" s="326"/>
      <c r="AA56" s="326"/>
    </row>
    <row r="57" spans="1:41" ht="48" customHeight="1">
      <c r="A57" s="140"/>
      <c r="B57" s="140"/>
      <c r="C57" s="327"/>
      <c r="D57" s="327"/>
      <c r="E57" s="61"/>
      <c r="F57" s="327"/>
      <c r="G57" s="327"/>
      <c r="H57" s="327"/>
      <c r="I57" s="327"/>
      <c r="J57" s="327"/>
      <c r="K57" s="327"/>
      <c r="L57" s="327"/>
      <c r="M57" s="327"/>
      <c r="N57" s="141"/>
      <c r="P57" s="325" t="s">
        <v>105</v>
      </c>
      <c r="Q57" s="325"/>
      <c r="R57" s="325"/>
      <c r="S57" s="325"/>
      <c r="T57" s="325"/>
      <c r="U57" s="325"/>
      <c r="V57" s="325"/>
      <c r="W57" s="325"/>
      <c r="X57" s="325"/>
      <c r="Y57" s="325"/>
      <c r="Z57" s="325"/>
      <c r="AA57" s="325"/>
      <c r="AC57" s="140"/>
      <c r="AD57" s="140"/>
      <c r="AE57" s="328"/>
      <c r="AF57" s="328"/>
      <c r="AG57" s="328"/>
      <c r="AH57" s="328"/>
      <c r="AI57" s="328"/>
      <c r="AJ57" s="328"/>
      <c r="AK57" s="328"/>
    </row>
    <row r="58" spans="1:41">
      <c r="P58" t="s">
        <v>131</v>
      </c>
    </row>
  </sheetData>
  <mergeCells count="20">
    <mergeCell ref="AC2:AO2"/>
    <mergeCell ref="F3:N3"/>
    <mergeCell ref="Q44:AA44"/>
    <mergeCell ref="Q50:AA50"/>
    <mergeCell ref="Q16:AA16"/>
    <mergeCell ref="AE3:AF3"/>
    <mergeCell ref="B2:N2"/>
    <mergeCell ref="Q11:AA11"/>
    <mergeCell ref="Q12:AA12"/>
    <mergeCell ref="B13:N13"/>
    <mergeCell ref="P2:AA2"/>
    <mergeCell ref="C3:D3"/>
    <mergeCell ref="R3:S3"/>
    <mergeCell ref="U3:AA3"/>
    <mergeCell ref="AH3:AO3"/>
    <mergeCell ref="P57:AA57"/>
    <mergeCell ref="P56:AA56"/>
    <mergeCell ref="C57:D57"/>
    <mergeCell ref="F57:M57"/>
    <mergeCell ref="AE57:AK57"/>
  </mergeCells>
  <pageMargins left="0.7" right="0.7" top="0.75" bottom="0.75" header="0.3" footer="0.3"/>
  <ignoredErrors>
    <ignoredError sqref="AD5:AD55" formulaRange="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DC5CBD-94E4-AA4C-B19E-EBF73BD83BCD}">
  <dimension ref="A1:AR114"/>
  <sheetViews>
    <sheetView zoomScaleNormal="100" workbookViewId="0"/>
  </sheetViews>
  <sheetFormatPr baseColWidth="10" defaultRowHeight="16"/>
  <cols>
    <col min="1" max="1" width="22" customWidth="1"/>
    <col min="2" max="2" width="13.5" customWidth="1"/>
    <col min="3" max="4" width="10.83203125" customWidth="1"/>
    <col min="5" max="5" width="12.6640625" customWidth="1"/>
    <col min="8" max="8" width="13.5" customWidth="1"/>
    <col min="9" max="9" width="13.1640625" customWidth="1"/>
    <col min="11" max="11" width="14.1640625" customWidth="1"/>
    <col min="14" max="14" width="5.33203125" customWidth="1"/>
    <col min="15" max="15" width="20.1640625" customWidth="1"/>
    <col min="16" max="16" width="13.33203125" customWidth="1"/>
    <col min="20" max="20" width="10.33203125" customWidth="1"/>
    <col min="25" max="25" width="11.1640625" customWidth="1"/>
    <col min="27" max="27" width="6.5" customWidth="1"/>
    <col min="28" max="28" width="14.1640625" customWidth="1"/>
    <col min="29" max="29" width="13.6640625" customWidth="1"/>
    <col min="33" max="33" width="13" customWidth="1"/>
    <col min="35" max="35" width="14.33203125" customWidth="1"/>
    <col min="36" max="36" width="13.83203125" customWidth="1"/>
    <col min="38" max="38" width="17.1640625" customWidth="1"/>
  </cols>
  <sheetData>
    <row r="1" spans="1:44" ht="76">
      <c r="A1" s="207" t="s">
        <v>123</v>
      </c>
      <c r="B1" s="1"/>
      <c r="C1" s="1"/>
      <c r="N1" s="3"/>
    </row>
    <row r="2" spans="1:44" s="142" customFormat="1" ht="18">
      <c r="C2" s="329" t="s">
        <v>3</v>
      </c>
      <c r="D2" s="329"/>
      <c r="E2" s="329"/>
      <c r="F2" s="329"/>
      <c r="G2" s="329"/>
      <c r="H2" s="329"/>
      <c r="I2" s="329"/>
      <c r="J2" s="329"/>
      <c r="K2" s="329"/>
      <c r="L2" s="329"/>
      <c r="M2" s="329"/>
      <c r="N2" s="143"/>
      <c r="O2" s="329" t="s">
        <v>4</v>
      </c>
      <c r="P2" s="329"/>
      <c r="Q2" s="329"/>
      <c r="R2" s="329"/>
      <c r="S2" s="329"/>
      <c r="T2" s="329"/>
      <c r="U2" s="329"/>
      <c r="V2" s="329"/>
      <c r="W2" s="329"/>
      <c r="X2" s="329"/>
      <c r="Y2" s="329"/>
      <c r="Z2" s="329"/>
      <c r="AB2" s="146"/>
      <c r="AC2" s="146"/>
      <c r="AD2" s="146"/>
      <c r="AE2" s="146"/>
      <c r="AF2" s="146"/>
      <c r="AG2" s="146"/>
      <c r="AH2" s="146"/>
      <c r="AI2" s="146"/>
      <c r="AJ2" s="146"/>
      <c r="AK2" s="146"/>
    </row>
    <row r="3" spans="1:44" s="142" customFormat="1" ht="18">
      <c r="C3" s="330" t="s">
        <v>2</v>
      </c>
      <c r="D3" s="332"/>
      <c r="E3" s="144" t="s">
        <v>1</v>
      </c>
      <c r="F3" s="344" t="s">
        <v>72</v>
      </c>
      <c r="G3" s="344"/>
      <c r="H3" s="344"/>
      <c r="I3" s="344"/>
      <c r="J3" s="344"/>
      <c r="K3" s="344"/>
      <c r="L3" s="344"/>
      <c r="M3" s="344"/>
      <c r="N3" s="143" t="s">
        <v>106</v>
      </c>
      <c r="O3" s="145"/>
      <c r="P3" s="145"/>
      <c r="Q3" s="330" t="s">
        <v>2</v>
      </c>
      <c r="R3" s="332"/>
      <c r="S3" s="144" t="s">
        <v>1</v>
      </c>
      <c r="T3" s="330" t="s">
        <v>86</v>
      </c>
      <c r="U3" s="331"/>
      <c r="V3" s="331"/>
      <c r="W3" s="331"/>
      <c r="X3" s="331"/>
      <c r="Y3" s="331"/>
      <c r="Z3" s="332"/>
      <c r="AB3" s="145"/>
      <c r="AC3" s="145"/>
      <c r="AF3" s="145"/>
    </row>
    <row r="4" spans="1:44" ht="103" thickBot="1">
      <c r="A4" s="11" t="s">
        <v>0</v>
      </c>
      <c r="B4" s="51" t="s">
        <v>109</v>
      </c>
      <c r="C4" s="48" t="s">
        <v>69</v>
      </c>
      <c r="D4" s="49" t="s">
        <v>70</v>
      </c>
      <c r="E4" s="50" t="s">
        <v>71</v>
      </c>
      <c r="F4" s="48" t="s">
        <v>59</v>
      </c>
      <c r="G4" s="51" t="s">
        <v>76</v>
      </c>
      <c r="H4" s="51" t="s">
        <v>58</v>
      </c>
      <c r="I4" s="51" t="s">
        <v>103</v>
      </c>
      <c r="J4" s="51" t="s">
        <v>78</v>
      </c>
      <c r="K4" s="51" t="s">
        <v>102</v>
      </c>
      <c r="L4" s="51" t="s">
        <v>80</v>
      </c>
      <c r="M4" s="49" t="s">
        <v>82</v>
      </c>
      <c r="N4" s="2"/>
      <c r="O4" s="14" t="s">
        <v>0</v>
      </c>
      <c r="P4" s="51" t="s">
        <v>108</v>
      </c>
      <c r="Q4" s="48" t="s">
        <v>69</v>
      </c>
      <c r="R4" s="49" t="s">
        <v>70</v>
      </c>
      <c r="S4" s="50" t="s">
        <v>71</v>
      </c>
      <c r="T4" s="51" t="s">
        <v>59</v>
      </c>
      <c r="U4" s="51" t="s">
        <v>76</v>
      </c>
      <c r="V4" s="51" t="s">
        <v>58</v>
      </c>
      <c r="W4" s="51" t="s">
        <v>103</v>
      </c>
      <c r="X4" s="51" t="s">
        <v>78</v>
      </c>
      <c r="Y4" s="51" t="s">
        <v>102</v>
      </c>
      <c r="Z4" s="49" t="s">
        <v>80</v>
      </c>
      <c r="AA4" s="1"/>
      <c r="AB4" s="46"/>
      <c r="AC4" s="56"/>
      <c r="AD4" s="56"/>
      <c r="AE4" s="56"/>
      <c r="AF4" s="56"/>
      <c r="AG4" s="56"/>
      <c r="AH4" s="56"/>
      <c r="AI4" s="56"/>
      <c r="AJ4" s="46"/>
      <c r="AK4" s="46"/>
      <c r="AL4" s="46"/>
      <c r="AM4" s="46"/>
      <c r="AN4" s="46"/>
      <c r="AQ4" s="52"/>
      <c r="AR4" s="52"/>
    </row>
    <row r="5" spans="1:44">
      <c r="A5" s="15" t="s">
        <v>5</v>
      </c>
      <c r="B5" s="40">
        <v>384</v>
      </c>
      <c r="C5" s="34">
        <v>741</v>
      </c>
      <c r="D5" s="241">
        <v>48</v>
      </c>
      <c r="E5" s="42">
        <f>(Counts!E5*100000)/Counts!AG5</f>
        <v>0</v>
      </c>
      <c r="F5" s="27">
        <f>(Counts!F5*100000)/Counts!AH5</f>
        <v>353.90278873546242</v>
      </c>
      <c r="G5" s="22">
        <f>(Counts!G5*100000)/Counts!AI5</f>
        <v>1014.423610172041</v>
      </c>
      <c r="H5" s="35">
        <f>(Counts!H5*100000)/Counts!AJ5</f>
        <v>0</v>
      </c>
      <c r="I5" s="25">
        <f>(Counts!I5*100000)/Counts!AK5</f>
        <v>17.224550726301889</v>
      </c>
      <c r="J5" s="25">
        <f>(Counts!J5*100000)/Counts!AL5</f>
        <v>5.7694249325698461</v>
      </c>
      <c r="K5" s="210">
        <f>(Counts!K5*100000)/Counts!AM5</f>
        <v>0</v>
      </c>
      <c r="L5" s="36">
        <f>(Counts!L5*100000)/Counts!AN5</f>
        <v>0</v>
      </c>
      <c r="M5" s="245">
        <f>(Counts!M5*100000)/Counts!AO5</f>
        <v>1615.4830454254638</v>
      </c>
      <c r="N5" s="2"/>
      <c r="O5" s="15" t="s">
        <v>5</v>
      </c>
      <c r="P5" s="307">
        <f>(Counts!Q5*100000)/Counts!AD5</f>
        <v>329.15305617111954</v>
      </c>
      <c r="Q5" s="304">
        <f>(Counts!R5*100000)/Counts!AE5</f>
        <v>563.03177795804675</v>
      </c>
      <c r="R5" s="310">
        <f>(Counts!S5*100000)/Counts!AF5</f>
        <v>106.30957035357083</v>
      </c>
      <c r="S5" s="307">
        <f>(Counts!T5*100000)/Counts!AG5</f>
        <v>3.0292743729624787</v>
      </c>
      <c r="T5" s="313">
        <f>(Counts!U5*100000)/Counts!AH5</f>
        <v>273.06670188210251</v>
      </c>
      <c r="U5" s="35">
        <f>(Counts!V5*100000)/Counts!AI5</f>
        <v>539.87118575051238</v>
      </c>
      <c r="V5" s="35">
        <f>(Counts!W5*100000)/Counts!AJ5</f>
        <v>197.69962476464332</v>
      </c>
      <c r="W5" s="35">
        <f>(Counts!X5*100000)/Counts!AK5</f>
        <v>94.44795314922203</v>
      </c>
      <c r="X5" s="35">
        <f>(Counts!Y5*100000)/Counts!AL5</f>
        <v>23.726760035193493</v>
      </c>
      <c r="Y5" s="19" t="s">
        <v>130</v>
      </c>
      <c r="Z5" s="20" t="s">
        <v>130</v>
      </c>
      <c r="AA5" s="1"/>
      <c r="AB5" s="244"/>
      <c r="AC5" s="12"/>
      <c r="AD5" s="12"/>
      <c r="AE5" s="12"/>
      <c r="AF5" s="12"/>
      <c r="AG5" s="12"/>
      <c r="AH5" s="12"/>
      <c r="AI5" s="12"/>
      <c r="AJ5" s="59"/>
      <c r="AK5" s="59"/>
      <c r="AL5" s="59"/>
      <c r="AM5" s="59"/>
      <c r="AN5" s="59"/>
      <c r="AP5" s="47"/>
      <c r="AQ5" s="53"/>
      <c r="AR5" s="53"/>
    </row>
    <row r="6" spans="1:44">
      <c r="A6" s="15" t="s">
        <v>6</v>
      </c>
      <c r="B6" s="18">
        <v>213</v>
      </c>
      <c r="C6" s="31">
        <v>384</v>
      </c>
      <c r="D6" s="242">
        <v>24</v>
      </c>
      <c r="E6" s="43">
        <f>(Counts!E6*100000)/Counts!AG6</f>
        <v>0</v>
      </c>
      <c r="F6" s="28">
        <f>(Counts!F6*100000)/Counts!AH6</f>
        <v>436.11843089421541</v>
      </c>
      <c r="G6" s="17">
        <f>(Counts!G6*100000)/Counts!AI6</f>
        <v>2040.6372054241453</v>
      </c>
      <c r="H6" s="32">
        <f>(Counts!H6*100000)/Counts!AJ6</f>
        <v>233.19155286918885</v>
      </c>
      <c r="I6" s="24">
        <f>(Counts!I6*100000)/Counts!AK6</f>
        <v>1776.8369428825947</v>
      </c>
      <c r="J6" s="24">
        <f>(Counts!J6*100000)/Counts!AL6</f>
        <v>340.11408890323969</v>
      </c>
      <c r="K6" s="211">
        <f>(Counts!K6*100000)/Counts!AM6</f>
        <v>904.76190476190482</v>
      </c>
      <c r="L6" s="33">
        <f>(Counts!L6*100000)/Counts!AN6</f>
        <v>0</v>
      </c>
      <c r="M6" s="246">
        <f>(Counts!M6*100000)/Counts!AO6</f>
        <v>0</v>
      </c>
      <c r="N6" s="3"/>
      <c r="O6" s="15" t="s">
        <v>87</v>
      </c>
      <c r="P6" s="308">
        <f>(Counts!Q6*100000)/Counts!AD6</f>
        <v>6.7939305741822489</v>
      </c>
      <c r="Q6" s="305">
        <f>(Counts!R6*100000)/Counts!AE6</f>
        <v>10.396388294706419</v>
      </c>
      <c r="R6" s="311">
        <f>(Counts!S6*100000)/Counts!AF6</f>
        <v>2.847364194964721</v>
      </c>
      <c r="S6" s="308">
        <f>(Counts!T6*100000)/Counts!AG6</f>
        <v>0</v>
      </c>
      <c r="T6" s="314">
        <f>(Counts!U6*100000)/Counts!AH6</f>
        <v>5.6269633959702201</v>
      </c>
      <c r="U6" s="13" t="s">
        <v>130</v>
      </c>
      <c r="V6" s="32">
        <v>2.0420782932192325</v>
      </c>
      <c r="W6" s="32">
        <v>23.305553780876906</v>
      </c>
      <c r="X6" s="13" t="s">
        <v>130</v>
      </c>
      <c r="Y6" s="13" t="s">
        <v>130</v>
      </c>
      <c r="Z6" s="21" t="s">
        <v>130</v>
      </c>
      <c r="AB6" s="47"/>
      <c r="AC6" s="12"/>
      <c r="AD6" s="12"/>
      <c r="AE6" s="12"/>
      <c r="AF6" s="12"/>
      <c r="AG6" s="12"/>
      <c r="AH6" s="12"/>
      <c r="AI6" s="12"/>
      <c r="AJ6" s="59"/>
      <c r="AK6" s="59"/>
      <c r="AL6" s="59"/>
      <c r="AM6" s="59"/>
      <c r="AN6" s="59"/>
      <c r="AP6" s="47"/>
      <c r="AQ6" s="53"/>
      <c r="AR6" s="53"/>
    </row>
    <row r="7" spans="1:44">
      <c r="A7" s="15" t="s">
        <v>7</v>
      </c>
      <c r="B7" s="18">
        <v>453</v>
      </c>
      <c r="C7" s="31">
        <v>826</v>
      </c>
      <c r="D7" s="242">
        <v>81</v>
      </c>
      <c r="E7" s="43">
        <f>(Counts!E7*100000)/Counts!AG7</f>
        <v>1.0529999659323541</v>
      </c>
      <c r="F7" s="28">
        <f>(Counts!F7*100000)/Counts!AH7</f>
        <v>342.70618894058572</v>
      </c>
      <c r="G7" s="17">
        <f>(Counts!G7*100000)/Counts!AI7</f>
        <v>1696.3621751584817</v>
      </c>
      <c r="H7" s="32">
        <f>(Counts!H7*100000)/Counts!AJ7</f>
        <v>581.67942380469106</v>
      </c>
      <c r="I7" s="24">
        <f>(Counts!I7*100000)/Counts!AK7</f>
        <v>731.66839854133343</v>
      </c>
      <c r="J7" s="24">
        <f>(Counts!J7*100000)/Counts!AL7</f>
        <v>68.771573248296036</v>
      </c>
      <c r="K7" s="17" t="s">
        <v>61</v>
      </c>
      <c r="L7" s="13" t="s">
        <v>61</v>
      </c>
      <c r="M7" s="246">
        <f>(Counts!M7*100000)/Counts!AO7</f>
        <v>3318.6920448999513</v>
      </c>
      <c r="N7" s="3"/>
      <c r="O7" s="15" t="s">
        <v>7</v>
      </c>
      <c r="P7" s="308">
        <f>(Counts!Q7*100000)/Counts!AD7</f>
        <v>191.26446861320406</v>
      </c>
      <c r="Q7" s="305">
        <f>(Counts!R7*100000)/Counts!AE7</f>
        <v>317.49669981705739</v>
      </c>
      <c r="R7" s="311">
        <f>(Counts!S7*100000)/Counts!AF7</f>
        <v>61.489721062316733</v>
      </c>
      <c r="S7" s="308">
        <f>(Counts!T7*100000)/Counts!AG7</f>
        <v>8.423999727458833</v>
      </c>
      <c r="T7" s="314">
        <f>(Counts!U7*100000)/Counts!AH7</f>
        <v>197.63992844421708</v>
      </c>
      <c r="U7" s="32">
        <f>(Counts!V7*100000)/Counts!AI7</f>
        <v>704.36879120439369</v>
      </c>
      <c r="V7" s="32">
        <f>(Counts!W7*100000)/Counts!AJ7</f>
        <v>122.35866554385542</v>
      </c>
      <c r="W7" s="32">
        <f>(Counts!X7*100000)/Counts!AK7</f>
        <v>426.83510607245853</v>
      </c>
      <c r="X7" s="32">
        <f>(Counts!Y7*100000)/Counts!AL7</f>
        <v>29.655003241462687</v>
      </c>
      <c r="Y7" s="13" t="s">
        <v>130</v>
      </c>
      <c r="Z7" s="239">
        <f>(Counts!AA7*100000)/Counts!AN7</f>
        <v>12.093118801048547</v>
      </c>
      <c r="AB7" s="47"/>
      <c r="AC7" s="12"/>
      <c r="AD7" s="12"/>
      <c r="AE7" s="12"/>
      <c r="AF7" s="12"/>
      <c r="AG7" s="12"/>
      <c r="AH7" s="12"/>
      <c r="AI7" s="12"/>
      <c r="AJ7" s="59"/>
      <c r="AK7" s="59"/>
      <c r="AL7" s="59"/>
      <c r="AM7" s="59"/>
      <c r="AN7" s="59"/>
      <c r="AP7" s="47"/>
      <c r="AQ7" s="53"/>
      <c r="AR7" s="53"/>
    </row>
    <row r="8" spans="1:44">
      <c r="A8" s="15" t="s">
        <v>8</v>
      </c>
      <c r="B8" s="18">
        <v>559</v>
      </c>
      <c r="C8" s="28">
        <v>1038</v>
      </c>
      <c r="D8" s="242">
        <v>92</v>
      </c>
      <c r="E8" s="43">
        <f>(Counts!E8*100000)/Counts!AG8</f>
        <v>0.70843103778062722</v>
      </c>
      <c r="F8" s="28">
        <f>(Counts!F8*100000)/Counts!AH8</f>
        <v>449.54242918659048</v>
      </c>
      <c r="G8" s="17">
        <f>(Counts!G8*100000)/Counts!AI8</f>
        <v>1485.6894599647173</v>
      </c>
      <c r="H8" s="32">
        <f>(Counts!H8*100000)/Counts!AJ8</f>
        <v>238.55831119359664</v>
      </c>
      <c r="I8" s="24">
        <f>(Counts!I8*100000)/Counts!AK8</f>
        <v>358.58031467252101</v>
      </c>
      <c r="J8" s="24">
        <f>(Counts!J8*100000)/Counts!AL8</f>
        <v>105.32089961601756</v>
      </c>
      <c r="K8" s="211">
        <f>(Counts!K8*100000)/Counts!AM8</f>
        <v>182.55188316679477</v>
      </c>
      <c r="L8" s="33">
        <f>(Counts!L8*100000)/Counts!AN8</f>
        <v>0</v>
      </c>
      <c r="M8" s="246">
        <f>(Counts!M8*100000)/Counts!AO8</f>
        <v>367.00175522578587</v>
      </c>
      <c r="N8" s="3"/>
      <c r="O8" s="15" t="s">
        <v>8</v>
      </c>
      <c r="P8" s="308">
        <f>(Counts!Q8*100000)/Counts!AD8</f>
        <v>312.67577617603513</v>
      </c>
      <c r="Q8" s="305">
        <f>(Counts!R8*100000)/Counts!AE8</f>
        <v>512.96915444348576</v>
      </c>
      <c r="R8" s="311">
        <f>(Counts!S8*100000)/Counts!AF8</f>
        <v>112.95064516489153</v>
      </c>
      <c r="S8" s="308">
        <f>(Counts!T8*100000)/Counts!AG8</f>
        <v>9.7763483213726552</v>
      </c>
      <c r="T8" s="314">
        <f>(Counts!U8*100000)/Counts!AH8</f>
        <v>269.99856383742639</v>
      </c>
      <c r="U8" s="32">
        <f>(Counts!V8*100000)/Counts!AI8</f>
        <v>705.3898206903815</v>
      </c>
      <c r="V8" s="32">
        <f>(Counts!W8*100000)/Counts!AJ8</f>
        <v>159.32135880780166</v>
      </c>
      <c r="W8" s="32">
        <f>(Counts!X8*100000)/Counts!AK8</f>
        <v>206.36663007683865</v>
      </c>
      <c r="X8" s="32">
        <f>(Counts!Y8*100000)/Counts!AL8</f>
        <v>20.625342841470104</v>
      </c>
      <c r="Y8" s="32">
        <f>(Counts!Z8*100000)/Counts!AM8</f>
        <v>90.31514219830899</v>
      </c>
      <c r="Z8" s="239">
        <f>(Counts!AA8*100000)/Counts!AN8</f>
        <v>16.357782998346821</v>
      </c>
      <c r="AB8" s="47"/>
      <c r="AC8" s="12"/>
      <c r="AD8" s="12"/>
      <c r="AE8" s="12"/>
      <c r="AF8" s="12"/>
      <c r="AG8" s="12"/>
      <c r="AH8" s="12"/>
      <c r="AI8" s="12"/>
      <c r="AJ8" s="59"/>
      <c r="AK8" s="59"/>
      <c r="AL8" s="59"/>
      <c r="AM8" s="59"/>
      <c r="AN8" s="59"/>
      <c r="AP8" s="47"/>
      <c r="AQ8" s="53"/>
      <c r="AR8" s="53"/>
    </row>
    <row r="9" spans="1:44">
      <c r="A9" s="15" t="s">
        <v>9</v>
      </c>
      <c r="B9" s="18">
        <v>259</v>
      </c>
      <c r="C9" s="31">
        <v>498</v>
      </c>
      <c r="D9" s="242">
        <v>20</v>
      </c>
      <c r="E9" s="43" t="s">
        <v>61</v>
      </c>
      <c r="F9" s="28">
        <f>(Counts!F9*100000)/Counts!AH9</f>
        <v>142.72149774719463</v>
      </c>
      <c r="G9" s="17">
        <f>(Counts!G9*100000)/Counts!AI9</f>
        <v>1349.0374892396521</v>
      </c>
      <c r="H9" s="32">
        <f>(Counts!H9*100000)/Counts!AJ9</f>
        <v>294.98286721500045</v>
      </c>
      <c r="I9" s="24">
        <f>(Counts!I9*100000)/Counts!AK9</f>
        <v>933.72258547060096</v>
      </c>
      <c r="J9" s="24">
        <f>(Counts!J9*100000)/Counts!AL9</f>
        <v>20.027279843835476</v>
      </c>
      <c r="K9" s="211">
        <f>(Counts!K9*100000)/Counts!AM9</f>
        <v>238.32150387550857</v>
      </c>
      <c r="L9" s="13" t="s">
        <v>61</v>
      </c>
      <c r="M9" s="246">
        <f>(Counts!M9*100000)/Counts!AO9</f>
        <v>2649.9704888125771</v>
      </c>
      <c r="N9" s="3"/>
      <c r="O9" s="15" t="s">
        <v>9</v>
      </c>
      <c r="P9" s="308">
        <f>(Counts!Q9*100000)/Counts!AD9</f>
        <v>190.24034584103202</v>
      </c>
      <c r="Q9" s="305">
        <f>(Counts!R9*100000)/Counts!AE9</f>
        <v>330.93159374098991</v>
      </c>
      <c r="R9" s="311">
        <f>(Counts!S9*100000)/Counts!AF9</f>
        <v>49.743408605781916</v>
      </c>
      <c r="S9" s="308">
        <f>(Counts!T9*100000)/Counts!AG9</f>
        <v>0</v>
      </c>
      <c r="T9" s="314">
        <f>(Counts!U9*100000)/Counts!AH9</f>
        <v>152.68103010376771</v>
      </c>
      <c r="U9" s="32">
        <f>(Counts!V9*100000)/Counts!AI9</f>
        <v>726.55183950259936</v>
      </c>
      <c r="V9" s="32">
        <f>(Counts!W9*100000)/Counts!AJ9</f>
        <v>224.30702689474981</v>
      </c>
      <c r="W9" s="32">
        <f>(Counts!X9*100000)/Counts!AK9</f>
        <v>482.93000699688758</v>
      </c>
      <c r="X9" s="32">
        <f>(Counts!Y9*100000)/Counts!AL9</f>
        <v>23.286107789508812</v>
      </c>
      <c r="Y9" s="32">
        <f>(Counts!Z9*100000)/Counts!AM9</f>
        <v>278.63570219463668</v>
      </c>
      <c r="Z9" s="239">
        <f>(Counts!AA9*100000)/Counts!AN9</f>
        <v>53.088332024867917</v>
      </c>
      <c r="AB9" s="47"/>
      <c r="AC9" s="12"/>
      <c r="AD9" s="12"/>
      <c r="AE9" s="12"/>
      <c r="AF9" s="12"/>
      <c r="AG9" s="12"/>
      <c r="AH9" s="12"/>
      <c r="AI9" s="12"/>
      <c r="AJ9" s="59"/>
      <c r="AK9" s="59"/>
      <c r="AL9" s="59"/>
      <c r="AM9" s="59"/>
      <c r="AN9" s="59"/>
      <c r="AP9" s="47"/>
      <c r="AQ9" s="53"/>
      <c r="AR9" s="53"/>
    </row>
    <row r="10" spans="1:44" ht="17" thickBot="1">
      <c r="A10" s="15" t="s">
        <v>10</v>
      </c>
      <c r="B10" s="18">
        <v>271</v>
      </c>
      <c r="C10" s="31">
        <v>491</v>
      </c>
      <c r="D10" s="242">
        <v>44</v>
      </c>
      <c r="E10" s="43">
        <f>(Counts!E10*100000)/Counts!AG10</f>
        <v>0</v>
      </c>
      <c r="F10" s="28">
        <f>(Counts!F10*100000)/Counts!AH10</f>
        <v>170.59899084940506</v>
      </c>
      <c r="G10" s="17">
        <f>(Counts!G10*100000)/Counts!AI10</f>
        <v>1244.0917995075752</v>
      </c>
      <c r="H10" s="32">
        <f>(Counts!H10*100000)/Counts!AJ10</f>
        <v>376.36414067506433</v>
      </c>
      <c r="I10" s="24">
        <f>(Counts!I10*100000)/Counts!AK10</f>
        <v>2079.0180283851168</v>
      </c>
      <c r="J10" s="24">
        <f>(Counts!J10*100000)/Counts!AL10</f>
        <v>102.1133013674303</v>
      </c>
      <c r="K10" s="211">
        <f>(Counts!K10*100000)/Counts!AM10</f>
        <v>135.92496941688188</v>
      </c>
      <c r="L10" s="13" t="s">
        <v>61</v>
      </c>
      <c r="M10" s="246">
        <f>(Counts!M10*100000)/Counts!AO10</f>
        <v>5691.2826207662411</v>
      </c>
      <c r="N10" s="3"/>
      <c r="O10" s="15" t="s">
        <v>10</v>
      </c>
      <c r="P10" s="309">
        <f>(Counts!Q10*100000)/Counts!AD10</f>
        <v>227.14660531145643</v>
      </c>
      <c r="Q10" s="306">
        <f>(Counts!R10*100000)/Counts!AE10</f>
        <v>370.17392649561316</v>
      </c>
      <c r="R10" s="312">
        <f>(Counts!S10*100000)/Counts!AF10</f>
        <v>80.997722160127893</v>
      </c>
      <c r="S10" s="309">
        <f>(Counts!T10*100000)/Counts!AG10</f>
        <v>0</v>
      </c>
      <c r="T10" s="315">
        <f>(Counts!U10*100000)/Counts!AH10</f>
        <v>194.90673049650582</v>
      </c>
      <c r="U10" s="38">
        <f>(Counts!V10*100000)/Counts!AI10</f>
        <v>952.05147098467012</v>
      </c>
      <c r="V10" s="38">
        <f>(Counts!W10*100000)/Counts!AJ10</f>
        <v>245.56923282928275</v>
      </c>
      <c r="W10" s="38">
        <f>(Counts!X10*100000)/Counts!AK10</f>
        <v>897.58342922899897</v>
      </c>
      <c r="X10" s="38">
        <f>(Counts!Y10*100000)/Counts!AL10</f>
        <v>50.501687089326929</v>
      </c>
      <c r="Y10" s="38">
        <f>(Counts!Z10*100000)/Counts!AM10</f>
        <v>176.70246024194645</v>
      </c>
      <c r="Z10" s="240">
        <f>(Counts!AA10*100000)/Counts!AN10</f>
        <v>13.505721750964881</v>
      </c>
      <c r="AB10" s="47"/>
      <c r="AC10" s="12"/>
      <c r="AD10" s="12"/>
      <c r="AE10" s="12"/>
      <c r="AF10" s="12"/>
      <c r="AG10" s="12"/>
      <c r="AH10" s="12"/>
      <c r="AI10" s="12"/>
      <c r="AJ10" s="59"/>
      <c r="AK10" s="59"/>
      <c r="AL10" s="59"/>
      <c r="AM10" s="59"/>
      <c r="AN10" s="59"/>
      <c r="AP10" s="47"/>
      <c r="AQ10" s="53"/>
      <c r="AR10" s="53"/>
    </row>
    <row r="11" spans="1:44" ht="17" thickBot="1">
      <c r="A11" s="15" t="s">
        <v>11</v>
      </c>
      <c r="B11" s="18">
        <v>155</v>
      </c>
      <c r="C11" s="31">
        <v>301</v>
      </c>
      <c r="D11" s="242">
        <v>14</v>
      </c>
      <c r="E11" s="43">
        <f>(Counts!E11*100000)/Counts!AG11</f>
        <v>5.5071182861847889</v>
      </c>
      <c r="F11" s="28">
        <f>(Counts!F11*100000)/Counts!AH11</f>
        <v>118.67494173051817</v>
      </c>
      <c r="G11" s="17">
        <f>(Counts!G11*100000)/Counts!AI11</f>
        <v>1171.6357237523528</v>
      </c>
      <c r="H11" s="32">
        <f>(Counts!H11*100000)/Counts!AJ11</f>
        <v>462.90149410308737</v>
      </c>
      <c r="I11" s="24">
        <f>(Counts!I11*100000)/Counts!AK11</f>
        <v>804.73372781065086</v>
      </c>
      <c r="J11" s="24">
        <f>(Counts!J11*100000)/Counts!AL11</f>
        <v>25.923603742644932</v>
      </c>
      <c r="K11" s="211">
        <f>(Counts!K11*100000)/Counts!AM11</f>
        <v>0</v>
      </c>
      <c r="L11" s="33">
        <f>(Counts!L11*100000)/Counts!AN11</f>
        <v>0</v>
      </c>
      <c r="M11" s="246">
        <f>(Counts!M11*100000)/Counts!AO11</f>
        <v>0</v>
      </c>
      <c r="N11" s="3"/>
      <c r="O11" s="15" t="s">
        <v>11</v>
      </c>
      <c r="P11" s="350" t="s">
        <v>101</v>
      </c>
      <c r="Q11" s="351"/>
      <c r="R11" s="351"/>
      <c r="S11" s="351"/>
      <c r="T11" s="346"/>
      <c r="U11" s="346"/>
      <c r="V11" s="346"/>
      <c r="W11" s="346"/>
      <c r="X11" s="346"/>
      <c r="Y11" s="346"/>
      <c r="Z11" s="347"/>
      <c r="AB11" s="47"/>
      <c r="AC11" s="59"/>
      <c r="AD11" s="59"/>
      <c r="AE11" s="59"/>
      <c r="AF11" s="59"/>
      <c r="AG11" s="59"/>
      <c r="AH11" s="59"/>
      <c r="AI11" s="59"/>
      <c r="AJ11" s="59"/>
      <c r="AK11" s="59"/>
      <c r="AL11" s="1"/>
      <c r="AM11" s="59"/>
      <c r="AN11" s="59"/>
      <c r="AP11" s="47"/>
      <c r="AQ11" s="53"/>
      <c r="AR11" s="53"/>
    </row>
    <row r="12" spans="1:44" ht="17" thickBot="1">
      <c r="A12" s="15" t="s">
        <v>12</v>
      </c>
      <c r="B12" s="41">
        <v>276</v>
      </c>
      <c r="C12" s="37">
        <v>554</v>
      </c>
      <c r="D12" s="243">
        <v>15</v>
      </c>
      <c r="E12" s="44">
        <f>(Counts!E12*100000)/Counts!AG12</f>
        <v>0</v>
      </c>
      <c r="F12" s="29">
        <f>(Counts!F12*100000)/Counts!AH12</f>
        <v>259.7815891732547</v>
      </c>
      <c r="G12" s="30">
        <f>(Counts!G12*100000)/Counts!AI12</f>
        <v>1396.4907965012039</v>
      </c>
      <c r="H12" s="38">
        <f>(Counts!H12*100000)/Counts!AJ12</f>
        <v>313.81851004429143</v>
      </c>
      <c r="I12" s="26">
        <f>(Counts!I12*100000)/Counts!AK12</f>
        <v>47.984644913627641</v>
      </c>
      <c r="J12" s="26">
        <f>(Counts!J12*100000)/Counts!AL12</f>
        <v>15.229199451748819</v>
      </c>
      <c r="K12" s="212">
        <f>(Counts!K12*100000)/Counts!AM12</f>
        <v>0</v>
      </c>
      <c r="L12" s="39">
        <f>(Counts!L12*100000)/Counts!AN12</f>
        <v>0</v>
      </c>
      <c r="M12" s="247">
        <f>(Counts!M12*100000)/Counts!AO12</f>
        <v>0</v>
      </c>
      <c r="N12" s="3"/>
      <c r="O12" s="15" t="s">
        <v>12</v>
      </c>
      <c r="P12" s="352" t="s">
        <v>101</v>
      </c>
      <c r="Q12" s="353"/>
      <c r="R12" s="353"/>
      <c r="S12" s="353"/>
      <c r="T12" s="346"/>
      <c r="U12" s="346"/>
      <c r="V12" s="346"/>
      <c r="W12" s="346"/>
      <c r="X12" s="346"/>
      <c r="Y12" s="346"/>
      <c r="Z12" s="347"/>
      <c r="AB12" s="47"/>
      <c r="AC12" s="59"/>
      <c r="AD12" s="59"/>
      <c r="AE12" s="59"/>
      <c r="AF12" s="59"/>
      <c r="AG12" s="59"/>
      <c r="AH12" s="59"/>
      <c r="AI12" s="59"/>
      <c r="AJ12" s="59"/>
      <c r="AK12" s="59"/>
      <c r="AL12" s="1"/>
      <c r="AM12" s="59"/>
      <c r="AN12" s="59"/>
      <c r="AP12" s="47"/>
      <c r="AQ12" s="53"/>
      <c r="AR12" s="53"/>
    </row>
    <row r="13" spans="1:44" ht="17" thickBot="1">
      <c r="A13" s="15" t="s">
        <v>13</v>
      </c>
      <c r="B13" s="345" t="s">
        <v>100</v>
      </c>
      <c r="C13" s="346"/>
      <c r="D13" s="346"/>
      <c r="E13" s="346"/>
      <c r="F13" s="346"/>
      <c r="G13" s="346"/>
      <c r="H13" s="346"/>
      <c r="I13" s="346"/>
      <c r="J13" s="346"/>
      <c r="K13" s="346"/>
      <c r="L13" s="346"/>
      <c r="M13" s="347"/>
      <c r="N13" s="3"/>
      <c r="O13" s="15" t="s">
        <v>13</v>
      </c>
      <c r="P13" s="316">
        <f>(Counts!Q13*100000)/Counts!AD13</f>
        <v>266.41138015732912</v>
      </c>
      <c r="Q13" s="27">
        <f>(Counts!R13*100000)/Counts!AE13</f>
        <v>522.28947125871764</v>
      </c>
      <c r="R13" s="302">
        <f>(Counts!S13*100000)/Counts!AF13</f>
        <v>33.551042319048044</v>
      </c>
      <c r="S13" s="322">
        <f>(Counts!T13*100000)/Counts!AG13</f>
        <v>0</v>
      </c>
      <c r="T13" s="313">
        <f>(Counts!U13*100000)/Counts!AH13</f>
        <v>33.43503889838496</v>
      </c>
      <c r="U13" s="35">
        <f>(Counts!V13*100000)/Counts!AI13</f>
        <v>542.8739206448771</v>
      </c>
      <c r="V13" s="35">
        <f>(Counts!W13*100000)/Counts!AJ13</f>
        <v>134.75877477851967</v>
      </c>
      <c r="W13" s="19" t="s">
        <v>130</v>
      </c>
      <c r="X13" s="35">
        <f>(Counts!Y13*100000)/Counts!AL13</f>
        <v>19.838674514933508</v>
      </c>
      <c r="Y13" s="19" t="s">
        <v>130</v>
      </c>
      <c r="Z13" s="20" t="s">
        <v>130</v>
      </c>
      <c r="AB13" s="47"/>
      <c r="AC13" s="12"/>
      <c r="AD13" s="12"/>
      <c r="AE13" s="12"/>
      <c r="AG13" s="12"/>
      <c r="AJ13" s="59"/>
      <c r="AK13" s="59"/>
      <c r="AL13" s="1"/>
      <c r="AM13" s="59"/>
      <c r="AN13" s="59"/>
      <c r="AP13" s="47"/>
      <c r="AQ13" s="53"/>
      <c r="AR13" s="53"/>
    </row>
    <row r="14" spans="1:44">
      <c r="A14" s="15" t="s">
        <v>14</v>
      </c>
      <c r="B14" s="40">
        <v>367</v>
      </c>
      <c r="C14" s="34">
        <v>700</v>
      </c>
      <c r="D14" s="241">
        <v>45</v>
      </c>
      <c r="E14" s="42">
        <f>(Counts!E14*100000)/Counts!AG14</f>
        <v>1.1264133847947804</v>
      </c>
      <c r="F14" s="27">
        <f>(Counts!F14*100000)/Counts!AH14</f>
        <v>281.70164231014422</v>
      </c>
      <c r="G14" s="22">
        <f>(Counts!G14*100000)/Counts!AI14</f>
        <v>1186.95006316897</v>
      </c>
      <c r="H14" s="35">
        <f>(Counts!H14*100000)/Counts!AJ14</f>
        <v>181.90302677053293</v>
      </c>
      <c r="I14" s="25">
        <f>(Counts!I14*100000)/Counts!AK14</f>
        <v>283.85265466744079</v>
      </c>
      <c r="J14" s="25">
        <f>(Counts!J14*100000)/Counts!AL14</f>
        <v>3.0764182288034783</v>
      </c>
      <c r="K14" s="210">
        <f>(Counts!K14*100000)/Counts!AM14</f>
        <v>65.122336961577815</v>
      </c>
      <c r="L14" s="19" t="s">
        <v>61</v>
      </c>
      <c r="M14" s="245">
        <f>(Counts!M14*100000)/Counts!AO14</f>
        <v>255.04244217740052</v>
      </c>
      <c r="N14" s="3"/>
      <c r="O14" s="15" t="s">
        <v>14</v>
      </c>
      <c r="P14" s="317">
        <f>(Counts!Q14*100000)/Counts!AD14</f>
        <v>265.51373909418481</v>
      </c>
      <c r="Q14" s="28">
        <f>(Counts!R14*100000)/Counts!AE14</f>
        <v>451.68771809805344</v>
      </c>
      <c r="R14" s="213">
        <f>(Counts!S14*100000)/Counts!AF14</f>
        <v>82.579016413869809</v>
      </c>
      <c r="S14" s="323">
        <f>(Counts!T14*100000)/Counts!AG14</f>
        <v>6.9462158729011456</v>
      </c>
      <c r="T14" s="314">
        <f>(Counts!U14*100000)/Counts!AH14</f>
        <v>249.02303937698463</v>
      </c>
      <c r="U14" s="32">
        <f>(Counts!V14*100000)/Counts!AI14</f>
        <v>717.06101908469043</v>
      </c>
      <c r="V14" s="32">
        <f>(Counts!W14*100000)/Counts!AJ14</f>
        <v>98.264465617395757</v>
      </c>
      <c r="W14" s="32">
        <f>(Counts!X14*100000)/Counts!AK14</f>
        <v>182.76240242564995</v>
      </c>
      <c r="X14" s="32">
        <f>(Counts!Y14*100000)/Counts!AL14</f>
        <v>19.36776187155612</v>
      </c>
      <c r="Y14" s="13" t="s">
        <v>130</v>
      </c>
      <c r="Z14" s="21" t="s">
        <v>130</v>
      </c>
      <c r="AB14" s="47"/>
      <c r="AC14" s="12"/>
      <c r="AD14" s="12"/>
      <c r="AE14" s="12"/>
      <c r="AF14" s="12"/>
      <c r="AG14" s="12"/>
      <c r="AJ14" s="59"/>
      <c r="AK14" s="59"/>
      <c r="AL14" s="59"/>
      <c r="AM14" s="59"/>
      <c r="AN14" s="59"/>
      <c r="AP14" s="47"/>
      <c r="AQ14" s="53"/>
      <c r="AR14" s="53"/>
    </row>
    <row r="15" spans="1:44" ht="17" thickBot="1">
      <c r="A15" s="15" t="s">
        <v>15</v>
      </c>
      <c r="B15" s="18">
        <v>427</v>
      </c>
      <c r="C15" s="31">
        <v>819</v>
      </c>
      <c r="D15" s="242">
        <v>54</v>
      </c>
      <c r="E15" s="43">
        <f>(Counts!E15*100000)/Counts!AG15</f>
        <v>0</v>
      </c>
      <c r="F15" s="28">
        <f>(Counts!F15*100000)/Counts!AH15</f>
        <v>314.11362166470519</v>
      </c>
      <c r="G15" s="17">
        <f>(Counts!G15*100000)/Counts!AI15</f>
        <v>837.46349033872627</v>
      </c>
      <c r="H15" s="32">
        <f>(Counts!H15*100000)/Counts!AJ15</f>
        <v>185.50769976174897</v>
      </c>
      <c r="I15" s="24">
        <f>(Counts!I15*100000)/Counts!AK15</f>
        <v>158.66147410933218</v>
      </c>
      <c r="J15" s="24">
        <f>(Counts!J15*100000)/Counts!AL15</f>
        <v>35.306525860343577</v>
      </c>
      <c r="K15" s="211">
        <f>(Counts!K15*100000)/Counts!AM15</f>
        <v>0</v>
      </c>
      <c r="L15" s="33">
        <f>(Counts!L15*100000)/Counts!AN15</f>
        <v>0</v>
      </c>
      <c r="M15" s="213" t="s">
        <v>61</v>
      </c>
      <c r="N15" s="3"/>
      <c r="O15" s="15" t="s">
        <v>15</v>
      </c>
      <c r="P15" s="318">
        <f>(Counts!Q15*100000)/Counts!AD15</f>
        <v>421.71676651186777</v>
      </c>
      <c r="Q15" s="29">
        <f>(Counts!R15*100000)/Counts!AE15</f>
        <v>732.5272131066705</v>
      </c>
      <c r="R15" s="303">
        <f>(Counts!S15*100000)/Counts!AF15</f>
        <v>120.16932649417123</v>
      </c>
      <c r="S15" s="324">
        <f>(Counts!T15*100000)/Counts!AG15</f>
        <v>7.5823484507721952</v>
      </c>
      <c r="T15" s="315">
        <f>(Counts!U15*100000)/Counts!AH15</f>
        <v>359.28894151269901</v>
      </c>
      <c r="U15" s="38">
        <f>(Counts!V15*100000)/Counts!AI15</f>
        <v>693.25962002757001</v>
      </c>
      <c r="V15" s="38">
        <f>(Counts!W15*100000)/Counts!AJ15</f>
        <v>188.04853529987392</v>
      </c>
      <c r="W15" s="227" t="s">
        <v>130</v>
      </c>
      <c r="X15" s="38">
        <f>(Counts!Y15*100000)/Counts!AL15</f>
        <v>50.384886108343807</v>
      </c>
      <c r="Y15" s="227" t="s">
        <v>130</v>
      </c>
      <c r="Z15" s="240">
        <f>(Counts!AA15*100000)/Counts!AN15</f>
        <v>15.122420397212426</v>
      </c>
      <c r="AB15" s="47"/>
      <c r="AC15" s="12"/>
      <c r="AD15" s="12"/>
      <c r="AE15" s="12"/>
      <c r="AG15" s="12"/>
      <c r="AI15" s="12"/>
      <c r="AJ15" s="59"/>
      <c r="AK15" s="59"/>
      <c r="AL15" s="59"/>
      <c r="AM15" s="59"/>
      <c r="AN15" s="59"/>
      <c r="AP15" s="47"/>
      <c r="AQ15" s="53"/>
      <c r="AR15" s="53"/>
    </row>
    <row r="16" spans="1:44" ht="17" thickBot="1">
      <c r="A16" s="15" t="s">
        <v>16</v>
      </c>
      <c r="B16" s="18">
        <v>181</v>
      </c>
      <c r="C16" s="31">
        <v>327</v>
      </c>
      <c r="D16" s="242">
        <v>33</v>
      </c>
      <c r="E16" s="43">
        <f>(Counts!E16*100000)/Counts!AG16</f>
        <v>0</v>
      </c>
      <c r="F16" s="28">
        <f>(Counts!F16*100000)/Counts!AH16</f>
        <v>294.95577275188901</v>
      </c>
      <c r="G16" s="17">
        <f>(Counts!G16*100000)/Counts!AI16</f>
        <v>697.56042381508996</v>
      </c>
      <c r="H16" s="32">
        <f>(Counts!H16*100000)/Counts!AJ16</f>
        <v>61.735783445990641</v>
      </c>
      <c r="I16" s="24">
        <f>(Counts!I16*100000)/Counts!AK16</f>
        <v>902.8374892519347</v>
      </c>
      <c r="J16" s="24">
        <f>(Counts!J16*100000)/Counts!AL16</f>
        <v>130.88515062090866</v>
      </c>
      <c r="K16" s="211">
        <f>(Counts!K16*100000)/Counts!AM16</f>
        <v>1258.9789680569058</v>
      </c>
      <c r="L16" s="33">
        <f>(Counts!L16*100000)/Counts!AN16</f>
        <v>52.64399949171311</v>
      </c>
      <c r="M16" s="246">
        <f>(Counts!M16*100000)/Counts!AO16</f>
        <v>0</v>
      </c>
      <c r="N16" s="3"/>
      <c r="O16" s="15" t="s">
        <v>16</v>
      </c>
      <c r="P16" s="354" t="s">
        <v>101</v>
      </c>
      <c r="Q16" s="355"/>
      <c r="R16" s="355"/>
      <c r="S16" s="355"/>
      <c r="T16" s="346"/>
      <c r="U16" s="346"/>
      <c r="V16" s="346"/>
      <c r="W16" s="346"/>
      <c r="X16" s="346"/>
      <c r="Y16" s="346"/>
      <c r="Z16" s="347"/>
      <c r="AB16" s="47"/>
      <c r="AC16" s="59"/>
      <c r="AD16" s="59"/>
      <c r="AE16" s="59"/>
      <c r="AF16" s="59"/>
      <c r="AG16" s="59"/>
      <c r="AH16" s="59"/>
      <c r="AI16" s="59"/>
      <c r="AJ16" s="59"/>
      <c r="AK16" s="59"/>
      <c r="AL16" s="59"/>
      <c r="AM16" s="59"/>
      <c r="AN16" s="59"/>
      <c r="AP16" s="47"/>
      <c r="AQ16" s="53"/>
      <c r="AR16" s="53"/>
    </row>
    <row r="17" spans="1:44">
      <c r="A17" s="15" t="s">
        <v>17</v>
      </c>
      <c r="B17" s="18">
        <v>449</v>
      </c>
      <c r="C17" s="31">
        <v>766</v>
      </c>
      <c r="D17" s="242">
        <v>127</v>
      </c>
      <c r="E17" s="43">
        <f>(Counts!E17*100000)/Counts!AG17</f>
        <v>0</v>
      </c>
      <c r="F17" s="28">
        <f>(Counts!F17*100000)/Counts!AH17</f>
        <v>439.67500078770252</v>
      </c>
      <c r="G17" s="17">
        <f>(Counts!G17*100000)/Counts!AI17</f>
        <v>2264.7471910112358</v>
      </c>
      <c r="H17" s="32">
        <f>(Counts!H17*100000)/Counts!AJ17</f>
        <v>549.11089226256706</v>
      </c>
      <c r="I17" s="24">
        <f>(Counts!I17*100000)/Counts!AK17</f>
        <v>1915.6865028531502</v>
      </c>
      <c r="J17" s="24">
        <f>(Counts!J17*100000)/Counts!AL17</f>
        <v>179.90126349259475</v>
      </c>
      <c r="K17" s="17" t="s">
        <v>61</v>
      </c>
      <c r="L17" s="13" t="s">
        <v>61</v>
      </c>
      <c r="M17" s="246">
        <f>(Counts!M17*100000)/Counts!AO17</f>
        <v>1644.3829721838022</v>
      </c>
      <c r="N17" s="3"/>
      <c r="O17" s="15" t="s">
        <v>17</v>
      </c>
      <c r="P17" s="316">
        <f>(Counts!Q17*100000)/Counts!AD17</f>
        <v>234.59704783075009</v>
      </c>
      <c r="Q17" s="27">
        <f>(Counts!R17*100000)/Counts!AE17</f>
        <v>366.01576497842808</v>
      </c>
      <c r="R17" s="302">
        <f>(Counts!S17*100000)/Counts!AF17</f>
        <v>100.1014361219369</v>
      </c>
      <c r="S17" s="322">
        <f>(Counts!T17*100000)/Counts!AG17</f>
        <v>0</v>
      </c>
      <c r="T17" s="319">
        <f>(Counts!U17*100000)/Counts!AH17</f>
        <v>217.45726885040639</v>
      </c>
      <c r="U17" s="249">
        <f>(Counts!V17*100000)/Counts!AI17</f>
        <v>1193.8202247191011</v>
      </c>
      <c r="V17" s="249">
        <f>(Counts!W17*100000)/Counts!AJ17</f>
        <v>317.08169729835737</v>
      </c>
      <c r="W17" s="249">
        <f>(Counts!X17*100000)/Counts!AK17</f>
        <v>940.37498544311165</v>
      </c>
      <c r="X17" s="249">
        <f>(Counts!Y17*100000)/Counts!AL17</f>
        <v>124.46657183499286</v>
      </c>
      <c r="Y17" s="249">
        <f>(Counts!Z17*100000)/Counts!AM17</f>
        <v>168.71774513695911</v>
      </c>
      <c r="Z17" s="248" t="s">
        <v>130</v>
      </c>
      <c r="AB17" s="47"/>
      <c r="AC17" s="12"/>
      <c r="AD17" s="12"/>
      <c r="AE17" s="12"/>
      <c r="AF17" s="12"/>
      <c r="AG17" s="12"/>
      <c r="AH17" s="12"/>
      <c r="AI17" s="12"/>
      <c r="AJ17" s="59"/>
      <c r="AK17" s="59"/>
      <c r="AL17" s="59"/>
      <c r="AM17" s="59"/>
      <c r="AN17" s="59"/>
      <c r="AP17" s="47"/>
      <c r="AQ17" s="53"/>
      <c r="AR17" s="53"/>
    </row>
    <row r="18" spans="1:44">
      <c r="A18" s="15" t="s">
        <v>18</v>
      </c>
      <c r="B18" s="18">
        <v>225</v>
      </c>
      <c r="C18" s="31">
        <v>435</v>
      </c>
      <c r="D18" s="242">
        <v>21</v>
      </c>
      <c r="E18" s="43">
        <f>(Counts!E18*100000)/Counts!AG18</f>
        <v>0</v>
      </c>
      <c r="F18" s="28">
        <f>(Counts!F18*100000)/Counts!AH18</f>
        <v>114.60532072264684</v>
      </c>
      <c r="G18" s="17">
        <f>(Counts!G18*100000)/Counts!AI18</f>
        <v>857.46287091021679</v>
      </c>
      <c r="H18" s="32">
        <f>(Counts!H18*100000)/Counts!AJ18</f>
        <v>163.15004470960093</v>
      </c>
      <c r="I18" s="24">
        <f>(Counts!I18*100000)/Counts!AK18</f>
        <v>405.48368410890134</v>
      </c>
      <c r="J18" s="24">
        <f>(Counts!J18*100000)/Counts!AL18</f>
        <v>14.473411369142966</v>
      </c>
      <c r="K18" s="17" t="s">
        <v>61</v>
      </c>
      <c r="L18" s="33">
        <f>(Counts!L18*100000)/Counts!AN18</f>
        <v>17.696837092570547</v>
      </c>
      <c r="M18" s="213" t="s">
        <v>61</v>
      </c>
      <c r="N18" s="3"/>
      <c r="O18" s="15" t="s">
        <v>18</v>
      </c>
      <c r="P18" s="317">
        <f>(Counts!Q18*100000)/Counts!AD18</f>
        <v>128.60895725120932</v>
      </c>
      <c r="Q18" s="28">
        <f>(Counts!R18*100000)/Counts!AE18</f>
        <v>231.98976149746943</v>
      </c>
      <c r="R18" s="213">
        <f>(Counts!S18*100000)/Counts!AF18</f>
        <v>27.736528252658815</v>
      </c>
      <c r="S18" s="323">
        <f>(Counts!T18*100000)/Counts!AG18</f>
        <v>3.4633821797211355E-2</v>
      </c>
      <c r="T18" s="320">
        <f>(Counts!U18*100000)/Counts!AH18</f>
        <v>72.185163033807086</v>
      </c>
      <c r="U18" s="250">
        <f>(Counts!V18*100000)/Counts!AI18</f>
        <v>474.29472494526652</v>
      </c>
      <c r="V18" s="250">
        <f>(Counts!W18*100000)/Counts!AJ18</f>
        <v>105.53243534885046</v>
      </c>
      <c r="W18" s="250">
        <f>(Counts!X18*100000)/Counts!AK18</f>
        <v>159.20061787989962</v>
      </c>
      <c r="X18" s="250">
        <f>(Counts!Y18*100000)/Counts!AL18</f>
        <v>9.1794828260449055</v>
      </c>
      <c r="Y18" s="250" t="s">
        <v>130</v>
      </c>
      <c r="Z18" s="251">
        <f>(Counts!AA18*100000)/Counts!AN18</f>
        <v>10.611667042054121</v>
      </c>
      <c r="AB18" s="47"/>
      <c r="AC18" s="12"/>
      <c r="AD18" s="12"/>
      <c r="AE18" s="12"/>
      <c r="AF18" s="12"/>
      <c r="AG18" s="12"/>
      <c r="AH18" s="12"/>
      <c r="AI18" s="12"/>
      <c r="AJ18" s="59"/>
      <c r="AK18" s="59"/>
      <c r="AL18" s="59"/>
      <c r="AM18" s="59"/>
      <c r="AN18" s="59"/>
      <c r="AP18" s="47"/>
      <c r="AQ18" s="53"/>
      <c r="AR18" s="53"/>
    </row>
    <row r="19" spans="1:44">
      <c r="A19" s="15" t="s">
        <v>19</v>
      </c>
      <c r="B19" s="18">
        <v>335</v>
      </c>
      <c r="C19" s="31">
        <v>614</v>
      </c>
      <c r="D19" s="242">
        <v>60</v>
      </c>
      <c r="E19" s="43">
        <f>(Counts!E19*100000)/Counts!AG19</f>
        <v>0.69091701646957737</v>
      </c>
      <c r="F19" s="28">
        <f>(Counts!F19*100000)/Counts!AH19</f>
        <v>271.93845194869243</v>
      </c>
      <c r="G19" s="17">
        <f>(Counts!G19*100000)/Counts!AI19</f>
        <v>1206.0611484348533</v>
      </c>
      <c r="H19" s="32">
        <f>(Counts!H19*100000)/Counts!AJ19</f>
        <v>200.64400252423101</v>
      </c>
      <c r="I19" s="24">
        <f>(Counts!I19*100000)/Counts!AK19</f>
        <v>728.54436835203262</v>
      </c>
      <c r="J19" s="24">
        <f>(Counts!J19*100000)/Counts!AL19</f>
        <v>33.924859520240808</v>
      </c>
      <c r="K19" s="211">
        <f>(Counts!K19*100000)/Counts!AM19</f>
        <v>454.08678102926336</v>
      </c>
      <c r="L19" s="33">
        <f>(Counts!L19*100000)/Counts!AN19</f>
        <v>82.632130396742241</v>
      </c>
      <c r="M19" s="213" t="s">
        <v>61</v>
      </c>
      <c r="N19" s="3"/>
      <c r="O19" s="15" t="s">
        <v>19</v>
      </c>
      <c r="P19" s="317">
        <f>(Counts!Q19*100000)/Counts!AD19</f>
        <v>302.60659365400056</v>
      </c>
      <c r="Q19" s="28">
        <f>(Counts!R19*100000)/Counts!AE19</f>
        <v>488.58376490569196</v>
      </c>
      <c r="R19" s="213">
        <f>(Counts!S19*100000)/Counts!AF19</f>
        <v>117.99306130355916</v>
      </c>
      <c r="S19" s="323">
        <f>(Counts!T19*100000)/Counts!AG19</f>
        <v>3.8942595473739816</v>
      </c>
      <c r="T19" s="320">
        <f>(Counts!U19*100000)/Counts!AH19</f>
        <v>300.09812388725857</v>
      </c>
      <c r="U19" s="250">
        <f>(Counts!V19*100000)/Counts!AI19</f>
        <v>574.61374721137315</v>
      </c>
      <c r="V19" s="250">
        <f>(Counts!W19*100000)/Counts!AJ19</f>
        <v>190.08187569780424</v>
      </c>
      <c r="W19" s="250">
        <f>(Counts!X19*100000)/Counts!AK19</f>
        <v>297.68322890864056</v>
      </c>
      <c r="X19" s="250">
        <f>(Counts!Y19*100000)/Counts!AL19</f>
        <v>37.80462981810107</v>
      </c>
      <c r="Y19" s="250" t="s">
        <v>130</v>
      </c>
      <c r="Z19" s="251">
        <f>(Counts!AA19*100000)/Counts!AN19</f>
        <v>22.067639529482928</v>
      </c>
      <c r="AB19" s="47"/>
      <c r="AC19" s="12"/>
      <c r="AD19" s="12"/>
      <c r="AE19" s="12"/>
      <c r="AF19" s="12"/>
      <c r="AG19" s="12"/>
      <c r="AH19" s="12"/>
      <c r="AI19" s="12"/>
      <c r="AJ19" s="59"/>
      <c r="AK19" s="59"/>
      <c r="AL19" s="59"/>
      <c r="AM19" s="59"/>
      <c r="AN19" s="59"/>
      <c r="AP19" s="47"/>
      <c r="AQ19" s="53"/>
      <c r="AR19" s="53"/>
    </row>
    <row r="20" spans="1:44">
      <c r="A20" s="15" t="s">
        <v>20</v>
      </c>
      <c r="B20" s="18">
        <v>267</v>
      </c>
      <c r="C20" s="31">
        <v>488</v>
      </c>
      <c r="D20" s="242">
        <v>44</v>
      </c>
      <c r="E20" s="43">
        <f>(Counts!E20*100000)/Counts!AG20</f>
        <v>1.2126520025600431</v>
      </c>
      <c r="F20" s="28">
        <f>(Counts!F20*100000)/Counts!AH20</f>
        <v>204.78836360599047</v>
      </c>
      <c r="G20" s="17">
        <f>(Counts!G20*100000)/Counts!AI20</f>
        <v>1869.9550797721288</v>
      </c>
      <c r="H20" s="32">
        <f>(Counts!H20*100000)/Counts!AJ20</f>
        <v>297.95910326622277</v>
      </c>
      <c r="I20" s="24">
        <f>(Counts!I20*100000)/Counts!AK20</f>
        <v>2657.7620280768706</v>
      </c>
      <c r="J20" s="13" t="s">
        <v>61</v>
      </c>
      <c r="K20" s="17" t="s">
        <v>61</v>
      </c>
      <c r="L20" s="13" t="s">
        <v>61</v>
      </c>
      <c r="M20" s="246">
        <f>(Counts!M20*100000)/Counts!AO20</f>
        <v>1893.8646675872953</v>
      </c>
      <c r="N20" s="3"/>
      <c r="O20" s="15" t="s">
        <v>20</v>
      </c>
      <c r="P20" s="317">
        <f>(Counts!Q20*100000)/Counts!AD20</f>
        <v>157.90682239257146</v>
      </c>
      <c r="Q20" s="28">
        <f>(Counts!R20*100000)/Counts!AE20</f>
        <v>264.77970768571845</v>
      </c>
      <c r="R20" s="213">
        <f>(Counts!S20*100000)/Counts!AF20</f>
        <v>49.084727161285493</v>
      </c>
      <c r="S20" s="323">
        <f>(Counts!T20*100000)/Counts!AG20</f>
        <v>4.5811297874490515</v>
      </c>
      <c r="T20" s="320">
        <f>(Counts!U20*100000)/Counts!AH20</f>
        <v>119.05169414641622</v>
      </c>
      <c r="U20" s="250">
        <f>(Counts!V20*100000)/Counts!AI20</f>
        <v>1067.0189146859886</v>
      </c>
      <c r="V20" s="250">
        <f>(Counts!W20*100000)/Counts!AJ20</f>
        <v>212.61967613569206</v>
      </c>
      <c r="W20" s="250">
        <f>(Counts!X20*100000)/Counts!AK20</f>
        <v>1231.5660351642364</v>
      </c>
      <c r="X20" s="250">
        <f>(Counts!Y20*100000)/Counts!AL20</f>
        <v>57.530688127132898</v>
      </c>
      <c r="Y20" s="250">
        <f>(Counts!Z20*100000)/Counts!AM20</f>
        <v>384.18367346938777</v>
      </c>
      <c r="Z20" s="251">
        <f>(Counts!AA20*100000)/Counts!AN20</f>
        <v>6.0347418404760482</v>
      </c>
      <c r="AB20" s="47"/>
      <c r="AC20" s="12"/>
      <c r="AD20" s="12"/>
      <c r="AE20" s="12"/>
      <c r="AF20" s="12"/>
      <c r="AG20" s="12"/>
      <c r="AH20" s="12"/>
      <c r="AI20" s="12"/>
      <c r="AJ20" s="59"/>
      <c r="AK20" s="59"/>
      <c r="AL20" s="59"/>
      <c r="AM20" s="59"/>
      <c r="AN20" s="59"/>
      <c r="AP20" s="47"/>
      <c r="AQ20" s="53"/>
      <c r="AR20" s="53"/>
    </row>
    <row r="21" spans="1:44">
      <c r="A21" s="15" t="s">
        <v>21</v>
      </c>
      <c r="B21" s="18">
        <v>286</v>
      </c>
      <c r="C21" s="31">
        <v>524</v>
      </c>
      <c r="D21" s="242">
        <v>48</v>
      </c>
      <c r="E21" s="43">
        <f>(Counts!E21*100000)/Counts!AG21</f>
        <v>0</v>
      </c>
      <c r="F21" s="28">
        <f>(Counts!F21*100000)/Counts!AH21</f>
        <v>218.06187192046329</v>
      </c>
      <c r="G21" s="17">
        <f>(Counts!G21*100000)/Counts!AI21</f>
        <v>1465.0336926378136</v>
      </c>
      <c r="H21" s="32">
        <f>(Counts!H21*100000)/Counts!AJ21</f>
        <v>308.79456875098396</v>
      </c>
      <c r="I21" s="24">
        <f>(Counts!I21*100000)/Counts!AK21</f>
        <v>1308.3382151923452</v>
      </c>
      <c r="J21" s="24">
        <f>(Counts!J21*100000)/Counts!AL21</f>
        <v>86.535133264105227</v>
      </c>
      <c r="K21" s="211">
        <f>(Counts!K21*100000)/Counts!AM21</f>
        <v>0</v>
      </c>
      <c r="L21" s="33">
        <f>(Counts!L21*100000)/Counts!AN21</f>
        <v>0</v>
      </c>
      <c r="M21" s="246">
        <f>(Counts!M21*100000)/Counts!AO21</f>
        <v>72.03572972194209</v>
      </c>
      <c r="N21" s="3"/>
      <c r="O21" s="15" t="s">
        <v>21</v>
      </c>
      <c r="P21" s="317">
        <f>(Counts!Q21*100000)/Counts!AD21</f>
        <v>275.57050427014912</v>
      </c>
      <c r="Q21" s="28">
        <f>(Counts!R21*100000)/Counts!AE21</f>
        <v>458.39940278663244</v>
      </c>
      <c r="R21" s="213">
        <f>(Counts!S21*100000)/Counts!AF21</f>
        <v>90.850283514362204</v>
      </c>
      <c r="S21" s="323">
        <f>(Counts!T21*100000)/Counts!AG21</f>
        <v>2.6605017706339416</v>
      </c>
      <c r="T21" s="320">
        <f>(Counts!U21*100000)/Counts!AH21</f>
        <v>225.90863294225716</v>
      </c>
      <c r="U21" s="250">
        <f>(Counts!V21*100000)/Counts!AI21</f>
        <v>1277.5344769170922</v>
      </c>
      <c r="V21" s="250">
        <f>(Counts!W21*100000)/Counts!AJ21</f>
        <v>265.57437723206277</v>
      </c>
      <c r="W21" s="250">
        <f>(Counts!X21*100000)/Counts!AK21</f>
        <v>525.93894421662435</v>
      </c>
      <c r="X21" s="250">
        <f>(Counts!Y21*100000)/Counts!AL21</f>
        <v>37.29087342794508</v>
      </c>
      <c r="Y21" s="250">
        <f>(Counts!Z21*100000)/Counts!AM21</f>
        <v>452.91479820627802</v>
      </c>
      <c r="Z21" s="251">
        <f>(Counts!AA21*100000)/Counts!AN21</f>
        <v>15.045294155983205</v>
      </c>
      <c r="AB21" s="47"/>
      <c r="AC21" s="12"/>
      <c r="AD21" s="12"/>
      <c r="AE21" s="12"/>
      <c r="AF21" s="12"/>
      <c r="AG21" s="12"/>
      <c r="AH21" s="12"/>
      <c r="AI21" s="12"/>
      <c r="AJ21" s="59"/>
      <c r="AK21" s="59"/>
      <c r="AL21" s="59"/>
      <c r="AM21" s="59"/>
      <c r="AN21" s="59"/>
      <c r="AP21" s="47"/>
      <c r="AQ21" s="53"/>
      <c r="AR21" s="53"/>
    </row>
    <row r="22" spans="1:44">
      <c r="A22" s="15" t="s">
        <v>22</v>
      </c>
      <c r="B22" s="18">
        <v>411</v>
      </c>
      <c r="C22" s="31">
        <v>737</v>
      </c>
      <c r="D22" s="242">
        <v>91</v>
      </c>
      <c r="E22" s="43">
        <f>(Counts!E22*100000)/Counts!AG22</f>
        <v>0</v>
      </c>
      <c r="F22" s="28">
        <f>(Counts!F22*100000)/Counts!AH22</f>
        <v>375.14508207994567</v>
      </c>
      <c r="G22" s="17">
        <f>(Counts!G22*100000)/Counts!AI22</f>
        <v>1087.7429124253385</v>
      </c>
      <c r="H22" s="32">
        <f>(Counts!H22*100000)/Counts!AJ22</f>
        <v>169.7646809169587</v>
      </c>
      <c r="I22" s="24">
        <f>(Counts!I22*100000)/Counts!AK22</f>
        <v>369.07935206069305</v>
      </c>
      <c r="J22" s="13" t="s">
        <v>61</v>
      </c>
      <c r="K22" s="17" t="s">
        <v>61</v>
      </c>
      <c r="L22" s="33">
        <f>(Counts!L22*100000)/Counts!AN22</f>
        <v>187.22129557136535</v>
      </c>
      <c r="M22" s="246">
        <f>(Counts!M22*100000)/Counts!AO22</f>
        <v>292.51170046801872</v>
      </c>
      <c r="N22" s="3"/>
      <c r="O22" s="15" t="s">
        <v>22</v>
      </c>
      <c r="P22" s="317">
        <f>(Counts!Q22*100000)/Counts!AD22</f>
        <v>582.7587518949673</v>
      </c>
      <c r="Q22" s="28">
        <f>(Counts!R22*100000)/Counts!AE22</f>
        <v>940.28958760814339</v>
      </c>
      <c r="R22" s="213">
        <f>(Counts!S22*100000)/Counts!AF22</f>
        <v>232.5624416942174</v>
      </c>
      <c r="S22" s="323">
        <f>(Counts!T22*100000)/Counts!AG22</f>
        <v>0</v>
      </c>
      <c r="T22" s="320">
        <f>(Counts!U22*100000)/Counts!AH22</f>
        <v>549.70672337559279</v>
      </c>
      <c r="U22" s="250">
        <f>(Counts!V22*100000)/Counts!AI22</f>
        <v>1343.9808193825186</v>
      </c>
      <c r="V22" s="250">
        <f>(Counts!W22*100000)/Counts!AJ22</f>
        <v>345.47686095928515</v>
      </c>
      <c r="W22" s="250">
        <f>(Counts!X22*100000)/Counts!AK22</f>
        <v>537.0104572483084</v>
      </c>
      <c r="X22" s="250">
        <f>(Counts!Y22*100000)/Counts!AL22</f>
        <v>38.451374207188159</v>
      </c>
      <c r="Y22" s="250" t="s">
        <v>130</v>
      </c>
      <c r="Z22" s="251">
        <f>(Counts!AA22*100000)/Counts!AN22</f>
        <v>89.151376927528332</v>
      </c>
      <c r="AB22" s="47"/>
      <c r="AC22" s="12"/>
      <c r="AD22" s="12"/>
      <c r="AE22" s="12"/>
      <c r="AF22" s="12"/>
      <c r="AG22" s="12"/>
      <c r="AH22" s="12"/>
      <c r="AI22" s="12"/>
      <c r="AJ22" s="59"/>
      <c r="AK22" s="59"/>
      <c r="AL22" s="59"/>
      <c r="AM22" s="59"/>
      <c r="AN22" s="59"/>
      <c r="AP22" s="47"/>
      <c r="AQ22" s="53"/>
      <c r="AR22" s="53"/>
    </row>
    <row r="23" spans="1:44">
      <c r="A23" s="15" t="s">
        <v>23</v>
      </c>
      <c r="B23" s="18">
        <v>564</v>
      </c>
      <c r="C23" s="28">
        <v>1098</v>
      </c>
      <c r="D23" s="242">
        <v>52</v>
      </c>
      <c r="E23" s="43">
        <f>(Counts!E23*100000)/Counts!AG23</f>
        <v>0.63573772367750658</v>
      </c>
      <c r="F23" s="28">
        <f>(Counts!F23*100000)/Counts!AH23</f>
        <v>329.01086630495143</v>
      </c>
      <c r="G23" s="17">
        <f>(Counts!G23*100000)/Counts!AI23</f>
        <v>1158.6873766984356</v>
      </c>
      <c r="H23" s="32">
        <f>(Counts!H23*100000)/Counts!AJ23</f>
        <v>26.5292505084773</v>
      </c>
      <c r="I23" s="24">
        <f>(Counts!I23*100000)/Counts!AK23</f>
        <v>97.710776102735906</v>
      </c>
      <c r="J23" s="24">
        <f>(Counts!J23*100000)/Counts!AL23</f>
        <v>31.422035645157237</v>
      </c>
      <c r="K23" s="211">
        <f>(Counts!K23*100000)/Counts!AM23</f>
        <v>0</v>
      </c>
      <c r="L23" s="33">
        <f>(Counts!L23*100000)/Counts!AN23</f>
        <v>0</v>
      </c>
      <c r="M23" s="246">
        <f>(Counts!M23*100000)/Counts!AO23</f>
        <v>11.788977306218685</v>
      </c>
      <c r="N23" s="3"/>
      <c r="O23" s="15" t="s">
        <v>23</v>
      </c>
      <c r="P23" s="317">
        <f>(Counts!Q23*100000)/Counts!AD23</f>
        <v>699.1167638795398</v>
      </c>
      <c r="Q23" s="28">
        <f>(Counts!R23*100000)/Counts!AE23</f>
        <v>1302.3518968838582</v>
      </c>
      <c r="R23" s="213">
        <f>(Counts!S23*100000)/Counts!AF23</f>
        <v>112.48053707560715</v>
      </c>
      <c r="S23" s="323">
        <f>(Counts!T23*100000)/Counts!AG23</f>
        <v>11.715738050628335</v>
      </c>
      <c r="T23" s="320">
        <f>(Counts!U23*100000)/Counts!AH23</f>
        <v>456.8837254884491</v>
      </c>
      <c r="U23" s="250">
        <f>(Counts!V23*100000)/Counts!AI23</f>
        <v>1266.6092417127454</v>
      </c>
      <c r="V23" s="250">
        <f>(Counts!W23*100000)/Counts!AJ23</f>
        <v>471.15948903055693</v>
      </c>
      <c r="W23" s="250">
        <f>(Counts!X23*100000)/Counts!AK23</f>
        <v>151.49823190024196</v>
      </c>
      <c r="X23" s="250">
        <f>(Counts!Y23*100000)/Counts!AL23</f>
        <v>409.2405922425279</v>
      </c>
      <c r="Y23" s="250" t="s">
        <v>130</v>
      </c>
      <c r="Z23" s="251">
        <f>(Counts!AA23*100000)/Counts!AN23</f>
        <v>27.336993938172721</v>
      </c>
      <c r="AB23" s="47"/>
      <c r="AC23" s="12"/>
      <c r="AD23" s="12"/>
      <c r="AE23" s="12"/>
      <c r="AF23" s="12"/>
      <c r="AG23" s="12"/>
      <c r="AH23" s="12"/>
      <c r="AI23" s="12"/>
      <c r="AJ23" s="59"/>
      <c r="AK23" s="59"/>
      <c r="AL23" s="59"/>
      <c r="AM23" s="59"/>
      <c r="AN23" s="59"/>
      <c r="AP23" s="47"/>
      <c r="AQ23" s="53"/>
      <c r="AR23" s="53"/>
    </row>
    <row r="24" spans="1:44">
      <c r="A24" s="15" t="s">
        <v>24</v>
      </c>
      <c r="B24" s="18">
        <v>107</v>
      </c>
      <c r="C24" s="31">
        <v>202</v>
      </c>
      <c r="D24" s="242">
        <v>14</v>
      </c>
      <c r="E24" s="43">
        <f>(Counts!E24*100000)/Counts!AG24</f>
        <v>0</v>
      </c>
      <c r="F24" s="28">
        <f>(Counts!F24*100000)/Counts!AH24</f>
        <v>100.99464912568747</v>
      </c>
      <c r="G24" s="17">
        <f>(Counts!G24*100000)/Counts!AI24</f>
        <v>929.1706488265902</v>
      </c>
      <c r="H24" s="13" t="s">
        <v>61</v>
      </c>
      <c r="I24" s="24">
        <f>(Counts!I24*100000)/Counts!AK24</f>
        <v>618.43808428016689</v>
      </c>
      <c r="J24" s="24">
        <f>(Counts!J24*100000)/Counts!AL24</f>
        <v>47.332476840895261</v>
      </c>
      <c r="K24" s="211">
        <f>(Counts!K24*100000)/Counts!AM24</f>
        <v>531.91489361702122</v>
      </c>
      <c r="L24" s="33">
        <f>(Counts!L24*100000)/Counts!AN24</f>
        <v>72.719977933248074</v>
      </c>
      <c r="M24" s="213" t="s">
        <v>61</v>
      </c>
      <c r="N24" s="3"/>
      <c r="O24" s="15" t="s">
        <v>24</v>
      </c>
      <c r="P24" s="317">
        <f>(Counts!Q24*100000)/Counts!AD24</f>
        <v>119.37694079640632</v>
      </c>
      <c r="Q24" s="28">
        <f>(Counts!R24*100000)/Counts!AE24</f>
        <v>203.49898549770464</v>
      </c>
      <c r="R24" s="213">
        <f>(Counts!S24*100000)/Counts!AF24</f>
        <v>39.202134919229081</v>
      </c>
      <c r="S24" s="323">
        <f>(Counts!T24*100000)/Counts!AG24</f>
        <v>0</v>
      </c>
      <c r="T24" s="320">
        <f>(Counts!U24*100000)/Counts!AH24</f>
        <v>109.24721744123931</v>
      </c>
      <c r="U24" s="250">
        <f>(Counts!V24*100000)/Counts!AI24</f>
        <v>954.76266326855682</v>
      </c>
      <c r="V24" s="250">
        <f>(Counts!W24*100000)/Counts!AJ24</f>
        <v>204.76229307673489</v>
      </c>
      <c r="W24" s="250">
        <f>(Counts!X24*100000)/Counts!AK24</f>
        <v>256.29224795052494</v>
      </c>
      <c r="X24" s="250">
        <f>(Counts!Y24*100000)/Counts!AL24</f>
        <v>43.816349989857329</v>
      </c>
      <c r="Y24" s="250" t="s">
        <v>130</v>
      </c>
      <c r="Z24" s="251">
        <f>(Counts!AA24*100000)/Counts!AN24</f>
        <v>4.0622884224779963</v>
      </c>
      <c r="AB24" s="47"/>
      <c r="AC24" s="12"/>
      <c r="AD24" s="12"/>
      <c r="AE24" s="12"/>
      <c r="AF24" s="12"/>
      <c r="AG24" s="12"/>
      <c r="AH24" s="12"/>
      <c r="AI24" s="12"/>
      <c r="AJ24" s="59"/>
      <c r="AK24" s="59"/>
      <c r="AL24" s="1"/>
      <c r="AM24" s="59"/>
      <c r="AN24" s="59"/>
      <c r="AP24" s="47"/>
      <c r="AQ24" s="53"/>
      <c r="AR24" s="53"/>
    </row>
    <row r="25" spans="1:44">
      <c r="A25" s="15" t="s">
        <v>25</v>
      </c>
      <c r="B25" s="18">
        <v>245</v>
      </c>
      <c r="C25" s="31">
        <v>485</v>
      </c>
      <c r="D25" s="242">
        <v>16</v>
      </c>
      <c r="E25" s="43">
        <f>(Counts!E25*100000)/Counts!AG25</f>
        <v>0.21847592650178532</v>
      </c>
      <c r="F25" s="28">
        <f>(Counts!F25*100000)/Counts!AH25</f>
        <v>112.45774187884803</v>
      </c>
      <c r="G25" s="17">
        <f>(Counts!G25*100000)/Counts!AI25</f>
        <v>594.05830961898334</v>
      </c>
      <c r="H25" s="32">
        <f>(Counts!H25*100000)/Counts!AJ25</f>
        <v>109.63209437278294</v>
      </c>
      <c r="I25" s="24">
        <f>(Counts!I25*100000)/Counts!AK25</f>
        <v>786.99389044216628</v>
      </c>
      <c r="J25" s="24">
        <f>(Counts!J25*100000)/Counts!AL25</f>
        <v>12.413862991487637</v>
      </c>
      <c r="K25" s="211">
        <f>(Counts!K25*100000)/Counts!AM25</f>
        <v>761.17982873453855</v>
      </c>
      <c r="L25" s="13" t="s">
        <v>61</v>
      </c>
      <c r="M25" s="246">
        <f>(Counts!M25*100000)/Counts!AO25</f>
        <v>410.79600735108647</v>
      </c>
      <c r="N25" s="3"/>
      <c r="O25" s="15" t="s">
        <v>25</v>
      </c>
      <c r="P25" s="317">
        <f>(Counts!Q25*100000)/Counts!AD25</f>
        <v>139.70784958067316</v>
      </c>
      <c r="Q25" s="28">
        <f>(Counts!R25*100000)/Counts!AE25</f>
        <v>252.40839678599974</v>
      </c>
      <c r="R25" s="213">
        <f>(Counts!S25*100000)/Counts!AF25</f>
        <v>30.126222530038223</v>
      </c>
      <c r="S25" s="323">
        <f>(Counts!T25*100000)/Counts!AG25</f>
        <v>5.5347234713785616</v>
      </c>
      <c r="T25" s="320">
        <f>(Counts!U25*100000)/Counts!AH25</f>
        <v>99.03462242494335</v>
      </c>
      <c r="U25" s="250">
        <f>(Counts!V25*100000)/Counts!AI25</f>
        <v>281.5426692208037</v>
      </c>
      <c r="V25" s="250">
        <f>(Counts!W25*100000)/Counts!AJ25</f>
        <v>68.682277579852311</v>
      </c>
      <c r="W25" s="250">
        <f>(Counts!X25*100000)/Counts!AK25</f>
        <v>88.951019985502739</v>
      </c>
      <c r="X25" s="250">
        <f>(Counts!Y25*100000)/Counts!AL25</f>
        <v>8.7049047426023503</v>
      </c>
      <c r="Y25" s="250">
        <f>(Counts!Z25*100000)/Counts!AM25</f>
        <v>408.65842055185539</v>
      </c>
      <c r="Z25" s="251" t="s">
        <v>130</v>
      </c>
      <c r="AB25" s="47"/>
      <c r="AC25" s="12"/>
      <c r="AD25" s="12"/>
      <c r="AE25" s="12"/>
      <c r="AF25" s="12"/>
      <c r="AG25" s="12"/>
      <c r="AH25" s="12"/>
      <c r="AI25" s="12"/>
      <c r="AJ25" s="59"/>
      <c r="AK25" s="59"/>
      <c r="AL25" s="59"/>
      <c r="AM25" s="59"/>
      <c r="AN25" s="59"/>
      <c r="AP25" s="47"/>
      <c r="AQ25" s="53"/>
      <c r="AR25" s="53"/>
    </row>
    <row r="26" spans="1:44">
      <c r="A26" s="15" t="s">
        <v>26</v>
      </c>
      <c r="B26" s="18">
        <v>96</v>
      </c>
      <c r="C26" s="31">
        <v>190</v>
      </c>
      <c r="D26" s="242">
        <v>6</v>
      </c>
      <c r="E26" s="43">
        <f>(Counts!E26*100000)/Counts!AG26</f>
        <v>0</v>
      </c>
      <c r="F26" s="28">
        <f>(Counts!F26*100000)/Counts!AH26</f>
        <v>52.569199006337449</v>
      </c>
      <c r="G26" s="17">
        <f>(Counts!G26*100000)/Counts!AI26</f>
        <v>382.95262457179615</v>
      </c>
      <c r="H26" s="32">
        <f>(Counts!H26*100000)/Counts!AJ26</f>
        <v>181.32334801354313</v>
      </c>
      <c r="I26" s="24">
        <f>(Counts!I26*100000)/Counts!AK26</f>
        <v>451.29748025573525</v>
      </c>
      <c r="J26" s="24">
        <f>(Counts!J26*100000)/Counts!AL26</f>
        <v>21.35378830859155</v>
      </c>
      <c r="K26" s="211">
        <f>(Counts!K26*100000)/Counts!AM26</f>
        <v>0</v>
      </c>
      <c r="L26" s="13" t="s">
        <v>61</v>
      </c>
      <c r="M26" s="213" t="s">
        <v>61</v>
      </c>
      <c r="N26" s="3"/>
      <c r="O26" s="15" t="s">
        <v>26</v>
      </c>
      <c r="P26" s="317">
        <f>(Counts!Q26*100000)/Counts!AD26</f>
        <v>132.43987429939878</v>
      </c>
      <c r="Q26" s="28">
        <f>(Counts!R26*100000)/Counts!AE26</f>
        <v>256.35962303709101</v>
      </c>
      <c r="R26" s="213">
        <f>(Counts!S26*100000)/Counts!AF26</f>
        <v>14.251072602787957</v>
      </c>
      <c r="S26" s="323">
        <f>(Counts!T26*100000)/Counts!AG26</f>
        <v>0</v>
      </c>
      <c r="T26" s="320">
        <f>(Counts!U26*100000)/Counts!AH26</f>
        <v>81.923790467096111</v>
      </c>
      <c r="U26" s="250">
        <f>(Counts!V26*100000)/Counts!AI26</f>
        <v>510.54936178124257</v>
      </c>
      <c r="V26" s="250">
        <f>(Counts!W26*100000)/Counts!AJ26</f>
        <v>309.66602715568814</v>
      </c>
      <c r="W26" s="250">
        <f>(Counts!X26*100000)/Counts!AK26</f>
        <v>348.25122226400902</v>
      </c>
      <c r="X26" s="250">
        <f>(Counts!Y26*100000)/Counts!AL26</f>
        <v>31.017424272558078</v>
      </c>
      <c r="Y26" s="250" t="s">
        <v>130</v>
      </c>
      <c r="Z26" s="251">
        <f>(Counts!AA26*100000)/Counts!AN26</f>
        <v>15.785952036958903</v>
      </c>
      <c r="AB26" s="47"/>
      <c r="AC26" s="12"/>
      <c r="AD26" s="12"/>
      <c r="AE26" s="12"/>
      <c r="AF26" s="12"/>
      <c r="AG26" s="12"/>
      <c r="AH26" s="12"/>
      <c r="AI26" s="12"/>
      <c r="AJ26" s="59"/>
      <c r="AK26" s="59"/>
      <c r="AL26" s="59"/>
      <c r="AM26" s="59"/>
      <c r="AN26" s="59"/>
      <c r="AP26" s="47"/>
      <c r="AQ26" s="53"/>
      <c r="AR26" s="53"/>
    </row>
    <row r="27" spans="1:44">
      <c r="A27" s="15" t="s">
        <v>27</v>
      </c>
      <c r="B27" s="18">
        <v>320</v>
      </c>
      <c r="C27" s="31">
        <v>615</v>
      </c>
      <c r="D27" s="242">
        <v>31</v>
      </c>
      <c r="E27" s="43">
        <f>(Counts!E27*100000)/Counts!AG27</f>
        <v>0.22842982818422045</v>
      </c>
      <c r="F27" s="28">
        <f>(Counts!F27*100000)/Counts!AH27</f>
        <v>184.5487604246689</v>
      </c>
      <c r="G27" s="17">
        <f>(Counts!G27*100000)/Counts!AI27</f>
        <v>1204.8397876912122</v>
      </c>
      <c r="H27" s="32">
        <f>(Counts!H27*100000)/Counts!AJ27</f>
        <v>117.02923508803117</v>
      </c>
      <c r="I27" s="24">
        <f>(Counts!I27*100000)/Counts!AK27</f>
        <v>727.2819421215346</v>
      </c>
      <c r="J27" s="24">
        <f>(Counts!J27*100000)/Counts!AL27</f>
        <v>29.378672334041756</v>
      </c>
      <c r="K27" s="211">
        <f>(Counts!K27*100000)/Counts!AM27</f>
        <v>274.94108405341711</v>
      </c>
      <c r="L27" s="33">
        <f>(Counts!L27*100000)/Counts!AN27</f>
        <v>330.85293527090084</v>
      </c>
      <c r="M27" s="246">
        <f>(Counts!M27*100000)/Counts!AO27</f>
        <v>0</v>
      </c>
      <c r="N27" s="3"/>
      <c r="O27" s="15" t="s">
        <v>27</v>
      </c>
      <c r="P27" s="317">
        <f>(Counts!Q27*100000)/Counts!AD27</f>
        <v>157.81347639635112</v>
      </c>
      <c r="Q27" s="28">
        <f>(Counts!R27*100000)/Counts!AE27</f>
        <v>264.48204762884217</v>
      </c>
      <c r="R27" s="213">
        <f>(Counts!S27*100000)/Counts!AF27</f>
        <v>51.189294664677632</v>
      </c>
      <c r="S27" s="323">
        <f>(Counts!T27*100000)/Counts!AG27</f>
        <v>4.2487948042264998</v>
      </c>
      <c r="T27" s="320">
        <f>(Counts!U27*100000)/Counts!AH27</f>
        <v>121.94986385064895</v>
      </c>
      <c r="U27" s="250">
        <f>(Counts!V27*100000)/Counts!AI27</f>
        <v>421.96186524416919</v>
      </c>
      <c r="V27" s="250">
        <f>(Counts!W27*100000)/Counts!AJ27</f>
        <v>144.08669051692851</v>
      </c>
      <c r="W27" s="250">
        <f>(Counts!X27*100000)/Counts!AK27</f>
        <v>362.17120267599216</v>
      </c>
      <c r="X27" s="250">
        <f>(Counts!Y27*100000)/Counts!AL27</f>
        <v>14.889361170146268</v>
      </c>
      <c r="Y27" s="250" t="s">
        <v>130</v>
      </c>
      <c r="Z27" s="251">
        <f>(Counts!AA27*100000)/Counts!AN27</f>
        <v>38.072062406535544</v>
      </c>
      <c r="AB27" s="47"/>
      <c r="AC27" s="12"/>
      <c r="AD27" s="12"/>
      <c r="AE27" s="12"/>
      <c r="AF27" s="12"/>
      <c r="AG27" s="12"/>
      <c r="AH27" s="12"/>
      <c r="AI27" s="12"/>
      <c r="AJ27" s="59"/>
      <c r="AK27" s="59"/>
      <c r="AL27" s="59"/>
      <c r="AM27" s="59"/>
      <c r="AN27" s="59"/>
      <c r="AP27" s="47"/>
      <c r="AQ27" s="53"/>
      <c r="AR27" s="53"/>
    </row>
    <row r="28" spans="1:44">
      <c r="A28" s="15" t="s">
        <v>28</v>
      </c>
      <c r="B28" s="18">
        <v>140</v>
      </c>
      <c r="C28" s="31">
        <v>264</v>
      </c>
      <c r="D28" s="242">
        <v>16</v>
      </c>
      <c r="E28" s="43">
        <f>(Counts!E28*100000)/Counts!AG28</f>
        <v>0.22665988701760165</v>
      </c>
      <c r="F28" s="28">
        <f>(Counts!F28*100000)/Counts!AH28</f>
        <v>84.017438346126184</v>
      </c>
      <c r="G28" s="17">
        <f>(Counts!G28*100000)/Counts!AI28</f>
        <v>763.3690595799585</v>
      </c>
      <c r="H28" s="32">
        <f>(Counts!H28*100000)/Counts!AJ28</f>
        <v>147.26665582750729</v>
      </c>
      <c r="I28" s="24">
        <f>(Counts!I28*100000)/Counts!AK28</f>
        <v>1630.3293006404865</v>
      </c>
      <c r="J28" s="24">
        <f>(Counts!J28*100000)/Counts!AL28</f>
        <v>69.964343045473271</v>
      </c>
      <c r="K28" s="17" t="s">
        <v>61</v>
      </c>
      <c r="L28" s="13" t="s">
        <v>61</v>
      </c>
      <c r="M28" s="213" t="s">
        <v>61</v>
      </c>
      <c r="N28" s="3"/>
      <c r="O28" s="15" t="s">
        <v>28</v>
      </c>
      <c r="P28" s="317">
        <f>(Counts!Q28*100000)/Counts!AD28</f>
        <v>120.62487919876864</v>
      </c>
      <c r="Q28" s="28">
        <f>(Counts!R28*100000)/Counts!AE28</f>
        <v>204.99201341253587</v>
      </c>
      <c r="R28" s="213">
        <f>(Counts!S28*100000)/Counts!AF28</f>
        <v>35.672193031066243</v>
      </c>
      <c r="S28" s="323">
        <f>(Counts!T28*100000)/Counts!AG28</f>
        <v>0.37776647836266941</v>
      </c>
      <c r="T28" s="320">
        <f>(Counts!U28*100000)/Counts!AH28</f>
        <v>78.84131577792111</v>
      </c>
      <c r="U28" s="250">
        <f>(Counts!V28*100000)/Counts!AI28</f>
        <v>508.5104606342374</v>
      </c>
      <c r="V28" s="250">
        <f>(Counts!W28*100000)/Counts!AJ28</f>
        <v>209.58765336368299</v>
      </c>
      <c r="W28" s="250">
        <f>(Counts!X28*100000)/Counts!AK28</f>
        <v>1268.5514653555024</v>
      </c>
      <c r="X28" s="250">
        <f>(Counts!Y28*100000)/Counts!AL28</f>
        <v>60.730470359268679</v>
      </c>
      <c r="Y28" s="250">
        <f>(Counts!Z28*100000)/Counts!AM28</f>
        <v>334.14753297508548</v>
      </c>
      <c r="Z28" s="251">
        <f>(Counts!AA28*100000)/Counts!AN28</f>
        <v>10.775726258743463</v>
      </c>
      <c r="AB28" s="47"/>
      <c r="AC28" s="12"/>
      <c r="AD28" s="12"/>
      <c r="AE28" s="12"/>
      <c r="AF28" s="12"/>
      <c r="AG28" s="12"/>
      <c r="AH28" s="12"/>
      <c r="AI28" s="12"/>
      <c r="AJ28" s="59"/>
      <c r="AK28" s="59"/>
      <c r="AL28" s="59"/>
      <c r="AM28" s="59"/>
      <c r="AN28" s="59"/>
      <c r="AP28" s="47"/>
      <c r="AQ28" s="53"/>
      <c r="AR28" s="53"/>
    </row>
    <row r="29" spans="1:44">
      <c r="A29" s="15" t="s">
        <v>29</v>
      </c>
      <c r="B29" s="18">
        <v>575</v>
      </c>
      <c r="C29" s="28">
        <v>1103</v>
      </c>
      <c r="D29" s="242">
        <v>76</v>
      </c>
      <c r="E29" s="43">
        <f>(Counts!E29*100000)/Counts!AG29</f>
        <v>2.8326445286054609</v>
      </c>
      <c r="F29" s="28">
        <f>(Counts!F29*100000)/Counts!AH29</f>
        <v>386.25070252016701</v>
      </c>
      <c r="G29" s="17">
        <f>(Counts!G29*100000)/Counts!AI29</f>
        <v>959.73510626121481</v>
      </c>
      <c r="H29" s="32">
        <f>(Counts!H29*100000)/Counts!AJ29</f>
        <v>189.24542308375939</v>
      </c>
      <c r="I29" s="24">
        <f>(Counts!I29*100000)/Counts!AK29</f>
        <v>302.06265642530423</v>
      </c>
      <c r="J29" s="24">
        <f>(Counts!J29*100000)/Counts!AL29</f>
        <v>135.61443772167743</v>
      </c>
      <c r="K29" s="211">
        <f>(Counts!K29*100000)/Counts!AM29</f>
        <v>0</v>
      </c>
      <c r="L29" s="33">
        <f>(Counts!L29*100000)/Counts!AN29</f>
        <v>0</v>
      </c>
      <c r="M29" s="246">
        <f>(Counts!M29*100000)/Counts!AO29</f>
        <v>0</v>
      </c>
      <c r="N29" s="3"/>
      <c r="O29" s="15" t="s">
        <v>29</v>
      </c>
      <c r="P29" s="317">
        <f>(Counts!Q29*100000)/Counts!AD29</f>
        <v>483.3127346838902</v>
      </c>
      <c r="Q29" s="28">
        <f>(Counts!R29*100000)/Counts!AE29</f>
        <v>900.11805394476733</v>
      </c>
      <c r="R29" s="213">
        <f>(Counts!S29*100000)/Counts!AF29</f>
        <v>82.087356708310125</v>
      </c>
      <c r="S29" s="323">
        <f>(Counts!T29*100000)/Counts!AG29</f>
        <v>11.897107020142935</v>
      </c>
      <c r="T29" s="320">
        <f>(Counts!U29*100000)/Counts!AH29</f>
        <v>319.26608154408819</v>
      </c>
      <c r="U29" s="250">
        <f>(Counts!V29*100000)/Counts!AI29</f>
        <v>638.43789119637484</v>
      </c>
      <c r="V29" s="250">
        <f>(Counts!W29*100000)/Counts!AJ29</f>
        <v>1769.2042282237069</v>
      </c>
      <c r="W29" s="250">
        <f>(Counts!X29*100000)/Counts!AK29</f>
        <v>1732.6313972555449</v>
      </c>
      <c r="X29" s="250">
        <f>(Counts!Y29*100000)/Counts!AL29</f>
        <v>99.728771124556644</v>
      </c>
      <c r="Y29" s="250">
        <f>(Counts!Z29*100000)/Counts!AM29</f>
        <v>1444.108761329305</v>
      </c>
      <c r="Z29" s="251">
        <f>(Counts!AA29*100000)/Counts!AN29</f>
        <v>27.657768862829812</v>
      </c>
      <c r="AB29" s="47"/>
      <c r="AC29" s="12"/>
      <c r="AD29" s="12"/>
      <c r="AE29" s="12"/>
      <c r="AF29" s="12"/>
      <c r="AG29" s="12"/>
      <c r="AH29" s="12"/>
      <c r="AI29" s="12"/>
      <c r="AJ29" s="59"/>
      <c r="AK29" s="59"/>
      <c r="AL29" s="1"/>
      <c r="AM29" s="59"/>
      <c r="AN29" s="59"/>
      <c r="AP29" s="47"/>
      <c r="AQ29" s="53"/>
      <c r="AR29" s="53"/>
    </row>
    <row r="30" spans="1:44">
      <c r="A30" s="15" t="s">
        <v>30</v>
      </c>
      <c r="B30" s="18">
        <v>374</v>
      </c>
      <c r="C30" s="31">
        <v>691</v>
      </c>
      <c r="D30" s="242">
        <v>64</v>
      </c>
      <c r="E30" s="43">
        <f>(Counts!E30*100000)/Counts!AG30</f>
        <v>0.14363946494299309</v>
      </c>
      <c r="F30" s="28">
        <f>(Counts!F30*100000)/Counts!AH30</f>
        <v>304.24330465803041</v>
      </c>
      <c r="G30" s="17">
        <f>(Counts!G30*100000)/Counts!AI30</f>
        <v>1136.9319507885173</v>
      </c>
      <c r="H30" s="32">
        <f>(Counts!H30*100000)/Counts!AJ30</f>
        <v>181.90789715943822</v>
      </c>
      <c r="I30" s="24">
        <f>(Counts!I30*100000)/Counts!AK30</f>
        <v>635.02454991816694</v>
      </c>
      <c r="J30" s="24">
        <f>(Counts!J30*100000)/Counts!AL30</f>
        <v>49.838637199231997</v>
      </c>
      <c r="K30" s="211">
        <f>(Counts!K30*100000)/Counts!AM30</f>
        <v>0</v>
      </c>
      <c r="L30" s="13" t="s">
        <v>61</v>
      </c>
      <c r="M30" s="213" t="s">
        <v>61</v>
      </c>
      <c r="N30" s="3"/>
      <c r="O30" s="15" t="s">
        <v>30</v>
      </c>
      <c r="P30" s="317">
        <f>(Counts!Q30*100000)/Counts!AD30</f>
        <v>188.55224118274035</v>
      </c>
      <c r="Q30" s="28">
        <f>(Counts!R30*100000)/Counts!AE30</f>
        <v>324.003935607438</v>
      </c>
      <c r="R30" s="213">
        <f>(Counts!S30*100000)/Counts!AF30</f>
        <v>55.238097073247964</v>
      </c>
      <c r="S30" s="323">
        <f>(Counts!T30*100000)/Counts!AG30</f>
        <v>3.2318879612173443</v>
      </c>
      <c r="T30" s="320">
        <f>(Counts!U30*100000)/Counts!AH30</f>
        <v>150.99849753049671</v>
      </c>
      <c r="U30" s="250">
        <f>(Counts!V30*100000)/Counts!AI30</f>
        <v>555.63399575843061</v>
      </c>
      <c r="V30" s="250">
        <f>(Counts!W30*100000)/Counts!AJ30</f>
        <v>149.24548728485894</v>
      </c>
      <c r="W30" s="250">
        <f>(Counts!X30*100000)/Counts!AK30</f>
        <v>75.810147299508998</v>
      </c>
      <c r="X30" s="250">
        <f>(Counts!Y30*100000)/Counts!AL30</f>
        <v>37.844683197843047</v>
      </c>
      <c r="Y30" s="250" t="s">
        <v>130</v>
      </c>
      <c r="Z30" s="251">
        <f>(Counts!AA30*100000)/Counts!AN30</f>
        <v>16.004053991799879</v>
      </c>
      <c r="AB30" s="47"/>
      <c r="AC30" s="12"/>
      <c r="AD30" s="12"/>
      <c r="AE30" s="12"/>
      <c r="AF30" s="12"/>
      <c r="AG30" s="12"/>
      <c r="AH30" s="12"/>
      <c r="AI30" s="12"/>
      <c r="AJ30" s="59"/>
      <c r="AK30" s="59"/>
      <c r="AL30" s="59"/>
      <c r="AM30" s="59"/>
      <c r="AN30" s="59"/>
      <c r="AP30" s="47"/>
      <c r="AQ30" s="53"/>
      <c r="AR30" s="53"/>
    </row>
    <row r="31" spans="1:44">
      <c r="A31" s="15" t="s">
        <v>31</v>
      </c>
      <c r="B31" s="18">
        <v>387</v>
      </c>
      <c r="C31" s="31">
        <v>656</v>
      </c>
      <c r="D31" s="242">
        <v>111</v>
      </c>
      <c r="E31" s="43">
        <f>(Counts!E31*100000)/Counts!AG31</f>
        <v>0</v>
      </c>
      <c r="F31" s="28">
        <f>(Counts!F31*100000)/Counts!AH31</f>
        <v>327.15697318730503</v>
      </c>
      <c r="G31" s="17">
        <f>(Counts!G31*100000)/Counts!AI31</f>
        <v>2172.6915152650308</v>
      </c>
      <c r="H31" s="32">
        <f>(Counts!H31*100000)/Counts!AJ31</f>
        <v>303.12008569409943</v>
      </c>
      <c r="I31" s="24">
        <f>(Counts!I31*100000)/Counts!AK31</f>
        <v>1665.9520066066352</v>
      </c>
      <c r="J31" s="13" t="s">
        <v>61</v>
      </c>
      <c r="K31" s="17" t="s">
        <v>61</v>
      </c>
      <c r="L31" s="13" t="s">
        <v>61</v>
      </c>
      <c r="M31" s="246">
        <f>(Counts!M31*100000)/Counts!AO31</f>
        <v>598.5634477254589</v>
      </c>
      <c r="N31" s="3"/>
      <c r="O31" s="15" t="s">
        <v>31</v>
      </c>
      <c r="P31" s="317">
        <f>(Counts!Q31*100000)/Counts!AD31</f>
        <v>232.84334188638357</v>
      </c>
      <c r="Q31" s="28">
        <f>(Counts!R31*100000)/Counts!AE31</f>
        <v>379.34946148869926</v>
      </c>
      <c r="R31" s="213">
        <f>(Counts!S31*100000)/Counts!AF31</f>
        <v>78.901836722041978</v>
      </c>
      <c r="S31" s="323">
        <f>(Counts!T31*100000)/Counts!AG31</f>
        <v>7.7314606017653498</v>
      </c>
      <c r="T31" s="320">
        <f>(Counts!U31*100000)/Counts!AH31</f>
        <v>189.14144195526455</v>
      </c>
      <c r="U31" s="250">
        <f>(Counts!V31*100000)/Counts!AI31</f>
        <v>1457.389024161828</v>
      </c>
      <c r="V31" s="250">
        <f>(Counts!W31*100000)/Counts!AJ31</f>
        <v>143.01342388950931</v>
      </c>
      <c r="W31" s="250">
        <f>(Counts!X31*100000)/Counts!AK31</f>
        <v>988.58132037416419</v>
      </c>
      <c r="X31" s="250">
        <f>(Counts!Y31*100000)/Counts!AL31</f>
        <v>57.032492615314709</v>
      </c>
      <c r="Y31" s="250">
        <f>(Counts!Z31*100000)/Counts!AM31</f>
        <v>1332.7433628318583</v>
      </c>
      <c r="Z31" s="251">
        <f>(Counts!AA31*100000)/Counts!AN31</f>
        <v>6.7964582599983761</v>
      </c>
      <c r="AB31" s="47"/>
      <c r="AC31" s="12"/>
      <c r="AD31" s="12"/>
      <c r="AE31" s="12"/>
      <c r="AF31" s="12"/>
      <c r="AG31" s="12"/>
      <c r="AH31" s="12"/>
      <c r="AI31" s="12"/>
      <c r="AJ31" s="59"/>
      <c r="AK31" s="59"/>
      <c r="AL31" s="1"/>
      <c r="AM31" s="59"/>
      <c r="AN31" s="59"/>
      <c r="AP31" s="47"/>
      <c r="AQ31" s="53"/>
      <c r="AR31" s="53"/>
    </row>
    <row r="32" spans="1:44">
      <c r="A32" s="15" t="s">
        <v>32</v>
      </c>
      <c r="B32" s="18">
        <v>280</v>
      </c>
      <c r="C32" s="31">
        <v>519</v>
      </c>
      <c r="D32" s="242">
        <v>39</v>
      </c>
      <c r="E32" s="43">
        <f>(Counts!E32*100000)/Counts!AG32</f>
        <v>1.6463954230207241</v>
      </c>
      <c r="F32" s="28">
        <f>(Counts!F32*100000)/Counts!AH32</f>
        <v>186.65320705046366</v>
      </c>
      <c r="G32" s="17">
        <f>(Counts!G32*100000)/Counts!AI32</f>
        <v>1698.3115432625978</v>
      </c>
      <c r="H32" s="32">
        <f>(Counts!H32*100000)/Counts!AJ32</f>
        <v>366.72259482938944</v>
      </c>
      <c r="I32" s="24">
        <f>(Counts!I32*100000)/Counts!AK32</f>
        <v>2204.8090957978029</v>
      </c>
      <c r="J32" s="24">
        <f>(Counts!J32*100000)/Counts!AL32</f>
        <v>91.886812154119241</v>
      </c>
      <c r="K32" s="211">
        <f>(Counts!K32*100000)/Counts!AM32</f>
        <v>408.16326530612247</v>
      </c>
      <c r="L32" s="13" t="s">
        <v>61</v>
      </c>
      <c r="M32" s="246">
        <f>(Counts!M32*100000)/Counts!AO32</f>
        <v>1487.5609130546293</v>
      </c>
      <c r="N32" s="3"/>
      <c r="O32" s="15" t="s">
        <v>32</v>
      </c>
      <c r="P32" s="317">
        <f>(Counts!Q32*100000)/Counts!AD32</f>
        <v>215.22126796072723</v>
      </c>
      <c r="Q32" s="28">
        <f>(Counts!R32*100000)/Counts!AE32</f>
        <v>353.47132336190049</v>
      </c>
      <c r="R32" s="213">
        <f>(Counts!S32*100000)/Counts!AF32</f>
        <v>75.055237570389991</v>
      </c>
      <c r="S32" s="323">
        <f>(Counts!T32*100000)/Counts!AG32</f>
        <v>1.0289971393879525</v>
      </c>
      <c r="T32" s="320">
        <f>(Counts!U32*100000)/Counts!AH32</f>
        <v>155.73567689003693</v>
      </c>
      <c r="U32" s="250">
        <f>(Counts!V32*100000)/Counts!AI32</f>
        <v>1053.150252940017</v>
      </c>
      <c r="V32" s="250">
        <f>(Counts!W32*100000)/Counts!AJ32</f>
        <v>280.38256643509146</v>
      </c>
      <c r="W32" s="250">
        <f>(Counts!X32*100000)/Counts!AK32</f>
        <v>1451.9474533302605</v>
      </c>
      <c r="X32" s="250">
        <f>(Counts!Y32*100000)/Counts!AL32</f>
        <v>70.168111099509247</v>
      </c>
      <c r="Y32" s="250" t="s">
        <v>130</v>
      </c>
      <c r="Z32" s="251">
        <f>(Counts!AA32*100000)/Counts!AN32</f>
        <v>46.636439344869068</v>
      </c>
      <c r="AB32" s="47"/>
      <c r="AC32" s="12"/>
      <c r="AD32" s="12"/>
      <c r="AE32" s="12"/>
      <c r="AF32" s="12"/>
      <c r="AG32" s="12"/>
      <c r="AH32" s="12"/>
      <c r="AI32" s="12"/>
      <c r="AJ32" s="59"/>
      <c r="AK32" s="59"/>
      <c r="AL32" s="1"/>
      <c r="AM32" s="59"/>
      <c r="AN32" s="59"/>
      <c r="AP32" s="47"/>
      <c r="AQ32" s="53"/>
      <c r="AR32" s="53"/>
    </row>
    <row r="33" spans="1:44">
      <c r="A33" s="15" t="s">
        <v>33</v>
      </c>
      <c r="B33" s="18">
        <v>323</v>
      </c>
      <c r="C33" s="31">
        <v>591</v>
      </c>
      <c r="D33" s="242">
        <v>50</v>
      </c>
      <c r="E33" s="43">
        <f>(Counts!E33*100000)/Counts!AG33</f>
        <v>0</v>
      </c>
      <c r="F33" s="28">
        <f>(Counts!F33*100000)/Counts!AH33</f>
        <v>258.51021877726748</v>
      </c>
      <c r="G33" s="17">
        <f>(Counts!G33*100000)/Counts!AI33</f>
        <v>1135.2400483392537</v>
      </c>
      <c r="H33" s="32">
        <f>(Counts!H33*100000)/Counts!AJ33</f>
        <v>307.99574332945184</v>
      </c>
      <c r="I33" s="24">
        <f>(Counts!I33*100000)/Counts!AK33</f>
        <v>1003.0565241723707</v>
      </c>
      <c r="J33" s="24">
        <f>(Counts!J33*100000)/Counts!AL33</f>
        <v>82.598235765838012</v>
      </c>
      <c r="K33" s="211">
        <f>(Counts!K33*100000)/Counts!AM33</f>
        <v>570.102416628828</v>
      </c>
      <c r="L33" s="33">
        <f>(Counts!L33*100000)/Counts!AN33</f>
        <v>0</v>
      </c>
      <c r="M33" s="246">
        <f>(Counts!M33*100000)/Counts!AO33</f>
        <v>0</v>
      </c>
      <c r="N33" s="3"/>
      <c r="O33" s="15" t="s">
        <v>33</v>
      </c>
      <c r="P33" s="317">
        <f>(Counts!Q33*100000)/Counts!AD33</f>
        <v>236.0064826600611</v>
      </c>
      <c r="Q33" s="28">
        <f>(Counts!R33*100000)/Counts!AE33</f>
        <v>379.42935122769717</v>
      </c>
      <c r="R33" s="213">
        <f>(Counts!S33*100000)/Counts!AF33</f>
        <v>88.965098662294423</v>
      </c>
      <c r="S33" s="323">
        <f>(Counts!T33*100000)/Counts!AG33</f>
        <v>3.7462357534976873</v>
      </c>
      <c r="T33" s="320">
        <f>(Counts!U33*100000)/Counts!AH33</f>
        <v>230.17805324478837</v>
      </c>
      <c r="U33" s="250">
        <f>(Counts!V33*100000)/Counts!AI33</f>
        <v>854.01545391291586</v>
      </c>
      <c r="V33" s="250">
        <f>(Counts!W33*100000)/Counts!AJ33</f>
        <v>141.59781149189618</v>
      </c>
      <c r="W33" s="250">
        <f>(Counts!X33*100000)/Counts!AK33</f>
        <v>559.47307245253774</v>
      </c>
      <c r="X33" s="250">
        <f>(Counts!Y33*100000)/Counts!AL33</f>
        <v>52.109061748195671</v>
      </c>
      <c r="Y33" s="250">
        <f>(Counts!Z33*100000)/Counts!AM33</f>
        <v>109.27803844407447</v>
      </c>
      <c r="Z33" s="251">
        <f>(Counts!AA33*100000)/Counts!AN33</f>
        <v>5.1642621614082271</v>
      </c>
      <c r="AB33" s="47"/>
      <c r="AC33" s="12"/>
      <c r="AD33" s="12"/>
      <c r="AE33" s="12"/>
      <c r="AF33" s="12"/>
      <c r="AG33" s="12"/>
      <c r="AH33" s="12"/>
      <c r="AI33" s="12"/>
      <c r="AJ33" s="59"/>
      <c r="AK33" s="59"/>
      <c r="AL33" s="59"/>
      <c r="AM33" s="59"/>
      <c r="AN33" s="59"/>
      <c r="AP33" s="47"/>
      <c r="AQ33" s="53"/>
      <c r="AR33" s="53"/>
    </row>
    <row r="34" spans="1:44">
      <c r="A34" s="15" t="s">
        <v>34</v>
      </c>
      <c r="B34" s="18">
        <v>152</v>
      </c>
      <c r="C34" s="31">
        <v>284</v>
      </c>
      <c r="D34" s="242">
        <v>21</v>
      </c>
      <c r="E34" s="43" t="s">
        <v>61</v>
      </c>
      <c r="F34" s="28">
        <f>(Counts!F34*100000)/Counts!AH34</f>
        <v>143.54713827473054</v>
      </c>
      <c r="G34" s="17">
        <f>(Counts!G34*100000)/Counts!AI34</f>
        <v>812.61694734028333</v>
      </c>
      <c r="H34" s="32">
        <f>(Counts!H34*100000)/Counts!AJ34</f>
        <v>223.55360815523562</v>
      </c>
      <c r="I34" s="24">
        <f>(Counts!I34*100000)/Counts!AK34</f>
        <v>757.57575757575762</v>
      </c>
      <c r="J34" s="24">
        <f>(Counts!J34*100000)/Counts!AL34</f>
        <v>16.435204207412276</v>
      </c>
      <c r="K34" s="211">
        <f>(Counts!K34*100000)/Counts!AM34</f>
        <v>248.75621890547265</v>
      </c>
      <c r="L34" s="13" t="s">
        <v>61</v>
      </c>
      <c r="M34" s="246">
        <f>(Counts!M34*100000)/Counts!AO34</f>
        <v>1540.5682985279013</v>
      </c>
      <c r="N34" s="3"/>
      <c r="O34" s="15" t="s">
        <v>34</v>
      </c>
      <c r="P34" s="317">
        <f>(Counts!Q34*100000)/Counts!AD34</f>
        <v>102.02780257620202</v>
      </c>
      <c r="Q34" s="28">
        <f>(Counts!R34*100000)/Counts!AE34</f>
        <v>174.0157871801546</v>
      </c>
      <c r="R34" s="213">
        <f>(Counts!S34*100000)/Counts!AF34</f>
        <v>29.05587299096798</v>
      </c>
      <c r="S34" s="323">
        <f>(Counts!T34*100000)/Counts!AG34</f>
        <v>0</v>
      </c>
      <c r="T34" s="320">
        <f>(Counts!U34*100000)/Counts!AH34</f>
        <v>83.162297573545374</v>
      </c>
      <c r="U34" s="250">
        <f>(Counts!V34*100000)/Counts!AI34</f>
        <v>1002.9403902699814</v>
      </c>
      <c r="V34" s="250">
        <f>(Counts!W34*100000)/Counts!AJ34</f>
        <v>305.46365018331397</v>
      </c>
      <c r="W34" s="250">
        <f>(Counts!X34*100000)/Counts!AK34</f>
        <v>482.09366391184574</v>
      </c>
      <c r="X34" s="250">
        <f>(Counts!Y34*100000)/Counts!AL34</f>
        <v>49.853452762483911</v>
      </c>
      <c r="Y34" s="250">
        <f>(Counts!Z34*100000)/Counts!AM34</f>
        <v>348.25870646766168</v>
      </c>
      <c r="Z34" s="251" t="s">
        <v>130</v>
      </c>
      <c r="AB34" s="47"/>
      <c r="AC34" s="12"/>
      <c r="AD34" s="12"/>
      <c r="AE34" s="12"/>
      <c r="AF34" s="12"/>
      <c r="AG34" s="12"/>
      <c r="AH34" s="12"/>
      <c r="AI34" s="12"/>
      <c r="AJ34" s="59"/>
      <c r="AK34" s="59"/>
      <c r="AL34" s="1"/>
      <c r="AM34" s="59"/>
      <c r="AN34" s="59"/>
      <c r="AP34" s="47"/>
      <c r="AQ34" s="53"/>
      <c r="AR34" s="53"/>
    </row>
    <row r="35" spans="1:44">
      <c r="A35" s="15" t="s">
        <v>35</v>
      </c>
      <c r="B35" s="18">
        <v>135</v>
      </c>
      <c r="C35" s="31">
        <v>264</v>
      </c>
      <c r="D35" s="242">
        <v>10</v>
      </c>
      <c r="E35" s="43">
        <f>(Counts!E35*100000)/Counts!AG35</f>
        <v>0</v>
      </c>
      <c r="F35" s="28">
        <f>(Counts!F35*100000)/Counts!AH35</f>
        <v>55.789976810214618</v>
      </c>
      <c r="G35" s="17">
        <f>(Counts!G35*100000)/Counts!AI35</f>
        <v>661.18983103501841</v>
      </c>
      <c r="H35" s="32">
        <f>(Counts!H35*100000)/Counts!AJ35</f>
        <v>100.85720832859185</v>
      </c>
      <c r="I35" s="24">
        <f>(Counts!I35*100000)/Counts!AK35</f>
        <v>146.51189000338104</v>
      </c>
      <c r="J35" s="24">
        <f>(Counts!J35*100000)/Counts!AL35</f>
        <v>10.842277280622726</v>
      </c>
      <c r="K35" s="211">
        <f>(Counts!K35*100000)/Counts!AM35</f>
        <v>0</v>
      </c>
      <c r="L35" s="13" t="s">
        <v>61</v>
      </c>
      <c r="M35" s="246">
        <f>(Counts!M35*100000)/Counts!AO35</f>
        <v>0</v>
      </c>
      <c r="N35" s="3"/>
      <c r="O35" s="15" t="s">
        <v>35</v>
      </c>
      <c r="P35" s="317">
        <f>(Counts!Q35*100000)/Counts!AD35</f>
        <v>103.42186678310561</v>
      </c>
      <c r="Q35" s="28">
        <f>(Counts!R35*100000)/Counts!AE35</f>
        <v>193.20112677893187</v>
      </c>
      <c r="R35" s="213">
        <f>(Counts!S35*100000)/Counts!AF35</f>
        <v>16.401428585730375</v>
      </c>
      <c r="S35" s="323">
        <f>(Counts!T35*100000)/Counts!AG35</f>
        <v>0</v>
      </c>
      <c r="T35" s="320">
        <f>(Counts!U35*100000)/Counts!AH35</f>
        <v>47.299672508205418</v>
      </c>
      <c r="U35" s="250">
        <f>(Counts!V35*100000)/Counts!AI35</f>
        <v>383.21309608049569</v>
      </c>
      <c r="V35" s="250">
        <f>(Counts!W35*100000)/Counts!AJ35</f>
        <v>136.96003591576633</v>
      </c>
      <c r="W35" s="250">
        <f>(Counts!X35*100000)/Counts!AK35</f>
        <v>107.62988842556071</v>
      </c>
      <c r="X35" s="250">
        <f>(Counts!Y35*100000)/Counts!AL35</f>
        <v>9.6071518790672528</v>
      </c>
      <c r="Y35" s="250">
        <f>(Counts!Z35*100000)/Counts!AM35</f>
        <v>434.88160291438987</v>
      </c>
      <c r="Z35" s="251">
        <f>(Counts!AA35*100000)/Counts!AN35</f>
        <v>8.4655615636911623</v>
      </c>
      <c r="AB35" s="47"/>
      <c r="AC35" s="12"/>
      <c r="AD35" s="12"/>
      <c r="AE35" s="12"/>
      <c r="AF35" s="12"/>
      <c r="AG35" s="12"/>
      <c r="AH35" s="12"/>
      <c r="AI35" s="12"/>
      <c r="AJ35" s="59"/>
      <c r="AK35" s="59"/>
      <c r="AL35" s="59"/>
      <c r="AM35" s="59"/>
      <c r="AN35" s="59"/>
      <c r="AP35" s="47"/>
      <c r="AQ35" s="53"/>
      <c r="AR35" s="53"/>
    </row>
    <row r="36" spans="1:44">
      <c r="A36" s="15" t="s">
        <v>36</v>
      </c>
      <c r="B36" s="18">
        <v>240</v>
      </c>
      <c r="C36" s="31">
        <v>434</v>
      </c>
      <c r="D36" s="242">
        <v>48</v>
      </c>
      <c r="E36" s="43">
        <f>(Counts!E36*100000)/Counts!AG36</f>
        <v>0</v>
      </c>
      <c r="F36" s="28">
        <f>(Counts!F36*100000)/Counts!AH36</f>
        <v>182.25674646046872</v>
      </c>
      <c r="G36" s="17">
        <f>(Counts!G36*100000)/Counts!AI36</f>
        <v>1004.0160642570281</v>
      </c>
      <c r="H36" s="32">
        <f>(Counts!H36*100000)/Counts!AJ36</f>
        <v>305.23379436951637</v>
      </c>
      <c r="I36" s="24">
        <f>(Counts!I36*100000)/Counts!AK36</f>
        <v>252.60796908744678</v>
      </c>
      <c r="J36" s="24">
        <f>(Counts!J36*100000)/Counts!AL36</f>
        <v>38.238480657701871</v>
      </c>
      <c r="K36" s="211">
        <f>(Counts!K36*100000)/Counts!AM36</f>
        <v>1921.3973799126638</v>
      </c>
      <c r="L36" s="33">
        <f>(Counts!L36*100000)/Counts!AN36</f>
        <v>0</v>
      </c>
      <c r="M36" s="246">
        <f>(Counts!M36*100000)/Counts!AO36</f>
        <v>0</v>
      </c>
      <c r="N36" s="3"/>
      <c r="O36" s="15" t="s">
        <v>36</v>
      </c>
      <c r="P36" s="317">
        <f>(Counts!Q36*100000)/Counts!AD36</f>
        <v>310.5198434031837</v>
      </c>
      <c r="Q36" s="28">
        <f>(Counts!R36*100000)/Counts!AE36</f>
        <v>508.3704675863753</v>
      </c>
      <c r="R36" s="213">
        <f>(Counts!S36*100000)/Counts!AF36</f>
        <v>113.10958999658786</v>
      </c>
      <c r="S36" s="323">
        <f>(Counts!T36*100000)/Counts!AG36</f>
        <v>3.9148943184581086</v>
      </c>
      <c r="T36" s="320">
        <f>(Counts!U36*100000)/Counts!AH36</f>
        <v>312.0209180739476</v>
      </c>
      <c r="U36" s="250">
        <f>(Counts!V36*100000)/Counts!AI36</f>
        <v>847.997252166561</v>
      </c>
      <c r="V36" s="250">
        <f>(Counts!W36*100000)/Counts!AJ36</f>
        <v>283.55493204868827</v>
      </c>
      <c r="W36" s="250">
        <f>(Counts!X36*100000)/Counts!AK36</f>
        <v>421.82754925855397</v>
      </c>
      <c r="X36" s="250">
        <f>(Counts!Y36*100000)/Counts!AL36</f>
        <v>41.743674717991205</v>
      </c>
      <c r="Y36" s="250" t="s">
        <v>130</v>
      </c>
      <c r="Z36" s="251">
        <f>(Counts!AA36*100000)/Counts!AN36</f>
        <v>256.98031779245412</v>
      </c>
      <c r="AB36" s="47"/>
      <c r="AC36" s="12"/>
      <c r="AD36" s="12"/>
      <c r="AE36" s="12"/>
      <c r="AF36" s="12"/>
      <c r="AG36" s="12"/>
      <c r="AH36" s="12"/>
      <c r="AI36" s="12"/>
      <c r="AJ36" s="59"/>
      <c r="AK36" s="59"/>
      <c r="AL36" s="59"/>
      <c r="AM36" s="59"/>
      <c r="AN36" s="59"/>
      <c r="AP36" s="47"/>
      <c r="AQ36" s="53"/>
      <c r="AR36" s="53"/>
    </row>
    <row r="37" spans="1:44">
      <c r="A37" s="15" t="s">
        <v>37</v>
      </c>
      <c r="B37" s="18">
        <v>154</v>
      </c>
      <c r="C37" s="31">
        <v>303</v>
      </c>
      <c r="D37" s="242">
        <v>11</v>
      </c>
      <c r="E37" s="43">
        <f>(Counts!E37*100000)/Counts!AG37</f>
        <v>0</v>
      </c>
      <c r="F37" s="28">
        <f>(Counts!F37*100000)/Counts!AH37</f>
        <v>64.185272754661625</v>
      </c>
      <c r="G37" s="17">
        <f>(Counts!G37*100000)/Counts!AI37</f>
        <v>533.74326341284666</v>
      </c>
      <c r="H37" s="32">
        <f>(Counts!H37*100000)/Counts!AJ37</f>
        <v>188.28680445266008</v>
      </c>
      <c r="I37" s="24">
        <f>(Counts!I37*100000)/Counts!AK37</f>
        <v>715.71856658163892</v>
      </c>
      <c r="J37" s="24">
        <f>(Counts!J37*100000)/Counts!AL37</f>
        <v>11.026574043444702</v>
      </c>
      <c r="K37" s="17" t="s">
        <v>61</v>
      </c>
      <c r="L37" s="13" t="s">
        <v>61</v>
      </c>
      <c r="M37" s="246">
        <f>(Counts!M37*100000)/Counts!AO37</f>
        <v>309.97256564648876</v>
      </c>
      <c r="N37" s="3"/>
      <c r="O37" s="15" t="s">
        <v>37</v>
      </c>
      <c r="P37" s="317">
        <f>(Counts!Q37*100000)/Counts!AD37</f>
        <v>101.66671265283253</v>
      </c>
      <c r="Q37" s="28">
        <f>(Counts!R37*100000)/Counts!AE37</f>
        <v>183.47108767504969</v>
      </c>
      <c r="R37" s="213">
        <f>(Counts!S37*100000)/Counts!AF37</f>
        <v>19.819229199087459</v>
      </c>
      <c r="S37" s="323">
        <f>(Counts!T37*100000)/Counts!AG37</f>
        <v>2.5133992634317481</v>
      </c>
      <c r="T37" s="320">
        <f>(Counts!U37*100000)/Counts!AH37</f>
        <v>65.666646290389608</v>
      </c>
      <c r="U37" s="250">
        <f>(Counts!V37*100000)/Counts!AI37</f>
        <v>333.37325384979761</v>
      </c>
      <c r="V37" s="250">
        <f>(Counts!W37*100000)/Counts!AJ37</f>
        <v>93.488660046237442</v>
      </c>
      <c r="W37" s="250">
        <f>(Counts!X37*100000)/Counts!AK37</f>
        <v>253.2256866192823</v>
      </c>
      <c r="X37" s="250">
        <f>(Counts!Y37*100000)/Counts!AL37</f>
        <v>10.681268172084197</v>
      </c>
      <c r="Y37" s="250" t="s">
        <v>130</v>
      </c>
      <c r="Z37" s="251" t="s">
        <v>130</v>
      </c>
      <c r="AB37" s="47"/>
      <c r="AC37" s="12"/>
      <c r="AD37" s="12"/>
      <c r="AE37" s="12"/>
      <c r="AF37" s="12"/>
      <c r="AG37" s="12"/>
      <c r="AH37" s="12"/>
      <c r="AI37" s="12"/>
      <c r="AJ37" s="59"/>
      <c r="AK37" s="59"/>
      <c r="AL37" s="59"/>
      <c r="AM37" s="59"/>
      <c r="AN37" s="59"/>
      <c r="AP37" s="47"/>
      <c r="AQ37" s="53"/>
      <c r="AR37" s="53"/>
    </row>
    <row r="38" spans="1:44">
      <c r="A38" s="15" t="s">
        <v>38</v>
      </c>
      <c r="B38" s="18">
        <v>267</v>
      </c>
      <c r="C38" s="31">
        <v>509</v>
      </c>
      <c r="D38" s="242">
        <v>37</v>
      </c>
      <c r="E38" s="43">
        <f>(Counts!E38*100000)/Counts!AG38</f>
        <v>0.69495268892397433</v>
      </c>
      <c r="F38" s="28">
        <f>(Counts!F38*100000)/Counts!AH38</f>
        <v>183.02991286340009</v>
      </c>
      <c r="G38" s="17">
        <f>(Counts!G38*100000)/Counts!AI38</f>
        <v>676.67829639990487</v>
      </c>
      <c r="H38" s="32">
        <f>(Counts!H38*100000)/Counts!AJ38</f>
        <v>169.66156206662535</v>
      </c>
      <c r="I38" s="24">
        <f>(Counts!I38*100000)/Counts!AK38</f>
        <v>582.34170112525396</v>
      </c>
      <c r="J38" s="24">
        <f>(Counts!J38*100000)/Counts!AL38</f>
        <v>30.117490251865522</v>
      </c>
      <c r="K38" s="17" t="s">
        <v>61</v>
      </c>
      <c r="L38" s="13" t="s">
        <v>61</v>
      </c>
      <c r="M38" s="213" t="s">
        <v>61</v>
      </c>
      <c r="N38" s="3"/>
      <c r="O38" s="15" t="s">
        <v>38</v>
      </c>
      <c r="P38" s="317">
        <f>(Counts!Q38*100000)/Counts!AD38</f>
        <v>196.39198219122136</v>
      </c>
      <c r="Q38" s="28">
        <f>(Counts!R38*100000)/Counts!AE38</f>
        <v>333.88151468545874</v>
      </c>
      <c r="R38" s="213">
        <f>(Counts!S38*100000)/Counts!AF38</f>
        <v>58.875078405753456</v>
      </c>
      <c r="S38" s="323">
        <f>(Counts!T38*100000)/Counts!AG38</f>
        <v>13.334404718728758</v>
      </c>
      <c r="T38" s="320">
        <f>(Counts!U38*100000)/Counts!AH38</f>
        <v>148.09755979285416</v>
      </c>
      <c r="U38" s="250">
        <f>(Counts!V38*100000)/Counts!AI38</f>
        <v>439.13551801991525</v>
      </c>
      <c r="V38" s="250">
        <f>(Counts!W38*100000)/Counts!AJ38</f>
        <v>100.12491025149254</v>
      </c>
      <c r="W38" s="250">
        <f>(Counts!X38*100000)/Counts!AK38</f>
        <v>267.59409974623651</v>
      </c>
      <c r="X38" s="250">
        <f>(Counts!Y38*100000)/Counts!AL38</f>
        <v>19.569960687063258</v>
      </c>
      <c r="Y38" s="250" t="s">
        <v>130</v>
      </c>
      <c r="Z38" s="251">
        <f>(Counts!AA38*100000)/Counts!AN38</f>
        <v>6.6686537245872213</v>
      </c>
      <c r="AB38" s="47"/>
      <c r="AC38" s="12"/>
      <c r="AD38" s="12"/>
      <c r="AE38" s="12"/>
      <c r="AF38" s="12"/>
      <c r="AG38" s="12"/>
      <c r="AH38" s="12"/>
      <c r="AI38" s="12"/>
      <c r="AJ38" s="59"/>
      <c r="AK38" s="59"/>
      <c r="AL38" s="59"/>
      <c r="AM38" s="59"/>
      <c r="AN38" s="59"/>
      <c r="AP38" s="47"/>
      <c r="AQ38" s="53"/>
      <c r="AR38" s="53"/>
    </row>
    <row r="39" spans="1:44">
      <c r="A39" s="15" t="s">
        <v>39</v>
      </c>
      <c r="B39" s="18">
        <v>215</v>
      </c>
      <c r="C39" s="31">
        <v>370</v>
      </c>
      <c r="D39" s="242">
        <v>52</v>
      </c>
      <c r="E39" s="43">
        <f>(Counts!E39*100000)/Counts!AG39</f>
        <v>0</v>
      </c>
      <c r="F39" s="28">
        <f>(Counts!F39*100000)/Counts!AH39</f>
        <v>152.73206875742665</v>
      </c>
      <c r="G39" s="17">
        <f>(Counts!G39*100000)/Counts!AI39</f>
        <v>757.73433248210324</v>
      </c>
      <c r="H39" s="32">
        <f>(Counts!H39*100000)/Counts!AJ39</f>
        <v>310.09208795339219</v>
      </c>
      <c r="I39" s="24">
        <f>(Counts!I39*100000)/Counts!AK39</f>
        <v>1129.2414091203805</v>
      </c>
      <c r="J39" s="24">
        <f>(Counts!J39*100000)/Counts!AL39</f>
        <v>49.055678194751046</v>
      </c>
      <c r="K39" s="211">
        <f>(Counts!K39*100000)/Counts!AM39</f>
        <v>254.23728813559322</v>
      </c>
      <c r="L39" s="33">
        <f>(Counts!L39*100000)/Counts!AN39</f>
        <v>0</v>
      </c>
      <c r="M39" s="246">
        <f>(Counts!M39*100000)/Counts!AO39</f>
        <v>0</v>
      </c>
      <c r="N39" s="3"/>
      <c r="O39" s="15" t="s">
        <v>39</v>
      </c>
      <c r="P39" s="317">
        <f>(Counts!Q39*100000)/Counts!AD39</f>
        <v>190.08358505399926</v>
      </c>
      <c r="Q39" s="28">
        <f>(Counts!R39*100000)/Counts!AE39</f>
        <v>292.12300393106904</v>
      </c>
      <c r="R39" s="213">
        <f>(Counts!S39*100000)/Counts!AF39</f>
        <v>82.391807596524657</v>
      </c>
      <c r="S39" s="323">
        <f>(Counts!T39*100000)/Counts!AG39</f>
        <v>0</v>
      </c>
      <c r="T39" s="320">
        <f>(Counts!U39*100000)/Counts!AH39</f>
        <v>122.31785689845029</v>
      </c>
      <c r="U39" s="250">
        <f>(Counts!V39*100000)/Counts!AI39</f>
        <v>756.93892075187352</v>
      </c>
      <c r="V39" s="250">
        <f>(Counts!W39*100000)/Counts!AJ39</f>
        <v>193.38470212366096</v>
      </c>
      <c r="W39" s="250">
        <f>(Counts!X39*100000)/Counts!AK39</f>
        <v>1135.7791225416038</v>
      </c>
      <c r="X39" s="250">
        <f>(Counts!Y39*100000)/Counts!AL39</f>
        <v>12.018641157714006</v>
      </c>
      <c r="Y39" s="250">
        <f>(Counts!Z39*100000)/Counts!AM39</f>
        <v>124.57627118644068</v>
      </c>
      <c r="Z39" s="251">
        <f>(Counts!AA39*100000)/Counts!AN39</f>
        <v>78.201888549009183</v>
      </c>
      <c r="AB39" s="47"/>
      <c r="AC39" s="12"/>
      <c r="AD39" s="12"/>
      <c r="AE39" s="12"/>
      <c r="AF39" s="12"/>
      <c r="AG39" s="12"/>
      <c r="AH39" s="12"/>
      <c r="AI39" s="12"/>
      <c r="AJ39" s="59"/>
      <c r="AK39" s="59"/>
      <c r="AL39" s="59"/>
      <c r="AM39" s="59"/>
      <c r="AN39" s="59"/>
      <c r="AP39" s="47"/>
      <c r="AQ39" s="53"/>
      <c r="AR39" s="53"/>
    </row>
    <row r="40" spans="1:44">
      <c r="A40" s="15" t="s">
        <v>40</v>
      </c>
      <c r="B40" s="18">
        <v>382</v>
      </c>
      <c r="C40" s="31">
        <v>713</v>
      </c>
      <c r="D40" s="242">
        <v>60</v>
      </c>
      <c r="E40" s="43">
        <f>(Counts!E40*100000)/Counts!AG40</f>
        <v>1.0266202634307595</v>
      </c>
      <c r="F40" s="28">
        <f>(Counts!F40*100000)/Counts!AH40</f>
        <v>244.38353793680773</v>
      </c>
      <c r="G40" s="17">
        <f>(Counts!G40*100000)/Counts!AI40</f>
        <v>1347.5066415569513</v>
      </c>
      <c r="H40" s="32">
        <f>(Counts!H40*100000)/Counts!AJ40</f>
        <v>240.65935667340486</v>
      </c>
      <c r="I40" s="24">
        <f>(Counts!I40*100000)/Counts!AK40</f>
        <v>738.49986653616872</v>
      </c>
      <c r="J40" s="24">
        <f>(Counts!J40*100000)/Counts!AL40</f>
        <v>26.21403761714398</v>
      </c>
      <c r="K40" s="17" t="s">
        <v>61</v>
      </c>
      <c r="L40" s="13" t="s">
        <v>61</v>
      </c>
      <c r="M40" s="246">
        <f>(Counts!M40*100000)/Counts!AO40</f>
        <v>1386.3417363463989</v>
      </c>
      <c r="N40" s="3"/>
      <c r="O40" s="15" t="s">
        <v>40</v>
      </c>
      <c r="P40" s="317">
        <f>(Counts!Q40*100000)/Counts!AD40</f>
        <v>174.85246080199505</v>
      </c>
      <c r="Q40" s="28">
        <f>(Counts!R40*100000)/Counts!AE40</f>
        <v>285.68945814520129</v>
      </c>
      <c r="R40" s="213">
        <f>(Counts!S40*100000)/Counts!AF40</f>
        <v>66.835077661857724</v>
      </c>
      <c r="S40" s="323">
        <f>(Counts!T40*100000)/Counts!AG40</f>
        <v>0.91255134527178627</v>
      </c>
      <c r="T40" s="320">
        <f>(Counts!U40*100000)/Counts!AH40</f>
        <v>140.7552159300308</v>
      </c>
      <c r="U40" s="250">
        <f>(Counts!V40*100000)/Counts!AI40</f>
        <v>488.41095427621349</v>
      </c>
      <c r="V40" s="250">
        <f>(Counts!W40*100000)/Counts!AJ40</f>
        <v>128.53208201570948</v>
      </c>
      <c r="W40" s="250" t="s">
        <v>130</v>
      </c>
      <c r="X40" s="250">
        <f>(Counts!Y40*100000)/Counts!AL40</f>
        <v>14.98569150446731</v>
      </c>
      <c r="Y40" s="250" t="s">
        <v>130</v>
      </c>
      <c r="Z40" s="251">
        <f>(Counts!AA40*100000)/Counts!AN40</f>
        <v>10.757268866383535</v>
      </c>
      <c r="AB40" s="47"/>
      <c r="AC40" s="12"/>
      <c r="AD40" s="12"/>
      <c r="AE40" s="12"/>
      <c r="AF40" s="12"/>
      <c r="AG40" s="12"/>
      <c r="AH40" s="12"/>
      <c r="AI40" s="12"/>
      <c r="AJ40" s="59"/>
      <c r="AK40" s="59"/>
      <c r="AL40" s="59"/>
      <c r="AM40" s="59"/>
      <c r="AN40" s="59"/>
      <c r="AP40" s="47"/>
      <c r="AQ40" s="53"/>
      <c r="AR40" s="53"/>
    </row>
    <row r="41" spans="1:44">
      <c r="A41" s="15" t="s">
        <v>41</v>
      </c>
      <c r="B41" s="18">
        <v>555</v>
      </c>
      <c r="C41" s="28">
        <v>1009</v>
      </c>
      <c r="D41" s="242">
        <v>106</v>
      </c>
      <c r="E41" s="43">
        <f>(Counts!E41*100000)/Counts!AG41</f>
        <v>0.83240554798297728</v>
      </c>
      <c r="F41" s="28">
        <f>(Counts!F41*100000)/Counts!AH41</f>
        <v>438.50508016957582</v>
      </c>
      <c r="G41" s="17">
        <f>(Counts!G41*100000)/Counts!AI41</f>
        <v>2185.9984054816955</v>
      </c>
      <c r="H41" s="32">
        <f>(Counts!H41*100000)/Counts!AJ41</f>
        <v>421.47803403361911</v>
      </c>
      <c r="I41" s="24">
        <f>(Counts!I41*100000)/Counts!AK41</f>
        <v>736.24064791983085</v>
      </c>
      <c r="J41" s="24">
        <f>(Counts!J41*100000)/Counts!AL41</f>
        <v>100.70032498741246</v>
      </c>
      <c r="K41" s="211">
        <f>(Counts!K41*100000)/Counts!AM41</f>
        <v>503.65556458164093</v>
      </c>
      <c r="L41" s="13" t="s">
        <v>61</v>
      </c>
      <c r="M41" s="246">
        <f>(Counts!M41*100000)/Counts!AO41</f>
        <v>546.56755574989063</v>
      </c>
      <c r="N41" s="3"/>
      <c r="O41" s="15" t="s">
        <v>41</v>
      </c>
      <c r="P41" s="317">
        <f>(Counts!Q41*100000)/Counts!AD41</f>
        <v>269.24097852758871</v>
      </c>
      <c r="Q41" s="28">
        <f>(Counts!R41*100000)/Counts!AE41</f>
        <v>440.72884132591184</v>
      </c>
      <c r="R41" s="213">
        <f>(Counts!S41*100000)/Counts!AF41</f>
        <v>97.82125837468466</v>
      </c>
      <c r="S41" s="323">
        <f>(Counts!T41*100000)/Counts!AG41</f>
        <v>3.3296221919319091</v>
      </c>
      <c r="T41" s="320">
        <f>(Counts!U41*100000)/Counts!AH41</f>
        <v>230.77864355130305</v>
      </c>
      <c r="U41" s="250">
        <f>(Counts!V41*100000)/Counts!AI41</f>
        <v>870.39151888642289</v>
      </c>
      <c r="V41" s="250">
        <f>(Counts!W41*100000)/Counts!AJ41</f>
        <v>229.88236460215268</v>
      </c>
      <c r="W41" s="250">
        <f>(Counts!X41*100000)/Counts!AK41</f>
        <v>428.78388758913633</v>
      </c>
      <c r="X41" s="250">
        <f>(Counts!Y41*100000)/Counts!AL41</f>
        <v>60.820707648647414</v>
      </c>
      <c r="Y41" s="250">
        <f>(Counts!Z41*100000)/Counts!AM41</f>
        <v>172.70511779041431</v>
      </c>
      <c r="Z41" s="251">
        <f>(Counts!AA41*100000)/Counts!AN41</f>
        <v>20.938936309914641</v>
      </c>
      <c r="AB41" s="47"/>
      <c r="AC41" s="12"/>
      <c r="AD41" s="12"/>
      <c r="AE41" s="12"/>
      <c r="AF41" s="12"/>
      <c r="AG41" s="12"/>
      <c r="AH41" s="12"/>
      <c r="AI41" s="12"/>
      <c r="AJ41" s="59"/>
      <c r="AK41" s="59"/>
      <c r="AL41" s="59"/>
      <c r="AM41" s="59"/>
      <c r="AN41" s="59"/>
      <c r="AP41" s="47"/>
      <c r="AQ41" s="53"/>
      <c r="AR41" s="53"/>
    </row>
    <row r="42" spans="1:44">
      <c r="A42" s="15" t="s">
        <v>42</v>
      </c>
      <c r="B42" s="18">
        <v>310</v>
      </c>
      <c r="C42" s="31">
        <v>578</v>
      </c>
      <c r="D42" s="242">
        <v>44</v>
      </c>
      <c r="E42" s="43">
        <f>(Counts!E42*100000)/Counts!AG42</f>
        <v>0</v>
      </c>
      <c r="F42" s="28">
        <f>(Counts!F42*100000)/Counts!AH42</f>
        <v>306.96856508401044</v>
      </c>
      <c r="G42" s="17">
        <f>(Counts!G42*100000)/Counts!AI42</f>
        <v>1670.0445885691122</v>
      </c>
      <c r="H42" s="32">
        <f>(Counts!H42*100000)/Counts!AJ42</f>
        <v>307.96952206004795</v>
      </c>
      <c r="I42" s="24">
        <f>(Counts!I42*100000)/Counts!AK42</f>
        <v>1249.6199452721191</v>
      </c>
      <c r="J42" s="24">
        <f>(Counts!J42*100000)/Counts!AL42</f>
        <v>99.329660487963736</v>
      </c>
      <c r="K42" s="211">
        <f>(Counts!K42*100000)/Counts!AM42</f>
        <v>219.78021978021977</v>
      </c>
      <c r="L42" s="13" t="s">
        <v>61</v>
      </c>
      <c r="M42" s="246">
        <f>(Counts!M42*100000)/Counts!AO42</f>
        <v>0</v>
      </c>
      <c r="N42" s="3"/>
      <c r="O42" s="15" t="s">
        <v>42</v>
      </c>
      <c r="P42" s="317">
        <f>(Counts!Q42*100000)/Counts!AD42</f>
        <v>143.56419993739269</v>
      </c>
      <c r="Q42" s="28">
        <f>(Counts!R42*100000)/Counts!AE42</f>
        <v>240.88581106252585</v>
      </c>
      <c r="R42" s="213">
        <f>(Counts!S42*100000)/Counts!AF42</f>
        <v>46.902804124414665</v>
      </c>
      <c r="S42" s="323">
        <f>(Counts!T42*100000)/Counts!AG42</f>
        <v>0</v>
      </c>
      <c r="T42" s="320">
        <f>(Counts!U42*100000)/Counts!AH42</f>
        <v>145.17180741140081</v>
      </c>
      <c r="U42" s="250">
        <f>(Counts!V42*100000)/Counts!AI42</f>
        <v>775.30063504931752</v>
      </c>
      <c r="V42" s="250">
        <f>(Counts!W42*100000)/Counts!AJ42</f>
        <v>121.75050086676681</v>
      </c>
      <c r="W42" s="250">
        <f>(Counts!X42*100000)/Counts!AK42</f>
        <v>514.19884463362712</v>
      </c>
      <c r="X42" s="250">
        <f>(Counts!Y42*100000)/Counts!AL42</f>
        <v>32.784215811327925</v>
      </c>
      <c r="Y42" s="250">
        <f>(Counts!Z42*100000)/Counts!AM42</f>
        <v>73.748473748473742</v>
      </c>
      <c r="Z42" s="251">
        <f>(Counts!AA42*100000)/Counts!AN42</f>
        <v>3.0323264068438203</v>
      </c>
      <c r="AB42" s="47"/>
      <c r="AC42" s="12"/>
      <c r="AD42" s="12"/>
      <c r="AE42" s="12"/>
      <c r="AF42" s="12"/>
      <c r="AG42" s="12"/>
      <c r="AH42" s="12"/>
      <c r="AI42" s="12"/>
      <c r="AJ42" s="59"/>
      <c r="AK42" s="59"/>
      <c r="AL42" s="59"/>
      <c r="AM42" s="59"/>
      <c r="AN42" s="59"/>
      <c r="AP42" s="47"/>
      <c r="AQ42" s="53"/>
      <c r="AR42" s="53"/>
    </row>
    <row r="43" spans="1:44" ht="17" thickBot="1">
      <c r="A43" s="15" t="s">
        <v>43</v>
      </c>
      <c r="B43" s="18">
        <v>287</v>
      </c>
      <c r="C43" s="31">
        <v>549</v>
      </c>
      <c r="D43" s="242">
        <v>31</v>
      </c>
      <c r="E43" s="43">
        <f>(Counts!E43*100000)/Counts!AG43</f>
        <v>0.51765920423948097</v>
      </c>
      <c r="F43" s="28">
        <f>(Counts!F43*100000)/Counts!AH43</f>
        <v>168.75373614320409</v>
      </c>
      <c r="G43" s="17">
        <f>(Counts!G43*100000)/Counts!AI43</f>
        <v>1259.1680299994484</v>
      </c>
      <c r="H43" s="32">
        <f>(Counts!H43*100000)/Counts!AJ43</f>
        <v>325.78893607870543</v>
      </c>
      <c r="I43" s="24">
        <f>(Counts!I43*100000)/Counts!AK43</f>
        <v>381.12896580140091</v>
      </c>
      <c r="J43" s="24">
        <f>(Counts!J43*100000)/Counts!AL43</f>
        <v>24.906491418184359</v>
      </c>
      <c r="K43" s="17" t="s">
        <v>61</v>
      </c>
      <c r="L43" s="33">
        <f>(Counts!L43*100000)/Counts!AN43</f>
        <v>0</v>
      </c>
      <c r="M43" s="246">
        <f>(Counts!M43*100000)/Counts!AO43</f>
        <v>0</v>
      </c>
      <c r="N43" s="3"/>
      <c r="O43" s="15" t="s">
        <v>43</v>
      </c>
      <c r="P43" s="318">
        <f>(Counts!Q43*100000)/Counts!AD43</f>
        <v>241.31404362927071</v>
      </c>
      <c r="Q43" s="29">
        <f>(Counts!R43*100000)/Counts!AE43</f>
        <v>416.78285238051819</v>
      </c>
      <c r="R43" s="303">
        <f>(Counts!S43*100000)/Counts!AF43</f>
        <v>69.338500065308963</v>
      </c>
      <c r="S43" s="324">
        <f>(Counts!T43*100000)/Counts!AG43</f>
        <v>3.2908335126652721</v>
      </c>
      <c r="T43" s="321">
        <f>(Counts!U43*100000)/Counts!AH43</f>
        <v>168.16715074515352</v>
      </c>
      <c r="U43" s="252">
        <f>(Counts!V43*100000)/Counts!AI43</f>
        <v>830.81561000716897</v>
      </c>
      <c r="V43" s="252">
        <f>(Counts!W43*100000)/Counts!AJ43</f>
        <v>336.54104618031289</v>
      </c>
      <c r="W43" s="252">
        <f>(Counts!X43*100000)/Counts!AK43</f>
        <v>322.4145035022662</v>
      </c>
      <c r="X43" s="252">
        <f>(Counts!Y43*100000)/Counts!AL43</f>
        <v>34.191806201279405</v>
      </c>
      <c r="Y43" s="252" t="s">
        <v>130</v>
      </c>
      <c r="Z43" s="253">
        <f>(Counts!AA43*100000)/Counts!AN43</f>
        <v>9.1041038275048649</v>
      </c>
      <c r="AB43" s="47"/>
      <c r="AC43" s="12"/>
      <c r="AD43" s="12"/>
      <c r="AE43" s="12"/>
      <c r="AF43" s="12"/>
      <c r="AG43" s="12"/>
      <c r="AH43" s="12"/>
      <c r="AI43" s="12"/>
      <c r="AJ43" s="59"/>
      <c r="AK43" s="59"/>
      <c r="AL43" s="59"/>
      <c r="AM43" s="59"/>
      <c r="AN43" s="59"/>
      <c r="AP43" s="47"/>
      <c r="AQ43" s="53"/>
      <c r="AR43" s="53"/>
    </row>
    <row r="44" spans="1:44" ht="17" thickBot="1">
      <c r="A44" s="15" t="s">
        <v>44</v>
      </c>
      <c r="B44" s="18">
        <v>118</v>
      </c>
      <c r="C44" s="31">
        <v>233</v>
      </c>
      <c r="D44" s="242">
        <v>8</v>
      </c>
      <c r="E44" s="43">
        <f>(Counts!E44*100000)/Counts!AG44</f>
        <v>0</v>
      </c>
      <c r="F44" s="28">
        <f>(Counts!F44*100000)/Counts!AH44</f>
        <v>115.09017776047749</v>
      </c>
      <c r="G44" s="17">
        <f>(Counts!G44*100000)/Counts!AI44</f>
        <v>1086.0936101211087</v>
      </c>
      <c r="H44" s="32">
        <f>(Counts!H44*100000)/Counts!AJ44</f>
        <v>343.64453498849855</v>
      </c>
      <c r="I44" s="24">
        <f>(Counts!I44*100000)/Counts!AK44</f>
        <v>707.54716981132071</v>
      </c>
      <c r="J44" s="24">
        <f>(Counts!J44*100000)/Counts!AL44</f>
        <v>80.747180577611502</v>
      </c>
      <c r="K44" s="17" t="s">
        <v>61</v>
      </c>
      <c r="L44" s="13" t="s">
        <v>61</v>
      </c>
      <c r="M44" s="246">
        <f>(Counts!M44*100000)/Counts!AO44</f>
        <v>485.49732354039588</v>
      </c>
      <c r="N44" s="3"/>
      <c r="O44" s="15" t="s">
        <v>44</v>
      </c>
      <c r="P44" s="354" t="s">
        <v>101</v>
      </c>
      <c r="Q44" s="355"/>
      <c r="R44" s="355"/>
      <c r="S44" s="355"/>
      <c r="T44" s="346"/>
      <c r="U44" s="346"/>
      <c r="V44" s="346"/>
      <c r="W44" s="346"/>
      <c r="X44" s="346"/>
      <c r="Y44" s="346"/>
      <c r="Z44" s="347"/>
      <c r="AB44" s="47"/>
      <c r="AC44" s="59"/>
      <c r="AD44" s="59"/>
      <c r="AE44" s="59"/>
      <c r="AF44" s="59"/>
      <c r="AG44" s="59"/>
      <c r="AH44" s="59"/>
      <c r="AI44" s="59"/>
      <c r="AJ44" s="59"/>
      <c r="AK44" s="59"/>
      <c r="AL44" s="1"/>
      <c r="AM44" s="59"/>
      <c r="AN44" s="59"/>
      <c r="AP44" s="47"/>
      <c r="AQ44" s="53"/>
      <c r="AR44" s="53"/>
    </row>
    <row r="45" spans="1:44">
      <c r="A45" s="15" t="s">
        <v>45</v>
      </c>
      <c r="B45" s="18">
        <v>298</v>
      </c>
      <c r="C45" s="31">
        <v>574</v>
      </c>
      <c r="D45" s="242">
        <v>37</v>
      </c>
      <c r="E45" s="43">
        <f>(Counts!E45*100000)/Counts!AG45</f>
        <v>9.0106081890209341E-2</v>
      </c>
      <c r="F45" s="28">
        <f>(Counts!F45*100000)/Counts!AH45</f>
        <v>183.79807782261335</v>
      </c>
      <c r="G45" s="17">
        <f>(Counts!G45*100000)/Counts!AI45</f>
        <v>703.87300720929704</v>
      </c>
      <c r="H45" s="32">
        <f>(Counts!H45*100000)/Counts!AJ45</f>
        <v>139.43767756261633</v>
      </c>
      <c r="I45" s="24">
        <f>(Counts!I45*100000)/Counts!AK45</f>
        <v>220.16732716864817</v>
      </c>
      <c r="J45" s="24">
        <f>(Counts!J45*100000)/Counts!AL45</f>
        <v>26.670546018814857</v>
      </c>
      <c r="K45" s="211">
        <f>(Counts!K45*100000)/Counts!AM45</f>
        <v>0</v>
      </c>
      <c r="L45" s="13" t="s">
        <v>61</v>
      </c>
      <c r="M45" s="246">
        <f>(Counts!M45*100000)/Counts!AO45</f>
        <v>681.87778651980068</v>
      </c>
      <c r="N45" s="3"/>
      <c r="O45" s="15" t="s">
        <v>45</v>
      </c>
      <c r="P45" s="316">
        <f>(Counts!Q45*100000)/Counts!AD45</f>
        <v>225.83616973980403</v>
      </c>
      <c r="Q45" s="27">
        <f>(Counts!R45*100000)/Counts!AE45</f>
        <v>391.25986890369228</v>
      </c>
      <c r="R45" s="310">
        <f>(Counts!S45*100000)/Counts!AF45</f>
        <v>64.495225049945404</v>
      </c>
      <c r="S45" s="307">
        <f>(Counts!T45*100000)/Counts!AG45</f>
        <v>8.6501838614600963</v>
      </c>
      <c r="T45" s="319">
        <f>(Counts!U45*100000)/Counts!AH45</f>
        <v>173.47463811050338</v>
      </c>
      <c r="U45" s="249">
        <f>(Counts!V45*100000)/Counts!AI45</f>
        <v>420.84404114833262</v>
      </c>
      <c r="V45" s="249">
        <f>(Counts!W45*100000)/Counts!AJ45</f>
        <v>104.87542043562027</v>
      </c>
      <c r="W45" s="249">
        <f>(Counts!X45*100000)/Counts!AK45</f>
        <v>101.01276970497578</v>
      </c>
      <c r="X45" s="249">
        <f>(Counts!Y45*100000)/Counts!AL45</f>
        <v>13.905052856173018</v>
      </c>
      <c r="Y45" s="249" t="s">
        <v>130</v>
      </c>
      <c r="Z45" s="248">
        <f>(Counts!AA45*100000)/Counts!AN45</f>
        <v>8.6018118550515954</v>
      </c>
      <c r="AB45" s="47"/>
      <c r="AC45" s="12"/>
      <c r="AD45" s="12"/>
      <c r="AE45" s="12"/>
      <c r="AF45" s="12"/>
      <c r="AG45" s="12"/>
      <c r="AH45" s="12"/>
      <c r="AI45" s="12"/>
      <c r="AJ45" s="59"/>
      <c r="AK45" s="59"/>
      <c r="AL45" s="59"/>
      <c r="AM45" s="59"/>
      <c r="AN45" s="59"/>
      <c r="AP45" s="47"/>
      <c r="AQ45" s="53"/>
      <c r="AR45" s="53"/>
    </row>
    <row r="46" spans="1:44">
      <c r="A46" s="15" t="s">
        <v>46</v>
      </c>
      <c r="B46" s="18">
        <v>371</v>
      </c>
      <c r="C46" s="31">
        <v>630</v>
      </c>
      <c r="D46" s="242">
        <v>104</v>
      </c>
      <c r="E46" s="43">
        <f>(Counts!E46*100000)/Counts!AG46</f>
        <v>0</v>
      </c>
      <c r="F46" s="28">
        <f>(Counts!F46*100000)/Counts!AH46</f>
        <v>242.72696023066075</v>
      </c>
      <c r="G46" s="17">
        <f>(Counts!G46*100000)/Counts!AI46</f>
        <v>1398.3774551665244</v>
      </c>
      <c r="H46" s="32">
        <f>(Counts!H46*100000)/Counts!AJ46</f>
        <v>356.21245148599075</v>
      </c>
      <c r="I46" s="24">
        <f>(Counts!I46*100000)/Counts!AK46</f>
        <v>1689.808564160141</v>
      </c>
      <c r="J46" s="24">
        <f>(Counts!J46*100000)/Counts!AL46</f>
        <v>206.69369584227681</v>
      </c>
      <c r="K46" s="211">
        <f>(Counts!K46*100000)/Counts!AM46</f>
        <v>285.71428571428572</v>
      </c>
      <c r="L46" s="13" t="s">
        <v>61</v>
      </c>
      <c r="M46" s="246">
        <f>(Counts!M46*100000)/Counts!AO46</f>
        <v>717.87508973438617</v>
      </c>
      <c r="N46" s="3"/>
      <c r="O46" s="15" t="s">
        <v>46</v>
      </c>
      <c r="P46" s="317">
        <f>(Counts!Q46*100000)/Counts!AD46</f>
        <v>227.94672170653845</v>
      </c>
      <c r="Q46" s="28">
        <f>(Counts!R46*100000)/Counts!AE46</f>
        <v>340.45526932923593</v>
      </c>
      <c r="R46" s="311">
        <f>(Counts!S46*100000)/Counts!AF46</f>
        <v>110.26270088485818</v>
      </c>
      <c r="S46" s="308">
        <f>(Counts!T46*100000)/Counts!AG46</f>
        <v>3.200760866583142</v>
      </c>
      <c r="T46" s="320">
        <f>(Counts!U46*100000)/Counts!AH46</f>
        <v>118.16313215991919</v>
      </c>
      <c r="U46" s="250">
        <f>(Counts!V46*100000)/Counts!AI46</f>
        <v>740.23270708795906</v>
      </c>
      <c r="V46" s="250">
        <f>(Counts!W46*100000)/Counts!AJ46</f>
        <v>192.35472380243502</v>
      </c>
      <c r="W46" s="250">
        <f>(Counts!X46*100000)/Counts!AK46</f>
        <v>1342.6090416838395</v>
      </c>
      <c r="X46" s="250">
        <f>(Counts!Y46*100000)/Counts!AL46</f>
        <v>95.874075840686857</v>
      </c>
      <c r="Y46" s="250" t="s">
        <v>130</v>
      </c>
      <c r="Z46" s="251" t="s">
        <v>130</v>
      </c>
      <c r="AB46" s="47"/>
      <c r="AC46" s="12"/>
      <c r="AD46" s="12"/>
      <c r="AE46" s="12"/>
      <c r="AF46" s="12"/>
      <c r="AG46" s="12"/>
      <c r="AH46" s="12"/>
      <c r="AI46" s="12"/>
      <c r="AJ46" s="59"/>
      <c r="AK46" s="59"/>
      <c r="AL46" s="1"/>
      <c r="AM46" s="59"/>
      <c r="AN46" s="59"/>
      <c r="AP46" s="47"/>
      <c r="AQ46" s="53"/>
      <c r="AR46" s="53"/>
    </row>
    <row r="47" spans="1:44">
      <c r="A47" s="15" t="s">
        <v>47</v>
      </c>
      <c r="B47" s="18">
        <v>314</v>
      </c>
      <c r="C47" s="31">
        <v>579</v>
      </c>
      <c r="D47" s="242">
        <v>59</v>
      </c>
      <c r="E47" s="43">
        <f>(Counts!E47*100000)/Counts!AG47</f>
        <v>0.26071489327309949</v>
      </c>
      <c r="F47" s="28">
        <f>(Counts!F47*100000)/Counts!AH47</f>
        <v>240.80250177148849</v>
      </c>
      <c r="G47" s="17">
        <f>(Counts!G47*100000)/Counts!AI47</f>
        <v>829.50484941296577</v>
      </c>
      <c r="H47" s="32">
        <f>(Counts!H47*100000)/Counts!AJ47</f>
        <v>141.42592690805043</v>
      </c>
      <c r="I47" s="24">
        <f>(Counts!I47*100000)/Counts!AK47</f>
        <v>349.78624174115816</v>
      </c>
      <c r="J47" s="24">
        <f>(Counts!J47*100000)/Counts!AL47</f>
        <v>45.784971283987311</v>
      </c>
      <c r="K47" s="17" t="s">
        <v>61</v>
      </c>
      <c r="L47" s="13" t="s">
        <v>61</v>
      </c>
      <c r="M47" s="213" t="s">
        <v>61</v>
      </c>
      <c r="N47" s="3"/>
      <c r="O47" s="15" t="s">
        <v>47</v>
      </c>
      <c r="P47" s="317">
        <f>(Counts!Q47*100000)/Counts!AD47</f>
        <v>455.42697955841368</v>
      </c>
      <c r="Q47" s="28">
        <f>(Counts!R47*100000)/Counts!AE47</f>
        <v>745.96256683696697</v>
      </c>
      <c r="R47" s="311">
        <f>(Counts!S47*100000)/Counts!AF47</f>
        <v>174.98723336606244</v>
      </c>
      <c r="S47" s="308">
        <f>(Counts!T47*100000)/Counts!AG47</f>
        <v>2.5419702094127201</v>
      </c>
      <c r="T47" s="320">
        <f>(Counts!U47*100000)/Counts!AH47</f>
        <v>412.75711568694265</v>
      </c>
      <c r="U47" s="250">
        <f>(Counts!V47*100000)/Counts!AI47</f>
        <v>883.77115482781642</v>
      </c>
      <c r="V47" s="250">
        <f>(Counts!W47*100000)/Counts!AJ47</f>
        <v>157.79092702169626</v>
      </c>
      <c r="W47" s="250" t="s">
        <v>130</v>
      </c>
      <c r="X47" s="250">
        <f>(Counts!Y47*100000)/Counts!AL47</f>
        <v>25.093377244066026</v>
      </c>
      <c r="Y47" s="250" t="s">
        <v>130</v>
      </c>
      <c r="Z47" s="251" t="s">
        <v>130</v>
      </c>
      <c r="AB47" s="47"/>
      <c r="AC47" s="12"/>
      <c r="AD47" s="12"/>
      <c r="AE47" s="12"/>
      <c r="AF47" s="12"/>
      <c r="AG47" s="12"/>
      <c r="AH47" s="12"/>
      <c r="AI47" s="12"/>
      <c r="AJ47" s="59"/>
      <c r="AK47" s="59"/>
      <c r="AL47" s="59"/>
      <c r="AM47" s="59"/>
      <c r="AN47" s="59"/>
      <c r="AP47" s="47"/>
      <c r="AQ47" s="53"/>
      <c r="AR47" s="53"/>
    </row>
    <row r="48" spans="1:44">
      <c r="A48" s="15" t="s">
        <v>48</v>
      </c>
      <c r="B48" s="18">
        <v>443</v>
      </c>
      <c r="C48" s="31">
        <v>821</v>
      </c>
      <c r="D48" s="242">
        <v>67</v>
      </c>
      <c r="E48" s="43">
        <f>(Counts!E48*100000)/Counts!AG48</f>
        <v>0.20144568164921162</v>
      </c>
      <c r="F48" s="28">
        <f>(Counts!F48*100000)/Counts!AH48</f>
        <v>385.09047910640004</v>
      </c>
      <c r="G48" s="17">
        <f>(Counts!G48*100000)/Counts!AI48</f>
        <v>1278.3156394576661</v>
      </c>
      <c r="H48" s="32">
        <f>(Counts!H48*100000)/Counts!AJ48</f>
        <v>385.75141385854897</v>
      </c>
      <c r="I48" s="24">
        <f>(Counts!I48*100000)/Counts!AK48</f>
        <v>113.19127528836825</v>
      </c>
      <c r="J48" s="24">
        <f>(Counts!J48*100000)/Counts!AL48</f>
        <v>36.409722372379392</v>
      </c>
      <c r="K48" s="211">
        <f>(Counts!K48*100000)/Counts!AM48</f>
        <v>0</v>
      </c>
      <c r="L48" s="33">
        <f>(Counts!L48*100000)/Counts!AN48</f>
        <v>0</v>
      </c>
      <c r="M48" s="246">
        <f>(Counts!M48*100000)/Counts!AO48</f>
        <v>260.25529805428181</v>
      </c>
      <c r="N48" s="3"/>
      <c r="O48" s="15" t="s">
        <v>48</v>
      </c>
      <c r="P48" s="317">
        <f>(Counts!Q48*100000)/Counts!AD48</f>
        <v>238.26697965784834</v>
      </c>
      <c r="Q48" s="28">
        <f>(Counts!R48*100000)/Counts!AE48</f>
        <v>404.9125406275561</v>
      </c>
      <c r="R48" s="311">
        <f>(Counts!S48*100000)/Counts!AF48</f>
        <v>70.172236544732897</v>
      </c>
      <c r="S48" s="308">
        <f>(Counts!T48*100000)/Counts!AG48</f>
        <v>4.015483920874285</v>
      </c>
      <c r="T48" s="320">
        <f>(Counts!U48*100000)/Counts!AH48</f>
        <v>234.20966413714325</v>
      </c>
      <c r="U48" s="250">
        <f>(Counts!V48*100000)/Counts!AI48</f>
        <v>570.09438105535344</v>
      </c>
      <c r="V48" s="250">
        <f>(Counts!W48*100000)/Counts!AJ48</f>
        <v>186.30310702188828</v>
      </c>
      <c r="W48" s="250">
        <f>(Counts!X48*100000)/Counts!AK48</f>
        <v>123.55815875525531</v>
      </c>
      <c r="X48" s="250">
        <f>(Counts!Y48*100000)/Counts!AL48</f>
        <v>19.186947184279926</v>
      </c>
      <c r="Y48" s="250">
        <f>(Counts!Z48*100000)/Counts!AM48</f>
        <v>323.13692322150172</v>
      </c>
      <c r="Z48" s="251">
        <f>(Counts!AA48*100000)/Counts!AN48</f>
        <v>10.537348057324889</v>
      </c>
      <c r="AB48" s="47"/>
      <c r="AC48" s="12"/>
      <c r="AD48" s="12"/>
      <c r="AE48" s="12"/>
      <c r="AF48" s="12"/>
      <c r="AG48" s="12"/>
      <c r="AH48" s="12"/>
      <c r="AI48" s="12"/>
      <c r="AJ48" s="59"/>
      <c r="AK48" s="59"/>
      <c r="AL48" s="59"/>
      <c r="AM48" s="59"/>
      <c r="AN48" s="59"/>
      <c r="AP48" s="47"/>
      <c r="AQ48" s="53"/>
      <c r="AR48" s="53"/>
    </row>
    <row r="49" spans="1:44" ht="17" thickBot="1">
      <c r="A49" s="15" t="s">
        <v>49</v>
      </c>
      <c r="B49" s="18">
        <v>175</v>
      </c>
      <c r="C49" s="31">
        <v>318</v>
      </c>
      <c r="D49" s="242">
        <v>29</v>
      </c>
      <c r="E49" s="43">
        <f>(Counts!E49*100000)/Counts!AG49</f>
        <v>0</v>
      </c>
      <c r="F49" s="28">
        <f>(Counts!F49*100000)/Counts!AH49</f>
        <v>139.62168808907279</v>
      </c>
      <c r="G49" s="17">
        <f>(Counts!G49*100000)/Counts!AI49</f>
        <v>1275.4740511890252</v>
      </c>
      <c r="H49" s="32">
        <f>(Counts!H49*100000)/Counts!AJ49</f>
        <v>261.68232324099677</v>
      </c>
      <c r="I49" s="24">
        <f>(Counts!I49*100000)/Counts!AK49</f>
        <v>1280.1783792095955</v>
      </c>
      <c r="J49" s="24">
        <f>(Counts!J49*100000)/Counts!AL49</f>
        <v>78.283169118639492</v>
      </c>
      <c r="K49" s="211">
        <f>(Counts!K49*100000)/Counts!AM49</f>
        <v>478.75523638539795</v>
      </c>
      <c r="L49" s="33">
        <f>(Counts!L49*100000)/Counts!AN49</f>
        <v>0</v>
      </c>
      <c r="M49" s="246">
        <f>(Counts!M49*100000)/Counts!AO49</f>
        <v>0</v>
      </c>
      <c r="N49" s="3"/>
      <c r="O49" s="15" t="s">
        <v>49</v>
      </c>
      <c r="P49" s="318">
        <f>(Counts!Q49*100000)/Counts!AD49</f>
        <v>225.91037238075492</v>
      </c>
      <c r="Q49" s="29">
        <f>(Counts!R49*100000)/Counts!AE49</f>
        <v>370.90467076701987</v>
      </c>
      <c r="R49" s="312">
        <f>(Counts!S49*100000)/Counts!AF49</f>
        <v>77.619971368246041</v>
      </c>
      <c r="S49" s="309">
        <f>(Counts!T49*100000)/Counts!AG49</f>
        <v>0.21140241189011724</v>
      </c>
      <c r="T49" s="321">
        <f>(Counts!U49*100000)/Counts!AH49</f>
        <v>188.82361820775722</v>
      </c>
      <c r="U49" s="252">
        <f>(Counts!V49*100000)/Counts!AI49</f>
        <v>1262.1524333210509</v>
      </c>
      <c r="V49" s="252">
        <f>(Counts!W49*100000)/Counts!AJ49</f>
        <v>351.027838362328</v>
      </c>
      <c r="W49" s="252">
        <f>(Counts!X49*100000)/Counts!AK49</f>
        <v>1122.5588190066123</v>
      </c>
      <c r="X49" s="252">
        <f>(Counts!Y49*100000)/Counts!AL49</f>
        <v>128.08746119584291</v>
      </c>
      <c r="Y49" s="252">
        <f>(Counts!Z49*100000)/Counts!AM49</f>
        <v>411.16626183687117</v>
      </c>
      <c r="Z49" s="253" t="s">
        <v>130</v>
      </c>
      <c r="AB49" s="47"/>
      <c r="AC49" s="12"/>
      <c r="AD49" s="12"/>
      <c r="AE49" s="12"/>
      <c r="AF49" s="12"/>
      <c r="AG49" s="12"/>
      <c r="AH49" s="12"/>
      <c r="AI49" s="12"/>
      <c r="AJ49" s="59"/>
      <c r="AK49" s="59"/>
      <c r="AL49" s="59"/>
      <c r="AM49" s="59"/>
      <c r="AN49" s="59"/>
      <c r="AP49" s="47"/>
      <c r="AQ49" s="53"/>
      <c r="AR49" s="53"/>
    </row>
    <row r="50" spans="1:44" ht="17" thickBot="1">
      <c r="A50" s="15" t="s">
        <v>50</v>
      </c>
      <c r="B50" s="18">
        <v>134</v>
      </c>
      <c r="C50" s="31">
        <v>255</v>
      </c>
      <c r="D50" s="242">
        <v>14</v>
      </c>
      <c r="E50" s="43">
        <f>(Counts!E50*100000)/Counts!AG50</f>
        <v>0.84112070923298199</v>
      </c>
      <c r="F50" s="28">
        <f>(Counts!F50*100000)/Counts!AH50</f>
        <v>187.25353008523089</v>
      </c>
      <c r="G50" s="17">
        <f>(Counts!G50*100000)/Counts!AI50</f>
        <v>1622.3995813162371</v>
      </c>
      <c r="H50" s="32">
        <f>(Counts!H50*100000)/Counts!AJ50</f>
        <v>0</v>
      </c>
      <c r="I50" s="24">
        <f>(Counts!I50*100000)/Counts!AK50</f>
        <v>2170.1388888888887</v>
      </c>
      <c r="J50" s="24">
        <f>(Counts!J50*100000)/Counts!AL50</f>
        <v>75.258701787394173</v>
      </c>
      <c r="K50" s="211">
        <f>(Counts!K50*100000)/Counts!AM50</f>
        <v>1360.5442176870749</v>
      </c>
      <c r="L50" s="33">
        <f>(Counts!L50*100000)/Counts!AN50</f>
        <v>0</v>
      </c>
      <c r="M50" s="246">
        <f>(Counts!M50*100000)/Counts!AO50</f>
        <v>745.03311258278143</v>
      </c>
      <c r="N50" s="3"/>
      <c r="O50" s="15" t="s">
        <v>50</v>
      </c>
      <c r="P50" s="354" t="s">
        <v>101</v>
      </c>
      <c r="Q50" s="355"/>
      <c r="R50" s="355"/>
      <c r="S50" s="355"/>
      <c r="T50" s="346"/>
      <c r="U50" s="346"/>
      <c r="V50" s="346"/>
      <c r="W50" s="346"/>
      <c r="X50" s="346"/>
      <c r="Y50" s="346"/>
      <c r="Z50" s="347"/>
      <c r="AB50" s="47"/>
      <c r="AC50" s="59"/>
      <c r="AD50" s="59"/>
      <c r="AE50" s="59"/>
      <c r="AF50" s="59"/>
      <c r="AG50" s="59"/>
      <c r="AH50" s="59"/>
      <c r="AI50" s="59"/>
      <c r="AJ50" s="59"/>
      <c r="AK50" s="59"/>
      <c r="AL50" s="1"/>
      <c r="AM50" s="59"/>
      <c r="AN50" s="59"/>
      <c r="AP50" s="47"/>
      <c r="AQ50" s="53"/>
      <c r="AR50" s="53"/>
    </row>
    <row r="51" spans="1:44">
      <c r="A51" s="15" t="s">
        <v>51</v>
      </c>
      <c r="B51" s="18">
        <v>351</v>
      </c>
      <c r="C51" s="31">
        <v>657</v>
      </c>
      <c r="D51" s="242">
        <v>51</v>
      </c>
      <c r="E51" s="43">
        <f>(Counts!E51*100000)/Counts!AG51</f>
        <v>5.2833123409722987E-2</v>
      </c>
      <c r="F51" s="28">
        <f>(Counts!F51*100000)/Counts!AH51</f>
        <v>247.32928405257772</v>
      </c>
      <c r="G51" s="17">
        <f>(Counts!G51*100000)/Counts!AI51</f>
        <v>1019.7115501726689</v>
      </c>
      <c r="H51" s="32">
        <f>(Counts!H51*100000)/Counts!AJ51</f>
        <v>117.58433224476583</v>
      </c>
      <c r="I51" s="24">
        <f>(Counts!I51*100000)/Counts!AK51</f>
        <v>228.8493170278195</v>
      </c>
      <c r="J51" s="24">
        <f>(Counts!J51*100000)/Counts!AL51</f>
        <v>21.608057714425122</v>
      </c>
      <c r="K51" s="211">
        <f>(Counts!K51*100000)/Counts!AM51</f>
        <v>0</v>
      </c>
      <c r="L51" s="33">
        <f>(Counts!L51*100000)/Counts!AN51</f>
        <v>0</v>
      </c>
      <c r="M51" s="246">
        <f>(Counts!M51*100000)/Counts!AO51</f>
        <v>0</v>
      </c>
      <c r="N51" s="3"/>
      <c r="O51" s="15" t="s">
        <v>51</v>
      </c>
      <c r="P51" s="316">
        <f>(Counts!Q51*100000)/Counts!AD51</f>
        <v>330.6736899676655</v>
      </c>
      <c r="Q51" s="27">
        <f>(Counts!R51*100000)/Counts!AE51</f>
        <v>564.39137951056716</v>
      </c>
      <c r="R51" s="310">
        <f>(Counts!S51*100000)/Counts!AF51</f>
        <v>101.4479855427398</v>
      </c>
      <c r="S51" s="307">
        <f>(Counts!T51*100000)/Counts!AG51</f>
        <v>0.63399748091667585</v>
      </c>
      <c r="T51" s="313">
        <f>(Counts!U51*100000)/Counts!AH51</f>
        <v>279.3930655121685</v>
      </c>
      <c r="U51" s="35">
        <f>(Counts!V51*100000)/Counts!AI51</f>
        <v>799.44111362544743</v>
      </c>
      <c r="V51" s="35">
        <f>(Counts!W51*100000)/Counts!AJ51</f>
        <v>104.70480143957498</v>
      </c>
      <c r="W51" s="35">
        <f>(Counts!X51*100000)/Counts!AK51</f>
        <v>202.96073803904741</v>
      </c>
      <c r="X51" s="35">
        <f>(Counts!Y51*100000)/Counts!AL51</f>
        <v>19.781828320496288</v>
      </c>
      <c r="Y51" s="249" t="s">
        <v>130</v>
      </c>
      <c r="Z51" s="248" t="s">
        <v>130</v>
      </c>
      <c r="AB51" s="47"/>
      <c r="AC51" s="12"/>
      <c r="AD51" s="12"/>
      <c r="AE51" s="12"/>
      <c r="AF51" s="12"/>
      <c r="AG51" s="12"/>
      <c r="AH51" s="12"/>
      <c r="AI51" s="12"/>
      <c r="AJ51" s="59"/>
      <c r="AK51" s="59"/>
      <c r="AL51" s="59"/>
      <c r="AM51" s="59"/>
      <c r="AN51" s="59"/>
      <c r="AP51" s="47"/>
      <c r="AQ51" s="53"/>
      <c r="AR51" s="53"/>
    </row>
    <row r="52" spans="1:44">
      <c r="A52" s="15" t="s">
        <v>52</v>
      </c>
      <c r="B52" s="18">
        <v>176</v>
      </c>
      <c r="C52" s="31">
        <v>329</v>
      </c>
      <c r="D52" s="242">
        <v>20</v>
      </c>
      <c r="E52" s="43">
        <f>(Counts!E52*100000)/Counts!AG52</f>
        <v>0.23803006319698178</v>
      </c>
      <c r="F52" s="28">
        <f>(Counts!F52*100000)/Counts!AH52</f>
        <v>149.19478262586767</v>
      </c>
      <c r="G52" s="17">
        <f>(Counts!G52*100000)/Counts!AI52</f>
        <v>854.24509312295618</v>
      </c>
      <c r="H52" s="32">
        <f>(Counts!H52*100000)/Counts!AJ52</f>
        <v>226.81249076031793</v>
      </c>
      <c r="I52" s="24">
        <f>(Counts!I52*100000)/Counts!AK52</f>
        <v>981.35144468746398</v>
      </c>
      <c r="J52" s="24">
        <f>(Counts!J52*100000)/Counts!AL52</f>
        <v>87.282496456922388</v>
      </c>
      <c r="K52" s="17" t="s">
        <v>61</v>
      </c>
      <c r="L52" s="13" t="s">
        <v>61</v>
      </c>
      <c r="M52" s="246">
        <f>(Counts!M52*100000)/Counts!AO52</f>
        <v>191.60365415540426</v>
      </c>
      <c r="N52" s="3"/>
      <c r="O52" s="15" t="s">
        <v>52</v>
      </c>
      <c r="P52" s="317">
        <f>(Counts!Q52*100000)/Counts!AD52</f>
        <v>153.72771998292322</v>
      </c>
      <c r="Q52" s="28">
        <f>(Counts!R52*100000)/Counts!AE52</f>
        <v>253.65582766435176</v>
      </c>
      <c r="R52" s="311">
        <f>(Counts!S52*100000)/Counts!AF52</f>
        <v>52.042056321656894</v>
      </c>
      <c r="S52" s="308">
        <f>(Counts!T52*100000)/Counts!AG52</f>
        <v>0.29753757899622724</v>
      </c>
      <c r="T52" s="314">
        <f>(Counts!U52*100000)/Counts!AH52</f>
        <v>155.39796794928762</v>
      </c>
      <c r="U52" s="32">
        <f>(Counts!V52*100000)/Counts!AI52</f>
        <v>529.31413194714207</v>
      </c>
      <c r="V52" s="32">
        <f>(Counts!W52*100000)/Counts!AJ52</f>
        <v>139.42122135450515</v>
      </c>
      <c r="W52" s="32">
        <f>(Counts!X52*100000)/Counts!AK52</f>
        <v>893.04420398296304</v>
      </c>
      <c r="X52" s="32">
        <f>(Counts!Y52*100000)/Counts!AL52</f>
        <v>39.84371995041171</v>
      </c>
      <c r="Y52" s="266">
        <f>(Counts!Z52*100000)/Counts!AM52</f>
        <v>95.420469361147326</v>
      </c>
      <c r="Z52" s="239">
        <f>(Counts!AA52*100000)/Counts!AN52</f>
        <v>2.6693595816559603</v>
      </c>
      <c r="AB52" s="47"/>
      <c r="AC52" s="12"/>
      <c r="AD52" s="12"/>
      <c r="AE52" s="12"/>
      <c r="AF52" s="12"/>
      <c r="AG52" s="12"/>
      <c r="AH52" s="12"/>
      <c r="AI52" s="12"/>
      <c r="AJ52" s="59"/>
      <c r="AK52" s="59"/>
      <c r="AL52" s="59"/>
      <c r="AM52" s="59"/>
      <c r="AN52" s="59"/>
      <c r="AP52" s="47"/>
      <c r="AQ52" s="53"/>
      <c r="AR52" s="53"/>
    </row>
    <row r="53" spans="1:44">
      <c r="A53" s="15" t="s">
        <v>53</v>
      </c>
      <c r="B53" s="18">
        <v>328</v>
      </c>
      <c r="C53" s="31">
        <v>588</v>
      </c>
      <c r="D53" s="242">
        <v>69</v>
      </c>
      <c r="E53" s="43">
        <f>(Counts!E53*100000)/Counts!AG53</f>
        <v>0</v>
      </c>
      <c r="F53" s="28">
        <f>(Counts!F53*100000)/Counts!AH53</f>
        <v>301.63562465232172</v>
      </c>
      <c r="G53" s="17">
        <f>(Counts!G53*100000)/Counts!AI53</f>
        <v>1320.8704154858383</v>
      </c>
      <c r="H53" s="32">
        <f>(Counts!H53*100000)/Counts!AJ53</f>
        <v>142.4029672804345</v>
      </c>
      <c r="I53" s="24">
        <f>(Counts!I53*100000)/Counts!AK53</f>
        <v>279.95520716685331</v>
      </c>
      <c r="J53" s="24">
        <f>(Counts!J53*100000)/Counts!AL53</f>
        <v>29.063430938022233</v>
      </c>
      <c r="K53" s="211">
        <f>(Counts!K53*100000)/Counts!AM53</f>
        <v>151.5151515151515</v>
      </c>
      <c r="L53" s="33">
        <f>(Counts!L53*100000)/Counts!AN53</f>
        <v>87.537630505796699</v>
      </c>
      <c r="M53" s="246">
        <f>(Counts!M53*100000)/Counts!AO53</f>
        <v>0</v>
      </c>
      <c r="N53" s="3"/>
      <c r="O53" s="15" t="s">
        <v>53</v>
      </c>
      <c r="P53" s="317">
        <f>(Counts!Q53*100000)/Counts!AD53</f>
        <v>283.72354111409516</v>
      </c>
      <c r="Q53" s="28">
        <f>(Counts!R53*100000)/Counts!AE53</f>
        <v>456.10517406155526</v>
      </c>
      <c r="R53" s="311">
        <f>(Counts!S53*100000)/Counts!AF53</f>
        <v>112.79118371029917</v>
      </c>
      <c r="S53" s="308">
        <f>(Counts!T53*100000)/Counts!AG53</f>
        <v>0</v>
      </c>
      <c r="T53" s="314">
        <f>(Counts!U53*100000)/Counts!AH53</f>
        <v>265.91225300387941</v>
      </c>
      <c r="U53" s="264">
        <f>(Counts!V53*100000)/Counts!AI53</f>
        <v>1084.0086842672235</v>
      </c>
      <c r="V53" s="17">
        <f>(Counts!W53*100000)/Counts!AJ53</f>
        <v>152.30494105179494</v>
      </c>
      <c r="W53" s="17">
        <f>(Counts!X53*100000)/Counts!AK53</f>
        <v>286.1142217245241</v>
      </c>
      <c r="X53" s="17">
        <f>(Counts!Y53*100000)/Counts!AL53</f>
        <v>37.128533023323406</v>
      </c>
      <c r="Y53" s="250" t="s">
        <v>130</v>
      </c>
      <c r="Z53" s="239">
        <f>(Counts!AA53*100000)/Counts!AN53</f>
        <v>54.550889254222092</v>
      </c>
      <c r="AB53" s="47"/>
      <c r="AC53" s="12"/>
      <c r="AD53" s="12"/>
      <c r="AE53" s="12"/>
      <c r="AF53" s="12"/>
      <c r="AG53" s="12"/>
      <c r="AH53" s="12"/>
      <c r="AI53" s="12"/>
      <c r="AJ53" s="59"/>
      <c r="AK53" s="59"/>
      <c r="AL53" s="1"/>
      <c r="AM53" s="59"/>
      <c r="AN53" s="59"/>
      <c r="AP53" s="47"/>
      <c r="AQ53" s="53"/>
      <c r="AR53" s="53"/>
    </row>
    <row r="54" spans="1:44">
      <c r="A54" s="15" t="s">
        <v>54</v>
      </c>
      <c r="B54" s="18">
        <v>318</v>
      </c>
      <c r="C54" s="31">
        <v>596</v>
      </c>
      <c r="D54" s="242">
        <v>39</v>
      </c>
      <c r="E54" s="43">
        <f>(Counts!E54*100000)/Counts!AG54</f>
        <v>0</v>
      </c>
      <c r="F54" s="28">
        <f>(Counts!F54*100000)/Counts!AH54</f>
        <v>190.12041101028163</v>
      </c>
      <c r="G54" s="17">
        <f>(Counts!G54*100000)/Counts!AI54</f>
        <v>2249.9903963824545</v>
      </c>
      <c r="H54" s="32">
        <f>(Counts!H54*100000)/Counts!AJ54</f>
        <v>451.7213929410878</v>
      </c>
      <c r="I54" s="24">
        <f>(Counts!I54*100000)/Counts!AK54</f>
        <v>2245.4824239045038</v>
      </c>
      <c r="J54" s="24">
        <f>(Counts!J54*100000)/Counts!AL54</f>
        <v>147.75431606101526</v>
      </c>
      <c r="K54" s="211">
        <f>(Counts!K54*100000)/Counts!AM54</f>
        <v>0</v>
      </c>
      <c r="L54" s="33">
        <f>(Counts!L54*100000)/Counts!AN54</f>
        <v>0</v>
      </c>
      <c r="M54" s="213" t="s">
        <v>61</v>
      </c>
      <c r="N54" s="3"/>
      <c r="O54" s="15" t="s">
        <v>54</v>
      </c>
      <c r="P54" s="317">
        <f>(Counts!Q54*100000)/Counts!AD54</f>
        <v>217.14468870052272</v>
      </c>
      <c r="Q54" s="28">
        <f>(Counts!R54*100000)/Counts!AE54</f>
        <v>363.89990403799538</v>
      </c>
      <c r="R54" s="311">
        <f>(Counts!S54*100000)/Counts!AF54</f>
        <v>68.16539651811155</v>
      </c>
      <c r="S54" s="308">
        <f>(Counts!T54*100000)/Counts!AG54</f>
        <v>3.7124577707928572</v>
      </c>
      <c r="T54" s="314">
        <f>(Counts!U54*100000)/Counts!AH54</f>
        <v>154.16073005217842</v>
      </c>
      <c r="U54" s="264">
        <f>(Counts!V54*100000)/Counts!AI54</f>
        <v>1074.02742793171</v>
      </c>
      <c r="V54" s="17">
        <f>(Counts!W54*100000)/Counts!AJ54</f>
        <v>171.1618990197787</v>
      </c>
      <c r="W54" s="264">
        <f>(Counts!X54*100000)/Counts!AK54</f>
        <v>1647.9965532098233</v>
      </c>
      <c r="X54" s="17">
        <f>(Counts!Y54*100000)/Counts!AL54</f>
        <v>108.09075990529189</v>
      </c>
      <c r="Y54" s="17">
        <f>(Counts!Z54*100000)/Counts!AM54</f>
        <v>532.3590814196242</v>
      </c>
      <c r="Z54" s="251" t="s">
        <v>130</v>
      </c>
      <c r="AB54" s="47"/>
      <c r="AC54" s="12"/>
      <c r="AD54" s="12"/>
      <c r="AE54" s="12"/>
      <c r="AF54" s="12"/>
      <c r="AG54" s="12"/>
      <c r="AH54" s="12"/>
      <c r="AI54" s="12"/>
      <c r="AJ54" s="59"/>
      <c r="AK54" s="59"/>
      <c r="AL54" s="59"/>
      <c r="AM54" s="59"/>
      <c r="AN54" s="59"/>
      <c r="AP54" s="47"/>
      <c r="AQ54" s="53"/>
      <c r="AR54" s="53"/>
    </row>
    <row r="55" spans="1:44" ht="17" thickBot="1">
      <c r="A55" s="16" t="s">
        <v>55</v>
      </c>
      <c r="B55" s="41">
        <v>366</v>
      </c>
      <c r="C55" s="37">
        <v>626</v>
      </c>
      <c r="D55" s="243">
        <v>94</v>
      </c>
      <c r="E55" s="44">
        <f>(Counts!E55*100000)/Counts!AG55</f>
        <v>0</v>
      </c>
      <c r="F55" s="29">
        <f>(Counts!F55*100000)/Counts!AH55</f>
        <v>332.90979461158435</v>
      </c>
      <c r="G55" s="30">
        <f>(Counts!G55*100000)/Counts!AI55</f>
        <v>2099.3556433173976</v>
      </c>
      <c r="H55" s="38">
        <f>(Counts!H55*100000)/Counts!AJ55</f>
        <v>419.02509081692995</v>
      </c>
      <c r="I55" s="26">
        <f>(Counts!I55*100000)/Counts!AK55</f>
        <v>1403.3539276257723</v>
      </c>
      <c r="J55" s="26">
        <f>(Counts!J55*100000)/Counts!AL55</f>
        <v>183.41145302628897</v>
      </c>
      <c r="K55" s="212">
        <f>(Counts!K55*100000)/Counts!AM55</f>
        <v>1259.4458438287154</v>
      </c>
      <c r="L55" s="39">
        <f>(Counts!L55*100000)/Counts!AN55</f>
        <v>0</v>
      </c>
      <c r="M55" s="247">
        <f>(Counts!M55*100000)/Counts!AO55</f>
        <v>189.63337547408344</v>
      </c>
      <c r="N55" s="3"/>
      <c r="O55" s="16" t="s">
        <v>55</v>
      </c>
      <c r="P55" s="318">
        <f>(Counts!Q55*100000)/Counts!AD55</f>
        <v>272.26645347798717</v>
      </c>
      <c r="Q55" s="29">
        <f>(Counts!R55*100000)/Counts!AE55</f>
        <v>409.8860449045406</v>
      </c>
      <c r="R55" s="312">
        <f>(Counts!S55*100000)/Counts!AF55</f>
        <v>120.8085646165927</v>
      </c>
      <c r="S55" s="309">
        <f>(Counts!T55*100000)/Counts!AG55</f>
        <v>11.155153308990309</v>
      </c>
      <c r="T55" s="315">
        <f>(Counts!U55*100000)/Counts!AH55</f>
        <v>244.10877143119868</v>
      </c>
      <c r="U55" s="265">
        <f>(Counts!V55*100000)/Counts!AI55</f>
        <v>1729.5780503013925</v>
      </c>
      <c r="V55" s="30">
        <f>(Counts!W55*100000)/Counts!AJ55</f>
        <v>185.68894145476051</v>
      </c>
      <c r="W55" s="265">
        <f>(Counts!X55*100000)/Counts!AK55</f>
        <v>1662.8420123565754</v>
      </c>
      <c r="X55" s="30">
        <f>(Counts!Y55*100000)/Counts!AL55</f>
        <v>159.97554513959651</v>
      </c>
      <c r="Y55" s="265">
        <f>(Counts!Z55*100000)/Counts!AM55</f>
        <v>2372.7959697732999</v>
      </c>
      <c r="Z55" s="240">
        <f>(Counts!AA55*100000)/Counts!AN55</f>
        <v>29.583568871302052</v>
      </c>
      <c r="AB55" s="47"/>
      <c r="AC55" s="12"/>
      <c r="AD55" s="12"/>
      <c r="AE55" s="12"/>
      <c r="AF55" s="12"/>
      <c r="AG55" s="12"/>
      <c r="AH55" s="12"/>
      <c r="AI55" s="12"/>
      <c r="AJ55" s="59"/>
      <c r="AK55" s="59"/>
      <c r="AL55" s="1"/>
      <c r="AM55" s="59"/>
      <c r="AN55" s="59"/>
      <c r="AP55" s="47"/>
      <c r="AQ55" s="53"/>
      <c r="AR55" s="53"/>
    </row>
    <row r="56" spans="1:44" ht="41" customHeight="1">
      <c r="B56" s="46"/>
      <c r="C56" s="1"/>
      <c r="O56" s="349" t="s">
        <v>104</v>
      </c>
      <c r="P56" s="349"/>
      <c r="Q56" s="349"/>
      <c r="R56" s="349"/>
      <c r="S56" s="349"/>
      <c r="T56" s="349"/>
      <c r="U56" s="349"/>
      <c r="V56" s="349"/>
      <c r="W56" s="349"/>
      <c r="X56" s="349"/>
      <c r="Y56" s="349"/>
      <c r="Z56" s="349"/>
      <c r="AQ56" s="53"/>
    </row>
    <row r="57" spans="1:44" ht="48" customHeight="1">
      <c r="A57" s="47"/>
      <c r="B57" s="12"/>
      <c r="D57" s="6"/>
      <c r="E57" s="1"/>
      <c r="F57" s="1"/>
      <c r="G57" s="1"/>
      <c r="H57" s="1"/>
      <c r="I57" s="1"/>
      <c r="J57" s="1"/>
      <c r="K57" s="1"/>
      <c r="L57" s="1"/>
      <c r="M57" s="1"/>
      <c r="O57" s="348" t="s">
        <v>105</v>
      </c>
      <c r="P57" s="348"/>
      <c r="Q57" s="348"/>
      <c r="R57" s="348"/>
      <c r="S57" s="348"/>
      <c r="T57" s="348"/>
      <c r="U57" s="348"/>
      <c r="V57" s="348"/>
      <c r="W57" s="348"/>
      <c r="X57" s="348"/>
      <c r="Y57" s="348"/>
      <c r="Z57" s="348"/>
      <c r="AB57" s="5"/>
      <c r="AC57" s="5"/>
      <c r="AD57" s="1"/>
      <c r="AE57" s="1"/>
      <c r="AF57" s="1"/>
      <c r="AG57" s="1"/>
      <c r="AH57" s="1"/>
      <c r="AI57" s="1"/>
      <c r="AJ57" s="1"/>
    </row>
    <row r="58" spans="1:44">
      <c r="A58" s="47"/>
      <c r="B58" s="12"/>
      <c r="D58" s="6"/>
      <c r="O58" s="348" t="s">
        <v>132</v>
      </c>
      <c r="P58" s="348"/>
      <c r="Q58" s="348"/>
      <c r="R58" s="348"/>
      <c r="S58" s="348"/>
      <c r="T58" s="348"/>
      <c r="U58" s="348"/>
      <c r="V58" s="348"/>
      <c r="W58" s="348"/>
      <c r="X58" s="348"/>
      <c r="Y58" s="348"/>
      <c r="Z58" s="348"/>
    </row>
    <row r="59" spans="1:44">
      <c r="A59" s="47"/>
      <c r="B59" s="12"/>
      <c r="D59" s="6"/>
    </row>
    <row r="60" spans="1:44">
      <c r="A60" s="47"/>
      <c r="B60" s="12"/>
      <c r="D60" s="6"/>
    </row>
    <row r="61" spans="1:44">
      <c r="A61" s="47"/>
      <c r="B61" s="12"/>
      <c r="D61" s="6"/>
    </row>
    <row r="62" spans="1:44" ht="18">
      <c r="A62" s="47"/>
      <c r="B62" s="12"/>
      <c r="D62" s="6"/>
      <c r="AC62" s="57"/>
      <c r="AD62" s="57"/>
      <c r="AE62" s="57"/>
      <c r="AF62" s="57"/>
      <c r="AG62" s="57"/>
      <c r="AH62" s="57"/>
      <c r="AI62" s="57"/>
      <c r="AJ62" s="57"/>
      <c r="AK62" s="57"/>
      <c r="AL62" s="57"/>
      <c r="AM62" s="57"/>
      <c r="AN62" s="57"/>
    </row>
    <row r="63" spans="1:44">
      <c r="A63" s="47"/>
      <c r="B63" s="12"/>
      <c r="D63" s="6"/>
      <c r="AC63" s="54"/>
      <c r="AD63" s="54"/>
      <c r="AE63" s="58"/>
      <c r="AF63" s="58"/>
      <c r="AG63" s="55"/>
      <c r="AH63" s="58"/>
      <c r="AI63" s="58"/>
      <c r="AJ63" s="58"/>
      <c r="AK63" s="58"/>
      <c r="AL63" s="58"/>
      <c r="AM63" s="58"/>
      <c r="AN63" s="58"/>
    </row>
    <row r="64" spans="1:44">
      <c r="A64" s="47"/>
      <c r="B64" s="12"/>
      <c r="D64" s="6"/>
      <c r="O64" s="5"/>
      <c r="P64" s="4"/>
      <c r="Q64" s="4"/>
      <c r="R64" s="4"/>
      <c r="S64" s="4"/>
      <c r="T64" s="12"/>
      <c r="U64" s="12"/>
      <c r="V64" s="12"/>
      <c r="W64" s="12"/>
      <c r="X64" s="12"/>
      <c r="AC64" s="46"/>
      <c r="AD64" s="56"/>
      <c r="AE64" s="56"/>
      <c r="AF64" s="56"/>
      <c r="AG64" s="56"/>
      <c r="AH64" s="56"/>
      <c r="AI64" s="56"/>
      <c r="AJ64" s="56"/>
      <c r="AK64" s="56"/>
      <c r="AL64" s="56"/>
      <c r="AM64" s="56"/>
      <c r="AN64" s="56"/>
    </row>
    <row r="65" spans="1:26">
      <c r="A65" s="47"/>
      <c r="B65" s="12"/>
      <c r="D65" s="6"/>
      <c r="O65" s="5"/>
      <c r="P65" s="4"/>
      <c r="Q65" s="4"/>
      <c r="R65" s="4"/>
      <c r="S65" s="4"/>
      <c r="T65" s="12"/>
      <c r="V65" s="12"/>
      <c r="W65" s="12"/>
    </row>
    <row r="66" spans="1:26">
      <c r="A66" s="47"/>
      <c r="B66" s="12"/>
      <c r="D66" s="6"/>
      <c r="O66" s="5"/>
      <c r="P66" s="4"/>
      <c r="Q66" s="4"/>
      <c r="R66" s="4"/>
      <c r="S66" s="4"/>
      <c r="T66" s="12"/>
      <c r="U66" s="12"/>
      <c r="V66" s="12"/>
      <c r="W66" s="12"/>
      <c r="X66" s="12"/>
      <c r="Z66" s="12"/>
    </row>
    <row r="67" spans="1:26">
      <c r="A67" s="47"/>
      <c r="B67" s="12"/>
      <c r="D67" s="6"/>
      <c r="O67" s="5"/>
      <c r="P67" s="4"/>
      <c r="Q67" s="4"/>
      <c r="R67" s="4"/>
      <c r="S67" s="4"/>
      <c r="T67" s="12"/>
      <c r="U67" s="12"/>
      <c r="V67" s="12"/>
      <c r="W67" s="12"/>
      <c r="X67" s="12"/>
      <c r="Y67" s="12"/>
      <c r="Z67" s="12"/>
    </row>
    <row r="68" spans="1:26">
      <c r="A68" s="47"/>
      <c r="B68" s="12"/>
      <c r="D68" s="6"/>
      <c r="O68" s="5"/>
      <c r="P68" s="4"/>
      <c r="Q68" s="4"/>
      <c r="R68" s="4"/>
      <c r="S68" s="4"/>
      <c r="T68" s="12"/>
      <c r="U68" s="12"/>
      <c r="V68" s="12"/>
      <c r="W68" s="12"/>
      <c r="X68" s="12"/>
      <c r="Y68" s="12"/>
      <c r="Z68" s="12"/>
    </row>
    <row r="69" spans="1:26">
      <c r="A69" s="47"/>
      <c r="B69" s="12"/>
      <c r="D69" s="6"/>
      <c r="O69" s="5"/>
      <c r="P69" s="4"/>
      <c r="Q69" s="4"/>
      <c r="R69" s="4"/>
      <c r="S69" s="4"/>
      <c r="T69" s="12"/>
      <c r="U69" s="12"/>
      <c r="V69" s="12"/>
      <c r="W69" s="12"/>
      <c r="X69" s="12"/>
      <c r="Y69" s="12"/>
      <c r="Z69" s="12"/>
    </row>
    <row r="70" spans="1:26">
      <c r="A70" s="47"/>
      <c r="B70" s="12"/>
      <c r="D70" s="6"/>
      <c r="O70" s="5"/>
    </row>
    <row r="71" spans="1:26">
      <c r="A71" s="47"/>
      <c r="B71" s="12"/>
      <c r="D71" s="6"/>
      <c r="O71" s="5"/>
    </row>
    <row r="72" spans="1:26">
      <c r="A72" s="47"/>
      <c r="B72" s="12"/>
      <c r="D72" s="6"/>
      <c r="O72" s="5"/>
      <c r="P72" s="4"/>
      <c r="Q72" s="4"/>
      <c r="R72" s="4"/>
      <c r="S72" s="4"/>
      <c r="T72" s="12"/>
      <c r="U72" s="12"/>
      <c r="V72" s="12"/>
      <c r="X72" s="12"/>
    </row>
    <row r="73" spans="1:26">
      <c r="A73" s="47"/>
      <c r="B73" s="12"/>
      <c r="D73" s="6"/>
      <c r="O73" s="5"/>
      <c r="P73" s="4"/>
      <c r="Q73" s="4"/>
      <c r="R73" s="4"/>
      <c r="S73" s="4"/>
      <c r="T73" s="12"/>
      <c r="U73" s="12"/>
      <c r="V73" s="12"/>
      <c r="W73" s="12"/>
      <c r="X73" s="12"/>
    </row>
    <row r="74" spans="1:26">
      <c r="A74" s="47"/>
      <c r="B74" s="12"/>
      <c r="D74" s="6"/>
      <c r="O74" s="5"/>
      <c r="P74" s="4"/>
      <c r="Q74" s="4"/>
      <c r="R74" s="4"/>
      <c r="S74" s="4"/>
      <c r="T74" s="12"/>
      <c r="U74" s="12"/>
      <c r="V74" s="12"/>
      <c r="X74" s="12"/>
      <c r="Z74" s="12"/>
    </row>
    <row r="75" spans="1:26">
      <c r="A75" s="47"/>
      <c r="B75" s="12"/>
      <c r="D75" s="6"/>
      <c r="O75" s="5"/>
    </row>
    <row r="76" spans="1:26">
      <c r="A76" s="47"/>
      <c r="B76" s="12"/>
      <c r="D76" s="6"/>
      <c r="O76" s="5"/>
      <c r="P76" s="4"/>
      <c r="Q76" s="4"/>
      <c r="R76" s="4"/>
      <c r="S76" s="4"/>
      <c r="T76" s="12"/>
      <c r="U76" s="45"/>
      <c r="V76" s="45"/>
      <c r="W76" s="45"/>
      <c r="X76" s="12"/>
      <c r="Y76" s="12"/>
    </row>
    <row r="77" spans="1:26">
      <c r="A77" s="47"/>
      <c r="B77" s="12"/>
      <c r="D77" s="6"/>
      <c r="O77" s="5"/>
      <c r="P77" s="4"/>
      <c r="Q77" s="4"/>
      <c r="R77" s="4"/>
      <c r="S77" s="4"/>
      <c r="T77" s="12"/>
      <c r="U77" s="45"/>
      <c r="V77" s="45"/>
      <c r="W77" s="45"/>
      <c r="X77" s="12"/>
      <c r="Z77" s="12"/>
    </row>
    <row r="78" spans="1:26">
      <c r="A78" s="47"/>
      <c r="B78" s="12"/>
      <c r="D78" s="6"/>
      <c r="O78" s="5"/>
      <c r="P78" s="4"/>
      <c r="Q78" s="4"/>
      <c r="R78" s="4"/>
      <c r="S78" s="4"/>
      <c r="T78" s="12"/>
      <c r="U78" s="45"/>
      <c r="V78" s="45"/>
      <c r="W78" s="45"/>
      <c r="X78" s="12"/>
      <c r="Z78" s="12"/>
    </row>
    <row r="79" spans="1:26">
      <c r="A79" s="47"/>
      <c r="B79" s="12"/>
      <c r="D79" s="6"/>
      <c r="O79" s="5"/>
      <c r="P79" s="4"/>
      <c r="Q79" s="4"/>
      <c r="R79" s="4"/>
      <c r="S79" s="4"/>
      <c r="T79" s="12"/>
      <c r="U79" s="45"/>
      <c r="V79" s="45"/>
      <c r="W79" s="45"/>
      <c r="X79" s="12"/>
      <c r="Y79" s="12"/>
      <c r="Z79" s="12"/>
    </row>
    <row r="80" spans="1:26">
      <c r="A80" s="47"/>
      <c r="B80" s="12"/>
      <c r="D80" s="6"/>
      <c r="O80" s="5"/>
      <c r="P80" s="4"/>
      <c r="Q80" s="4"/>
      <c r="R80" s="4"/>
      <c r="S80" s="4"/>
      <c r="T80" s="12"/>
      <c r="U80" s="45"/>
      <c r="V80" s="45"/>
      <c r="W80" s="45"/>
      <c r="X80" s="12"/>
      <c r="Y80" s="12"/>
      <c r="Z80" s="12"/>
    </row>
    <row r="81" spans="1:26">
      <c r="A81" s="47"/>
      <c r="B81" s="12"/>
      <c r="D81" s="6"/>
      <c r="O81" s="5"/>
      <c r="P81" s="4"/>
      <c r="Q81" s="4"/>
      <c r="R81" s="4"/>
      <c r="S81" s="4"/>
      <c r="T81" s="12"/>
      <c r="U81" s="45"/>
      <c r="V81" s="45"/>
      <c r="W81" s="45"/>
      <c r="X81" s="12"/>
      <c r="Z81" s="12"/>
    </row>
    <row r="82" spans="1:26">
      <c r="A82" s="47"/>
      <c r="B82" s="12"/>
      <c r="D82" s="6"/>
      <c r="O82" s="5"/>
      <c r="P82" s="4"/>
      <c r="Q82" s="4"/>
      <c r="R82" s="4"/>
      <c r="S82" s="4"/>
      <c r="T82" s="12"/>
      <c r="U82" s="45"/>
      <c r="V82" s="45"/>
      <c r="W82" s="45"/>
      <c r="X82" s="12"/>
      <c r="Z82" s="12"/>
    </row>
    <row r="83" spans="1:26">
      <c r="A83" s="47"/>
      <c r="B83" s="12"/>
      <c r="D83" s="6"/>
      <c r="O83" s="5"/>
      <c r="P83" s="4"/>
      <c r="Q83" s="4"/>
      <c r="R83" s="4"/>
      <c r="S83" s="4"/>
      <c r="T83" s="12"/>
      <c r="U83" s="45"/>
      <c r="V83" s="45"/>
      <c r="W83" s="45"/>
      <c r="X83" s="12"/>
      <c r="Z83" s="12"/>
    </row>
    <row r="84" spans="1:26">
      <c r="A84" s="47"/>
      <c r="B84" s="12"/>
      <c r="D84" s="6"/>
      <c r="O84" s="5"/>
      <c r="P84" s="4"/>
      <c r="Q84" s="4"/>
      <c r="R84" s="4"/>
      <c r="S84" s="4"/>
      <c r="T84" s="12"/>
      <c r="U84" s="45"/>
      <c r="V84" s="45"/>
      <c r="W84" s="45"/>
      <c r="X84" s="12"/>
      <c r="Y84" s="12"/>
    </row>
    <row r="85" spans="1:26">
      <c r="A85" s="47"/>
      <c r="B85" s="12"/>
      <c r="D85" s="6"/>
      <c r="O85" s="5"/>
      <c r="P85" s="4"/>
      <c r="Q85" s="4"/>
      <c r="R85" s="4"/>
      <c r="S85" s="4"/>
      <c r="T85" s="12"/>
      <c r="U85" s="45"/>
      <c r="V85" s="45"/>
      <c r="W85" s="45"/>
      <c r="X85" s="12"/>
      <c r="Z85" s="12"/>
    </row>
    <row r="86" spans="1:26">
      <c r="A86" s="47"/>
      <c r="B86" s="12"/>
      <c r="D86" s="6"/>
      <c r="O86" s="5"/>
      <c r="P86" s="4"/>
      <c r="Q86" s="4"/>
      <c r="R86" s="4"/>
      <c r="S86" s="4"/>
      <c r="T86" s="12"/>
      <c r="U86" s="45"/>
      <c r="V86" s="45"/>
      <c r="W86" s="45"/>
      <c r="X86" s="12"/>
      <c r="Z86" s="12"/>
    </row>
    <row r="87" spans="1:26">
      <c r="A87" s="47"/>
      <c r="B87" s="12"/>
      <c r="D87" s="6"/>
      <c r="O87" s="5"/>
      <c r="P87" s="4"/>
      <c r="Q87" s="4"/>
      <c r="R87" s="4"/>
      <c r="S87" s="4"/>
      <c r="T87" s="12"/>
      <c r="U87" s="45"/>
      <c r="V87" s="45"/>
      <c r="W87" s="45"/>
      <c r="X87" s="12"/>
      <c r="Y87" s="12"/>
      <c r="Z87" s="12"/>
    </row>
    <row r="88" spans="1:26">
      <c r="A88" s="47"/>
      <c r="B88" s="12"/>
      <c r="D88" s="6"/>
      <c r="O88" s="5"/>
      <c r="P88" s="4"/>
      <c r="Q88" s="4"/>
      <c r="R88" s="4"/>
      <c r="S88" s="4"/>
      <c r="T88" s="12"/>
      <c r="U88" s="45"/>
      <c r="V88" s="45"/>
      <c r="W88" s="45"/>
      <c r="X88" s="12"/>
      <c r="Y88" s="12"/>
      <c r="Z88" s="12"/>
    </row>
    <row r="89" spans="1:26">
      <c r="A89" s="47"/>
      <c r="B89" s="12"/>
      <c r="D89" s="6"/>
      <c r="O89" s="5"/>
      <c r="P89" s="4"/>
      <c r="Q89" s="4"/>
      <c r="R89" s="4"/>
      <c r="S89" s="4"/>
      <c r="T89" s="12"/>
      <c r="U89" s="45"/>
      <c r="V89" s="45"/>
      <c r="W89" s="45"/>
      <c r="X89" s="12"/>
      <c r="Z89" s="12"/>
    </row>
    <row r="90" spans="1:26">
      <c r="A90" s="47"/>
      <c r="B90" s="12"/>
      <c r="D90" s="6"/>
      <c r="O90" s="5"/>
      <c r="P90" s="4"/>
      <c r="Q90" s="4"/>
      <c r="R90" s="4"/>
      <c r="S90" s="4"/>
      <c r="T90" s="12"/>
      <c r="U90" s="45"/>
      <c r="V90" s="45"/>
      <c r="W90" s="45"/>
      <c r="X90" s="12"/>
      <c r="Y90" s="12"/>
      <c r="Z90" s="12"/>
    </row>
    <row r="91" spans="1:26">
      <c r="A91" s="47"/>
      <c r="B91" s="12"/>
      <c r="D91" s="6"/>
      <c r="O91" s="5"/>
      <c r="P91" s="4"/>
      <c r="Q91" s="4"/>
      <c r="R91" s="4"/>
      <c r="S91" s="4"/>
      <c r="T91" s="12"/>
      <c r="U91" s="45"/>
      <c r="V91" s="45"/>
      <c r="W91" s="45"/>
      <c r="X91" s="12"/>
      <c r="Z91" s="12"/>
    </row>
    <row r="92" spans="1:26">
      <c r="A92" s="47"/>
      <c r="B92" s="12"/>
      <c r="D92" s="6"/>
      <c r="O92" s="5"/>
      <c r="P92" s="4"/>
      <c r="Q92" s="4"/>
      <c r="R92" s="4"/>
      <c r="S92" s="4"/>
      <c r="T92" s="12"/>
      <c r="U92" s="45"/>
      <c r="V92" s="45"/>
      <c r="W92" s="45"/>
      <c r="X92" s="12"/>
      <c r="Y92" s="12"/>
      <c r="Z92" s="12"/>
    </row>
    <row r="93" spans="1:26">
      <c r="A93" s="47"/>
      <c r="B93" s="12"/>
      <c r="D93" s="6"/>
      <c r="O93" s="5"/>
      <c r="P93" s="4"/>
      <c r="Q93" s="4"/>
      <c r="R93" s="4"/>
      <c r="S93" s="4"/>
      <c r="T93" s="12"/>
      <c r="U93" s="45"/>
      <c r="V93" s="45"/>
      <c r="W93" s="45"/>
      <c r="X93" s="12"/>
      <c r="Y93" s="12"/>
    </row>
    <row r="94" spans="1:26">
      <c r="A94" s="47"/>
      <c r="B94" s="12"/>
      <c r="D94" s="6"/>
      <c r="O94" s="5"/>
      <c r="P94" s="4"/>
      <c r="Q94" s="4"/>
      <c r="R94" s="4"/>
      <c r="S94" s="4"/>
      <c r="T94" s="12"/>
      <c r="U94" s="45"/>
      <c r="V94" s="45"/>
      <c r="W94" s="45"/>
      <c r="X94" s="12"/>
      <c r="Y94" s="12"/>
      <c r="Z94" s="12"/>
    </row>
    <row r="95" spans="1:26">
      <c r="A95" s="47"/>
      <c r="B95" s="12"/>
      <c r="D95" s="6"/>
      <c r="O95" s="5"/>
      <c r="P95" s="4"/>
      <c r="Q95" s="4"/>
      <c r="R95" s="4"/>
      <c r="S95" s="4"/>
      <c r="T95" s="12"/>
      <c r="U95" s="45"/>
      <c r="V95" s="45"/>
      <c r="W95" s="45"/>
      <c r="X95" s="12"/>
      <c r="Z95" s="12"/>
    </row>
    <row r="96" spans="1:26">
      <c r="A96" s="47"/>
      <c r="B96" s="12"/>
      <c r="D96" s="6"/>
      <c r="O96" s="5"/>
      <c r="P96" s="4"/>
      <c r="Q96" s="4"/>
      <c r="R96" s="4"/>
      <c r="S96" s="4"/>
      <c r="T96" s="12"/>
      <c r="U96" s="45"/>
      <c r="V96" s="45"/>
      <c r="W96" s="45"/>
      <c r="X96" s="12"/>
    </row>
    <row r="97" spans="1:26">
      <c r="A97" s="47"/>
      <c r="B97" s="12"/>
      <c r="D97" s="6"/>
      <c r="O97" s="5"/>
      <c r="P97" s="4"/>
      <c r="Q97" s="4"/>
      <c r="R97" s="4"/>
      <c r="S97" s="4"/>
      <c r="T97" s="12"/>
      <c r="U97" s="45"/>
      <c r="V97" s="45"/>
      <c r="W97" s="45"/>
      <c r="X97" s="12"/>
      <c r="Z97" s="12"/>
    </row>
    <row r="98" spans="1:26">
      <c r="A98" s="47"/>
      <c r="B98" s="12"/>
      <c r="D98" s="6"/>
      <c r="O98" s="5"/>
      <c r="P98" s="4"/>
      <c r="Q98" s="4"/>
      <c r="R98" s="4"/>
      <c r="S98" s="4"/>
      <c r="T98" s="12"/>
      <c r="U98" s="45"/>
      <c r="V98" s="45"/>
      <c r="W98" s="45"/>
      <c r="X98" s="12"/>
      <c r="Y98" s="12"/>
      <c r="Z98" s="12"/>
    </row>
    <row r="99" spans="1:26">
      <c r="A99" s="47"/>
      <c r="B99" s="12"/>
      <c r="D99" s="6"/>
      <c r="O99" s="5"/>
      <c r="P99" s="4"/>
      <c r="Q99" s="4"/>
      <c r="R99" s="4"/>
      <c r="S99" s="4"/>
      <c r="T99" s="12"/>
      <c r="U99" s="45"/>
      <c r="V99" s="45"/>
      <c r="X99" s="12"/>
      <c r="Z99" s="12"/>
    </row>
    <row r="100" spans="1:26">
      <c r="A100" s="47"/>
      <c r="B100" s="12"/>
      <c r="D100" s="6"/>
      <c r="O100" s="5"/>
      <c r="P100" s="4"/>
      <c r="Q100" s="4"/>
      <c r="R100" s="4"/>
      <c r="S100" s="4"/>
      <c r="T100" s="12"/>
      <c r="U100" s="45"/>
      <c r="V100" s="45"/>
      <c r="W100" s="12"/>
      <c r="X100" s="12"/>
      <c r="Y100" s="12"/>
      <c r="Z100" s="12"/>
    </row>
    <row r="101" spans="1:26">
      <c r="A101" s="47"/>
      <c r="B101" s="12"/>
      <c r="D101" s="6"/>
      <c r="O101" s="5"/>
      <c r="P101" s="4"/>
      <c r="Q101" s="4"/>
      <c r="R101" s="4"/>
      <c r="S101" s="4"/>
      <c r="T101" s="12"/>
      <c r="U101" s="45"/>
      <c r="V101" s="45"/>
      <c r="W101" s="12"/>
      <c r="X101" s="12"/>
      <c r="Y101" s="12"/>
      <c r="Z101" s="12"/>
    </row>
    <row r="102" spans="1:26">
      <c r="A102" s="47"/>
      <c r="B102" s="12"/>
      <c r="D102" s="6"/>
      <c r="O102" s="5"/>
      <c r="P102" s="4"/>
      <c r="Q102" s="4"/>
      <c r="R102" s="4"/>
      <c r="S102" s="4"/>
      <c r="T102" s="12"/>
      <c r="U102" s="45"/>
      <c r="V102" s="45"/>
      <c r="W102" s="12"/>
      <c r="X102" s="12"/>
      <c r="Z102" s="12"/>
    </row>
    <row r="103" spans="1:26">
      <c r="A103" s="47"/>
      <c r="B103" s="12"/>
      <c r="D103" s="6"/>
      <c r="O103" s="5"/>
    </row>
    <row r="104" spans="1:26">
      <c r="A104" s="47"/>
      <c r="B104" s="12"/>
      <c r="D104" s="6"/>
      <c r="O104" s="5"/>
      <c r="P104" s="4"/>
      <c r="Q104" s="4"/>
      <c r="R104" s="4"/>
      <c r="S104" s="4"/>
      <c r="T104" s="12"/>
      <c r="U104" s="12"/>
      <c r="V104" s="12"/>
      <c r="W104" s="12"/>
      <c r="X104" s="12"/>
      <c r="Z104" s="12"/>
    </row>
    <row r="105" spans="1:26">
      <c r="A105" s="47"/>
      <c r="B105" s="12"/>
      <c r="D105" s="6"/>
      <c r="O105" s="5"/>
      <c r="P105" s="4"/>
      <c r="Q105" s="4"/>
      <c r="R105" s="4"/>
      <c r="S105" s="4"/>
      <c r="T105" s="12"/>
      <c r="U105" s="12"/>
      <c r="V105" s="12"/>
      <c r="W105" s="12"/>
      <c r="X105" s="12"/>
    </row>
    <row r="106" spans="1:26">
      <c r="A106" s="47"/>
      <c r="B106" s="12"/>
      <c r="D106" s="6"/>
      <c r="O106" s="5"/>
      <c r="P106" s="4"/>
      <c r="Q106" s="4"/>
      <c r="R106" s="4"/>
      <c r="S106" s="4"/>
      <c r="T106" s="12"/>
      <c r="U106" s="12"/>
      <c r="V106" s="12"/>
      <c r="X106" s="12"/>
    </row>
    <row r="107" spans="1:26">
      <c r="O107" s="5"/>
      <c r="P107" s="4"/>
      <c r="Q107" s="4"/>
      <c r="R107" s="4"/>
      <c r="S107" s="4"/>
      <c r="T107" s="12"/>
      <c r="U107" s="12"/>
      <c r="V107" s="12"/>
      <c r="W107" s="12"/>
      <c r="X107" s="12"/>
      <c r="Y107" s="12"/>
      <c r="Z107" s="12"/>
    </row>
    <row r="108" spans="1:26">
      <c r="O108" s="5"/>
      <c r="P108" s="4"/>
      <c r="Q108" s="4"/>
      <c r="R108" s="4"/>
      <c r="S108" s="4"/>
      <c r="T108" s="12"/>
      <c r="U108" s="45"/>
      <c r="V108" s="12"/>
      <c r="W108" s="45"/>
      <c r="X108" s="12"/>
      <c r="Y108" s="12"/>
    </row>
    <row r="109" spans="1:26">
      <c r="O109" s="5"/>
    </row>
    <row r="110" spans="1:26">
      <c r="O110" s="5"/>
      <c r="P110" s="4"/>
      <c r="Q110" s="4"/>
      <c r="R110" s="4"/>
      <c r="S110" s="4"/>
      <c r="T110" s="12"/>
      <c r="U110" s="45"/>
      <c r="V110" s="45"/>
      <c r="W110" s="45"/>
      <c r="X110" s="45"/>
    </row>
    <row r="111" spans="1:26">
      <c r="O111" s="5"/>
      <c r="P111" s="4"/>
      <c r="Q111" s="4"/>
      <c r="R111" s="4"/>
      <c r="S111" s="4"/>
      <c r="T111" s="12"/>
      <c r="U111" s="45"/>
      <c r="V111" s="45"/>
      <c r="W111" s="45"/>
      <c r="X111" s="45"/>
      <c r="Y111" s="12"/>
      <c r="Z111" s="12"/>
    </row>
    <row r="112" spans="1:26">
      <c r="O112" s="5"/>
      <c r="P112" s="4"/>
      <c r="Q112" s="4"/>
      <c r="R112" s="4"/>
      <c r="S112" s="4"/>
      <c r="T112" s="12"/>
      <c r="U112" s="45"/>
      <c r="V112" s="45"/>
      <c r="W112" s="45"/>
      <c r="X112" s="45"/>
      <c r="Z112" s="12"/>
    </row>
    <row r="113" spans="15:26">
      <c r="O113" s="5"/>
      <c r="P113" s="4"/>
      <c r="Q113" s="4"/>
      <c r="R113" s="4"/>
      <c r="S113" s="4"/>
      <c r="T113" s="12"/>
      <c r="U113" s="45"/>
      <c r="V113" s="45"/>
      <c r="W113" s="45"/>
      <c r="X113" s="45"/>
      <c r="Y113" s="12"/>
    </row>
    <row r="114" spans="15:26">
      <c r="O114" s="5"/>
      <c r="P114" s="4"/>
      <c r="Q114" s="4"/>
      <c r="R114" s="4"/>
      <c r="S114" s="4"/>
      <c r="T114" s="12"/>
      <c r="U114" s="45"/>
      <c r="V114" s="45"/>
      <c r="W114" s="45"/>
      <c r="X114" s="45"/>
      <c r="Y114" s="45"/>
      <c r="Z114" s="12"/>
    </row>
  </sheetData>
  <mergeCells count="15">
    <mergeCell ref="C2:M2"/>
    <mergeCell ref="O2:Z2"/>
    <mergeCell ref="C3:D3"/>
    <mergeCell ref="Q3:R3"/>
    <mergeCell ref="T3:Z3"/>
    <mergeCell ref="B13:M13"/>
    <mergeCell ref="O58:Z58"/>
    <mergeCell ref="F3:M3"/>
    <mergeCell ref="O56:Z56"/>
    <mergeCell ref="P11:Z11"/>
    <mergeCell ref="P12:Z12"/>
    <mergeCell ref="P16:Z16"/>
    <mergeCell ref="P44:Z44"/>
    <mergeCell ref="P50:Z50"/>
    <mergeCell ref="O57:Z57"/>
  </mergeCells>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346F92-9AE2-F04C-8800-315D80846873}">
  <dimension ref="A1:AS57"/>
  <sheetViews>
    <sheetView zoomScaleNormal="100" workbookViewId="0"/>
  </sheetViews>
  <sheetFormatPr baseColWidth="10" defaultRowHeight="16"/>
  <cols>
    <col min="1" max="1" width="19.5" style="60" customWidth="1"/>
    <col min="2" max="2" width="12.1640625" style="60" customWidth="1"/>
    <col min="3" max="7" width="10.83203125" style="60"/>
    <col min="8" max="8" width="11.33203125" style="60" bestFit="1" customWidth="1"/>
    <col min="9" max="9" width="13.1640625" style="60" customWidth="1"/>
    <col min="10" max="10" width="10.83203125" style="60"/>
    <col min="11" max="11" width="14.1640625" style="60" customWidth="1"/>
    <col min="12" max="14" width="10.83203125" style="60"/>
    <col min="15" max="15" width="5" style="60" customWidth="1"/>
    <col min="16" max="16" width="19.6640625" style="60" customWidth="1"/>
    <col min="17" max="17" width="11.83203125" style="60" customWidth="1"/>
    <col min="18" max="25" width="10.83203125" style="60"/>
    <col min="26" max="26" width="11.83203125" style="60" customWidth="1"/>
    <col min="27" max="27" width="10.83203125" style="60"/>
    <col min="28" max="28" width="5.6640625" style="60" customWidth="1"/>
    <col min="29" max="29" width="19.83203125" style="60" customWidth="1"/>
    <col min="30" max="30" width="13.6640625" style="60" customWidth="1"/>
    <col min="31" max="33" width="10.83203125" style="60"/>
    <col min="34" max="34" width="13" style="60" customWidth="1"/>
    <col min="35" max="35" width="10.83203125" style="60"/>
    <col min="36" max="36" width="14.33203125" style="60" customWidth="1"/>
    <col min="37" max="37" width="13.83203125" style="60" customWidth="1"/>
    <col min="38" max="38" width="10.83203125" style="60"/>
    <col min="39" max="39" width="17.1640625" style="60" customWidth="1"/>
    <col min="40" max="16384" width="10.83203125" style="60"/>
  </cols>
  <sheetData>
    <row r="1" spans="1:45" ht="114">
      <c r="A1" s="147" t="s">
        <v>124</v>
      </c>
      <c r="B1" s="61"/>
      <c r="C1" s="61"/>
      <c r="O1" s="63"/>
      <c r="AB1" s="63"/>
    </row>
    <row r="2" spans="1:45" s="142" customFormat="1" ht="18">
      <c r="C2" s="329" t="s">
        <v>3</v>
      </c>
      <c r="D2" s="329"/>
      <c r="E2" s="329"/>
      <c r="F2" s="329"/>
      <c r="G2" s="329"/>
      <c r="H2" s="329"/>
      <c r="I2" s="329"/>
      <c r="J2" s="329"/>
      <c r="K2" s="329"/>
      <c r="L2" s="329"/>
      <c r="M2" s="329"/>
      <c r="N2" s="145"/>
      <c r="O2" s="143"/>
      <c r="P2" s="329" t="s">
        <v>4</v>
      </c>
      <c r="Q2" s="329"/>
      <c r="R2" s="329"/>
      <c r="S2" s="329"/>
      <c r="T2" s="329"/>
      <c r="U2" s="329"/>
      <c r="V2" s="329"/>
      <c r="W2" s="329"/>
      <c r="X2" s="329"/>
      <c r="Y2" s="329"/>
      <c r="Z2" s="329"/>
      <c r="AA2" s="329"/>
      <c r="AB2" s="143"/>
      <c r="AC2" s="329" t="s">
        <v>57</v>
      </c>
      <c r="AD2" s="329"/>
      <c r="AE2" s="329"/>
      <c r="AF2" s="329"/>
      <c r="AG2" s="329"/>
      <c r="AH2" s="329"/>
      <c r="AI2" s="329"/>
      <c r="AJ2" s="329"/>
      <c r="AK2" s="329"/>
      <c r="AL2" s="329"/>
      <c r="AM2" s="329"/>
      <c r="AN2" s="329"/>
      <c r="AO2" s="329"/>
    </row>
    <row r="3" spans="1:45" s="142" customFormat="1" ht="18">
      <c r="C3" s="330" t="s">
        <v>2</v>
      </c>
      <c r="D3" s="332"/>
      <c r="E3" s="144" t="s">
        <v>1</v>
      </c>
      <c r="F3" s="330" t="s">
        <v>72</v>
      </c>
      <c r="G3" s="331"/>
      <c r="H3" s="331"/>
      <c r="I3" s="331"/>
      <c r="J3" s="331"/>
      <c r="K3" s="331"/>
      <c r="L3" s="331"/>
      <c r="M3" s="331"/>
      <c r="N3" s="332"/>
      <c r="O3" s="143" t="s">
        <v>106</v>
      </c>
      <c r="P3" s="145"/>
      <c r="Q3" s="145"/>
      <c r="R3" s="330" t="s">
        <v>2</v>
      </c>
      <c r="S3" s="332"/>
      <c r="T3" s="144" t="s">
        <v>1</v>
      </c>
      <c r="U3" s="330" t="s">
        <v>86</v>
      </c>
      <c r="V3" s="331"/>
      <c r="W3" s="331"/>
      <c r="X3" s="331"/>
      <c r="Y3" s="331"/>
      <c r="Z3" s="331"/>
      <c r="AA3" s="332"/>
      <c r="AB3" s="143" t="s">
        <v>106</v>
      </c>
      <c r="AC3" s="145"/>
      <c r="AD3" s="145"/>
      <c r="AE3" s="330" t="s">
        <v>2</v>
      </c>
      <c r="AF3" s="332"/>
      <c r="AG3" s="144" t="s">
        <v>1</v>
      </c>
      <c r="AH3" s="330" t="s">
        <v>72</v>
      </c>
      <c r="AI3" s="331"/>
      <c r="AJ3" s="331"/>
      <c r="AK3" s="331"/>
      <c r="AL3" s="331"/>
      <c r="AM3" s="331"/>
      <c r="AN3" s="331"/>
      <c r="AO3" s="332"/>
    </row>
    <row r="4" spans="1:45" ht="103" thickBot="1">
      <c r="A4" s="65" t="s">
        <v>0</v>
      </c>
      <c r="B4" s="66" t="s">
        <v>63</v>
      </c>
      <c r="C4" s="67" t="s">
        <v>69</v>
      </c>
      <c r="D4" s="68" t="s">
        <v>70</v>
      </c>
      <c r="E4" s="66" t="s">
        <v>71</v>
      </c>
      <c r="F4" s="67" t="s">
        <v>59</v>
      </c>
      <c r="G4" s="69" t="s">
        <v>76</v>
      </c>
      <c r="H4" s="69" t="s">
        <v>58</v>
      </c>
      <c r="I4" s="69" t="s">
        <v>103</v>
      </c>
      <c r="J4" s="69" t="s">
        <v>78</v>
      </c>
      <c r="K4" s="69" t="s">
        <v>102</v>
      </c>
      <c r="L4" s="69" t="s">
        <v>80</v>
      </c>
      <c r="M4" s="69" t="s">
        <v>82</v>
      </c>
      <c r="N4" s="68" t="s">
        <v>56</v>
      </c>
      <c r="O4" s="70"/>
      <c r="P4" s="65" t="s">
        <v>0</v>
      </c>
      <c r="Q4" s="66" t="s">
        <v>64</v>
      </c>
      <c r="R4" s="67" t="s">
        <v>69</v>
      </c>
      <c r="S4" s="68" t="s">
        <v>70</v>
      </c>
      <c r="T4" s="66" t="s">
        <v>71</v>
      </c>
      <c r="U4" s="67" t="s">
        <v>59</v>
      </c>
      <c r="V4" s="69" t="s">
        <v>76</v>
      </c>
      <c r="W4" s="69" t="s">
        <v>58</v>
      </c>
      <c r="X4" s="69" t="s">
        <v>103</v>
      </c>
      <c r="Y4" s="69" t="s">
        <v>78</v>
      </c>
      <c r="Z4" s="69" t="s">
        <v>102</v>
      </c>
      <c r="AA4" s="68" t="s">
        <v>80</v>
      </c>
      <c r="AB4" s="70"/>
      <c r="AC4" s="65" t="s">
        <v>0</v>
      </c>
      <c r="AD4" s="66" t="s">
        <v>65</v>
      </c>
      <c r="AE4" s="67" t="s">
        <v>69</v>
      </c>
      <c r="AF4" s="68" t="s">
        <v>70</v>
      </c>
      <c r="AG4" s="66" t="s">
        <v>71</v>
      </c>
      <c r="AH4" s="67" t="s">
        <v>59</v>
      </c>
      <c r="AI4" s="69" t="s">
        <v>76</v>
      </c>
      <c r="AJ4" s="69" t="s">
        <v>58</v>
      </c>
      <c r="AK4" s="69" t="s">
        <v>103</v>
      </c>
      <c r="AL4" s="69" t="s">
        <v>78</v>
      </c>
      <c r="AM4" s="69" t="s">
        <v>102</v>
      </c>
      <c r="AN4" s="69" t="s">
        <v>80</v>
      </c>
      <c r="AO4" s="68" t="s">
        <v>82</v>
      </c>
    </row>
    <row r="5" spans="1:45">
      <c r="A5" s="71" t="s">
        <v>5</v>
      </c>
      <c r="B5" s="72">
        <v>25032</v>
      </c>
      <c r="C5" s="152">
        <f>Counts!C5/Counts!B5</f>
        <v>0.91542825183764787</v>
      </c>
      <c r="D5" s="153">
        <f>Counts!D5/Counts!B5</f>
        <v>8.4571748162352189E-2</v>
      </c>
      <c r="E5" s="274">
        <f>Counts!E5/Counts!B5</f>
        <v>0</v>
      </c>
      <c r="F5" s="154">
        <f>Counts!F5/Counts!$B5</f>
        <v>0.45821348673697665</v>
      </c>
      <c r="G5" s="155">
        <f>Counts!G5/Counts!$B5</f>
        <v>0.53343720038350906</v>
      </c>
      <c r="H5" s="155">
        <f>Counts!H5/Counts!$B5</f>
        <v>0</v>
      </c>
      <c r="I5" s="254">
        <f>Counts!I5/Counts!$B5</f>
        <v>1.1984659635666346E-4</v>
      </c>
      <c r="J5" s="155">
        <f>Counts!J5/Counts!$B5</f>
        <v>1.5979546180888463E-4</v>
      </c>
      <c r="K5" s="155">
        <f>Counts!K5/Counts!$B5</f>
        <v>0</v>
      </c>
      <c r="L5" s="155">
        <f>Counts!L5/Counts!$B5</f>
        <v>0</v>
      </c>
      <c r="M5" s="275">
        <f>Counts!M5/Counts!$B5</f>
        <v>8.0696708213486741E-3</v>
      </c>
      <c r="N5" s="156">
        <f>Counts!N5/Counts!$B5</f>
        <v>0</v>
      </c>
      <c r="O5" s="70"/>
      <c r="P5" s="71" t="s">
        <v>5</v>
      </c>
      <c r="Q5" s="72">
        <v>16450</v>
      </c>
      <c r="R5" s="152">
        <f>Counts!R5/Counts!$Q5</f>
        <v>0.83161094224924015</v>
      </c>
      <c r="S5" s="153">
        <f>Counts!S5/Counts!$Q5</f>
        <v>0.16595744680851063</v>
      </c>
      <c r="T5" s="294">
        <f>Counts!T5/Counts!Q5</f>
        <v>2.0668693009118543E-3</v>
      </c>
      <c r="U5" s="154">
        <v>0.53799999999999992</v>
      </c>
      <c r="V5" s="155">
        <v>0.43200000000000005</v>
      </c>
      <c r="W5" s="155">
        <v>2.7000000000000003E-2</v>
      </c>
      <c r="X5" s="275">
        <v>1E-3</v>
      </c>
      <c r="Y5" s="275">
        <v>1E-3</v>
      </c>
      <c r="Z5" s="257" t="s">
        <v>129</v>
      </c>
      <c r="AA5" s="231" t="s">
        <v>129</v>
      </c>
      <c r="AB5" s="70"/>
      <c r="AC5" s="71" t="s">
        <v>5</v>
      </c>
      <c r="AD5" s="157">
        <v>4997675</v>
      </c>
      <c r="AE5" s="154">
        <f>Counts!AE5/Counts!$AD5</f>
        <v>0.48616666750038767</v>
      </c>
      <c r="AF5" s="153">
        <f>Counts!AF5/Counts!$AD5</f>
        <v>0.51383333249961227</v>
      </c>
      <c r="AG5" s="158">
        <f>Counts!AG5/Counts!$AD5</f>
        <v>0.22458062999294673</v>
      </c>
      <c r="AH5" s="159">
        <f>Counts!AH5/Counts!$AD5</f>
        <v>0.64850215350137819</v>
      </c>
      <c r="AI5" s="160">
        <f>Counts!AI5/Counts!$AD5</f>
        <v>0.26338527415248092</v>
      </c>
      <c r="AJ5" s="160">
        <f>Counts!AJ5/Counts!$AD5</f>
        <v>4.4952703006898208E-2</v>
      </c>
      <c r="AK5" s="291">
        <f>Counts!AK5/Counts!$AD5</f>
        <v>3.4850205345485653E-3</v>
      </c>
      <c r="AL5" s="291">
        <f>Counts!AL5/Counts!$AD5</f>
        <v>1.3872650782613915E-2</v>
      </c>
      <c r="AM5" s="292">
        <f>Counts!AM5/Counts!$AD5</f>
        <v>3.1894831096459852E-4</v>
      </c>
      <c r="AN5" s="160">
        <f>Counts!AN5/Counts!$AD5</f>
        <v>2.2981286298128629E-2</v>
      </c>
      <c r="AO5" s="286">
        <f>Counts!AO5/Counts!$AD5</f>
        <v>2.5019634129870389E-3</v>
      </c>
      <c r="AQ5" s="161"/>
      <c r="AR5" s="162"/>
      <c r="AS5" s="161"/>
    </row>
    <row r="6" spans="1:45">
      <c r="A6" s="71" t="s">
        <v>6</v>
      </c>
      <c r="B6" s="88">
        <v>4639</v>
      </c>
      <c r="C6" s="163">
        <f>Counts!C6/Counts!B6</f>
        <v>0.9047208450097004</v>
      </c>
      <c r="D6" s="164">
        <f>Counts!D6/Counts!B6</f>
        <v>9.5279154990299639E-2</v>
      </c>
      <c r="E6" s="272">
        <f>Counts!E6/Counts!B6</f>
        <v>0</v>
      </c>
      <c r="F6" s="165">
        <f>Counts!F6/Counts!$B6</f>
        <v>0.40849320974347919</v>
      </c>
      <c r="G6" s="166">
        <f>Counts!G6/Counts!$B6</f>
        <v>0.10023712006898039</v>
      </c>
      <c r="H6" s="166">
        <f>Counts!H6/Counts!B6</f>
        <v>2.6945462384134512E-2</v>
      </c>
      <c r="I6" s="166">
        <f>Counts!I6/Counts!$B6</f>
        <v>0.39987066178055614</v>
      </c>
      <c r="J6" s="166">
        <f>Counts!J6/Counts!$B6</f>
        <v>3.405906445354602E-2</v>
      </c>
      <c r="K6" s="166">
        <f>Counts!K6/Counts!$B6</f>
        <v>2.0478551411942228E-2</v>
      </c>
      <c r="L6" s="166">
        <f>Counts!L6/Counts!$B6</f>
        <v>0</v>
      </c>
      <c r="M6" s="166">
        <f>Counts!M6/Counts!$B6</f>
        <v>0</v>
      </c>
      <c r="N6" s="167">
        <f>Counts!N6/Counts!$B6</f>
        <v>9.9159301573615004E-3</v>
      </c>
      <c r="O6" s="63"/>
      <c r="P6" s="71" t="s">
        <v>87</v>
      </c>
      <c r="Q6" s="168">
        <v>50</v>
      </c>
      <c r="R6" s="163">
        <f>Counts!R6/Counts!$Q6</f>
        <v>0.8</v>
      </c>
      <c r="S6" s="164">
        <f>Counts!S6/Counts!$Q6</f>
        <v>0.2</v>
      </c>
      <c r="T6" s="235">
        <f>Counts!T6/Counts!Q6</f>
        <v>0</v>
      </c>
      <c r="U6" s="165">
        <v>0.48899999999999999</v>
      </c>
      <c r="V6" s="230" t="s">
        <v>129</v>
      </c>
      <c r="W6" s="166">
        <v>2.2000000000000002E-2</v>
      </c>
      <c r="X6" s="166">
        <v>0.48899999999999999</v>
      </c>
      <c r="Y6" s="260" t="s">
        <v>129</v>
      </c>
      <c r="Z6" s="261" t="s">
        <v>129</v>
      </c>
      <c r="AA6" s="232" t="s">
        <v>129</v>
      </c>
      <c r="AB6" s="63"/>
      <c r="AC6" s="71" t="s">
        <v>6</v>
      </c>
      <c r="AD6" s="169">
        <v>735951</v>
      </c>
      <c r="AE6" s="165">
        <f>Counts!AE6/Counts!$AD6</f>
        <v>0.52279159889720916</v>
      </c>
      <c r="AF6" s="164">
        <f>Counts!AF6/Counts!$AD6</f>
        <v>0.47720840110279084</v>
      </c>
      <c r="AG6" s="170">
        <f>Counts!AG6/Counts!$AD6</f>
        <v>0.2482964219085238</v>
      </c>
      <c r="AH6" s="171">
        <f>Counts!AH6/Counts!$AD6</f>
        <v>0.59041294868815997</v>
      </c>
      <c r="AI6" s="172">
        <f>Counts!AI6/Counts!$AD6</f>
        <v>3.0962659198778178E-2</v>
      </c>
      <c r="AJ6" s="172">
        <f>Counts!AJ6/Counts!$AD6</f>
        <v>7.2836370899693054E-2</v>
      </c>
      <c r="AK6" s="172">
        <f>Counts!AK6/Counts!$AD6</f>
        <v>0.14185591160281052</v>
      </c>
      <c r="AL6" s="172">
        <f>Counts!AL6/Counts!$AD6</f>
        <v>6.3122408964727275E-2</v>
      </c>
      <c r="AM6" s="289">
        <f>Counts!AM6/Counts!$AD6</f>
        <v>1.4267254205782723E-2</v>
      </c>
      <c r="AN6" s="172">
        <f>Counts!AN6/Counts!$AD6</f>
        <v>8.1665763073900305E-2</v>
      </c>
      <c r="AO6" s="287">
        <f>Counts!AO6/Counts!$AD6</f>
        <v>4.8766833661480179E-3</v>
      </c>
      <c r="AQ6" s="161"/>
      <c r="AR6" s="162"/>
      <c r="AS6" s="161"/>
    </row>
    <row r="7" spans="1:45">
      <c r="A7" s="71" t="s">
        <v>7</v>
      </c>
      <c r="B7" s="88">
        <v>33914</v>
      </c>
      <c r="C7" s="163">
        <f>Counts!C7/Counts!B7</f>
        <v>0.90800259479860823</v>
      </c>
      <c r="D7" s="164">
        <f>Counts!D7/Counts!B7</f>
        <v>9.1997405201391755E-2</v>
      </c>
      <c r="E7" s="269">
        <f>Counts!E7/Counts!B7</f>
        <v>5.0126791295630128E-4</v>
      </c>
      <c r="F7" s="165">
        <f>Counts!F7/Counts!$B7</f>
        <v>0.38214306775962731</v>
      </c>
      <c r="G7" s="166">
        <f>Counts!G7/Counts!$B7</f>
        <v>0.1499970513652179</v>
      </c>
      <c r="H7" s="166">
        <f>Counts!H7/Counts!B7</f>
        <v>0.38718523323701126</v>
      </c>
      <c r="I7" s="166">
        <f>Counts!I7/Counts!$B7</f>
        <v>5.5434333903402723E-2</v>
      </c>
      <c r="J7" s="166">
        <f>Counts!J7/Counts!$B7</f>
        <v>4.6293566078905463E-3</v>
      </c>
      <c r="K7" s="263" t="s">
        <v>61</v>
      </c>
      <c r="L7" s="278" t="s">
        <v>61</v>
      </c>
      <c r="M7" s="166">
        <f>Counts!M7/Counts!$B7</f>
        <v>1.8045644866426843E-2</v>
      </c>
      <c r="N7" s="282">
        <f>Counts!N7/Counts!$B7</f>
        <v>2.5653122604234239E-3</v>
      </c>
      <c r="O7" s="63"/>
      <c r="P7" s="71" t="s">
        <v>7</v>
      </c>
      <c r="Q7" s="88">
        <v>13540</v>
      </c>
      <c r="R7" s="163">
        <f>Counts!R7/Counts!$Q7</f>
        <v>0.82865583456425407</v>
      </c>
      <c r="S7" s="164">
        <f>Counts!S7/Counts!$Q7</f>
        <v>0.16100443131462333</v>
      </c>
      <c r="T7" s="235">
        <f>Counts!T7/Counts!Q7</f>
        <v>1.0044313146233382E-2</v>
      </c>
      <c r="U7" s="165">
        <v>0.55200000000000005</v>
      </c>
      <c r="V7" s="166">
        <v>0.15599999999999997</v>
      </c>
      <c r="W7" s="166">
        <v>0.20399999999999999</v>
      </c>
      <c r="X7" s="166">
        <v>8.1000000000000003E-2</v>
      </c>
      <c r="Y7" s="276">
        <v>5.0000000000000001E-3</v>
      </c>
      <c r="Z7" s="261" t="s">
        <v>129</v>
      </c>
      <c r="AA7" s="282">
        <v>2E-3</v>
      </c>
      <c r="AB7" s="63"/>
      <c r="AC7" s="71" t="s">
        <v>7</v>
      </c>
      <c r="AD7" s="169">
        <v>7079203</v>
      </c>
      <c r="AE7" s="165">
        <f>Counts!AE7/Counts!$AD7</f>
        <v>0.49919390643268741</v>
      </c>
      <c r="AF7" s="164">
        <f>Counts!AF7/Counts!$AD7</f>
        <v>0.50080609356731254</v>
      </c>
      <c r="AG7" s="170">
        <f>Counts!AG7/Counts!$AD7</f>
        <v>0.22805321446496166</v>
      </c>
      <c r="AH7" s="171">
        <f>Counts!AH7/Counts!$AD7</f>
        <v>0.53419360908283042</v>
      </c>
      <c r="AI7" s="172">
        <f>Counts!AI7/Counts!$AD7</f>
        <v>4.2360276997283453E-2</v>
      </c>
      <c r="AJ7" s="172">
        <f>Counts!AJ7/Counts!$AD7</f>
        <v>0.31888180067727961</v>
      </c>
      <c r="AK7" s="172">
        <f>Counts!AK7/Counts!$AD7</f>
        <v>3.6296035019761405E-2</v>
      </c>
      <c r="AL7" s="172">
        <f>Counts!AL7/Counts!$AD7</f>
        <v>3.224826297536601E-2</v>
      </c>
      <c r="AM7" s="289">
        <f>Counts!AM7/Counts!$AD7</f>
        <v>1.78311033035781E-3</v>
      </c>
      <c r="AN7" s="172">
        <f>Counts!AN7/Counts!$AD7</f>
        <v>3.1631950658852416E-2</v>
      </c>
      <c r="AO7" s="287">
        <f>Counts!AO7/Counts!$AD7</f>
        <v>2.6049542582689041E-3</v>
      </c>
      <c r="AQ7" s="161"/>
      <c r="AR7" s="162"/>
      <c r="AS7" s="161"/>
    </row>
    <row r="8" spans="1:45">
      <c r="A8" s="71" t="s">
        <v>8</v>
      </c>
      <c r="B8" s="88">
        <v>17022</v>
      </c>
      <c r="C8" s="163">
        <f>Counts!C8/Counts!B8</f>
        <v>0.91599107037950889</v>
      </c>
      <c r="D8" s="164">
        <f>Counts!D8/Counts!B8</f>
        <v>8.4008929620491127E-2</v>
      </c>
      <c r="E8" s="269">
        <f>Counts!E8/Counts!B8</f>
        <v>2.9373751615556341E-4</v>
      </c>
      <c r="F8" s="165">
        <f>Counts!F8/Counts!$B8</f>
        <v>0.5608624133474327</v>
      </c>
      <c r="G8" s="166">
        <f>Counts!G8/Counts!$B8</f>
        <v>0.39777934437786394</v>
      </c>
      <c r="H8" s="166">
        <f>Counts!H8/Counts!B8</f>
        <v>3.3074844319116441E-2</v>
      </c>
      <c r="I8" s="276">
        <f>Counts!I8/Counts!$B8</f>
        <v>2.8786276583245211E-3</v>
      </c>
      <c r="J8" s="166">
        <f>Counts!J8/Counts!$B8</f>
        <v>2.8198801550934085E-3</v>
      </c>
      <c r="K8" s="276">
        <f>Counts!K8/Counts!$B8</f>
        <v>1.1162025613911408E-3</v>
      </c>
      <c r="L8" s="166">
        <f>Counts!L8/Counts!$B8</f>
        <v>0</v>
      </c>
      <c r="M8" s="276">
        <f>Counts!M8/Counts!$B8</f>
        <v>1.3511925743155916E-3</v>
      </c>
      <c r="N8" s="284">
        <f>Counts!N8/Counts!$B8</f>
        <v>1.1749500646222535E-4</v>
      </c>
      <c r="O8" s="63"/>
      <c r="P8" s="71" t="s">
        <v>8</v>
      </c>
      <c r="Q8" s="88">
        <v>9400</v>
      </c>
      <c r="R8" s="163">
        <f>Counts!R8/Counts!$Q8</f>
        <v>0.80957446808510636</v>
      </c>
      <c r="S8" s="164">
        <f>Counts!S8/Counts!$Q8</f>
        <v>0.18297872340425531</v>
      </c>
      <c r="T8" s="295">
        <f>Counts!T8/Counts!Q8</f>
        <v>7.3404255319148935E-3</v>
      </c>
      <c r="U8" s="165">
        <v>0.61</v>
      </c>
      <c r="V8" s="166">
        <v>0.34200000000000003</v>
      </c>
      <c r="W8" s="166">
        <v>0.04</v>
      </c>
      <c r="X8" s="276">
        <v>3.0000000000000001E-3</v>
      </c>
      <c r="Y8" s="276">
        <v>1E-3</v>
      </c>
      <c r="Z8" s="276">
        <v>1E-3</v>
      </c>
      <c r="AA8" s="282">
        <v>2E-3</v>
      </c>
      <c r="AB8" s="63"/>
      <c r="AC8" s="71" t="s">
        <v>8</v>
      </c>
      <c r="AD8" s="169">
        <v>3006309</v>
      </c>
      <c r="AE8" s="165">
        <f>Counts!AE8/Counts!$AD8</f>
        <v>0.49346890156667195</v>
      </c>
      <c r="AF8" s="164">
        <f>Counts!AF8/Counts!$AD8</f>
        <v>0.506531098433328</v>
      </c>
      <c r="AG8" s="170">
        <f>Counts!AG8/Counts!$AD8</f>
        <v>0.23476794966851378</v>
      </c>
      <c r="AH8" s="171">
        <f>Counts!AH8/Counts!$AD8</f>
        <v>0.70641940000179626</v>
      </c>
      <c r="AI8" s="172">
        <f>Counts!AI8/Counts!$AD8</f>
        <v>0.15159719110710176</v>
      </c>
      <c r="AJ8" s="172">
        <f>Counts!AJ8/Counts!$AD8</f>
        <v>7.8501910482255813E-2</v>
      </c>
      <c r="AK8" s="289">
        <f>Counts!AK8/Counts!$AD8</f>
        <v>4.5454409377080002E-3</v>
      </c>
      <c r="AL8" s="172">
        <f>Counts!AL8/Counts!$AD8</f>
        <v>1.5159785637471066E-2</v>
      </c>
      <c r="AM8" s="289">
        <f>Counts!AM8/Counts!$AD8</f>
        <v>3.4620526366384826E-3</v>
      </c>
      <c r="AN8" s="172">
        <f>Counts!AN8/Counts!$AD8</f>
        <v>3.8229603144586934E-2</v>
      </c>
      <c r="AO8" s="287">
        <f>Counts!AO8/Counts!$AD8</f>
        <v>2.0846160524417151E-3</v>
      </c>
      <c r="AQ8" s="161"/>
      <c r="AR8" s="162"/>
      <c r="AS8" s="161"/>
    </row>
    <row r="9" spans="1:45">
      <c r="A9" s="71" t="s">
        <v>9</v>
      </c>
      <c r="B9" s="88">
        <v>101441</v>
      </c>
      <c r="C9" s="163">
        <f>Counts!C9/Counts!B9</f>
        <v>0.9613962796108082</v>
      </c>
      <c r="D9" s="164">
        <f>Counts!D9/Counts!B9</f>
        <v>3.8603720389191749E-2</v>
      </c>
      <c r="E9" s="271" t="s">
        <v>61</v>
      </c>
      <c r="F9" s="165">
        <f>Counts!F9/Counts!$B9</f>
        <v>0.19850947841602509</v>
      </c>
      <c r="G9" s="166">
        <f>Counts!G9/Counts!$B9</f>
        <v>0.28302165790952377</v>
      </c>
      <c r="H9" s="166">
        <f>Counts!H9/Counts!B9</f>
        <v>0.45345570331522755</v>
      </c>
      <c r="I9" s="276">
        <f>Counts!I9/Counts!$B9</f>
        <v>1.144507644837886E-2</v>
      </c>
      <c r="J9" s="166">
        <f>Counts!J9/Counts!$B9</f>
        <v>1.1454934395362822E-2</v>
      </c>
      <c r="K9" s="276">
        <f>Counts!K9/Counts!$B9</f>
        <v>3.1644009818515197E-3</v>
      </c>
      <c r="L9" s="278" t="s">
        <v>61</v>
      </c>
      <c r="M9" s="166">
        <f>Counts!M9/Counts!$B9</f>
        <v>3.8948748533630388E-2</v>
      </c>
      <c r="N9" s="167">
        <f>Counts!N9/Counts!$B9</f>
        <v>0</v>
      </c>
      <c r="O9" s="63"/>
      <c r="P9" s="71" t="s">
        <v>9</v>
      </c>
      <c r="Q9" s="88">
        <v>75060</v>
      </c>
      <c r="R9" s="163">
        <f>Counts!R9/Counts!$Q9</f>
        <v>0.86917132960298427</v>
      </c>
      <c r="S9" s="164">
        <f>Counts!S9/Counts!$Q9</f>
        <v>0.13082867039701573</v>
      </c>
      <c r="T9" s="235">
        <f>Counts!T9/Counts!Q9</f>
        <v>0</v>
      </c>
      <c r="U9" s="165">
        <v>0.28699999999999998</v>
      </c>
      <c r="V9" s="166">
        <v>0.20600000000000002</v>
      </c>
      <c r="W9" s="166">
        <v>0.46599999999999997</v>
      </c>
      <c r="X9" s="276">
        <v>8.0000000000000002E-3</v>
      </c>
      <c r="Y9" s="166">
        <v>1.8000000000000002E-2</v>
      </c>
      <c r="Z9" s="276">
        <v>5.0000000000000001E-3</v>
      </c>
      <c r="AA9" s="167">
        <v>0.01</v>
      </c>
      <c r="AB9" s="63"/>
      <c r="AC9" s="71" t="s">
        <v>9</v>
      </c>
      <c r="AD9" s="169">
        <v>39455353</v>
      </c>
      <c r="AE9" s="165">
        <f>Counts!AE9/Counts!$AD9</f>
        <v>0.49965448287840691</v>
      </c>
      <c r="AF9" s="164">
        <f>Counts!AF9/Counts!$AD9</f>
        <v>0.50034551712159314</v>
      </c>
      <c r="AG9" s="170">
        <f>Counts!AG9/Counts!$AD9</f>
        <v>0.22791411852277688</v>
      </c>
      <c r="AH9" s="171">
        <f>Counts!AH9/Counts!$AD9</f>
        <v>0.35760159084117177</v>
      </c>
      <c r="AI9" s="172">
        <f>Counts!AI9/Counts!$AD9</f>
        <v>5.3939043455016107E-2</v>
      </c>
      <c r="AJ9" s="172">
        <f>Counts!AJ9/Counts!$AD9</f>
        <v>0.39522614333218614</v>
      </c>
      <c r="AK9" s="289">
        <f>Counts!AK9/Counts!$AD9</f>
        <v>3.1514354972315166E-3</v>
      </c>
      <c r="AL9" s="172">
        <f>Counts!AL9/Counts!$AD9</f>
        <v>0.14705446938974287</v>
      </c>
      <c r="AM9" s="289">
        <f>Counts!AM9/Counts!$AD9</f>
        <v>3.4137826621396593E-3</v>
      </c>
      <c r="AN9" s="172">
        <f>Counts!AN9/Counts!$AD9</f>
        <v>3.5834681291534762E-2</v>
      </c>
      <c r="AO9" s="287">
        <f>Counts!AO9/Counts!$AD9</f>
        <v>3.7788535309771529E-3</v>
      </c>
      <c r="AQ9" s="161"/>
      <c r="AR9" s="162"/>
      <c r="AS9" s="161"/>
    </row>
    <row r="10" spans="1:45" ht="17" thickBot="1">
      <c r="A10" s="71" t="s">
        <v>10</v>
      </c>
      <c r="B10" s="88">
        <v>15865</v>
      </c>
      <c r="C10" s="163">
        <f>Counts!C10/Counts!B10</f>
        <v>0.92020170185943906</v>
      </c>
      <c r="D10" s="164">
        <f>Counts!D10/Counts!B10</f>
        <v>7.9798298140560983E-2</v>
      </c>
      <c r="E10" s="272">
        <f>Counts!E10/Counts!B10</f>
        <v>0</v>
      </c>
      <c r="F10" s="165">
        <f>Counts!F10/Counts!$B10</f>
        <v>0.41096753860699653</v>
      </c>
      <c r="G10" s="166">
        <f>Counts!G10/Counts!$B10</f>
        <v>0.17453514024582414</v>
      </c>
      <c r="H10" s="166">
        <f>Counts!H10/Counts!B10</f>
        <v>0.29763630633469901</v>
      </c>
      <c r="I10" s="166">
        <f>Counts!I10/Counts!$B10</f>
        <v>3.4163252442483451E-2</v>
      </c>
      <c r="J10" s="166">
        <f>Counts!J10/Counts!$B10</f>
        <v>1.1597856917743461E-2</v>
      </c>
      <c r="K10" s="276">
        <f>Counts!K10/Counts!$B10</f>
        <v>6.3031831074692715E-4</v>
      </c>
      <c r="L10" s="278" t="s">
        <v>61</v>
      </c>
      <c r="M10" s="166">
        <f>Counts!M10/Counts!$B10</f>
        <v>6.4607626851560032E-2</v>
      </c>
      <c r="N10" s="282">
        <f>Counts!N10/Counts!$B10</f>
        <v>5.861960289946423E-3</v>
      </c>
      <c r="O10" s="63"/>
      <c r="P10" s="71" t="s">
        <v>10</v>
      </c>
      <c r="Q10" s="113">
        <v>13000</v>
      </c>
      <c r="R10" s="173">
        <f>Counts!R10/Counts!$Q10</f>
        <v>0.82461538461538464</v>
      </c>
      <c r="S10" s="174">
        <f>Counts!S10/Counts!$Q10</f>
        <v>0.17615384615384616</v>
      </c>
      <c r="T10" s="300">
        <f>Counts!T10/Counts!Q10</f>
        <v>0</v>
      </c>
      <c r="U10" s="175">
        <v>0.57299999999999995</v>
      </c>
      <c r="V10" s="176">
        <v>0.16300000000000001</v>
      </c>
      <c r="W10" s="176">
        <v>0.23699999999999999</v>
      </c>
      <c r="X10" s="176">
        <v>1.8000000000000002E-2</v>
      </c>
      <c r="Y10" s="277">
        <v>6.9999999999999993E-3</v>
      </c>
      <c r="Z10" s="277">
        <v>1E-3</v>
      </c>
      <c r="AA10" s="283">
        <v>2E-3</v>
      </c>
      <c r="AB10" s="63"/>
      <c r="AC10" s="71" t="s">
        <v>10</v>
      </c>
      <c r="AD10" s="169">
        <v>5723176</v>
      </c>
      <c r="AE10" s="165">
        <f>Counts!AE10/Counts!$AD10</f>
        <v>0.5060015627686445</v>
      </c>
      <c r="AF10" s="164">
        <f>Counts!AF10/Counts!$AD10</f>
        <v>0.49399843723135545</v>
      </c>
      <c r="AG10" s="170">
        <f>Counts!AG10/Counts!$AD10</f>
        <v>0.22063536050612456</v>
      </c>
      <c r="AH10" s="171">
        <f>Counts!AH10/Counts!$AD10</f>
        <v>0.6677809663725176</v>
      </c>
      <c r="AI10" s="172">
        <f>Counts!AI10/Counts!$AD10</f>
        <v>3.8889595567216523E-2</v>
      </c>
      <c r="AJ10" s="172">
        <f>Counts!AJ10/Counts!$AD10</f>
        <v>0.21922023715503419</v>
      </c>
      <c r="AK10" s="289">
        <f>Counts!AK10/Counts!$AD10</f>
        <v>4.5551630772843613E-3</v>
      </c>
      <c r="AL10" s="172">
        <f>Counts!AL10/Counts!$AD10</f>
        <v>3.1484616234063047E-2</v>
      </c>
      <c r="AM10" s="289">
        <f>Counts!AM10/Counts!$AD10</f>
        <v>1.2854750579049115E-3</v>
      </c>
      <c r="AN10" s="172">
        <f>Counts!AN10/Counts!$AD10</f>
        <v>3.3637092411625991E-2</v>
      </c>
      <c r="AO10" s="287">
        <f>Counts!AO10/Counts!$AD10</f>
        <v>3.1468541243533312E-3</v>
      </c>
      <c r="AQ10" s="161"/>
      <c r="AR10" s="162"/>
      <c r="AS10" s="161"/>
    </row>
    <row r="11" spans="1:45">
      <c r="A11" s="71" t="s">
        <v>11</v>
      </c>
      <c r="B11" s="88">
        <v>9889</v>
      </c>
      <c r="C11" s="163">
        <f>Counts!C11/Counts!B11</f>
        <v>0.9357872383456366</v>
      </c>
      <c r="D11" s="164">
        <f>Counts!D11/Counts!B11</f>
        <v>6.4212761654363432E-2</v>
      </c>
      <c r="E11" s="268">
        <f>Counts!E11/Counts!B11</f>
        <v>4.1460208312266156E-3</v>
      </c>
      <c r="F11" s="165">
        <f>Counts!F11/Counts!$B11</f>
        <v>0.28091819193042777</v>
      </c>
      <c r="G11" s="166">
        <f>Counts!G11/Counts!$B11</f>
        <v>0.42552330872686822</v>
      </c>
      <c r="H11" s="166">
        <f>Counts!H11/Counts!B11</f>
        <v>0.28556982505814543</v>
      </c>
      <c r="I11" s="276">
        <f>Counts!I11/Counts!$B11</f>
        <v>3.4381636161391446E-3</v>
      </c>
      <c r="J11" s="166">
        <f>Counts!J11/Counts!$B11</f>
        <v>4.3482657498230357E-3</v>
      </c>
      <c r="K11" s="166">
        <f>Counts!K11/Counts!$B11</f>
        <v>0</v>
      </c>
      <c r="L11" s="166">
        <f>Counts!L11/Counts!$B11</f>
        <v>0</v>
      </c>
      <c r="M11" s="166">
        <f>Counts!M11/Counts!$B11</f>
        <v>0</v>
      </c>
      <c r="N11" s="284">
        <f>Counts!N11/Counts!$B11</f>
        <v>2.0224491859642025E-4</v>
      </c>
      <c r="O11" s="63"/>
      <c r="P11" s="71" t="s">
        <v>11</v>
      </c>
      <c r="Q11" s="360" t="s">
        <v>101</v>
      </c>
      <c r="R11" s="361"/>
      <c r="S11" s="361"/>
      <c r="T11" s="361"/>
      <c r="U11" s="361"/>
      <c r="V11" s="361"/>
      <c r="W11" s="361"/>
      <c r="X11" s="361"/>
      <c r="Y11" s="361"/>
      <c r="Z11" s="361"/>
      <c r="AA11" s="362"/>
      <c r="AB11" s="63"/>
      <c r="AC11" s="71" t="s">
        <v>11</v>
      </c>
      <c r="AD11" s="169">
        <v>3605330</v>
      </c>
      <c r="AE11" s="165">
        <f>Counts!AE11/Counts!$AD11</f>
        <v>0.49062360449667575</v>
      </c>
      <c r="AF11" s="164">
        <f>Counts!AF11/Counts!$AD11</f>
        <v>0.50937639550332425</v>
      </c>
      <c r="AG11" s="170">
        <f>Counts!AG11/Counts!$AD11</f>
        <v>0.20649732479412425</v>
      </c>
      <c r="AH11" s="171">
        <f>Counts!AH11/Counts!$AD11</f>
        <v>0.6492742689296126</v>
      </c>
      <c r="AI11" s="172">
        <f>Counts!AI11/Counts!$AD11</f>
        <v>9.961806547528243E-2</v>
      </c>
      <c r="AJ11" s="172">
        <f>Counts!AJ11/Counts!$AD11</f>
        <v>0.16921197227438264</v>
      </c>
      <c r="AK11" s="289">
        <f>Counts!AK11/Counts!$AD11</f>
        <v>1.171876083465314E-3</v>
      </c>
      <c r="AL11" s="172">
        <f>Counts!AL11/Counts!$AD11</f>
        <v>4.6007438986167701E-2</v>
      </c>
      <c r="AM11" s="293">
        <f>Counts!AM11/Counts!$AD11</f>
        <v>2.1107637858392989E-4</v>
      </c>
      <c r="AN11" s="172">
        <f>Counts!AN11/Counts!$AD11</f>
        <v>2.9285530034698627E-2</v>
      </c>
      <c r="AO11" s="287">
        <f>Counts!AO11/Counts!$AD11</f>
        <v>5.2197718378068029E-3</v>
      </c>
      <c r="AQ11" s="161"/>
      <c r="AR11" s="162"/>
      <c r="AS11" s="161"/>
    </row>
    <row r="12" spans="1:45" ht="17" thickBot="1">
      <c r="A12" s="71" t="s">
        <v>12</v>
      </c>
      <c r="B12" s="113">
        <v>4810</v>
      </c>
      <c r="C12" s="173">
        <f>Counts!C12/Counts!B12</f>
        <v>0.94968814968814974</v>
      </c>
      <c r="D12" s="174">
        <f>Counts!D12/Counts!B12</f>
        <v>5.0311850311850315E-2</v>
      </c>
      <c r="E12" s="273">
        <f>Counts!E12/Counts!B12</f>
        <v>0</v>
      </c>
      <c r="F12" s="175">
        <f>Counts!F12/Counts!$B12</f>
        <v>0.32245322245322244</v>
      </c>
      <c r="G12" s="176">
        <f>Counts!G12/Counts!$B12</f>
        <v>0.61372141372141376</v>
      </c>
      <c r="H12" s="176">
        <f>Counts!H12/Counts!B12</f>
        <v>6.2162162162162166E-2</v>
      </c>
      <c r="I12" s="256">
        <f>Counts!I12/Counts!$B12</f>
        <v>2.0790020790020791E-4</v>
      </c>
      <c r="J12" s="176">
        <f>Counts!J12/Counts!$B12</f>
        <v>1.2474012474012475E-3</v>
      </c>
      <c r="K12" s="176">
        <f>Counts!K12/Counts!$B12</f>
        <v>0</v>
      </c>
      <c r="L12" s="176">
        <f>Counts!L12/Counts!$B12</f>
        <v>0</v>
      </c>
      <c r="M12" s="176">
        <f>Counts!M12/Counts!$B12</f>
        <v>0</v>
      </c>
      <c r="N12" s="285">
        <f>Counts!N12/Counts!$B12</f>
        <v>2.0790020790020791E-4</v>
      </c>
      <c r="O12" s="63"/>
      <c r="P12" s="71" t="s">
        <v>12</v>
      </c>
      <c r="Q12" s="363" t="s">
        <v>101</v>
      </c>
      <c r="R12" s="364"/>
      <c r="S12" s="364"/>
      <c r="T12" s="364"/>
      <c r="U12" s="364"/>
      <c r="V12" s="364"/>
      <c r="W12" s="364"/>
      <c r="X12" s="364"/>
      <c r="Y12" s="364"/>
      <c r="Z12" s="364"/>
      <c r="AA12" s="365"/>
      <c r="AB12" s="63"/>
      <c r="AC12" s="71" t="s">
        <v>12</v>
      </c>
      <c r="AD12" s="169">
        <v>981892</v>
      </c>
      <c r="AE12" s="165">
        <f>Counts!AE12/Counts!$AD12</f>
        <v>0.48601984739665871</v>
      </c>
      <c r="AF12" s="164">
        <f>Counts!AF12/Counts!$AD12</f>
        <v>0.51398015260334129</v>
      </c>
      <c r="AG12" s="170">
        <f>Counts!AG12/Counts!$AD12</f>
        <v>0.2114743780375031</v>
      </c>
      <c r="AH12" s="171">
        <f>Counts!AH12/Counts!$AD12</f>
        <v>0.60805057990084455</v>
      </c>
      <c r="AI12" s="172">
        <f>Counts!AI12/Counts!$AD12</f>
        <v>0.21528538780232448</v>
      </c>
      <c r="AJ12" s="172">
        <f>Counts!AJ12/Counts!$AD12</f>
        <v>9.7035111804556914E-2</v>
      </c>
      <c r="AK12" s="289">
        <f>Counts!AK12/Counts!$AD12</f>
        <v>2.122433017073161E-3</v>
      </c>
      <c r="AL12" s="172">
        <f>Counts!AL12/Counts!$AD12</f>
        <v>4.012457581892917E-2</v>
      </c>
      <c r="AM12" s="293">
        <f>Counts!AM12/Counts!$AD12</f>
        <v>3.0451414208487287E-4</v>
      </c>
      <c r="AN12" s="172">
        <f>Counts!AN12/Counts!$AD12</f>
        <v>3.3347863105107282E-2</v>
      </c>
      <c r="AO12" s="287">
        <f>Counts!AO12/Counts!$AD12</f>
        <v>3.7295344090796136E-3</v>
      </c>
      <c r="AQ12" s="161"/>
      <c r="AR12" s="162"/>
      <c r="AS12" s="161"/>
    </row>
    <row r="13" spans="1:45" ht="17" thickBot="1">
      <c r="A13" s="71" t="s">
        <v>13</v>
      </c>
      <c r="B13" s="356" t="s">
        <v>100</v>
      </c>
      <c r="C13" s="357"/>
      <c r="D13" s="357"/>
      <c r="E13" s="357"/>
      <c r="F13" s="357"/>
      <c r="G13" s="357"/>
      <c r="H13" s="357"/>
      <c r="I13" s="357"/>
      <c r="J13" s="357"/>
      <c r="K13" s="357"/>
      <c r="L13" s="357"/>
      <c r="M13" s="357"/>
      <c r="N13" s="359"/>
      <c r="O13" s="63"/>
      <c r="P13" s="71" t="s">
        <v>13</v>
      </c>
      <c r="Q13" s="72">
        <v>1820</v>
      </c>
      <c r="R13" s="152">
        <f>Counts!R13/Counts!$Q13</f>
        <v>0.93406593406593408</v>
      </c>
      <c r="S13" s="153">
        <f>Counts!S13/Counts!$Q13</f>
        <v>6.5934065934065936E-2</v>
      </c>
      <c r="T13" s="301">
        <f>Counts!T13/Counts!Q13</f>
        <v>0</v>
      </c>
      <c r="U13" s="154">
        <v>4.5999999999999999E-2</v>
      </c>
      <c r="V13" s="155">
        <v>0.89399999999999991</v>
      </c>
      <c r="W13" s="155">
        <v>5.7000000000000002E-2</v>
      </c>
      <c r="X13" s="257" t="s">
        <v>129</v>
      </c>
      <c r="Y13" s="275">
        <v>3.0000000000000001E-3</v>
      </c>
      <c r="Z13" s="262" t="s">
        <v>129</v>
      </c>
      <c r="AA13" s="236" t="s">
        <v>129</v>
      </c>
      <c r="AB13" s="63"/>
      <c r="AC13" s="71" t="s">
        <v>13</v>
      </c>
      <c r="AD13" s="169">
        <v>683154</v>
      </c>
      <c r="AE13" s="165">
        <f>Counts!AE13/Counts!$AD13</f>
        <v>0.47645186883191781</v>
      </c>
      <c r="AF13" s="164">
        <f>Counts!AF13/Counts!$AD13</f>
        <v>0.52354813116808219</v>
      </c>
      <c r="AG13" s="170">
        <f>Counts!AG13/Counts!$AD13</f>
        <v>0.18300705258258021</v>
      </c>
      <c r="AH13" s="171">
        <f>Counts!AH13/Counts!$AD13</f>
        <v>0.36652936233997019</v>
      </c>
      <c r="AI13" s="172">
        <f>Counts!AI13/Counts!$AD13</f>
        <v>0.43872391876502226</v>
      </c>
      <c r="AJ13" s="172">
        <f>Counts!AJ13/Counts!$AD13</f>
        <v>0.11268615861138191</v>
      </c>
      <c r="AK13" s="289">
        <f>Counts!AK13/Counts!$AD13</f>
        <v>1.4681901884494564E-3</v>
      </c>
      <c r="AL13" s="172">
        <f>Counts!AL13/Counts!$AD13</f>
        <v>4.0286670355439626E-2</v>
      </c>
      <c r="AM13" s="293">
        <f>Counts!AM13/Counts!$AD13</f>
        <v>4.3474824124575134E-4</v>
      </c>
      <c r="AN13" s="172">
        <f>Counts!AN13/Counts!$AD13</f>
        <v>3.4592493054274732E-2</v>
      </c>
      <c r="AO13" s="287">
        <f>Counts!AO13/Counts!$AD13</f>
        <v>5.2784584442160916E-3</v>
      </c>
      <c r="AQ13" s="161"/>
      <c r="AR13" s="162"/>
      <c r="AS13" s="161"/>
    </row>
    <row r="14" spans="1:45">
      <c r="A14" s="71" t="s">
        <v>14</v>
      </c>
      <c r="B14" s="72">
        <v>80417</v>
      </c>
      <c r="C14" s="152">
        <f>Counts!C14/Counts!B14</f>
        <v>0.93766243455985676</v>
      </c>
      <c r="D14" s="156">
        <f>Counts!D14/Counts!B14</f>
        <v>6.2337565440143253E-2</v>
      </c>
      <c r="E14" s="267">
        <f>Counts!E14/Counts!B14</f>
        <v>5.9688871755971993E-4</v>
      </c>
      <c r="F14" s="154">
        <f>Counts!F14/Counts!$B14</f>
        <v>0.39293930387853315</v>
      </c>
      <c r="G14" s="155">
        <f>Counts!G14/Counts!$B14</f>
        <v>0.47584465971125506</v>
      </c>
      <c r="H14" s="155">
        <f>Counts!H14/Counts!B14</f>
        <v>0.12651553775942898</v>
      </c>
      <c r="I14" s="275">
        <f>Counts!I14/Counts!$B14</f>
        <v>1.0942959821928198E-3</v>
      </c>
      <c r="J14" s="155">
        <f>Counts!J14/Counts!$B14</f>
        <v>2.2383326908489499E-4</v>
      </c>
      <c r="K14" s="254">
        <f>Counts!K14/Counts!$B14</f>
        <v>8.7046271310792497E-5</v>
      </c>
      <c r="L14" s="279" t="s">
        <v>61</v>
      </c>
      <c r="M14" s="275">
        <f>Counts!M14/Counts!$B14</f>
        <v>3.2580175833468047E-3</v>
      </c>
      <c r="N14" s="281">
        <f>Counts!N14/Counts!$B14</f>
        <v>3.7305544847482496E-5</v>
      </c>
      <c r="O14" s="63"/>
      <c r="P14" s="71" t="s">
        <v>14</v>
      </c>
      <c r="Q14" s="88">
        <v>56660</v>
      </c>
      <c r="R14" s="163">
        <f>Counts!R14/Counts!$Q14</f>
        <v>0.8362160254147547</v>
      </c>
      <c r="S14" s="164">
        <f>Counts!S14/Counts!$Q14</f>
        <v>0.15813625132368514</v>
      </c>
      <c r="T14" s="295">
        <f>Counts!T14/Counts!Q14</f>
        <v>5.22414401694317E-3</v>
      </c>
      <c r="U14" s="165">
        <v>0.49299999999999999</v>
      </c>
      <c r="V14" s="166">
        <v>0.40799999999999997</v>
      </c>
      <c r="W14" s="166">
        <v>9.6999999999999989E-2</v>
      </c>
      <c r="X14" s="276">
        <v>1E-3</v>
      </c>
      <c r="Y14" s="276">
        <v>2E-3</v>
      </c>
      <c r="Z14" s="259" t="s">
        <v>129</v>
      </c>
      <c r="AA14" s="237" t="s">
        <v>129</v>
      </c>
      <c r="AB14" s="63"/>
      <c r="AC14" s="71" t="s">
        <v>14</v>
      </c>
      <c r="AD14" s="169">
        <v>21339762</v>
      </c>
      <c r="AE14" s="165">
        <f>Counts!AE14/Counts!$AD14</f>
        <v>0.49154943714929905</v>
      </c>
      <c r="AF14" s="164">
        <f>Counts!AF14/Counts!$AD14</f>
        <v>0.508450562850701</v>
      </c>
      <c r="AG14" s="170">
        <f>Counts!AG14/Counts!$AD14</f>
        <v>0.19968887188151396</v>
      </c>
      <c r="AH14" s="171">
        <f>Counts!AH14/Counts!$AD14</f>
        <v>0.52564724011448671</v>
      </c>
      <c r="AI14" s="172">
        <f>Counts!AI14/Counts!$AD14</f>
        <v>0.15107445903098637</v>
      </c>
      <c r="AJ14" s="172">
        <f>Counts!AJ14/Counts!$AD14</f>
        <v>0.26209711242327821</v>
      </c>
      <c r="AK14" s="289">
        <f>Counts!AK14/Counts!$AD14</f>
        <v>1.4527809635365193E-3</v>
      </c>
      <c r="AL14" s="172">
        <f>Counts!AL14/Counts!$AD14</f>
        <v>2.74181127230941E-2</v>
      </c>
      <c r="AM14" s="289">
        <f>Counts!AM14/Counts!$AD14</f>
        <v>5.0370758586717134E-4</v>
      </c>
      <c r="AN14" s="172">
        <f>Counts!AN14/Counts!$AD14</f>
        <v>2.6992662804767927E-2</v>
      </c>
      <c r="AO14" s="287">
        <f>Counts!AO14/Counts!$AD14</f>
        <v>4.8139243539829547E-3</v>
      </c>
      <c r="AQ14" s="161"/>
      <c r="AR14" s="162"/>
      <c r="AS14" s="161"/>
    </row>
    <row r="15" spans="1:45" ht="17" thickBot="1">
      <c r="A15" s="71" t="s">
        <v>15</v>
      </c>
      <c r="B15" s="88">
        <v>47010</v>
      </c>
      <c r="C15" s="163">
        <f>Counts!C15/Counts!B15</f>
        <v>0.93473728993831096</v>
      </c>
      <c r="D15" s="167">
        <f>Counts!D15/Counts!B15</f>
        <v>6.5262710061689003E-2</v>
      </c>
      <c r="E15" s="272">
        <f>Counts!E15/Counts!B15</f>
        <v>0</v>
      </c>
      <c r="F15" s="165">
        <f>Counts!F15/Counts!$B15</f>
        <v>0.36500744522442036</v>
      </c>
      <c r="G15" s="166">
        <f>Counts!G15/Counts!$B15</f>
        <v>0.58955541374175713</v>
      </c>
      <c r="H15" s="166">
        <f>Counts!H15/Counts!B15</f>
        <v>4.1374175707296318E-2</v>
      </c>
      <c r="I15" s="255">
        <f>Counts!I15/Counts!$B15</f>
        <v>4.6798553499255479E-4</v>
      </c>
      <c r="J15" s="166">
        <f>Counts!J15/Counts!$B15</f>
        <v>3.3397149542650499E-3</v>
      </c>
      <c r="K15" s="166">
        <f>Counts!K15/Counts!$B15</f>
        <v>0</v>
      </c>
      <c r="L15" s="166">
        <f>Counts!L15/Counts!$B15</f>
        <v>0</v>
      </c>
      <c r="M15" s="280" t="s">
        <v>61</v>
      </c>
      <c r="N15" s="284">
        <f>Counts!N15/Counts!$B15</f>
        <v>2.5526483726866624E-4</v>
      </c>
      <c r="O15" s="63"/>
      <c r="P15" s="71" t="s">
        <v>15</v>
      </c>
      <c r="Q15" s="113">
        <v>44810</v>
      </c>
      <c r="R15" s="173">
        <f>Counts!R15/Counts!$Q15</f>
        <v>0.84869448783753632</v>
      </c>
      <c r="S15" s="174">
        <f>Counts!S15/Counts!$Q15</f>
        <v>0.14572640035706316</v>
      </c>
      <c r="T15" s="296">
        <f>Counts!T15/Counts!Q15</f>
        <v>4.2847578665476454E-3</v>
      </c>
      <c r="U15" s="175">
        <v>0.438</v>
      </c>
      <c r="V15" s="176">
        <v>0.51200000000000001</v>
      </c>
      <c r="W15" s="176">
        <v>4.4000000000000004E-2</v>
      </c>
      <c r="X15" s="258" t="s">
        <v>129</v>
      </c>
      <c r="Y15" s="277">
        <v>5.0000000000000001E-3</v>
      </c>
      <c r="Z15" s="258" t="s">
        <v>129</v>
      </c>
      <c r="AA15" s="283">
        <v>1E-3</v>
      </c>
      <c r="AB15" s="63"/>
      <c r="AC15" s="71" t="s">
        <v>15</v>
      </c>
      <c r="AD15" s="169">
        <v>10625615</v>
      </c>
      <c r="AE15" s="165">
        <f>Counts!AE15/Counts!$AD15</f>
        <v>0.48859440135935661</v>
      </c>
      <c r="AF15" s="164">
        <f>Counts!AF15/Counts!$AD15</f>
        <v>0.51140559864064339</v>
      </c>
      <c r="AG15" s="170">
        <f>Counts!AG15/Counts!$AD15</f>
        <v>0.23831062954944254</v>
      </c>
      <c r="AH15" s="171">
        <f>Counts!AH15/Counts!$AD15</f>
        <v>0.51410417185264101</v>
      </c>
      <c r="AI15" s="172">
        <f>Counts!AI15/Counts!$AD15</f>
        <v>0.31145472520884676</v>
      </c>
      <c r="AJ15" s="172">
        <f>Counts!AJ15/Counts!$AD15</f>
        <v>9.8674194387807196E-2</v>
      </c>
      <c r="AK15" s="289">
        <f>Counts!AK15/Counts!$AD15</f>
        <v>1.3049597599762461E-3</v>
      </c>
      <c r="AL15" s="172">
        <f>Counts!AL15/Counts!$AD15</f>
        <v>4.1849530591876329E-2</v>
      </c>
      <c r="AM15" s="293">
        <f>Counts!AM15/Counts!$AD15</f>
        <v>4.9446549682065463E-4</v>
      </c>
      <c r="AN15" s="172">
        <f>Counts!AN15/Counts!$AD15</f>
        <v>2.7886856431368914E-2</v>
      </c>
      <c r="AO15" s="287">
        <f>Counts!AO15/Counts!$AD15</f>
        <v>4.2310962706629219E-3</v>
      </c>
      <c r="AQ15" s="161"/>
      <c r="AR15" s="162"/>
      <c r="AS15" s="161"/>
    </row>
    <row r="16" spans="1:45" ht="17" thickBot="1">
      <c r="A16" s="71" t="s">
        <v>16</v>
      </c>
      <c r="B16" s="88">
        <v>4102</v>
      </c>
      <c r="C16" s="163">
        <f>Counts!C16/Counts!B16</f>
        <v>0.89444173573866403</v>
      </c>
      <c r="D16" s="167">
        <f>Counts!D16/Counts!B16</f>
        <v>0.10555826426133594</v>
      </c>
      <c r="E16" s="272">
        <f>Counts!E16/Counts!B16</f>
        <v>0</v>
      </c>
      <c r="F16" s="165">
        <f>Counts!F16/Counts!$B16</f>
        <v>0.22306192101413944</v>
      </c>
      <c r="G16" s="166">
        <f>Counts!G16/Counts!$B16</f>
        <v>4.5099951243295952E-2</v>
      </c>
      <c r="H16" s="166">
        <f>Counts!H16/Counts!B16</f>
        <v>2.3890784982935155E-2</v>
      </c>
      <c r="I16" s="276">
        <f>Counts!I16/Counts!$B16</f>
        <v>5.1194539249146756E-3</v>
      </c>
      <c r="J16" s="166">
        <f>Counts!J16/Counts!$B16</f>
        <v>0.17040468064358849</v>
      </c>
      <c r="K16" s="166">
        <f>Counts!K16/Counts!$B16</f>
        <v>0.43881033642125794</v>
      </c>
      <c r="L16" s="166">
        <f>Counts!L16/Counts!$B16</f>
        <v>3.5348610433934669E-2</v>
      </c>
      <c r="M16" s="166">
        <f>Counts!M16/Counts!$B16</f>
        <v>0</v>
      </c>
      <c r="N16" s="167">
        <f>Counts!N16/Counts!$B16</f>
        <v>5.8264261335933688E-2</v>
      </c>
      <c r="O16" s="63"/>
      <c r="P16" s="71" t="s">
        <v>16</v>
      </c>
      <c r="Q16" s="356" t="s">
        <v>101</v>
      </c>
      <c r="R16" s="357"/>
      <c r="S16" s="357"/>
      <c r="T16" s="357"/>
      <c r="U16" s="357"/>
      <c r="V16" s="357"/>
      <c r="W16" s="357"/>
      <c r="X16" s="357"/>
      <c r="Y16" s="358"/>
      <c r="Z16" s="357"/>
      <c r="AA16" s="359"/>
      <c r="AB16" s="63"/>
      <c r="AC16" s="71" t="s">
        <v>16</v>
      </c>
      <c r="AD16" s="169">
        <v>1453498</v>
      </c>
      <c r="AE16" s="165">
        <f>Counts!AE16/Counts!$AD16</f>
        <v>0.50373099928586074</v>
      </c>
      <c r="AF16" s="164">
        <f>Counts!AF16/Counts!$AD16</f>
        <v>0.49626900071413926</v>
      </c>
      <c r="AG16" s="170">
        <f>Counts!AG16/Counts!$AD16</f>
        <v>0.21398034259421064</v>
      </c>
      <c r="AH16" s="171">
        <f>Counts!AH16/Counts!$AD16</f>
        <v>0.21342719425826523</v>
      </c>
      <c r="AI16" s="172">
        <f>Counts!AI16/Counts!$AD16</f>
        <v>1.8246327136329048E-2</v>
      </c>
      <c r="AJ16" s="172">
        <f>Counts!AJ16/Counts!$AD16</f>
        <v>0.10921308457252779</v>
      </c>
      <c r="AK16" s="289">
        <f>Counts!AK16/Counts!$AD16</f>
        <v>1.6002773997625039E-3</v>
      </c>
      <c r="AL16" s="172">
        <f>Counts!AL16/Counts!$AD16</f>
        <v>0.36742809415630429</v>
      </c>
      <c r="AM16" s="172">
        <f>Counts!AM16/Counts!$AD16</f>
        <v>9.8364772431747419E-2</v>
      </c>
      <c r="AN16" s="172">
        <f>Counts!AN16/Counts!$AD16</f>
        <v>0.18949802476508396</v>
      </c>
      <c r="AO16" s="287">
        <f>Counts!AO16/Counts!$AD16</f>
        <v>2.2222252799797455E-3</v>
      </c>
      <c r="AQ16" s="161"/>
      <c r="AR16" s="162"/>
      <c r="AS16" s="161"/>
    </row>
    <row r="17" spans="1:45">
      <c r="A17" s="71" t="s">
        <v>17</v>
      </c>
      <c r="B17" s="88">
        <v>8907</v>
      </c>
      <c r="C17" s="163">
        <f>Counts!C17/Counts!B17</f>
        <v>0.86089592455372177</v>
      </c>
      <c r="D17" s="167">
        <f>Counts!D17/Counts!B17</f>
        <v>0.1391040754462782</v>
      </c>
      <c r="E17" s="272">
        <f>Counts!E17/Counts!B17</f>
        <v>0</v>
      </c>
      <c r="F17" s="165">
        <f>Counts!F17/Counts!$B17</f>
        <v>0.72066913663410803</v>
      </c>
      <c r="G17" s="166">
        <f>Counts!G17/Counts!$B17</f>
        <v>2.8965981812057933E-2</v>
      </c>
      <c r="H17" s="166">
        <f>Counts!H17/Counts!B17</f>
        <v>0.14460536656562253</v>
      </c>
      <c r="I17" s="166">
        <f>Counts!I17/Counts!$B17</f>
        <v>3.6937240372740543E-2</v>
      </c>
      <c r="J17" s="166">
        <f>Counts!J17/Counts!$B17</f>
        <v>4.8276636353429886E-3</v>
      </c>
      <c r="K17" s="263" t="s">
        <v>61</v>
      </c>
      <c r="L17" s="278" t="s">
        <v>61</v>
      </c>
      <c r="M17" s="276">
        <f>Counts!M17/Counts!$B17</f>
        <v>1.2013023464690693E-2</v>
      </c>
      <c r="N17" s="167">
        <f>Counts!N17/Counts!$B17</f>
        <v>5.19815875154373E-2</v>
      </c>
      <c r="O17" s="63"/>
      <c r="P17" s="71" t="s">
        <v>17</v>
      </c>
      <c r="Q17" s="72">
        <v>4250</v>
      </c>
      <c r="R17" s="152">
        <f>Counts!R17/Counts!$Q17</f>
        <v>0.78588235294117648</v>
      </c>
      <c r="S17" s="153">
        <f>Counts!S17/Counts!$Q17</f>
        <v>0.21176470588235294</v>
      </c>
      <c r="T17" s="301">
        <f>Counts!T17/Counts!Q17</f>
        <v>0</v>
      </c>
      <c r="U17" s="154">
        <v>0.747</v>
      </c>
      <c r="V17" s="155">
        <v>3.2000000000000001E-2</v>
      </c>
      <c r="W17" s="155">
        <v>0.17499999999999999</v>
      </c>
      <c r="X17" s="155">
        <v>3.7999999999999999E-2</v>
      </c>
      <c r="Y17" s="275">
        <v>6.9999999999999993E-3</v>
      </c>
      <c r="Z17" s="275">
        <v>1E-3</v>
      </c>
      <c r="AA17" s="236" t="s">
        <v>129</v>
      </c>
      <c r="AB17" s="63"/>
      <c r="AC17" s="71" t="s">
        <v>17</v>
      </c>
      <c r="AD17" s="169">
        <v>1811617</v>
      </c>
      <c r="AE17" s="165">
        <f>Counts!AE17/Counts!$AD17</f>
        <v>0.50370966931752126</v>
      </c>
      <c r="AF17" s="164">
        <f>Counts!AF17/Counts!$AD17</f>
        <v>0.49629033068247869</v>
      </c>
      <c r="AG17" s="170">
        <f>Counts!AG17/Counts!$AD17</f>
        <v>0.25327097283807781</v>
      </c>
      <c r="AH17" s="171">
        <f>Counts!AH17/Counts!$AD17</f>
        <v>0.80587784283322583</v>
      </c>
      <c r="AI17" s="289">
        <f>Counts!AI17/Counts!$AD17</f>
        <v>6.2883048679715416E-3</v>
      </c>
      <c r="AJ17" s="172">
        <f>Counts!AJ17/Counts!$AD17</f>
        <v>0.12947604267347901</v>
      </c>
      <c r="AK17" s="289">
        <f>Counts!AK17/Counts!$AD17</f>
        <v>9.4799287045771816E-3</v>
      </c>
      <c r="AL17" s="289">
        <f>Counts!AL17/Counts!$AD17</f>
        <v>1.3193737970001385E-2</v>
      </c>
      <c r="AM17" s="289">
        <f>Counts!AM17/Counts!$AD17</f>
        <v>1.3904705023191988E-3</v>
      </c>
      <c r="AN17" s="172">
        <f>Counts!AN17/Counts!$AD17</f>
        <v>3.0701853647873697E-2</v>
      </c>
      <c r="AO17" s="287">
        <f>Counts!AO17/Counts!$AD17</f>
        <v>3.591818800552214E-3</v>
      </c>
      <c r="AQ17" s="161"/>
      <c r="AR17" s="162"/>
      <c r="AS17" s="161"/>
    </row>
    <row r="18" spans="1:45">
      <c r="A18" s="71" t="s">
        <v>18</v>
      </c>
      <c r="B18" s="88">
        <v>28475</v>
      </c>
      <c r="C18" s="163">
        <f>Counts!C18/Counts!B18</f>
        <v>0.95399473222124676</v>
      </c>
      <c r="D18" s="167">
        <f>Counts!D18/Counts!B18</f>
        <v>4.6005267778753293E-2</v>
      </c>
      <c r="E18" s="272">
        <f>Counts!E18/Counts!B18</f>
        <v>0</v>
      </c>
      <c r="F18" s="165">
        <f>Counts!F18/Counts!$B18</f>
        <v>0.31076382791922741</v>
      </c>
      <c r="G18" s="166">
        <f>Counts!G18/Counts!$B18</f>
        <v>0.53394205443371379</v>
      </c>
      <c r="H18" s="166">
        <f>Counts!H18/Counts!B18</f>
        <v>0.12892010535557508</v>
      </c>
      <c r="I18" s="276">
        <f>Counts!I18/Counts!$B18</f>
        <v>1.4749780509218612E-3</v>
      </c>
      <c r="J18" s="166">
        <f>Counts!J18/Counts!$B18</f>
        <v>3.6523266022827042E-3</v>
      </c>
      <c r="K18" s="263" t="s">
        <v>61</v>
      </c>
      <c r="L18" s="276">
        <f>Counts!L18/Counts!$B18</f>
        <v>1.9315188762071994E-3</v>
      </c>
      <c r="M18" s="280" t="s">
        <v>61</v>
      </c>
      <c r="N18" s="167">
        <f>Counts!N18/Counts!$B18</f>
        <v>1.9315188762071993E-2</v>
      </c>
      <c r="O18" s="63"/>
      <c r="P18" s="71" t="s">
        <v>18</v>
      </c>
      <c r="Q18" s="88">
        <v>16490</v>
      </c>
      <c r="R18" s="163">
        <f>Counts!R18/Counts!$Q18</f>
        <v>0.89084293511218926</v>
      </c>
      <c r="S18" s="164">
        <f>Counts!S18/Counts!$Q18</f>
        <v>0.1091570648878108</v>
      </c>
      <c r="T18" s="298">
        <f>Counts!T18/Counts!Q18</f>
        <v>6.0642813826561554E-5</v>
      </c>
      <c r="U18" s="165">
        <v>0.33799999999999997</v>
      </c>
      <c r="V18" s="166">
        <v>0.51</v>
      </c>
      <c r="W18" s="166">
        <v>0.14400000000000002</v>
      </c>
      <c r="X18" s="276">
        <v>1E-3</v>
      </c>
      <c r="Y18" s="276">
        <v>4.0000000000000001E-3</v>
      </c>
      <c r="Z18" s="259" t="s">
        <v>129</v>
      </c>
      <c r="AA18" s="282">
        <v>2E-3</v>
      </c>
      <c r="AB18" s="63"/>
      <c r="AC18" s="71" t="s">
        <v>18</v>
      </c>
      <c r="AD18" s="169">
        <v>12821813</v>
      </c>
      <c r="AE18" s="165">
        <f>Counts!AE18/Counts!$AD18</f>
        <v>0.49385964371809199</v>
      </c>
      <c r="AF18" s="164">
        <f>Counts!AF18/Counts!$AD18</f>
        <v>0.50614035628190801</v>
      </c>
      <c r="AG18" s="170">
        <f>Counts!AG18/Counts!$AD18</f>
        <v>0.22519054052652304</v>
      </c>
      <c r="AH18" s="171">
        <f>Counts!AH18/Counts!$AD18</f>
        <v>0.60219892459826074</v>
      </c>
      <c r="AI18" s="172">
        <f>Counts!AI18/Counts!$AD18</f>
        <v>0.13829073938295622</v>
      </c>
      <c r="AJ18" s="172">
        <f>Counts!AJ18/Counts!$AD18</f>
        <v>0.17548813104667804</v>
      </c>
      <c r="AK18" s="289">
        <f>Counts!AK18/Counts!$AD18</f>
        <v>8.0784207350395772E-4</v>
      </c>
      <c r="AL18" s="172">
        <f>Counts!AL18/Counts!$AD18</f>
        <v>5.604191856487066E-2</v>
      </c>
      <c r="AM18" s="293">
        <f>Counts!AM18/Counts!$AD18</f>
        <v>2.3771989187488539E-4</v>
      </c>
      <c r="AN18" s="172">
        <f>Counts!AN18/Counts!$AD18</f>
        <v>2.4239161809644236E-2</v>
      </c>
      <c r="AO18" s="287">
        <f>Counts!AO18/Counts!$AD18</f>
        <v>2.6955626322112168E-3</v>
      </c>
      <c r="AQ18" s="161"/>
      <c r="AR18" s="162"/>
      <c r="AS18" s="161"/>
    </row>
    <row r="19" spans="1:45">
      <c r="A19" s="71" t="s">
        <v>19</v>
      </c>
      <c r="B19" s="88">
        <v>24716</v>
      </c>
      <c r="C19" s="163">
        <f>Counts!C19/Counts!B19</f>
        <v>0.90617413821006632</v>
      </c>
      <c r="D19" s="167">
        <f>Counts!D19/Counts!B19</f>
        <v>9.3825861789933643E-2</v>
      </c>
      <c r="E19" s="269">
        <f>Counts!E19/Counts!B19</f>
        <v>4.4505583427739118E-4</v>
      </c>
      <c r="F19" s="165">
        <f>Counts!F19/Counts!$B19</f>
        <v>0.57824890759022496</v>
      </c>
      <c r="G19" s="166">
        <f>Counts!G19/Counts!$B19</f>
        <v>0.3053487619355883</v>
      </c>
      <c r="H19" s="166">
        <f>Counts!H19/Counts!B19</f>
        <v>4.0135944327561096E-2</v>
      </c>
      <c r="I19" s="276">
        <f>Counts!I19/Counts!$B19</f>
        <v>2.0229810648972326E-3</v>
      </c>
      <c r="J19" s="166">
        <f>Counts!J19/Counts!$B19</f>
        <v>2.225279171386956E-3</v>
      </c>
      <c r="K19" s="255">
        <f>Counts!K19/Counts!$B19</f>
        <v>3.6413659168150185E-4</v>
      </c>
      <c r="L19" s="276">
        <f>Counts!L19/Counts!$B19</f>
        <v>6.1903220585855312E-3</v>
      </c>
      <c r="M19" s="280" t="s">
        <v>61</v>
      </c>
      <c r="N19" s="167">
        <f>Counts!N19/Counts!$B19</f>
        <v>6.5463667260074451E-2</v>
      </c>
      <c r="O19" s="63"/>
      <c r="P19" s="71" t="s">
        <v>19</v>
      </c>
      <c r="Q19" s="88">
        <v>20430</v>
      </c>
      <c r="R19" s="163">
        <f>Counts!R19/Counts!$Q19</f>
        <v>0.79980420949583941</v>
      </c>
      <c r="S19" s="164">
        <f>Counts!S19/Counts!$Q19</f>
        <v>0.19676945668135096</v>
      </c>
      <c r="T19" s="295">
        <f>Counts!T19/Counts!Q19</f>
        <v>3.0347528144884974E-3</v>
      </c>
      <c r="U19" s="165">
        <v>0.77200000000000002</v>
      </c>
      <c r="V19" s="166">
        <v>0.17600000000000002</v>
      </c>
      <c r="W19" s="166">
        <v>4.5999999999999999E-2</v>
      </c>
      <c r="X19" s="276">
        <v>1E-3</v>
      </c>
      <c r="Y19" s="276">
        <v>3.0000000000000001E-3</v>
      </c>
      <c r="Z19" s="259" t="s">
        <v>129</v>
      </c>
      <c r="AA19" s="282">
        <v>2E-3</v>
      </c>
      <c r="AB19" s="63"/>
      <c r="AC19" s="71" t="s">
        <v>19</v>
      </c>
      <c r="AD19" s="169">
        <v>6751340</v>
      </c>
      <c r="AE19" s="165">
        <f>Counts!AE19/Counts!$AD19</f>
        <v>0.49536240213054</v>
      </c>
      <c r="AF19" s="164">
        <f>Counts!AF19/Counts!$AD19</f>
        <v>0.50463759786945994</v>
      </c>
      <c r="AG19" s="170">
        <f>Counts!AG19/Counts!$AD19</f>
        <v>0.23581792651532882</v>
      </c>
      <c r="AH19" s="171">
        <f>Counts!AH19/Counts!$AD19</f>
        <v>0.77845301821564317</v>
      </c>
      <c r="AI19" s="172">
        <f>Counts!AI19/Counts!$AD19</f>
        <v>9.2686192666937228E-2</v>
      </c>
      <c r="AJ19" s="172">
        <f>Counts!AJ19/Counts!$AD19</f>
        <v>7.3231091901755793E-2</v>
      </c>
      <c r="AK19" s="289">
        <f>Counts!AK19/Counts!$AD19</f>
        <v>1.0165389389365667E-3</v>
      </c>
      <c r="AL19" s="172">
        <f>Counts!AL19/Counts!$AD19</f>
        <v>2.4013455106689931E-2</v>
      </c>
      <c r="AM19" s="293">
        <f>Counts!AM19/Counts!$AD19</f>
        <v>2.9357135028009254E-4</v>
      </c>
      <c r="AN19" s="172">
        <f>Counts!AN19/Counts!$AD19</f>
        <v>2.742537037091896E-2</v>
      </c>
      <c r="AO19" s="287">
        <f>Counts!AO19/Counts!$AD19</f>
        <v>2.8807614488383045E-3</v>
      </c>
      <c r="AQ19" s="161"/>
      <c r="AR19" s="162"/>
      <c r="AS19" s="161"/>
    </row>
    <row r="20" spans="1:45">
      <c r="A20" s="71" t="s">
        <v>20</v>
      </c>
      <c r="B20" s="88">
        <v>8562</v>
      </c>
      <c r="C20" s="163">
        <f>Counts!C20/Counts!B20</f>
        <v>0.91789301565054893</v>
      </c>
      <c r="D20" s="167">
        <f>Counts!D20/Counts!B20</f>
        <v>8.2106984349451059E-2</v>
      </c>
      <c r="E20" s="268">
        <f>Counts!E20/Counts!B20</f>
        <v>1.0511562718990891E-3</v>
      </c>
      <c r="F20" s="165">
        <f>Counts!F20/Counts!$B20</f>
        <v>0.6414389161410885</v>
      </c>
      <c r="G20" s="166">
        <f>Counts!G20/Counts!$B20</f>
        <v>0.25379584209296896</v>
      </c>
      <c r="H20" s="166">
        <f>Counts!H20/Counts!B20</f>
        <v>7.0661060499883202E-2</v>
      </c>
      <c r="I20" s="166">
        <f>Counts!I20/Counts!$B20</f>
        <v>2.2775052557813594E-2</v>
      </c>
      <c r="J20" s="263" t="s">
        <v>61</v>
      </c>
      <c r="K20" s="263" t="s">
        <v>61</v>
      </c>
      <c r="L20" s="278" t="s">
        <v>61</v>
      </c>
      <c r="M20" s="276">
        <f>Counts!M20/Counts!$B20</f>
        <v>1.1212333566923615E-2</v>
      </c>
      <c r="N20" s="284">
        <f>Counts!N20/Counts!$B20</f>
        <v>1.1679514132212099E-4</v>
      </c>
      <c r="O20" s="63"/>
      <c r="P20" s="71" t="s">
        <v>20</v>
      </c>
      <c r="Q20" s="88">
        <v>5020</v>
      </c>
      <c r="R20" s="163">
        <f>Counts!R20/Counts!$Q20</f>
        <v>0.83864541832669326</v>
      </c>
      <c r="S20" s="164">
        <f>Counts!S20/Counts!$Q20</f>
        <v>0.15537848605577689</v>
      </c>
      <c r="T20" s="295">
        <f>Counts!T20/Counts!Q20</f>
        <v>6.7729083665338643E-3</v>
      </c>
      <c r="U20" s="165">
        <v>0.63600000000000001</v>
      </c>
      <c r="V20" s="166">
        <v>0.247</v>
      </c>
      <c r="W20" s="166">
        <v>8.5999999999999993E-2</v>
      </c>
      <c r="X20" s="166">
        <v>1.8000000000000002E-2</v>
      </c>
      <c r="Y20" s="276">
        <v>9.0000000000000011E-3</v>
      </c>
      <c r="Z20" s="276">
        <v>3.0000000000000001E-3</v>
      </c>
      <c r="AA20" s="282">
        <v>1E-3</v>
      </c>
      <c r="AB20" s="63"/>
      <c r="AC20" s="71" t="s">
        <v>20</v>
      </c>
      <c r="AD20" s="169">
        <v>3179090</v>
      </c>
      <c r="AE20" s="165">
        <f>Counts!AE20/Counts!$AD20</f>
        <v>0.50014343727293031</v>
      </c>
      <c r="AF20" s="164">
        <f>Counts!AF20/Counts!$AD20</f>
        <v>0.49985656272706969</v>
      </c>
      <c r="AG20" s="170">
        <f>Counts!AG20/Counts!$AD20</f>
        <v>0.23345517113387793</v>
      </c>
      <c r="AH20" s="171">
        <f>Counts!AH20/Counts!$AD20</f>
        <v>0.8435725317622339</v>
      </c>
      <c r="AI20" s="172">
        <f>Counts!AI20/Counts!$AD20</f>
        <v>3.655322749591864E-2</v>
      </c>
      <c r="AJ20" s="172">
        <f>Counts!AJ20/Counts!$AD20</f>
        <v>6.3869849548141136E-2</v>
      </c>
      <c r="AK20" s="289">
        <f>Counts!AK20/Counts!$AD20</f>
        <v>2.3078931392316671E-3</v>
      </c>
      <c r="AL20" s="172">
        <f>Counts!AL20/Counts!$AD20</f>
        <v>2.4702666486321558E-2</v>
      </c>
      <c r="AM20" s="289">
        <f>Counts!AM20/Counts!$AD20</f>
        <v>1.2330572585236657E-3</v>
      </c>
      <c r="AN20" s="172">
        <f>Counts!AN20/Counts!$AD20</f>
        <v>2.6166292869972223E-2</v>
      </c>
      <c r="AO20" s="287">
        <f>Counts!AO20/Counts!$AD20</f>
        <v>1.5944814396572605E-3</v>
      </c>
      <c r="AQ20" s="161"/>
      <c r="AR20" s="162"/>
      <c r="AS20" s="161"/>
    </row>
    <row r="21" spans="1:45">
      <c r="A21" s="71" t="s">
        <v>21</v>
      </c>
      <c r="B21" s="88">
        <v>8521</v>
      </c>
      <c r="C21" s="163">
        <f>Counts!C21/Counts!B21</f>
        <v>0.91456401830771039</v>
      </c>
      <c r="D21" s="167">
        <f>Counts!D21/Counts!B21</f>
        <v>8.5435981692289636E-2</v>
      </c>
      <c r="E21" s="272">
        <f>Counts!E21/Counts!B21</f>
        <v>0</v>
      </c>
      <c r="F21" s="165">
        <f>Counts!F21/Counts!$B21</f>
        <v>0.56108437976763292</v>
      </c>
      <c r="G21" s="166">
        <f>Counts!G21/Counts!$B21</f>
        <v>0.27402886985095648</v>
      </c>
      <c r="H21" s="166">
        <f>Counts!H21/Counts!B21</f>
        <v>0.13120525759887336</v>
      </c>
      <c r="I21" s="166">
        <f>Counts!I21/Counts!$B21</f>
        <v>2.3588780659547001E-2</v>
      </c>
      <c r="J21" s="166">
        <f>Counts!J21/Counts!$B21</f>
        <v>8.8017838281891792E-3</v>
      </c>
      <c r="K21" s="166">
        <f>Counts!K21/Counts!$B21</f>
        <v>0</v>
      </c>
      <c r="L21" s="166">
        <f>Counts!L21/Counts!$B21</f>
        <v>0</v>
      </c>
      <c r="M21" s="276">
        <f>Counts!M21/Counts!$B21</f>
        <v>5.8678558854594531E-4</v>
      </c>
      <c r="N21" s="282">
        <f>Counts!N21/Counts!$B21</f>
        <v>7.0414270625513439E-4</v>
      </c>
      <c r="O21" s="63"/>
      <c r="P21" s="71" t="s">
        <v>21</v>
      </c>
      <c r="Q21" s="88">
        <v>8080</v>
      </c>
      <c r="R21" s="163">
        <f>Counts!R21/Counts!$Q21</f>
        <v>0.83292079207920788</v>
      </c>
      <c r="S21" s="164">
        <f>Counts!S21/Counts!$Q21</f>
        <v>0.16460396039603961</v>
      </c>
      <c r="T21" s="295">
        <f>Counts!T21/Counts!Q21</f>
        <v>2.3514851485148514E-3</v>
      </c>
      <c r="U21" s="165">
        <v>0.61299999999999999</v>
      </c>
      <c r="V21" s="166">
        <v>0.252</v>
      </c>
      <c r="W21" s="166">
        <v>0.11900000000000001</v>
      </c>
      <c r="X21" s="166">
        <v>0.01</v>
      </c>
      <c r="Y21" s="276">
        <v>4.0000000000000001E-3</v>
      </c>
      <c r="Z21" s="276">
        <v>1E-3</v>
      </c>
      <c r="AA21" s="282">
        <v>2E-3</v>
      </c>
      <c r="AB21" s="63"/>
      <c r="AC21" s="71" t="s">
        <v>21</v>
      </c>
      <c r="AD21" s="169">
        <v>2932099</v>
      </c>
      <c r="AE21" s="165">
        <f>Counts!AE21/Counts!$AD21</f>
        <v>0.50071706310052966</v>
      </c>
      <c r="AF21" s="164">
        <f>Counts!AF21/Counts!$AD21</f>
        <v>0.49928293689947029</v>
      </c>
      <c r="AG21" s="170">
        <f>Counts!AG21/Counts!$AD21</f>
        <v>0.24356305840969217</v>
      </c>
      <c r="AH21" s="171">
        <f>Counts!AH21/Counts!$AD21</f>
        <v>0.74775681175840247</v>
      </c>
      <c r="AI21" s="172">
        <f>Counts!AI21/Counts!$AD21</f>
        <v>5.4357646177704097E-2</v>
      </c>
      <c r="AJ21" s="172">
        <f>Counts!AJ21/Counts!$AD21</f>
        <v>0.12347911854272314</v>
      </c>
      <c r="AK21" s="289">
        <f>Counts!AK21/Counts!$AD21</f>
        <v>5.2395911597800755E-3</v>
      </c>
      <c r="AL21" s="172">
        <f>Counts!AL21/Counts!$AD21</f>
        <v>2.9559029214225031E-2</v>
      </c>
      <c r="AM21" s="289">
        <f>Counts!AM21/Counts!$AD21</f>
        <v>6.0843784606181444E-4</v>
      </c>
      <c r="AN21" s="172">
        <f>Counts!AN21/Counts!$AD21</f>
        <v>3.6632119174693625E-2</v>
      </c>
      <c r="AO21" s="287">
        <f>Counts!AO21/Counts!$AD21</f>
        <v>2.3672461264097836E-3</v>
      </c>
      <c r="AQ21" s="161"/>
      <c r="AR21" s="162"/>
      <c r="AS21" s="161"/>
    </row>
    <row r="22" spans="1:45">
      <c r="A22" s="71" t="s">
        <v>22</v>
      </c>
      <c r="B22" s="88">
        <v>18560</v>
      </c>
      <c r="C22" s="163">
        <f>Counts!C22/Counts!B22</f>
        <v>0.88863146551724137</v>
      </c>
      <c r="D22" s="167">
        <f>Counts!D22/Counts!B22</f>
        <v>0.11136853448275862</v>
      </c>
      <c r="E22" s="272">
        <f>Counts!E22/Counts!B22</f>
        <v>0</v>
      </c>
      <c r="F22" s="165">
        <f>Counts!F22/Counts!$B22</f>
        <v>0.75980603448275863</v>
      </c>
      <c r="G22" s="166">
        <f>Counts!G22/Counts!$B22</f>
        <v>0.20899784482758621</v>
      </c>
      <c r="H22" s="166">
        <f>Counts!H22/Counts!B22</f>
        <v>1.5948275862068966E-2</v>
      </c>
      <c r="I22" s="276">
        <f>Counts!I22/Counts!$B22</f>
        <v>9.6982758620689654E-4</v>
      </c>
      <c r="J22" s="263" t="s">
        <v>61</v>
      </c>
      <c r="K22" s="263" t="s">
        <v>61</v>
      </c>
      <c r="L22" s="276">
        <f>Counts!L22/Counts!$B22</f>
        <v>1.1853448275862068E-2</v>
      </c>
      <c r="M22" s="276">
        <f>Counts!M22/Counts!$B22</f>
        <v>1.6163793103448276E-3</v>
      </c>
      <c r="N22" s="282">
        <f>Counts!N22/Counts!$B22</f>
        <v>8.0818965517241378E-4</v>
      </c>
      <c r="O22" s="63"/>
      <c r="P22" s="71" t="s">
        <v>22</v>
      </c>
      <c r="Q22" s="88">
        <v>26190</v>
      </c>
      <c r="R22" s="163">
        <f>Counts!R22/Counts!$Q22</f>
        <v>0.79839633447880876</v>
      </c>
      <c r="S22" s="164">
        <f>Counts!S22/Counts!$Q22</f>
        <v>0.2016036655211913</v>
      </c>
      <c r="T22" s="235">
        <f>Counts!T22/Counts!Q22</f>
        <v>0</v>
      </c>
      <c r="U22" s="165">
        <v>0.78900000000000003</v>
      </c>
      <c r="V22" s="166">
        <v>0.18299999999999997</v>
      </c>
      <c r="W22" s="166">
        <v>2.3E-2</v>
      </c>
      <c r="X22" s="276">
        <v>1E-3</v>
      </c>
      <c r="Y22" s="276">
        <v>1E-3</v>
      </c>
      <c r="Z22" s="259" t="s">
        <v>129</v>
      </c>
      <c r="AA22" s="282">
        <v>4.0000000000000001E-3</v>
      </c>
      <c r="AB22" s="63"/>
      <c r="AC22" s="71" t="s">
        <v>22</v>
      </c>
      <c r="AD22" s="169">
        <v>4494141</v>
      </c>
      <c r="AE22" s="165">
        <f>Counts!AE22/Counts!$AD22</f>
        <v>0.49481825336588237</v>
      </c>
      <c r="AF22" s="164">
        <f>Counts!AF22/Counts!$AD22</f>
        <v>0.50518174663411763</v>
      </c>
      <c r="AG22" s="170">
        <f>Counts!AG22/Counts!$AD22</f>
        <v>0.2273869466934838</v>
      </c>
      <c r="AH22" s="171">
        <f>Counts!AH22/Counts!$AD22</f>
        <v>0.83643993368254355</v>
      </c>
      <c r="AI22" s="172">
        <f>Counts!AI22/Counts!$AD22</f>
        <v>7.9349980341070742E-2</v>
      </c>
      <c r="AJ22" s="172">
        <f>Counts!AJ22/Counts!$AD22</f>
        <v>3.879695808386964E-2</v>
      </c>
      <c r="AK22" s="289">
        <f>Counts!AK22/Counts!$AD22</f>
        <v>1.0851906960640532E-3</v>
      </c>
      <c r="AL22" s="172">
        <f>Counts!AL22/Counts!$AD22</f>
        <v>1.5155732764058804E-2</v>
      </c>
      <c r="AM22" s="289">
        <f>Counts!AM22/Counts!$AD22</f>
        <v>7.4318985541397121E-4</v>
      </c>
      <c r="AN22" s="172">
        <f>Counts!AN22/Counts!$AD22</f>
        <v>2.6146932194606266E-2</v>
      </c>
      <c r="AO22" s="287">
        <f>Counts!AO22/Counts!$AD22</f>
        <v>2.2820823823729605E-3</v>
      </c>
      <c r="AQ22" s="161"/>
      <c r="AR22" s="162"/>
      <c r="AS22" s="161"/>
    </row>
    <row r="23" spans="1:45">
      <c r="A23" s="71" t="s">
        <v>23</v>
      </c>
      <c r="B23" s="88">
        <v>26074</v>
      </c>
      <c r="C23" s="163">
        <f>Counts!C23/Counts!B23</f>
        <v>0.95301833243844447</v>
      </c>
      <c r="D23" s="167">
        <f>Counts!D23/Counts!B23</f>
        <v>4.6981667561555571E-2</v>
      </c>
      <c r="E23" s="269">
        <f>Counts!E23/Counts!B23</f>
        <v>2.6846667178031755E-4</v>
      </c>
      <c r="F23" s="165">
        <f>Counts!F23/Counts!$B23</f>
        <v>0.33991715885556495</v>
      </c>
      <c r="G23" s="166">
        <f>Counts!G23/Counts!$B23</f>
        <v>0.65571066963258418</v>
      </c>
      <c r="H23" s="276">
        <f>Counts!H23/Counts!B23</f>
        <v>2.5312571910715656E-3</v>
      </c>
      <c r="I23" s="276">
        <f>Counts!I23/Counts!$B23</f>
        <v>8.0540001534095264E-4</v>
      </c>
      <c r="J23" s="166">
        <f>Counts!J23/Counts!$B23</f>
        <v>9.5880954207256276E-4</v>
      </c>
      <c r="K23" s="166">
        <f>Counts!K23/Counts!$B23</f>
        <v>0</v>
      </c>
      <c r="L23" s="166">
        <f>Counts!L23/Counts!$B23</f>
        <v>0</v>
      </c>
      <c r="M23" s="255">
        <f>Counts!M23/Counts!$B23</f>
        <v>7.6704763365805019E-5</v>
      </c>
      <c r="N23" s="167">
        <f>Counts!N23/Counts!$B23</f>
        <v>0</v>
      </c>
      <c r="O23" s="63"/>
      <c r="P23" s="71" t="s">
        <v>23</v>
      </c>
      <c r="Q23" s="88">
        <v>32560</v>
      </c>
      <c r="R23" s="163">
        <f>Counts!R23/Counts!$Q23</f>
        <v>0.91339066339066344</v>
      </c>
      <c r="S23" s="164">
        <f>Counts!S23/Counts!$Q23</f>
        <v>8.2002457002457008E-2</v>
      </c>
      <c r="T23" s="295">
        <f>Counts!T23/Counts!Q23</f>
        <v>3.9619164619164619E-3</v>
      </c>
      <c r="U23" s="165">
        <v>0.37799999999999995</v>
      </c>
      <c r="V23" s="166">
        <v>0.57399999999999995</v>
      </c>
      <c r="W23" s="166">
        <v>3.6000000000000004E-2</v>
      </c>
      <c r="X23" s="276">
        <v>1E-3</v>
      </c>
      <c r="Y23" s="166">
        <v>0.01</v>
      </c>
      <c r="Z23" s="259" t="s">
        <v>129</v>
      </c>
      <c r="AA23" s="282">
        <v>1E-3</v>
      </c>
      <c r="AB23" s="63"/>
      <c r="AC23" s="71" t="s">
        <v>23</v>
      </c>
      <c r="AD23" s="169">
        <v>4657305</v>
      </c>
      <c r="AE23" s="165">
        <f>Counts!AE23/Counts!$AD23</f>
        <v>0.49031811315771673</v>
      </c>
      <c r="AF23" s="164">
        <f>Counts!AF23/Counts!$AD23</f>
        <v>0.50968188684228322</v>
      </c>
      <c r="AG23" s="170">
        <f>Counts!AG23/Counts!$AD23</f>
        <v>0.23642063382149117</v>
      </c>
      <c r="AH23" s="171">
        <f>Counts!AH23/Counts!$AD23</f>
        <v>0.57841004615330105</v>
      </c>
      <c r="AI23" s="172">
        <f>Counts!AI23/Counts!$AD23</f>
        <v>0.31682464429535967</v>
      </c>
      <c r="AJ23" s="172">
        <f>Counts!AJ23/Counts!$AD23</f>
        <v>5.3417588068636258E-2</v>
      </c>
      <c r="AK23" s="289">
        <f>Counts!AK23/Counts!$AD23</f>
        <v>4.6146859610869378E-3</v>
      </c>
      <c r="AL23" s="172">
        <f>Counts!AL23/Counts!$AD23</f>
        <v>1.7083270260375902E-2</v>
      </c>
      <c r="AM23" s="293">
        <f>Counts!AM23/Counts!$AD23</f>
        <v>4.330830813098992E-4</v>
      </c>
      <c r="AN23" s="172">
        <f>Counts!AN23/Counts!$AD23</f>
        <v>2.5574017591718817E-2</v>
      </c>
      <c r="AO23" s="287">
        <f>Counts!AO23/Counts!$AD23</f>
        <v>3.6426645882114226E-3</v>
      </c>
      <c r="AQ23" s="161"/>
      <c r="AR23" s="162"/>
      <c r="AS23" s="161"/>
    </row>
    <row r="24" spans="1:45">
      <c r="A24" s="71" t="s">
        <v>24</v>
      </c>
      <c r="B24" s="88">
        <v>1577</v>
      </c>
      <c r="C24" s="163">
        <f>Counts!C24/Counts!B24</f>
        <v>0.92961318960050732</v>
      </c>
      <c r="D24" s="167">
        <f>Counts!D24/Counts!B24</f>
        <v>7.0386810399492711E-2</v>
      </c>
      <c r="E24" s="272">
        <f>Counts!E24/Counts!B24</f>
        <v>0</v>
      </c>
      <c r="F24" s="165">
        <f>Counts!F24/Counts!$B24</f>
        <v>0.79961953075459735</v>
      </c>
      <c r="G24" s="166">
        <f>Counts!G24/Counts!$B24</f>
        <v>0.11097019657577679</v>
      </c>
      <c r="H24" s="93" t="s">
        <v>61</v>
      </c>
      <c r="I24" s="166">
        <f>Counts!I24/Counts!$B24</f>
        <v>2.7266962587190868E-2</v>
      </c>
      <c r="J24" s="166">
        <f>Counts!J24/Counts!$B24</f>
        <v>4.4388078630310714E-3</v>
      </c>
      <c r="K24" s="276">
        <f>Counts!K24/Counts!$B24</f>
        <v>6.3411540900443881E-4</v>
      </c>
      <c r="L24" s="166">
        <f>Counts!L24/Counts!$B24</f>
        <v>1.8389346861128725E-2</v>
      </c>
      <c r="M24" s="280" t="s">
        <v>61</v>
      </c>
      <c r="N24" s="167">
        <f>Counts!N24/Counts!$B24</f>
        <v>3.8681039949270767E-2</v>
      </c>
      <c r="O24" s="63"/>
      <c r="P24" s="71" t="s">
        <v>24</v>
      </c>
      <c r="Q24" s="88">
        <v>1620</v>
      </c>
      <c r="R24" s="163">
        <f>Counts!R24/Counts!$Q24</f>
        <v>0.83950617283950613</v>
      </c>
      <c r="S24" s="164">
        <f>Counts!S24/Counts!$Q24</f>
        <v>0.16666666666666666</v>
      </c>
      <c r="T24" s="235">
        <f>Counts!T24/Counts!Q24</f>
        <v>0</v>
      </c>
      <c r="U24" s="165">
        <v>0.84200000000000008</v>
      </c>
      <c r="V24" s="166">
        <v>0.111</v>
      </c>
      <c r="W24" s="166">
        <v>3.1E-2</v>
      </c>
      <c r="X24" s="276">
        <v>1.0999999999999999E-2</v>
      </c>
      <c r="Y24" s="276">
        <v>4.0000000000000001E-3</v>
      </c>
      <c r="Z24" s="259" t="s">
        <v>129</v>
      </c>
      <c r="AA24" s="282">
        <v>1E-3</v>
      </c>
      <c r="AB24" s="63"/>
      <c r="AC24" s="71" t="s">
        <v>24</v>
      </c>
      <c r="AD24" s="169">
        <v>1357046</v>
      </c>
      <c r="AE24" s="165">
        <f>Counts!AE24/Counts!$AD24</f>
        <v>0.49247262067755992</v>
      </c>
      <c r="AF24" s="164">
        <f>Counts!AF24/Counts!$AD24</f>
        <v>0.50752737932244008</v>
      </c>
      <c r="AG24" s="170">
        <f>Counts!AG24/Counts!$AD24</f>
        <v>0.18760233625094508</v>
      </c>
      <c r="AH24" s="171">
        <f>Counts!AH24/Counts!$AD24</f>
        <v>0.92007271676862834</v>
      </c>
      <c r="AI24" s="289">
        <f>Counts!AI24/Counts!$AD24</f>
        <v>1.3878674709626644E-2</v>
      </c>
      <c r="AJ24" s="172">
        <f>Counts!AJ24/Counts!$AD24</f>
        <v>1.8073079320818898E-2</v>
      </c>
      <c r="AK24" s="289">
        <f>Counts!AK24/Counts!$AD24</f>
        <v>5.1236288231939079E-3</v>
      </c>
      <c r="AL24" s="289">
        <f>Counts!AL24/Counts!$AD24</f>
        <v>1.0897935663197857E-2</v>
      </c>
      <c r="AM24" s="293">
        <f>Counts!AM24/Counts!$AD24</f>
        <v>1.3853620289953325E-4</v>
      </c>
      <c r="AN24" s="172">
        <f>Counts!AN24/Counts!$AD24</f>
        <v>2.9386623592715353E-2</v>
      </c>
      <c r="AO24" s="287">
        <f>Counts!AO24/Counts!$AD24</f>
        <v>2.4288049189194767E-3</v>
      </c>
      <c r="AQ24" s="161"/>
      <c r="AR24" s="162"/>
      <c r="AS24" s="161"/>
    </row>
    <row r="25" spans="1:45">
      <c r="A25" s="71" t="s">
        <v>25</v>
      </c>
      <c r="B25" s="88">
        <v>15134</v>
      </c>
      <c r="C25" s="163">
        <f>Counts!C25/Counts!B25</f>
        <v>0.96577243293246995</v>
      </c>
      <c r="D25" s="167">
        <f>Counts!D25/Counts!B25</f>
        <v>3.4227567067530065E-2</v>
      </c>
      <c r="E25" s="269">
        <f>Counts!E25/Counts!B25</f>
        <v>1.9822915290075327E-4</v>
      </c>
      <c r="F25" s="165">
        <f>Counts!F25/Counts!$B25</f>
        <v>0.22558477600105722</v>
      </c>
      <c r="G25" s="166">
        <f>Counts!G25/Counts!$B25</f>
        <v>0.70899960354169422</v>
      </c>
      <c r="H25" s="166">
        <f>Counts!H25/Counts!B25</f>
        <v>4.7112462006079027E-2</v>
      </c>
      <c r="I25" s="276">
        <f>Counts!I25/Counts!$B25</f>
        <v>5.0218052068190825E-3</v>
      </c>
      <c r="J25" s="166">
        <f>Counts!J25/Counts!$B25</f>
        <v>3.2377428307123032E-3</v>
      </c>
      <c r="K25" s="276">
        <f>Counts!K25/Counts!$B25</f>
        <v>1.0572221488040175E-3</v>
      </c>
      <c r="L25" s="278" t="s">
        <v>61</v>
      </c>
      <c r="M25" s="276">
        <f>Counts!M25/Counts!$B25</f>
        <v>7.5327078102286242E-3</v>
      </c>
      <c r="N25" s="282">
        <f>Counts!N25/Counts!$B25</f>
        <v>1.453680454605524E-3</v>
      </c>
      <c r="O25" s="63"/>
      <c r="P25" s="71" t="s">
        <v>25</v>
      </c>
      <c r="Q25" s="88">
        <v>8590</v>
      </c>
      <c r="R25" s="163">
        <f>Counts!R25/Counts!$Q25</f>
        <v>0.88009313154831204</v>
      </c>
      <c r="S25" s="164">
        <f>Counts!S25/Counts!$Q25</f>
        <v>0.11059371362048893</v>
      </c>
      <c r="T25" s="295">
        <f>Counts!T25/Counts!Q25</f>
        <v>8.8474970896391149E-3</v>
      </c>
      <c r="U25" s="165">
        <v>0.35</v>
      </c>
      <c r="V25" s="166">
        <v>0.59200000000000008</v>
      </c>
      <c r="W25" s="166">
        <v>5.2000000000000005E-2</v>
      </c>
      <c r="X25" s="276">
        <v>1E-3</v>
      </c>
      <c r="Y25" s="276">
        <v>4.0000000000000001E-3</v>
      </c>
      <c r="Z25" s="276">
        <v>1E-3</v>
      </c>
      <c r="AA25" s="237" t="s">
        <v>129</v>
      </c>
      <c r="AB25" s="63"/>
      <c r="AC25" s="71" t="s">
        <v>25</v>
      </c>
      <c r="AD25" s="169">
        <v>6148545</v>
      </c>
      <c r="AE25" s="165">
        <f>Counts!AE25/Counts!$AD25</f>
        <v>0.487130857788306</v>
      </c>
      <c r="AF25" s="164">
        <f>Counts!AF25/Counts!$AD25</f>
        <v>0.512869142211694</v>
      </c>
      <c r="AG25" s="170">
        <f>Counts!AG25/Counts!$AD25</f>
        <v>0.22332909655861671</v>
      </c>
      <c r="AH25" s="171">
        <f>Counts!AH25/Counts!$AD25</f>
        <v>0.49374396706863166</v>
      </c>
      <c r="AI25" s="172">
        <f>Counts!AI25/Counts!$AD25</f>
        <v>0.29376380916135442</v>
      </c>
      <c r="AJ25" s="172">
        <f>Counts!AJ25/Counts!$AD25</f>
        <v>0.10577413030237234</v>
      </c>
      <c r="AK25" s="289">
        <f>Counts!AK25/Counts!$AD25</f>
        <v>1.5706154870786502E-3</v>
      </c>
      <c r="AL25" s="172">
        <f>Counts!AL25/Counts!$AD25</f>
        <v>6.4197301963310013E-2</v>
      </c>
      <c r="AM25" s="293">
        <f>Counts!AM25/Counts!$AD25</f>
        <v>3.418694992067229E-4</v>
      </c>
      <c r="AN25" s="172">
        <f>Counts!AN25/Counts!$AD25</f>
        <v>3.6094880984037687E-2</v>
      </c>
      <c r="AO25" s="287">
        <f>Counts!AO25/Counts!$AD25</f>
        <v>4.5134255340084526E-3</v>
      </c>
      <c r="AQ25" s="161"/>
      <c r="AR25" s="162"/>
      <c r="AS25" s="161"/>
    </row>
    <row r="26" spans="1:45">
      <c r="A26" s="71" t="s">
        <v>26</v>
      </c>
      <c r="B26" s="88">
        <v>6148</v>
      </c>
      <c r="C26" s="163">
        <f>Counts!C26/Counts!B26</f>
        <v>0.96763175016265457</v>
      </c>
      <c r="D26" s="167">
        <f>Counts!D26/Counts!B26</f>
        <v>3.2368249837345479E-2</v>
      </c>
      <c r="E26" s="272">
        <f>Counts!E26/Counts!B26</f>
        <v>0</v>
      </c>
      <c r="F26" s="165">
        <f>Counts!F26/Counts!$B26</f>
        <v>0.41655823031880285</v>
      </c>
      <c r="G26" s="166">
        <f>Counts!G26/Counts!$B26</f>
        <v>0.29147690305790502</v>
      </c>
      <c r="H26" s="166">
        <f>Counts!H26/Counts!B26</f>
        <v>0.25487963565387117</v>
      </c>
      <c r="I26" s="276">
        <f>Counts!I26/Counts!$B26</f>
        <v>5.8555627846454128E-3</v>
      </c>
      <c r="J26" s="166">
        <f>Counts!J26/Counts!$B26</f>
        <v>1.6590761223162005E-2</v>
      </c>
      <c r="K26" s="166">
        <f>Counts!K26/Counts!$B26</f>
        <v>0</v>
      </c>
      <c r="L26" s="278" t="s">
        <v>61</v>
      </c>
      <c r="M26" s="280" t="s">
        <v>61</v>
      </c>
      <c r="N26" s="282">
        <f>Counts!N26/Counts!$B26</f>
        <v>1.4638906961613532E-2</v>
      </c>
      <c r="O26" s="63"/>
      <c r="P26" s="71" t="s">
        <v>26</v>
      </c>
      <c r="Q26" s="88">
        <v>9260</v>
      </c>
      <c r="R26" s="163">
        <f>Counts!R26/Counts!$Q26</f>
        <v>0.94492440604751615</v>
      </c>
      <c r="S26" s="164">
        <f>Counts!S26/Counts!$Q26</f>
        <v>5.5075593952483799E-2</v>
      </c>
      <c r="T26" s="235">
        <f>Counts!T26/Counts!Q26</f>
        <v>0</v>
      </c>
      <c r="U26" s="165">
        <v>0.43099999999999999</v>
      </c>
      <c r="V26" s="166">
        <v>0.25800000000000001</v>
      </c>
      <c r="W26" s="166">
        <v>0.28899999999999998</v>
      </c>
      <c r="X26" s="276">
        <v>3.0000000000000001E-3</v>
      </c>
      <c r="Y26" s="166">
        <v>1.6E-2</v>
      </c>
      <c r="Z26" s="259" t="s">
        <v>129</v>
      </c>
      <c r="AA26" s="282">
        <v>4.0000000000000001E-3</v>
      </c>
      <c r="AB26" s="63"/>
      <c r="AC26" s="71" t="s">
        <v>26</v>
      </c>
      <c r="AD26" s="169">
        <v>6991852</v>
      </c>
      <c r="AE26" s="165">
        <f>Counts!AE26/Counts!$AD26</f>
        <v>0.48816450920299803</v>
      </c>
      <c r="AF26" s="164">
        <f>Counts!AF26/Counts!$AD26</f>
        <v>0.51183549079700197</v>
      </c>
      <c r="AG26" s="170">
        <f>Counts!AG26/Counts!$AD26</f>
        <v>0.19876336055168214</v>
      </c>
      <c r="AH26" s="171">
        <f>Counts!AH26/Counts!$AD26</f>
        <v>0.69676446240566881</v>
      </c>
      <c r="AI26" s="172">
        <f>Counts!AI26/Counts!$AD26</f>
        <v>6.692690291499305E-2</v>
      </c>
      <c r="AJ26" s="172">
        <f>Counts!AJ26/Counts!$AD26</f>
        <v>0.12360130048519334</v>
      </c>
      <c r="AK26" s="289">
        <f>Counts!AK26/Counts!$AD26</f>
        <v>1.1408994355143673E-3</v>
      </c>
      <c r="AL26" s="172">
        <f>Counts!AL26/Counts!$AD26</f>
        <v>6.8317664618759086E-2</v>
      </c>
      <c r="AM26" s="293">
        <f>Counts!AM26/Counts!$AD26</f>
        <v>2.731751186953042E-4</v>
      </c>
      <c r="AN26" s="172">
        <f>Counts!AN26/Counts!$AD26</f>
        <v>3.3558919725417531E-2</v>
      </c>
      <c r="AO26" s="287">
        <f>Counts!AO26/Counts!$AD26</f>
        <v>9.4166752957585489E-3</v>
      </c>
      <c r="AQ26" s="161"/>
      <c r="AR26" s="162"/>
      <c r="AS26" s="161"/>
    </row>
    <row r="27" spans="1:45">
      <c r="A27" s="71" t="s">
        <v>27</v>
      </c>
      <c r="B27" s="88">
        <v>32186</v>
      </c>
      <c r="C27" s="163">
        <f>Counts!C27/Counts!B27</f>
        <v>0.95137637482135085</v>
      </c>
      <c r="D27" s="167">
        <f>Counts!D27/Counts!B27</f>
        <v>4.8623625178649099E-2</v>
      </c>
      <c r="E27" s="269">
        <f>Counts!E27/Counts!B27</f>
        <v>1.5534704529919841E-4</v>
      </c>
      <c r="F27" s="165">
        <f>Counts!F27/Counts!$B27</f>
        <v>0.42708009693655624</v>
      </c>
      <c r="G27" s="166">
        <f>Counts!G27/Counts!$B27</f>
        <v>0.50574784067607037</v>
      </c>
      <c r="H27" s="166">
        <f>Counts!H27/Counts!B27</f>
        <v>1.9635866525818679E-2</v>
      </c>
      <c r="I27" s="276">
        <f>Counts!I27/Counts!$B27</f>
        <v>8.9169204001739895E-3</v>
      </c>
      <c r="J27" s="166">
        <f>Counts!J27/Counts!$B27</f>
        <v>2.92052445162493E-3</v>
      </c>
      <c r="K27" s="255">
        <f>Counts!K27/Counts!$B27</f>
        <v>2.1748586341887777E-4</v>
      </c>
      <c r="L27" s="166">
        <f>Counts!L27/Counts!$B27</f>
        <v>3.4300627602063011E-2</v>
      </c>
      <c r="M27" s="166">
        <f>Counts!M27/Counts!$B27</f>
        <v>0</v>
      </c>
      <c r="N27" s="282">
        <f>Counts!N27/Counts!$B27</f>
        <v>1.1806375442739079E-3</v>
      </c>
      <c r="O27" s="63"/>
      <c r="P27" s="71" t="s">
        <v>27</v>
      </c>
      <c r="Q27" s="88">
        <v>15880</v>
      </c>
      <c r="R27" s="163">
        <f>Counts!R27/Counts!$Q27</f>
        <v>0.82997481108312343</v>
      </c>
      <c r="S27" s="164">
        <f>Counts!S27/Counts!$Q27</f>
        <v>0.16372795969773299</v>
      </c>
      <c r="T27" s="295">
        <f>Counts!T27/Counts!Q27</f>
        <v>5.8564231738035266E-3</v>
      </c>
      <c r="U27" s="165">
        <v>0.57200000000000006</v>
      </c>
      <c r="V27" s="166">
        <v>0.35899999999999999</v>
      </c>
      <c r="W27" s="166">
        <v>4.9000000000000002E-2</v>
      </c>
      <c r="X27" s="276">
        <v>9.0000000000000011E-3</v>
      </c>
      <c r="Y27" s="276">
        <v>3.0000000000000001E-3</v>
      </c>
      <c r="Z27" s="259" t="s">
        <v>129</v>
      </c>
      <c r="AA27" s="282">
        <v>8.0000000000000002E-3</v>
      </c>
      <c r="AB27" s="63"/>
      <c r="AC27" s="71" t="s">
        <v>27</v>
      </c>
      <c r="AD27" s="169">
        <v>10062512</v>
      </c>
      <c r="AE27" s="165">
        <f>Counts!AE27/Counts!$AD27</f>
        <v>0.49523667648793862</v>
      </c>
      <c r="AF27" s="164">
        <f>Counts!AF27/Counts!$AD27</f>
        <v>0.50476332351206143</v>
      </c>
      <c r="AG27" s="170">
        <f>Counts!AG27/Counts!$AD27</f>
        <v>0.21752580270214833</v>
      </c>
      <c r="AH27" s="171">
        <f>Counts!AH27/Counts!$AD27</f>
        <v>0.74021655825106092</v>
      </c>
      <c r="AI27" s="172">
        <f>Counts!AI27/Counts!$AD27</f>
        <v>0.13426577777000415</v>
      </c>
      <c r="AJ27" s="172">
        <f>Counts!AJ27/Counts!$AD27</f>
        <v>5.3668109911322343E-2</v>
      </c>
      <c r="AK27" s="289">
        <f>Counts!AK27/Counts!$AD27</f>
        <v>3.9216847642020202E-3</v>
      </c>
      <c r="AL27" s="172">
        <f>Counts!AL27/Counts!$AD27</f>
        <v>3.1797229161068329E-2</v>
      </c>
      <c r="AM27" s="293">
        <f>Counts!AM27/Counts!$AD27</f>
        <v>2.5301833180422541E-4</v>
      </c>
      <c r="AN27" s="172">
        <f>Counts!AN27/Counts!$AD27</f>
        <v>3.3161003932218915E-2</v>
      </c>
      <c r="AO27" s="287">
        <f>Counts!AO27/Counts!$AD27</f>
        <v>2.7166178783190518E-3</v>
      </c>
      <c r="AQ27" s="161"/>
      <c r="AR27" s="162"/>
      <c r="AS27" s="161"/>
    </row>
    <row r="28" spans="1:45">
      <c r="A28" s="71" t="s">
        <v>28</v>
      </c>
      <c r="B28" s="88">
        <v>8003</v>
      </c>
      <c r="C28" s="163">
        <f>Counts!C28/Counts!B28</f>
        <v>0.94289641384480816</v>
      </c>
      <c r="D28" s="167">
        <f>Counts!D28/Counts!B28</f>
        <v>5.7103586155191802E-2</v>
      </c>
      <c r="E28" s="269">
        <f>Counts!E28/Counts!B28</f>
        <v>3.7485942771460701E-4</v>
      </c>
      <c r="F28" s="165">
        <f>Counts!F28/Counts!$B28</f>
        <v>0.46632512807697113</v>
      </c>
      <c r="G28" s="166">
        <f>Counts!G28/Counts!$B28</f>
        <v>0.35411720604773211</v>
      </c>
      <c r="H28" s="166">
        <f>Counts!H28/Counts!B28</f>
        <v>5.8852930151193306E-2</v>
      </c>
      <c r="I28" s="166">
        <f>Counts!I28/Counts!$B28</f>
        <v>9.4464575784080976E-2</v>
      </c>
      <c r="J28" s="166">
        <f>Counts!J28/Counts!$B28</f>
        <v>2.4615769086592527E-2</v>
      </c>
      <c r="K28" s="263" t="s">
        <v>61</v>
      </c>
      <c r="L28" s="278" t="s">
        <v>61</v>
      </c>
      <c r="M28" s="280" t="s">
        <v>61</v>
      </c>
      <c r="N28" s="282">
        <f>Counts!N28/Counts!$B28</f>
        <v>1.6243908534299637E-3</v>
      </c>
      <c r="O28" s="63"/>
      <c r="P28" s="71" t="s">
        <v>28</v>
      </c>
      <c r="Q28" s="88">
        <v>6840</v>
      </c>
      <c r="R28" s="163">
        <f>Counts!R28/Counts!$Q28</f>
        <v>0.85087719298245612</v>
      </c>
      <c r="S28" s="164">
        <f>Counts!S28/Counts!$Q28</f>
        <v>0.1476608187134503</v>
      </c>
      <c r="T28" s="295">
        <f>Counts!T28/Counts!Q28</f>
        <v>7.3099415204678359E-4</v>
      </c>
      <c r="U28" s="165">
        <v>0.51200000000000001</v>
      </c>
      <c r="V28" s="166">
        <v>0.27600000000000002</v>
      </c>
      <c r="W28" s="166">
        <v>9.8000000000000004E-2</v>
      </c>
      <c r="X28" s="166">
        <v>8.6000000000000007E-2</v>
      </c>
      <c r="Y28" s="166">
        <v>2.5000000000000001E-2</v>
      </c>
      <c r="Z28" s="276">
        <v>1E-3</v>
      </c>
      <c r="AA28" s="282">
        <v>3.0000000000000001E-3</v>
      </c>
      <c r="AB28" s="63"/>
      <c r="AC28" s="71" t="s">
        <v>28</v>
      </c>
      <c r="AD28" s="169">
        <v>5670472</v>
      </c>
      <c r="AE28" s="165">
        <f>Counts!AE28/Counts!$AD28</f>
        <v>0.5006875970818655</v>
      </c>
      <c r="AF28" s="164">
        <f>Counts!AF28/Counts!$AD28</f>
        <v>0.4993124029181345</v>
      </c>
      <c r="AG28" s="170">
        <f>Counts!AG28/Counts!$AD28</f>
        <v>0.23341425546233188</v>
      </c>
      <c r="AH28" s="171">
        <f>Counts!AH28/Counts!$AD28</f>
        <v>0.78334484325114384</v>
      </c>
      <c r="AI28" s="172">
        <f>Counts!AI28/Counts!$AD28</f>
        <v>6.5470564002432244E-2</v>
      </c>
      <c r="AJ28" s="172">
        <f>Counts!AJ28/Counts!$AD28</f>
        <v>5.6402359450853472E-2</v>
      </c>
      <c r="AK28" s="289">
        <f>Counts!AK28/Counts!$AD28</f>
        <v>8.177626130593715E-3</v>
      </c>
      <c r="AL28" s="172">
        <f>Counts!AL28/Counts!$AD28</f>
        <v>4.9655831119525852E-2</v>
      </c>
      <c r="AM28" s="293">
        <f>Counts!AM28/Counts!$AD28</f>
        <v>3.6099287678344942E-4</v>
      </c>
      <c r="AN28" s="172">
        <f>Counts!AN28/Counts!$AD28</f>
        <v>3.3582389614127357E-2</v>
      </c>
      <c r="AO28" s="287">
        <f>Counts!AO28/Counts!$AD28</f>
        <v>3.0053935545400808E-3</v>
      </c>
      <c r="AQ28" s="161"/>
      <c r="AR28" s="162"/>
      <c r="AS28" s="161"/>
    </row>
    <row r="29" spans="1:45">
      <c r="A29" s="71" t="s">
        <v>29</v>
      </c>
      <c r="B29" s="88">
        <v>17332</v>
      </c>
      <c r="C29" s="163">
        <f>Counts!C29/Counts!B29</f>
        <v>0.9298407569813063</v>
      </c>
      <c r="D29" s="167">
        <f>Counts!D29/Counts!B29</f>
        <v>7.0159243018693751E-2</v>
      </c>
      <c r="E29" s="268">
        <f>Counts!E29/Counts!B29</f>
        <v>1.1539349180706207E-3</v>
      </c>
      <c r="F29" s="165">
        <f>Counts!F29/Counts!$B29</f>
        <v>0.37035541195476573</v>
      </c>
      <c r="G29" s="166">
        <f>Counts!G29/Counts!$B29</f>
        <v>0.61441264712670207</v>
      </c>
      <c r="H29" s="166">
        <f>Counts!H29/Counts!B29</f>
        <v>1.0443111008539119E-2</v>
      </c>
      <c r="I29" s="276">
        <f>Counts!I29/Counts!$B29</f>
        <v>2.0193861066235864E-3</v>
      </c>
      <c r="J29" s="166">
        <f>Counts!J29/Counts!$B29</f>
        <v>2.2501730902377104E-3</v>
      </c>
      <c r="K29" s="166">
        <f>Counts!K29/Counts!$B29</f>
        <v>0</v>
      </c>
      <c r="L29" s="166">
        <f>Counts!L29/Counts!$B29</f>
        <v>0</v>
      </c>
      <c r="M29" s="166">
        <f>Counts!M29/Counts!$B29</f>
        <v>0</v>
      </c>
      <c r="N29" s="282">
        <f>Counts!N29/Counts!$B29</f>
        <v>5.1927071313177938E-4</v>
      </c>
      <c r="O29" s="63"/>
      <c r="P29" s="71" t="s">
        <v>29</v>
      </c>
      <c r="Q29" s="88">
        <v>14340</v>
      </c>
      <c r="R29" s="163">
        <f>Counts!R29/Counts!$Q29</f>
        <v>0.9065550906555091</v>
      </c>
      <c r="S29" s="164">
        <f>Counts!S29/Counts!$Q29</f>
        <v>8.7168758716875877E-2</v>
      </c>
      <c r="T29" s="295">
        <f>Counts!T29/Counts!Q29</f>
        <v>5.8577405857740588E-3</v>
      </c>
      <c r="U29" s="165">
        <v>0.37</v>
      </c>
      <c r="V29" s="166">
        <v>0.49399999999999999</v>
      </c>
      <c r="W29" s="166">
        <v>0.11800000000000001</v>
      </c>
      <c r="X29" s="276">
        <v>1.3999999999999999E-2</v>
      </c>
      <c r="Y29" s="276">
        <v>2E-3</v>
      </c>
      <c r="Z29" s="276">
        <v>1E-3</v>
      </c>
      <c r="AA29" s="282">
        <v>1E-3</v>
      </c>
      <c r="AB29" s="63"/>
      <c r="AC29" s="71" t="s">
        <v>29</v>
      </c>
      <c r="AD29" s="169">
        <v>2967023</v>
      </c>
      <c r="AE29" s="165">
        <f>Counts!AE29/Counts!$AD29</f>
        <v>0.4867690611094016</v>
      </c>
      <c r="AF29" s="164">
        <f>Counts!AF29/Counts!$AD29</f>
        <v>0.51323093889059845</v>
      </c>
      <c r="AG29" s="170">
        <f>Counts!AG29/Counts!$AD29</f>
        <v>0.23796714754149192</v>
      </c>
      <c r="AH29" s="171">
        <f>Counts!AH29/Counts!$AD29</f>
        <v>0.56011497046028969</v>
      </c>
      <c r="AI29" s="172">
        <f>Counts!AI29/Counts!$AD29</f>
        <v>0.37396980070596014</v>
      </c>
      <c r="AJ29" s="172">
        <f>Counts!AJ29/Counts!$AD29</f>
        <v>3.2235341620203146E-2</v>
      </c>
      <c r="AK29" s="289">
        <f>Counts!AK29/Counts!$AD29</f>
        <v>3.9052612669332187E-3</v>
      </c>
      <c r="AL29" s="172">
        <f>Counts!AL29/Counts!$AD29</f>
        <v>9.6925436708781825E-3</v>
      </c>
      <c r="AM29" s="293">
        <f>Counts!AM29/Counts!$AD29</f>
        <v>3.3467890205097838E-4</v>
      </c>
      <c r="AN29" s="172">
        <f>Counts!AN29/Counts!$AD29</f>
        <v>1.7474754998528828E-2</v>
      </c>
      <c r="AO29" s="287">
        <f>Counts!AO29/Counts!$AD29</f>
        <v>2.2726483751558382E-3</v>
      </c>
      <c r="AQ29" s="161"/>
      <c r="AR29" s="162"/>
      <c r="AS29" s="161"/>
    </row>
    <row r="30" spans="1:45">
      <c r="A30" s="71" t="s">
        <v>30</v>
      </c>
      <c r="B30" s="88">
        <v>23422</v>
      </c>
      <c r="C30" s="163">
        <f>Counts!C30/Counts!B30</f>
        <v>0.9123900606267612</v>
      </c>
      <c r="D30" s="167">
        <f>Counts!D30/Counts!B30</f>
        <v>8.760993937323884E-2</v>
      </c>
      <c r="E30" s="269">
        <f>Counts!E30/Counts!B30</f>
        <v>8.5389804457347787E-5</v>
      </c>
      <c r="F30" s="165">
        <f>Counts!F30/Counts!$B30</f>
        <v>0.6236017419520109</v>
      </c>
      <c r="G30" s="166">
        <f>Counts!G30/Counts!$B30</f>
        <v>0.33485611817948935</v>
      </c>
      <c r="H30" s="166">
        <f>Counts!H30/Counts!B30</f>
        <v>2.1091281700964904E-2</v>
      </c>
      <c r="I30" s="276">
        <f>Counts!I30/Counts!$B30</f>
        <v>4.1414055161813675E-3</v>
      </c>
      <c r="J30" s="166">
        <f>Counts!J30/Counts!$B30</f>
        <v>2.6043890359491078E-3</v>
      </c>
      <c r="K30" s="166">
        <f>Counts!K30/Counts!$B30</f>
        <v>0</v>
      </c>
      <c r="L30" s="278" t="s">
        <v>61</v>
      </c>
      <c r="M30" s="280" t="s">
        <v>61</v>
      </c>
      <c r="N30" s="282">
        <f>Counts!N30/Counts!$B30</f>
        <v>1.3705063615404321E-2</v>
      </c>
      <c r="O30" s="63"/>
      <c r="P30" s="71" t="s">
        <v>30</v>
      </c>
      <c r="Q30" s="88">
        <v>11580</v>
      </c>
      <c r="R30" s="163">
        <f>Counts!R30/Counts!$Q30</f>
        <v>0.84715025906735753</v>
      </c>
      <c r="S30" s="164">
        <f>Counts!S30/Counts!$Q30</f>
        <v>0.14853195164075994</v>
      </c>
      <c r="T30" s="295">
        <f>Counts!T30/Counts!Q30</f>
        <v>3.8860103626943004E-3</v>
      </c>
      <c r="U30" s="165">
        <v>0.626</v>
      </c>
      <c r="V30" s="166">
        <v>0.33100000000000002</v>
      </c>
      <c r="W30" s="166">
        <v>3.5000000000000003E-2</v>
      </c>
      <c r="X30" s="276">
        <v>1E-3</v>
      </c>
      <c r="Y30" s="276">
        <v>4.0000000000000001E-3</v>
      </c>
      <c r="Z30" s="259" t="s">
        <v>129</v>
      </c>
      <c r="AA30" s="282">
        <v>3.0000000000000001E-3</v>
      </c>
      <c r="AB30" s="63"/>
      <c r="AC30" s="71" t="s">
        <v>30</v>
      </c>
      <c r="AD30" s="169">
        <v>6141534</v>
      </c>
      <c r="AE30" s="165">
        <f>Counts!AE30/Counts!$AD30</f>
        <v>0.49299425843771277</v>
      </c>
      <c r="AF30" s="164">
        <f>Counts!AF30/Counts!$AD30</f>
        <v>0.50700574156228717</v>
      </c>
      <c r="AG30" s="170">
        <f>Counts!AG30/Counts!$AD30</f>
        <v>0.22671453092989471</v>
      </c>
      <c r="AH30" s="171">
        <f>Counts!AH30/Counts!$AD30</f>
        <v>0.78168793008391713</v>
      </c>
      <c r="AI30" s="172">
        <f>Counts!AI30/Counts!$AD30</f>
        <v>0.11232356606671884</v>
      </c>
      <c r="AJ30" s="172">
        <f>Counts!AJ30/Counts!$AD30</f>
        <v>4.4217942943896429E-2</v>
      </c>
      <c r="AK30" s="289">
        <f>Counts!AK30/Counts!$AD30</f>
        <v>2.4871636304545411E-3</v>
      </c>
      <c r="AL30" s="172">
        <f>Counts!AL30/Counts!$AD30</f>
        <v>1.9929060068705963E-2</v>
      </c>
      <c r="AM30" s="289">
        <f>Counts!AM30/Counts!$AD30</f>
        <v>1.2783451170342785E-3</v>
      </c>
      <c r="AN30" s="172">
        <f>Counts!AN30/Counts!$AD30</f>
        <v>3.5344589804436478E-2</v>
      </c>
      <c r="AO30" s="287">
        <f>Counts!AO30/Counts!$AD30</f>
        <v>2.731402284836329E-3</v>
      </c>
      <c r="AQ30" s="161"/>
      <c r="AR30" s="162"/>
      <c r="AS30" s="161"/>
    </row>
    <row r="31" spans="1:45">
      <c r="A31" s="71" t="s">
        <v>31</v>
      </c>
      <c r="B31" s="88">
        <v>4313</v>
      </c>
      <c r="C31" s="163">
        <f>Counts!C31/Counts!B31</f>
        <v>0.85833526547646655</v>
      </c>
      <c r="D31" s="167">
        <f>Counts!D31/Counts!B31</f>
        <v>0.14166473452353351</v>
      </c>
      <c r="E31" s="272">
        <f>Counts!E31/Counts!B31</f>
        <v>0</v>
      </c>
      <c r="F31" s="165">
        <f>Counts!F31/Counts!$B31</f>
        <v>0.69557152793878974</v>
      </c>
      <c r="G31" s="166">
        <f>Counts!G31/Counts!$B31</f>
        <v>2.6895432413633201E-2</v>
      </c>
      <c r="H31" s="166">
        <f>Counts!H31/Counts!B31</f>
        <v>3.0837004405286344E-2</v>
      </c>
      <c r="I31" s="166">
        <f>Counts!I31/Counts!$B31</f>
        <v>0.24321817760259681</v>
      </c>
      <c r="J31" s="263" t="s">
        <v>61</v>
      </c>
      <c r="K31" s="263" t="s">
        <v>61</v>
      </c>
      <c r="L31" s="278" t="s">
        <v>61</v>
      </c>
      <c r="M31" s="276">
        <f>Counts!M31/Counts!$B31</f>
        <v>3.4778576396939484E-3</v>
      </c>
      <c r="N31" s="167">
        <f>Counts!N31/Counts!$B31</f>
        <v>0</v>
      </c>
      <c r="O31" s="63"/>
      <c r="P31" s="71" t="s">
        <v>31</v>
      </c>
      <c r="Q31" s="88">
        <v>2510</v>
      </c>
      <c r="R31" s="163">
        <f>Counts!R31/Counts!$Q31</f>
        <v>0.82470119521912355</v>
      </c>
      <c r="S31" s="164">
        <f>Counts!S31/Counts!$Q31</f>
        <v>0.16733067729083664</v>
      </c>
      <c r="T31" s="295">
        <f>Counts!T31/Counts!Q31</f>
        <v>7.1713147410358566E-3</v>
      </c>
      <c r="U31" s="165">
        <v>0.69099999999999995</v>
      </c>
      <c r="V31" s="166">
        <v>3.1E-2</v>
      </c>
      <c r="W31" s="166">
        <v>2.5000000000000001E-2</v>
      </c>
      <c r="X31" s="166">
        <v>0.248</v>
      </c>
      <c r="Y31" s="276">
        <v>2E-3</v>
      </c>
      <c r="Z31" s="276">
        <v>3.0000000000000001E-3</v>
      </c>
      <c r="AA31" s="282">
        <v>1E-3</v>
      </c>
      <c r="AB31" s="63"/>
      <c r="AC31" s="71" t="s">
        <v>31</v>
      </c>
      <c r="AD31" s="169">
        <v>1077978</v>
      </c>
      <c r="AE31" s="165">
        <f>Counts!AE31/Counts!$AD31</f>
        <v>0.50619864227284783</v>
      </c>
      <c r="AF31" s="164">
        <f>Counts!AF31/Counts!$AD31</f>
        <v>0.49380135772715211</v>
      </c>
      <c r="AG31" s="170">
        <f>Counts!AG31/Counts!$AD31</f>
        <v>0.21597379538357925</v>
      </c>
      <c r="AH31" s="171">
        <f>Counts!AH31/Counts!$AD31</f>
        <v>0.850658362230027</v>
      </c>
      <c r="AI31" s="289">
        <f>Counts!AI31/Counts!$AD31</f>
        <v>4.9527912443482151E-3</v>
      </c>
      <c r="AJ31" s="172">
        <f>Counts!AJ31/Counts!$AD31</f>
        <v>4.0703057019716542E-2</v>
      </c>
      <c r="AK31" s="172">
        <f>Counts!AK31/Counts!$AD31</f>
        <v>5.8412138281115196E-2</v>
      </c>
      <c r="AL31" s="289">
        <f>Counts!AL31/Counts!$AD31</f>
        <v>8.1652872322069657E-3</v>
      </c>
      <c r="AM31" s="289">
        <f>Counts!AM31/Counts!$AD31</f>
        <v>5.2412943492353276E-4</v>
      </c>
      <c r="AN31" s="172">
        <f>Counts!AN31/Counts!$AD31</f>
        <v>3.4259511789665464E-2</v>
      </c>
      <c r="AO31" s="287">
        <f>Counts!AO31/Counts!$AD31</f>
        <v>2.3247227679971207E-3</v>
      </c>
      <c r="AQ31" s="161"/>
      <c r="AR31" s="162"/>
      <c r="AS31" s="161"/>
    </row>
    <row r="32" spans="1:45">
      <c r="A32" s="71" t="s">
        <v>32</v>
      </c>
      <c r="B32" s="88">
        <v>5600</v>
      </c>
      <c r="C32" s="163">
        <f>Counts!C32/Counts!B32</f>
        <v>0.9285714285714286</v>
      </c>
      <c r="D32" s="167">
        <f>Counts!D32/Counts!B32</f>
        <v>7.1428571428571425E-2</v>
      </c>
      <c r="E32" s="268">
        <f>Counts!E32/Counts!B32</f>
        <v>1.4285714285714286E-3</v>
      </c>
      <c r="F32" s="165">
        <f>Counts!F32/Counts!$B32</f>
        <v>0.50517857142857148</v>
      </c>
      <c r="G32" s="166">
        <f>Counts!G32/Counts!$B32</f>
        <v>0.27696428571428572</v>
      </c>
      <c r="H32" s="166">
        <f>Counts!H32/Counts!B32</f>
        <v>0.14714285714285713</v>
      </c>
      <c r="I32" s="166">
        <f>Counts!I32/Counts!$B32</f>
        <v>5.1249999999999997E-2</v>
      </c>
      <c r="J32" s="166">
        <f>Counts!J32/Counts!$B32</f>
        <v>7.8571428571428577E-3</v>
      </c>
      <c r="K32" s="276">
        <f>Counts!K32/Counts!$B32</f>
        <v>7.1428571428571429E-4</v>
      </c>
      <c r="L32" s="278" t="s">
        <v>61</v>
      </c>
      <c r="M32" s="166">
        <f>Counts!M32/Counts!$B32</f>
        <v>1.0357142857142856E-2</v>
      </c>
      <c r="N32" s="282">
        <f>Counts!N32/Counts!$B32</f>
        <v>5.3571428571428574E-4</v>
      </c>
      <c r="O32" s="63"/>
      <c r="P32" s="71" t="s">
        <v>32</v>
      </c>
      <c r="Q32" s="88">
        <v>4200</v>
      </c>
      <c r="R32" s="163">
        <f>Counts!R32/Counts!$Q32</f>
        <v>0.82380952380952377</v>
      </c>
      <c r="S32" s="164">
        <f>Counts!S32/Counts!$Q32</f>
        <v>0.1738095238095238</v>
      </c>
      <c r="T32" s="295">
        <f>Counts!T32/Counts!Q32</f>
        <v>1.1904761904761906E-3</v>
      </c>
      <c r="U32" s="165">
        <v>0.56200000000000006</v>
      </c>
      <c r="V32" s="166">
        <v>0.22899999999999998</v>
      </c>
      <c r="W32" s="166">
        <v>0.15</v>
      </c>
      <c r="X32" s="166">
        <v>4.4999999999999998E-2</v>
      </c>
      <c r="Y32" s="276">
        <v>8.0000000000000002E-3</v>
      </c>
      <c r="Z32" s="259" t="s">
        <v>129</v>
      </c>
      <c r="AA32" s="282">
        <v>6.0000000000000001E-3</v>
      </c>
      <c r="AB32" s="63"/>
      <c r="AC32" s="71" t="s">
        <v>32</v>
      </c>
      <c r="AD32" s="169">
        <v>1951480</v>
      </c>
      <c r="AE32" s="165">
        <f>Counts!AE32/Counts!$AD32</f>
        <v>0.50160032385676512</v>
      </c>
      <c r="AF32" s="164">
        <f>Counts!AF32/Counts!$AD32</f>
        <v>0.49839967614323488</v>
      </c>
      <c r="AG32" s="170">
        <f>Counts!AG32/Counts!$AD32</f>
        <v>0.24899563408284994</v>
      </c>
      <c r="AH32" s="171">
        <f>Counts!AH32/Counts!$AD32</f>
        <v>0.77666437780556297</v>
      </c>
      <c r="AI32" s="172">
        <f>Counts!AI32/Counts!$AD32</f>
        <v>4.6798327423288988E-2</v>
      </c>
      <c r="AJ32" s="172">
        <f>Counts!AJ32/Counts!$AD32</f>
        <v>0.1151397913378564</v>
      </c>
      <c r="AK32" s="289">
        <f>Counts!AK32/Counts!$AD32</f>
        <v>6.6703220120113964E-3</v>
      </c>
      <c r="AL32" s="172">
        <f>Counts!AL32/Counts!$AD32</f>
        <v>2.453778670547482E-2</v>
      </c>
      <c r="AM32" s="289">
        <f>Counts!AM32/Counts!$AD32</f>
        <v>5.0218295857503022E-4</v>
      </c>
      <c r="AN32" s="172">
        <f>Counts!AN32/Counts!$AD32</f>
        <v>2.7689240986328325E-2</v>
      </c>
      <c r="AO32" s="287">
        <f>Counts!AO32/Counts!$AD32</f>
        <v>1.9979707709020847E-3</v>
      </c>
      <c r="AQ32" s="161"/>
      <c r="AR32" s="162"/>
      <c r="AS32" s="161"/>
    </row>
    <row r="33" spans="1:45">
      <c r="A33" s="71" t="s">
        <v>33</v>
      </c>
      <c r="B33" s="88">
        <v>10202</v>
      </c>
      <c r="C33" s="163">
        <f>Counts!C33/Counts!B33</f>
        <v>0.92315232307390704</v>
      </c>
      <c r="D33" s="167">
        <f>Counts!D33/Counts!B33</f>
        <v>7.6847676926092928E-2</v>
      </c>
      <c r="E33" s="272">
        <f>Counts!E33/Counts!B33</f>
        <v>0</v>
      </c>
      <c r="F33" s="165">
        <f>Counts!F33/Counts!$B33</f>
        <v>0.36561458537541658</v>
      </c>
      <c r="G33" s="166">
        <f>Counts!G33/Counts!$B33</f>
        <v>0.30386198784552049</v>
      </c>
      <c r="H33" s="166">
        <f>Counts!H33/Counts!B33</f>
        <v>0.27092726916290921</v>
      </c>
      <c r="I33" s="166">
        <f>Counts!I33/Counts!$B33</f>
        <v>2.2838659086453637E-2</v>
      </c>
      <c r="J33" s="166">
        <f>Counts!J33/Counts!$B33</f>
        <v>2.0192119192315231E-2</v>
      </c>
      <c r="K33" s="276">
        <f>Counts!K33/Counts!$B33</f>
        <v>1.1076259556949618E-2</v>
      </c>
      <c r="L33" s="166">
        <f>Counts!L33/Counts!$B33</f>
        <v>0</v>
      </c>
      <c r="M33" s="166">
        <f>Counts!M33/Counts!$B33</f>
        <v>0</v>
      </c>
      <c r="N33" s="282">
        <f>Counts!N33/Counts!$B33</f>
        <v>5.4891197804352084E-3</v>
      </c>
      <c r="O33" s="63"/>
      <c r="P33" s="71" t="s">
        <v>33</v>
      </c>
      <c r="Q33" s="88">
        <v>7220</v>
      </c>
      <c r="R33" s="163">
        <f>Counts!R33/Counts!$Q33</f>
        <v>0.81024930747922441</v>
      </c>
      <c r="S33" s="164">
        <f>Counts!S33/Counts!$Q33</f>
        <v>0.18698060941828254</v>
      </c>
      <c r="T33" s="295">
        <f>Counts!T33/Counts!Q33</f>
        <v>3.6011080332409972E-3</v>
      </c>
      <c r="U33" s="165">
        <v>0.46</v>
      </c>
      <c r="V33" s="166">
        <v>0.32299999999999995</v>
      </c>
      <c r="W33" s="166">
        <v>0.17600000000000002</v>
      </c>
      <c r="X33" s="166">
        <v>1.8000000000000002E-2</v>
      </c>
      <c r="Y33" s="166">
        <v>1.8000000000000002E-2</v>
      </c>
      <c r="Z33" s="276">
        <v>3.0000000000000001E-3</v>
      </c>
      <c r="AA33" s="282">
        <v>1E-3</v>
      </c>
      <c r="AB33" s="63"/>
      <c r="AC33" s="71" t="s">
        <v>33</v>
      </c>
      <c r="AD33" s="169">
        <v>3059238</v>
      </c>
      <c r="AE33" s="165">
        <f>Counts!AE33/Counts!$AD33</f>
        <v>0.50397811481159682</v>
      </c>
      <c r="AF33" s="164">
        <f>Counts!AF33/Counts!$AD33</f>
        <v>0.49602188518840312</v>
      </c>
      <c r="AG33" s="170">
        <f>Counts!AG33/Counts!$AD33</f>
        <v>0.22686368304787008</v>
      </c>
      <c r="AH33" s="171">
        <f>Counts!AH33/Counts!$AD33</f>
        <v>0.47164784171744728</v>
      </c>
      <c r="AI33" s="172">
        <f>Counts!AI33/Counts!$AD33</f>
        <v>8.926078977836964E-2</v>
      </c>
      <c r="AJ33" s="172">
        <f>Counts!AJ33/Counts!$AD33</f>
        <v>0.29334592470412568</v>
      </c>
      <c r="AK33" s="289">
        <f>Counts!AK33/Counts!$AD33</f>
        <v>7.5930672932279213E-3</v>
      </c>
      <c r="AL33" s="172">
        <f>Counts!AL33/Counts!$AD33</f>
        <v>8.1523568941023875E-2</v>
      </c>
      <c r="AM33" s="289">
        <f>Counts!AM33/Counts!$AD33</f>
        <v>6.4790643944668573E-3</v>
      </c>
      <c r="AN33" s="172">
        <f>Counts!AN33/Counts!$AD33</f>
        <v>4.5699942273206597E-2</v>
      </c>
      <c r="AO33" s="287">
        <f>Counts!AO33/Counts!$AD33</f>
        <v>4.4498008981321497E-3</v>
      </c>
      <c r="AQ33" s="161"/>
      <c r="AR33" s="162"/>
      <c r="AS33" s="161"/>
    </row>
    <row r="34" spans="1:45">
      <c r="A34" s="71" t="s">
        <v>34</v>
      </c>
      <c r="B34" s="88">
        <v>2127</v>
      </c>
      <c r="C34" s="163">
        <f>Counts!C34/Counts!B34</f>
        <v>0.93041842971321109</v>
      </c>
      <c r="D34" s="167">
        <f>Counts!D34/Counts!B34</f>
        <v>6.9581570286788907E-2</v>
      </c>
      <c r="E34" s="271" t="s">
        <v>61</v>
      </c>
      <c r="F34" s="165">
        <f>Counts!F34/Counts!$B34</f>
        <v>0.82369534555712276</v>
      </c>
      <c r="G34" s="166">
        <f>Counts!G34/Counts!$B34</f>
        <v>7.1462153267512929E-2</v>
      </c>
      <c r="H34" s="166">
        <f>Counts!H34/Counts!B34</f>
        <v>5.8768218147625763E-2</v>
      </c>
      <c r="I34" s="276">
        <f>Counts!I34/Counts!$B34</f>
        <v>5.171603196991067E-3</v>
      </c>
      <c r="J34" s="166">
        <f>Counts!J34/Counts!$B34</f>
        <v>2.8208744710860366E-3</v>
      </c>
      <c r="K34" s="255">
        <f>Counts!K34/Counts!$B34</f>
        <v>4.7014574518100609E-4</v>
      </c>
      <c r="L34" s="278" t="s">
        <v>61</v>
      </c>
      <c r="M34" s="166">
        <f>Counts!M34/Counts!$B34</f>
        <v>2.1156558533145273E-2</v>
      </c>
      <c r="N34" s="167">
        <f>Counts!N34/Counts!$B34</f>
        <v>1.6455101081335213E-2</v>
      </c>
      <c r="O34" s="63"/>
      <c r="P34" s="71" t="s">
        <v>34</v>
      </c>
      <c r="Q34" s="88">
        <v>1400</v>
      </c>
      <c r="R34" s="163">
        <f>Counts!R34/Counts!$Q34</f>
        <v>0.85</v>
      </c>
      <c r="S34" s="164">
        <f>Counts!S34/Counts!$Q34</f>
        <v>0.14285714285714285</v>
      </c>
      <c r="T34" s="235">
        <f>Counts!T34/Counts!Q34</f>
        <v>0</v>
      </c>
      <c r="U34" s="165">
        <v>0.72499999999999998</v>
      </c>
      <c r="V34" s="166">
        <v>0.13400000000000001</v>
      </c>
      <c r="W34" s="166">
        <v>0.12199999999999998</v>
      </c>
      <c r="X34" s="276">
        <v>5.0000000000000001E-3</v>
      </c>
      <c r="Y34" s="276">
        <v>1.3000000000000003E-2</v>
      </c>
      <c r="Z34" s="276">
        <v>1E-3</v>
      </c>
      <c r="AA34" s="237" t="s">
        <v>129</v>
      </c>
      <c r="AB34" s="63"/>
      <c r="AC34" s="71" t="s">
        <v>34</v>
      </c>
      <c r="AD34" s="169">
        <v>1372175</v>
      </c>
      <c r="AE34" s="165">
        <f>Counts!AE34/Counts!$AD34</f>
        <v>0.49836646200375317</v>
      </c>
      <c r="AF34" s="164">
        <f>Counts!AF34/Counts!$AD34</f>
        <v>0.50163353799624688</v>
      </c>
      <c r="AG34" s="170">
        <f>Counts!AG34/Counts!$AD34</f>
        <v>0.18992839834569206</v>
      </c>
      <c r="AH34" s="171">
        <f>Counts!AH34/Counts!$AD34</f>
        <v>0.88946745130905314</v>
      </c>
      <c r="AI34" s="289">
        <f>Counts!AI34/Counts!$AD34</f>
        <v>1.3631643194198991E-2</v>
      </c>
      <c r="AJ34" s="172">
        <f>Counts!AJ34/Counts!$AD34</f>
        <v>4.0749175578916684E-2</v>
      </c>
      <c r="AK34" s="289">
        <f>Counts!AK34/Counts!$AD34</f>
        <v>1.0581740667188952E-3</v>
      </c>
      <c r="AL34" s="172">
        <f>Counts!AL34/Counts!$AD34</f>
        <v>2.6605207061781478E-2</v>
      </c>
      <c r="AM34" s="293">
        <f>Counts!AM34/Counts!$AD34</f>
        <v>2.9296554739738009E-4</v>
      </c>
      <c r="AN34" s="172">
        <f>Counts!AN34/Counts!$AD34</f>
        <v>2.6066646018182812E-2</v>
      </c>
      <c r="AO34" s="287">
        <f>Counts!AO34/Counts!$AD34</f>
        <v>2.1287372237506147E-3</v>
      </c>
      <c r="AQ34" s="161"/>
      <c r="AR34" s="162"/>
      <c r="AS34" s="161"/>
    </row>
    <row r="35" spans="1:45">
      <c r="A35" s="71" t="s">
        <v>35</v>
      </c>
      <c r="B35" s="88">
        <v>12506</v>
      </c>
      <c r="C35" s="163">
        <f>Counts!C35/Counts!B35</f>
        <v>0.96369742523588675</v>
      </c>
      <c r="D35" s="167">
        <f>Counts!D35/Counts!B35</f>
        <v>3.6302574764113228E-2</v>
      </c>
      <c r="E35" s="272">
        <f>Counts!E35/Counts!B35</f>
        <v>0</v>
      </c>
      <c r="F35" s="165">
        <f>Counts!F35/Counts!$B35</f>
        <v>0.22157364465056772</v>
      </c>
      <c r="G35" s="166">
        <f>Counts!G35/Counts!$B35</f>
        <v>0.61266592035822809</v>
      </c>
      <c r="H35" s="166">
        <f>Counts!H35/Counts!B35</f>
        <v>0.15520550135934752</v>
      </c>
      <c r="I35" s="276">
        <f>Counts!I35/Counts!$B35</f>
        <v>1.0395010395010396E-3</v>
      </c>
      <c r="J35" s="166">
        <f>Counts!J35/Counts!$B35</f>
        <v>7.7562769870462176E-3</v>
      </c>
      <c r="K35" s="166">
        <f>Counts!K35/Counts!$B35</f>
        <v>0</v>
      </c>
      <c r="L35" s="278" t="s">
        <v>61</v>
      </c>
      <c r="M35" s="166">
        <f>Counts!M35/Counts!$B35</f>
        <v>0</v>
      </c>
      <c r="N35" s="282">
        <f>Counts!N35/Counts!$B35</f>
        <v>1.7591556053094515E-3</v>
      </c>
      <c r="O35" s="63"/>
      <c r="P35" s="71" t="s">
        <v>35</v>
      </c>
      <c r="Q35" s="88">
        <v>9550</v>
      </c>
      <c r="R35" s="163">
        <f>Counts!R35/Counts!$Q35</f>
        <v>0.91832460732984289</v>
      </c>
      <c r="S35" s="164">
        <f>Counts!S35/Counts!$Q35</f>
        <v>8.0628272251308905E-2</v>
      </c>
      <c r="T35" s="235">
        <f>Counts!T35/Counts!Q35</f>
        <v>0</v>
      </c>
      <c r="U35" s="165">
        <v>0.24600000000000002</v>
      </c>
      <c r="V35" s="166">
        <v>0.46500000000000002</v>
      </c>
      <c r="W35" s="166">
        <v>0.27600000000000002</v>
      </c>
      <c r="X35" s="276">
        <v>1E-3</v>
      </c>
      <c r="Y35" s="276">
        <v>9.0000000000000011E-3</v>
      </c>
      <c r="Z35" s="276">
        <v>1E-3</v>
      </c>
      <c r="AA35" s="282">
        <v>2E-3</v>
      </c>
      <c r="AB35" s="63"/>
      <c r="AC35" s="71" t="s">
        <v>35</v>
      </c>
      <c r="AD35" s="169">
        <v>9234024</v>
      </c>
      <c r="AE35" s="165">
        <f>Counts!AE35/Counts!$AD35</f>
        <v>0.49158535866919989</v>
      </c>
      <c r="AF35" s="164">
        <f>Counts!AF35/Counts!$AD35</f>
        <v>0.50841464133080005</v>
      </c>
      <c r="AG35" s="170">
        <f>Counts!AG35/Counts!$AD35</f>
        <v>0.22096996932215035</v>
      </c>
      <c r="AH35" s="171">
        <f>Counts!AH35/Counts!$AD35</f>
        <v>0.53788489178715582</v>
      </c>
      <c r="AI35" s="172">
        <f>Counts!AI35/Counts!$AD35</f>
        <v>0.12549458394303503</v>
      </c>
      <c r="AJ35" s="172">
        <f>Counts!AJ35/Counts!$AD35</f>
        <v>0.20841433810438439</v>
      </c>
      <c r="AK35" s="289">
        <f>Counts!AK35/Counts!$AD35</f>
        <v>9.6090285232093835E-4</v>
      </c>
      <c r="AL35" s="172">
        <f>Counts!AL35/Counts!$AD35</f>
        <v>9.6885821392710264E-2</v>
      </c>
      <c r="AM35" s="293">
        <f>Counts!AM35/Counts!$AD35</f>
        <v>2.378161460269109E-4</v>
      </c>
      <c r="AN35" s="172">
        <f>Counts!AN35/Counts!$AD35</f>
        <v>2.4433551396444281E-2</v>
      </c>
      <c r="AO35" s="287">
        <f>Counts!AO35/Counts!$AD35</f>
        <v>5.6880943779223448E-3</v>
      </c>
      <c r="AQ35" s="161"/>
      <c r="AR35" s="162"/>
      <c r="AS35" s="161"/>
    </row>
    <row r="36" spans="1:45">
      <c r="A36" s="71" t="s">
        <v>36</v>
      </c>
      <c r="B36" s="88">
        <v>5154</v>
      </c>
      <c r="C36" s="163">
        <f>Counts!C36/Counts!B36</f>
        <v>0.89930151338766007</v>
      </c>
      <c r="D36" s="167">
        <f>Counts!D36/Counts!B36</f>
        <v>0.10069848661233993</v>
      </c>
      <c r="E36" s="272">
        <f>Counts!E36/Counts!B36</f>
        <v>0</v>
      </c>
      <c r="F36" s="165">
        <f>Counts!F36/Counts!$B36</f>
        <v>0.26872332169188978</v>
      </c>
      <c r="G36" s="166">
        <f>Counts!G36/Counts!$B36</f>
        <v>7.3729142413659299E-2</v>
      </c>
      <c r="H36" s="166">
        <f>Counts!H36/Counts!B36</f>
        <v>0.61971284439270469</v>
      </c>
      <c r="I36" s="166">
        <f>Counts!I36/Counts!$B36</f>
        <v>8.8280946837407837E-2</v>
      </c>
      <c r="J36" s="166">
        <f>Counts!J36/Counts!$B36</f>
        <v>2.3282887077997671E-3</v>
      </c>
      <c r="K36" s="276">
        <f>Counts!K36/Counts!$B36</f>
        <v>4.2685292976329062E-3</v>
      </c>
      <c r="L36" s="166">
        <f>Counts!L36/Counts!$B36</f>
        <v>0</v>
      </c>
      <c r="M36" s="166">
        <f>Counts!M36/Counts!$B36</f>
        <v>0</v>
      </c>
      <c r="N36" s="167">
        <f>Counts!N36/Counts!$B36</f>
        <v>9.5071788901823825E-3</v>
      </c>
      <c r="O36" s="63"/>
      <c r="P36" s="71" t="s">
        <v>36</v>
      </c>
      <c r="Q36" s="88">
        <v>6550</v>
      </c>
      <c r="R36" s="163">
        <f>Counts!R36/Counts!$Q36</f>
        <v>0.81374045801526718</v>
      </c>
      <c r="S36" s="164">
        <f>Counts!S36/Counts!$Q36</f>
        <v>0.18320610687022901</v>
      </c>
      <c r="T36" s="295">
        <f>Counts!T36/Counts!Q36</f>
        <v>2.9007633587786259E-3</v>
      </c>
      <c r="U36" s="165">
        <v>0.36200000000000004</v>
      </c>
      <c r="V36" s="166">
        <v>4.8999999999999995E-2</v>
      </c>
      <c r="W36" s="166">
        <v>0.45299999999999996</v>
      </c>
      <c r="X36" s="166">
        <v>0.11599999999999999</v>
      </c>
      <c r="Y36" s="276">
        <v>2E-3</v>
      </c>
      <c r="Z36" s="259" t="s">
        <v>129</v>
      </c>
      <c r="AA36" s="167">
        <v>1.8000000000000002E-2</v>
      </c>
      <c r="AB36" s="63"/>
      <c r="AC36" s="71" t="s">
        <v>36</v>
      </c>
      <c r="AD36" s="169">
        <v>2109366</v>
      </c>
      <c r="AE36" s="165">
        <f>Counts!AE36/Counts!$AD36</f>
        <v>0.49704413553645976</v>
      </c>
      <c r="AF36" s="164">
        <f>Counts!AF36/Counts!$AD36</f>
        <v>0.50295586446354024</v>
      </c>
      <c r="AG36" s="170">
        <f>Counts!AG36/Counts!$AD36</f>
        <v>0.23008145575495195</v>
      </c>
      <c r="AH36" s="171">
        <f>Counts!AH36/Counts!$AD36</f>
        <v>0.36025848525101856</v>
      </c>
      <c r="AI36" s="172">
        <f>Counts!AI36/Counts!$AD36</f>
        <v>1.7942832111639231E-2</v>
      </c>
      <c r="AJ36" s="172">
        <f>Counts!AJ36/Counts!$AD36</f>
        <v>0.49607844252728073</v>
      </c>
      <c r="AK36" s="172">
        <f>Counts!AK36/Counts!$AD36</f>
        <v>8.5391060631488325E-2</v>
      </c>
      <c r="AL36" s="289">
        <f>Counts!AL36/Counts!$AD36</f>
        <v>1.487745606973849E-2</v>
      </c>
      <c r="AM36" s="289">
        <f>Counts!AM36/Counts!$AD36</f>
        <v>5.4281713083457301E-4</v>
      </c>
      <c r="AN36" s="172">
        <f>Counts!AN36/Counts!$AD36</f>
        <v>2.1750137245030023E-2</v>
      </c>
      <c r="AO36" s="287">
        <f>Counts!AO36/Counts!$AD36</f>
        <v>3.1587690329700963E-3</v>
      </c>
      <c r="AQ36" s="161"/>
      <c r="AR36" s="162"/>
      <c r="AS36" s="161"/>
    </row>
    <row r="37" spans="1:45">
      <c r="A37" s="71" t="s">
        <v>37</v>
      </c>
      <c r="B37" s="88">
        <v>30338</v>
      </c>
      <c r="C37" s="163">
        <f>Counts!C37/Counts!B37</f>
        <v>0.96357703210495094</v>
      </c>
      <c r="D37" s="167">
        <f>Counts!D37/Counts!B37</f>
        <v>3.6422967895049112E-2</v>
      </c>
      <c r="E37" s="272">
        <f>Counts!E37/Counts!B37</f>
        <v>0</v>
      </c>
      <c r="F37" s="165">
        <f>Counts!F37/Counts!$B37</f>
        <v>0.23257960313797876</v>
      </c>
      <c r="G37" s="166">
        <f>Counts!G37/Counts!$B37</f>
        <v>0.49212209110686267</v>
      </c>
      <c r="H37" s="166">
        <f>Counts!H37/Counts!B37</f>
        <v>0.24029270222163623</v>
      </c>
      <c r="I37" s="166">
        <f>Counts!I37/Counts!$B37</f>
        <v>9.5260069879359224E-3</v>
      </c>
      <c r="J37" s="166">
        <f>Counts!J37/Counts!$B37</f>
        <v>6.2627727602346892E-3</v>
      </c>
      <c r="K37" s="263" t="s">
        <v>61</v>
      </c>
      <c r="L37" s="278" t="s">
        <v>61</v>
      </c>
      <c r="M37" s="276">
        <f>Counts!M37/Counts!$B37</f>
        <v>1.433845342474784E-2</v>
      </c>
      <c r="N37" s="282">
        <f>Counts!N37/Counts!$B37</f>
        <v>4.8783703606038635E-3</v>
      </c>
      <c r="O37" s="63"/>
      <c r="P37" s="71" t="s">
        <v>37</v>
      </c>
      <c r="Q37" s="88">
        <v>20450</v>
      </c>
      <c r="R37" s="163">
        <f>Counts!R37/Counts!$Q37</f>
        <v>0.88117359413202934</v>
      </c>
      <c r="S37" s="164">
        <f>Counts!S37/Counts!$Q37</f>
        <v>9.9755501222493881E-2</v>
      </c>
      <c r="T37" s="295">
        <f>Counts!T37/Counts!Q37</f>
        <v>5.1833740831295841E-3</v>
      </c>
      <c r="U37" s="165">
        <v>0.35299999999999998</v>
      </c>
      <c r="V37" s="166">
        <v>0.45600000000000002</v>
      </c>
      <c r="W37" s="166">
        <v>0.17699999999999999</v>
      </c>
      <c r="X37" s="276">
        <v>5.0000000000000001E-3</v>
      </c>
      <c r="Y37" s="276">
        <v>9.0000000000000011E-3</v>
      </c>
      <c r="Z37" s="259" t="s">
        <v>129</v>
      </c>
      <c r="AA37" s="237" t="s">
        <v>129</v>
      </c>
      <c r="AB37" s="63"/>
      <c r="AC37" s="71" t="s">
        <v>37</v>
      </c>
      <c r="AD37" s="169">
        <v>20114745</v>
      </c>
      <c r="AE37" s="165">
        <f>Counts!AE37/Counts!$AD37</f>
        <v>0.48828414180741542</v>
      </c>
      <c r="AF37" s="164">
        <f>Counts!AF37/Counts!$AD37</f>
        <v>0.51171585819258458</v>
      </c>
      <c r="AG37" s="170">
        <f>Counts!AG37/Counts!$AD37</f>
        <v>0.20966688864313218</v>
      </c>
      <c r="AH37" s="171">
        <f>Counts!AH37/Counts!$AD37</f>
        <v>0.54652325942983615</v>
      </c>
      <c r="AI37" s="172">
        <f>Counts!AI37/Counts!$AD37</f>
        <v>0.13906340845981394</v>
      </c>
      <c r="AJ37" s="172">
        <f>Counts!AJ37/Counts!$AD37</f>
        <v>0.19248332504339477</v>
      </c>
      <c r="AK37" s="289">
        <f>Counts!AK37/Counts!$AD37</f>
        <v>2.0074328558477871E-3</v>
      </c>
      <c r="AL37" s="172">
        <f>Counts!AL37/Counts!$AD37</f>
        <v>8.5664024077859308E-2</v>
      </c>
      <c r="AM37" s="293">
        <f>Counts!AM37/Counts!$AD37</f>
        <v>2.4976702414074851E-4</v>
      </c>
      <c r="AN37" s="172">
        <f>Counts!AN37/Counts!$AD37</f>
        <v>2.7032060311975119E-2</v>
      </c>
      <c r="AO37" s="287">
        <f>Counts!AO37/Counts!$AD37</f>
        <v>6.9767227971321531E-3</v>
      </c>
      <c r="AQ37" s="161"/>
      <c r="AR37" s="162"/>
      <c r="AS37" s="161"/>
    </row>
    <row r="38" spans="1:45">
      <c r="A38" s="71" t="s">
        <v>38</v>
      </c>
      <c r="B38" s="88">
        <v>28995</v>
      </c>
      <c r="C38" s="163">
        <f>Counts!C38/Counts!B38</f>
        <v>0.92674599068804964</v>
      </c>
      <c r="D38" s="167">
        <f>Counts!D38/Counts!B38</f>
        <v>7.3254009311950335E-2</v>
      </c>
      <c r="E38" s="268">
        <f>Counts!E38/Counts!B38</f>
        <v>5.5181927918606657E-4</v>
      </c>
      <c r="F38" s="165">
        <f>Counts!F38/Counts!$B38</f>
        <v>0.40613898948094501</v>
      </c>
      <c r="G38" s="166">
        <f>Counts!G38/Counts!$B38</f>
        <v>0.50422486635626829</v>
      </c>
      <c r="H38" s="166">
        <f>Counts!H38/Counts!B38</f>
        <v>5.9493016037247805E-2</v>
      </c>
      <c r="I38" s="166">
        <f>Counts!I38/Counts!$B38</f>
        <v>1.9865494050698398E-2</v>
      </c>
      <c r="J38" s="166">
        <f>Counts!J38/Counts!$B38</f>
        <v>3.241938265218141E-3</v>
      </c>
      <c r="K38" s="263" t="s">
        <v>61</v>
      </c>
      <c r="L38" s="278" t="s">
        <v>61</v>
      </c>
      <c r="M38" s="280" t="s">
        <v>61</v>
      </c>
      <c r="N38" s="282">
        <f>Counts!N38/Counts!$B38</f>
        <v>7.035695809622349E-3</v>
      </c>
      <c r="O38" s="63"/>
      <c r="P38" s="71" t="s">
        <v>38</v>
      </c>
      <c r="Q38" s="88">
        <v>20360</v>
      </c>
      <c r="R38" s="163">
        <f>Counts!R38/Counts!$Q38</f>
        <v>0.83104125736738699</v>
      </c>
      <c r="S38" s="164">
        <f>Counts!S38/Counts!$Q38</f>
        <v>0.15324165029469547</v>
      </c>
      <c r="T38" s="235">
        <f>Counts!T38/Counts!Q38</f>
        <v>1.5078585461689588E-2</v>
      </c>
      <c r="U38" s="165">
        <v>0.46799999999999997</v>
      </c>
      <c r="V38" s="166">
        <v>0.46600000000000003</v>
      </c>
      <c r="W38" s="166">
        <v>0.05</v>
      </c>
      <c r="X38" s="276">
        <v>1.3000000000000001E-2</v>
      </c>
      <c r="Y38" s="276">
        <v>3.0000000000000001E-3</v>
      </c>
      <c r="Z38" s="259" t="s">
        <v>129</v>
      </c>
      <c r="AA38" s="282">
        <v>1E-3</v>
      </c>
      <c r="AB38" s="63"/>
      <c r="AC38" s="71" t="s">
        <v>38</v>
      </c>
      <c r="AD38" s="169">
        <v>10367022</v>
      </c>
      <c r="AE38" s="165">
        <f>Counts!AE38/Counts!$AD38</f>
        <v>0.48882562417635461</v>
      </c>
      <c r="AF38" s="164">
        <f>Counts!AF38/Counts!$AD38</f>
        <v>0.51117437582364544</v>
      </c>
      <c r="AG38" s="170">
        <f>Counts!AG38/Counts!$AD38</f>
        <v>0.22208065151207357</v>
      </c>
      <c r="AH38" s="171">
        <f>Counts!AH38/Counts!$AD38</f>
        <v>0.6206141937385683</v>
      </c>
      <c r="AI38" s="172">
        <f>Counts!AI38/Counts!$AD38</f>
        <v>0.20840642568328688</v>
      </c>
      <c r="AJ38" s="172">
        <f>Counts!AJ38/Counts!$AD38</f>
        <v>9.8073487256031669E-2</v>
      </c>
      <c r="AK38" s="172">
        <f>Counts!AK38/Counts!$AD38</f>
        <v>9.5409269894478864E-3</v>
      </c>
      <c r="AL38" s="172">
        <f>Counts!AL38/Counts!$AD38</f>
        <v>3.0106138484127843E-2</v>
      </c>
      <c r="AM38" s="289">
        <f>Counts!AM38/Counts!$AD38</f>
        <v>5.8454588019587496E-4</v>
      </c>
      <c r="AN38" s="172">
        <f>Counts!AN38/Counts!$AD38</f>
        <v>2.9450019494508643E-2</v>
      </c>
      <c r="AO38" s="287">
        <f>Counts!AO38/Counts!$AD38</f>
        <v>3.2242624738328903E-3</v>
      </c>
      <c r="AQ38" s="161"/>
      <c r="AR38" s="162"/>
      <c r="AS38" s="161"/>
    </row>
    <row r="39" spans="1:45">
      <c r="A39" s="71" t="s">
        <v>39</v>
      </c>
      <c r="B39" s="88">
        <v>1689</v>
      </c>
      <c r="C39" s="163">
        <f>Counts!C39/Counts!B39</f>
        <v>0.88158673771462404</v>
      </c>
      <c r="D39" s="167">
        <f>Counts!D39/Counts!B39</f>
        <v>0.11841326228537596</v>
      </c>
      <c r="E39" s="272">
        <f>Counts!E39/Counts!B39</f>
        <v>0</v>
      </c>
      <c r="F39" s="165">
        <f>Counts!F39/Counts!$B39</f>
        <v>0.58140911782119598</v>
      </c>
      <c r="G39" s="166">
        <f>Counts!G39/Counts!$B39</f>
        <v>0.10716400236826525</v>
      </c>
      <c r="H39" s="166">
        <f>Counts!H39/Counts!B39</f>
        <v>5.8614564831261103E-2</v>
      </c>
      <c r="I39" s="166">
        <f>Counts!I39/Counts!$B39</f>
        <v>0.24748371817643577</v>
      </c>
      <c r="J39" s="166">
        <f>Counts!J39/Counts!$B39</f>
        <v>3.552397868561279E-3</v>
      </c>
      <c r="K39" s="276">
        <f>Counts!K39/Counts!$B39</f>
        <v>1.7761989342806395E-3</v>
      </c>
      <c r="L39" s="166">
        <f>Counts!L39/Counts!$B39</f>
        <v>0</v>
      </c>
      <c r="M39" s="166">
        <f>Counts!M39/Counts!$B39</f>
        <v>0</v>
      </c>
      <c r="N39" s="167">
        <f>Counts!N39/Counts!$B39</f>
        <v>0</v>
      </c>
      <c r="O39" s="63"/>
      <c r="P39" s="71" t="s">
        <v>39</v>
      </c>
      <c r="Q39" s="88">
        <v>1470</v>
      </c>
      <c r="R39" s="163">
        <f>Counts!R39/Counts!$Q39</f>
        <v>0.78911564625850339</v>
      </c>
      <c r="S39" s="164">
        <f>Counts!S39/Counts!$Q39</f>
        <v>0.21088435374149661</v>
      </c>
      <c r="T39" s="235">
        <f>Counts!T39/Counts!Q39</f>
        <v>0</v>
      </c>
      <c r="U39" s="165">
        <v>0.53500000000000003</v>
      </c>
      <c r="V39" s="166">
        <v>0.12300000000000003</v>
      </c>
      <c r="W39" s="166">
        <v>4.2000000000000003E-2</v>
      </c>
      <c r="X39" s="166">
        <v>0.28600000000000003</v>
      </c>
      <c r="Y39" s="276">
        <v>1E-3</v>
      </c>
      <c r="Z39" s="276">
        <v>1E-3</v>
      </c>
      <c r="AA39" s="282">
        <v>1.2E-2</v>
      </c>
      <c r="AB39" s="63"/>
      <c r="AC39" s="71" t="s">
        <v>39</v>
      </c>
      <c r="AD39" s="169">
        <v>773344</v>
      </c>
      <c r="AE39" s="165">
        <f>Counts!AE39/Counts!$AD39</f>
        <v>0.5134752451690322</v>
      </c>
      <c r="AF39" s="164">
        <f>Counts!AF39/Counts!$AD39</f>
        <v>0.48652475483096785</v>
      </c>
      <c r="AG39" s="170">
        <f>Counts!AG39/Counts!$AD39</f>
        <v>0.23851998593122853</v>
      </c>
      <c r="AH39" s="171">
        <f>Counts!AH39/Counts!$AD39</f>
        <v>0.83139715314271523</v>
      </c>
      <c r="AI39" s="172">
        <f>Counts!AI39/Counts!$AD39</f>
        <v>3.0887936028468573E-2</v>
      </c>
      <c r="AJ39" s="172">
        <f>Counts!AJ39/Counts!$AD39</f>
        <v>4.1283051268258368E-2</v>
      </c>
      <c r="AK39" s="172">
        <f>Counts!AK39/Counts!$AD39</f>
        <v>4.7864857036454669E-2</v>
      </c>
      <c r="AL39" s="172">
        <f>Counts!AL39/Counts!$AD39</f>
        <v>1.5815730127860306E-2</v>
      </c>
      <c r="AM39" s="289">
        <f>Counts!AM39/Counts!$AD39</f>
        <v>1.5258410228824429E-3</v>
      </c>
      <c r="AN39" s="172">
        <f>Counts!AN39/Counts!$AD39</f>
        <v>2.9168132163694294E-2</v>
      </c>
      <c r="AO39" s="287">
        <f>Counts!AO39/Counts!$AD39</f>
        <v>2.0572992096660734E-3</v>
      </c>
      <c r="AQ39" s="161"/>
      <c r="AR39" s="162"/>
      <c r="AS39" s="161"/>
    </row>
    <row r="40" spans="1:45">
      <c r="A40" s="71" t="s">
        <v>40</v>
      </c>
      <c r="B40" s="88">
        <v>45029</v>
      </c>
      <c r="C40" s="163">
        <f>Counts!C40/Counts!B40</f>
        <v>0.92036243309866972</v>
      </c>
      <c r="D40" s="167">
        <f>Counts!D40/Counts!B40</f>
        <v>7.9637566901330253E-2</v>
      </c>
      <c r="E40" s="268">
        <f>Counts!E40/Counts!B40</f>
        <v>5.9961358235803596E-4</v>
      </c>
      <c r="F40" s="165">
        <f>Counts!F40/Counts!$B40</f>
        <v>0.49674654111794619</v>
      </c>
      <c r="G40" s="166">
        <f>Counts!G40/Counts!$B40</f>
        <v>0.42872371138599569</v>
      </c>
      <c r="H40" s="166">
        <f>Counts!H40/Counts!B40</f>
        <v>2.5672344489107018E-2</v>
      </c>
      <c r="I40" s="276">
        <f>Counts!I40/Counts!$B40</f>
        <v>1.8432565679895178E-3</v>
      </c>
      <c r="J40" s="166">
        <f>Counts!J40/Counts!$B40</f>
        <v>1.5989695529547625E-3</v>
      </c>
      <c r="K40" s="263" t="s">
        <v>61</v>
      </c>
      <c r="L40" s="278" t="s">
        <v>61</v>
      </c>
      <c r="M40" s="166">
        <f>Counts!M40/Counts!$B40</f>
        <v>9.904728064136446E-3</v>
      </c>
      <c r="N40" s="167">
        <f>Counts!N40/Counts!$B40</f>
        <v>3.551044882187035E-2</v>
      </c>
      <c r="O40" s="63"/>
      <c r="P40" s="71" t="s">
        <v>40</v>
      </c>
      <c r="Q40" s="88">
        <v>20580</v>
      </c>
      <c r="R40" s="163">
        <f>Counts!R40/Counts!$Q40</f>
        <v>0.8051506316812439</v>
      </c>
      <c r="S40" s="164">
        <f>Counts!S40/Counts!$Q40</f>
        <v>0.19387755102040816</v>
      </c>
      <c r="T40" s="295">
        <f>Counts!T40/Counts!Q40</f>
        <v>1.1661807580174927E-3</v>
      </c>
      <c r="U40" s="165">
        <v>0.626</v>
      </c>
      <c r="V40" s="166">
        <v>0.34</v>
      </c>
      <c r="W40" s="166">
        <v>0.03</v>
      </c>
      <c r="X40" s="259" t="s">
        <v>129</v>
      </c>
      <c r="Y40" s="276">
        <v>2E-3</v>
      </c>
      <c r="Z40" s="259" t="s">
        <v>129</v>
      </c>
      <c r="AA40" s="282">
        <v>2E-3</v>
      </c>
      <c r="AB40" s="63"/>
      <c r="AC40" s="71" t="s">
        <v>40</v>
      </c>
      <c r="AD40" s="169">
        <v>11769923</v>
      </c>
      <c r="AE40" s="165">
        <f>Counts!AE40/Counts!$AD40</f>
        <v>0.49278181344092054</v>
      </c>
      <c r="AF40" s="164">
        <f>Counts!AF40/Counts!$AD40</f>
        <v>0.50721818655907946</v>
      </c>
      <c r="AG40" s="170">
        <f>Counts!AG40/Counts!$AD40</f>
        <v>0.22344997499134023</v>
      </c>
      <c r="AH40" s="171">
        <f>Counts!AH40/Counts!$AD40</f>
        <v>0.77764535927720169</v>
      </c>
      <c r="AI40" s="172">
        <f>Counts!AI40/Counts!$AD40</f>
        <v>0.12172093224399175</v>
      </c>
      <c r="AJ40" s="172">
        <f>Counts!AJ40/Counts!$AD40</f>
        <v>4.0811396981951367E-2</v>
      </c>
      <c r="AK40" s="289">
        <f>Counts!AK40/Counts!$AD40</f>
        <v>9.5489154856832968E-4</v>
      </c>
      <c r="AL40" s="172">
        <f>Counts!AL40/Counts!$AD40</f>
        <v>2.3335921568900662E-2</v>
      </c>
      <c r="AM40" s="293">
        <f>Counts!AM40/Counts!$AD40</f>
        <v>2.8946663457356519E-4</v>
      </c>
      <c r="AN40" s="172">
        <f>Counts!AN40/Counts!$AD40</f>
        <v>3.2508708850516696E-2</v>
      </c>
      <c r="AO40" s="287">
        <f>Counts!AO40/Counts!$AD40</f>
        <v>2.7333228942959102E-3</v>
      </c>
      <c r="AQ40" s="161"/>
      <c r="AR40" s="162"/>
      <c r="AS40" s="161"/>
    </row>
    <row r="41" spans="1:45">
      <c r="A41" s="71" t="s">
        <v>41</v>
      </c>
      <c r="B41" s="88">
        <v>22391</v>
      </c>
      <c r="C41" s="163">
        <f>Counts!C41/Counts!B41</f>
        <v>0.90286275735786703</v>
      </c>
      <c r="D41" s="167">
        <f>Counts!D41/Counts!B41</f>
        <v>9.7137242642132998E-2</v>
      </c>
      <c r="E41" s="269">
        <f>Counts!E41/Counts!B41</f>
        <v>3.5728640971819032E-4</v>
      </c>
      <c r="F41" s="165">
        <f>Counts!F41/Counts!$B41</f>
        <v>0.49613684069492209</v>
      </c>
      <c r="G41" s="166">
        <f>Counts!G41/Counts!$B41</f>
        <v>0.27185029699432806</v>
      </c>
      <c r="H41" s="166">
        <f>Counts!H41/Counts!B41</f>
        <v>8.3560359072841761E-2</v>
      </c>
      <c r="I41" s="166">
        <f>Counts!I41/Counts!$B41</f>
        <v>9.3743021749810196E-2</v>
      </c>
      <c r="J41" s="166">
        <f>Counts!J41/Counts!$B41</f>
        <v>3.9301505069000934E-3</v>
      </c>
      <c r="K41" s="276">
        <f>Counts!K41/Counts!$B41</f>
        <v>1.3844848376579875E-3</v>
      </c>
      <c r="L41" s="278" t="s">
        <v>61</v>
      </c>
      <c r="M41" s="276">
        <f>Counts!M41/Counts!$B41</f>
        <v>2.2330400607386896E-3</v>
      </c>
      <c r="N41" s="167">
        <f>Counts!N41/Counts!$B41</f>
        <v>4.7161806082801128E-2</v>
      </c>
      <c r="O41" s="63"/>
      <c r="P41" s="71" t="s">
        <v>41</v>
      </c>
      <c r="Q41" s="88">
        <v>10630</v>
      </c>
      <c r="R41" s="163">
        <f>Counts!R41/Counts!$Q41</f>
        <v>0.81467544684854187</v>
      </c>
      <c r="S41" s="164">
        <f>Counts!S41/Counts!$Q41</f>
        <v>0.18250235183443086</v>
      </c>
      <c r="T41" s="295">
        <f>Counts!T41/Counts!Q41</f>
        <v>3.0103480714957667E-3</v>
      </c>
      <c r="U41" s="165">
        <v>0.55000000000000004</v>
      </c>
      <c r="V41" s="166">
        <v>0.22799999999999998</v>
      </c>
      <c r="W41" s="166">
        <v>9.6000000000000002E-2</v>
      </c>
      <c r="X41" s="166">
        <v>0.115</v>
      </c>
      <c r="Y41" s="276">
        <v>5.0000000000000001E-3</v>
      </c>
      <c r="Z41" s="276">
        <v>1E-3</v>
      </c>
      <c r="AA41" s="282">
        <v>6.0000000000000001E-3</v>
      </c>
      <c r="AB41" s="63"/>
      <c r="AC41" s="71" t="s">
        <v>41</v>
      </c>
      <c r="AD41" s="169">
        <v>3948136</v>
      </c>
      <c r="AE41" s="165">
        <f>Counts!AE41/Counts!$AD41</f>
        <v>0.49768473021192788</v>
      </c>
      <c r="AF41" s="164">
        <f>Counts!AF41/Counts!$AD41</f>
        <v>0.50231526978807217</v>
      </c>
      <c r="AG41" s="170">
        <f>Counts!AG41/Counts!$AD41</f>
        <v>0.24342373211054533</v>
      </c>
      <c r="AH41" s="171">
        <f>Counts!AH41/Counts!$AD41</f>
        <v>0.64166482613567521</v>
      </c>
      <c r="AI41" s="172">
        <f>Counts!AI41/Counts!$AD41</f>
        <v>7.0527965601995479E-2</v>
      </c>
      <c r="AJ41" s="172">
        <f>Counts!AJ41/Counts!$AD41</f>
        <v>0.11243634971034433</v>
      </c>
      <c r="AK41" s="172">
        <f>Counts!AK41/Counts!$AD41</f>
        <v>7.2210531754731855E-2</v>
      </c>
      <c r="AL41" s="172">
        <f>Counts!AL41/Counts!$AD41</f>
        <v>2.2133989305332946E-2</v>
      </c>
      <c r="AM41" s="289">
        <f>Counts!AM41/Counts!$AD41</f>
        <v>1.5589635210134605E-3</v>
      </c>
      <c r="AN41" s="172">
        <f>Counts!AN41/Counts!$AD41</f>
        <v>7.7150331194264843E-2</v>
      </c>
      <c r="AO41" s="287">
        <f>Counts!AO41/Counts!$AD41</f>
        <v>2.3170427766419392E-3</v>
      </c>
      <c r="AQ41" s="161"/>
      <c r="AR41" s="162"/>
      <c r="AS41" s="161"/>
    </row>
    <row r="42" spans="1:45">
      <c r="A42" s="71" t="s">
        <v>42</v>
      </c>
      <c r="B42" s="88">
        <v>13198</v>
      </c>
      <c r="C42" s="163">
        <f>Counts!C42/Counts!B42</f>
        <v>0.92832247310198512</v>
      </c>
      <c r="D42" s="167">
        <f>Counts!D42/Counts!B42</f>
        <v>7.1677526898014848E-2</v>
      </c>
      <c r="E42" s="272">
        <f>Counts!E42/Counts!B42</f>
        <v>0</v>
      </c>
      <c r="F42" s="165">
        <f>Counts!F42/Counts!$B42</f>
        <v>0.72480678890741024</v>
      </c>
      <c r="G42" s="166">
        <f>Counts!G42/Counts!$B42</f>
        <v>9.3650553114108193E-2</v>
      </c>
      <c r="H42" s="166">
        <f>Counts!H42/Counts!B42</f>
        <v>0.13312623124715867</v>
      </c>
      <c r="I42" s="166">
        <f>Counts!I42/Counts!$B42</f>
        <v>3.1141081982118502E-2</v>
      </c>
      <c r="J42" s="166">
        <f>Counts!J42/Counts!$B42</f>
        <v>1.3865737232914078E-2</v>
      </c>
      <c r="K42" s="276">
        <f>Counts!K42/Counts!$B42</f>
        <v>2.7276860130322775E-3</v>
      </c>
      <c r="L42" s="278" t="s">
        <v>61</v>
      </c>
      <c r="M42" s="166">
        <f>Counts!M42/Counts!$B42</f>
        <v>0</v>
      </c>
      <c r="N42" s="282">
        <f>Counts!N42/Counts!$B42</f>
        <v>6.8192150325806938E-4</v>
      </c>
      <c r="O42" s="63"/>
      <c r="P42" s="71" t="s">
        <v>42</v>
      </c>
      <c r="Q42" s="88">
        <v>6040</v>
      </c>
      <c r="R42" s="163">
        <f>Counts!R42/Counts!$Q42</f>
        <v>0.83609271523178808</v>
      </c>
      <c r="S42" s="164">
        <f>Counts!S42/Counts!$Q42</f>
        <v>0.16390728476821192</v>
      </c>
      <c r="T42" s="235">
        <f>Counts!T42/Counts!Q42</f>
        <v>0</v>
      </c>
      <c r="U42" s="165">
        <v>0.74900000000000011</v>
      </c>
      <c r="V42" s="166">
        <v>9.4999999999999987E-2</v>
      </c>
      <c r="W42" s="166">
        <v>0.115</v>
      </c>
      <c r="X42" s="166">
        <v>2.7999999999999997E-2</v>
      </c>
      <c r="Y42" s="166">
        <v>0.01</v>
      </c>
      <c r="Z42" s="276">
        <v>2E-3</v>
      </c>
      <c r="AA42" s="282">
        <v>1E-3</v>
      </c>
      <c r="AB42" s="63"/>
      <c r="AC42" s="71" t="s">
        <v>42</v>
      </c>
      <c r="AD42" s="169">
        <v>4207177</v>
      </c>
      <c r="AE42" s="165">
        <f>Counts!AE42/Counts!$AD42</f>
        <v>0.49829826508368913</v>
      </c>
      <c r="AF42" s="164">
        <f>Counts!AF42/Counts!$AD42</f>
        <v>0.50170173491631087</v>
      </c>
      <c r="AG42" s="170">
        <f>Counts!AG42/Counts!$AD42</f>
        <v>0.20761807739488974</v>
      </c>
      <c r="AH42" s="171">
        <f>Counts!AH42/Counts!$AD42</f>
        <v>0.74070570361075849</v>
      </c>
      <c r="AI42" s="172">
        <f>Counts!AI42/Counts!$AD42</f>
        <v>1.7591368273785487E-2</v>
      </c>
      <c r="AJ42" s="172">
        <f>Counts!AJ42/Counts!$AD42</f>
        <v>0.13560423058026796</v>
      </c>
      <c r="AK42" s="289">
        <f>Counts!AK42/Counts!$AD42</f>
        <v>7.8175936025510692E-3</v>
      </c>
      <c r="AL42" s="172">
        <f>Counts!AL42/Counts!$AD42</f>
        <v>4.3790646316995932E-2</v>
      </c>
      <c r="AM42" s="289">
        <f>Counts!AM42/Counts!$AD42</f>
        <v>3.8933470115471726E-3</v>
      </c>
      <c r="AN42" s="172">
        <f>Counts!AN42/Counts!$AD42</f>
        <v>4.7344573332664633E-2</v>
      </c>
      <c r="AO42" s="287">
        <f>Counts!AO42/Counts!$AD42</f>
        <v>3.2525372714292742E-3</v>
      </c>
      <c r="AQ42" s="161"/>
      <c r="AR42" s="162"/>
      <c r="AS42" s="161"/>
    </row>
    <row r="43" spans="1:45" ht="17" thickBot="1">
      <c r="A43" s="71" t="s">
        <v>43</v>
      </c>
      <c r="B43" s="88">
        <v>37194</v>
      </c>
      <c r="C43" s="163">
        <f>Counts!C43/Counts!B43</f>
        <v>0.94590525353551647</v>
      </c>
      <c r="D43" s="167">
        <f>Counts!D43/Counts!B43</f>
        <v>5.409474646448352E-2</v>
      </c>
      <c r="E43" s="269">
        <f>Counts!E43/Counts!B43</f>
        <v>3.7640479647254931E-4</v>
      </c>
      <c r="F43" s="165">
        <f>Counts!F43/Counts!$B43</f>
        <v>0.44165725654675486</v>
      </c>
      <c r="G43" s="166">
        <f>Counts!G43/Counts!$B43</f>
        <v>0.46042372425660055</v>
      </c>
      <c r="H43" s="166">
        <f>Counts!H43/Counts!B43</f>
        <v>8.9611227617357639E-2</v>
      </c>
      <c r="I43" s="276">
        <f>Counts!I43/Counts!$B43</f>
        <v>9.9478410496316606E-4</v>
      </c>
      <c r="J43" s="166">
        <f>Counts!J43/Counts!$B43</f>
        <v>3.0650104855621876E-3</v>
      </c>
      <c r="K43" s="263" t="s">
        <v>61</v>
      </c>
      <c r="L43" s="166">
        <f>Counts!L43/Counts!$B43</f>
        <v>0</v>
      </c>
      <c r="M43" s="166">
        <f>Counts!M43/Counts!$B43</f>
        <v>0</v>
      </c>
      <c r="N43" s="282">
        <f>Counts!N43/Counts!$B43</f>
        <v>4.2479969887616285E-3</v>
      </c>
      <c r="O43" s="63"/>
      <c r="P43" s="71" t="s">
        <v>43</v>
      </c>
      <c r="Q43" s="113">
        <v>31300</v>
      </c>
      <c r="R43" s="173">
        <f>Counts!R43/Counts!$Q43</f>
        <v>0.8514376996805112</v>
      </c>
      <c r="S43" s="174">
        <f>Counts!S43/Counts!$Q43</f>
        <v>0.14568690095846645</v>
      </c>
      <c r="T43" s="296">
        <f>Counts!T43/Counts!Q43</f>
        <v>2.8434504792332269E-3</v>
      </c>
      <c r="U43" s="175">
        <v>0.52300000000000002</v>
      </c>
      <c r="V43" s="176">
        <v>0.36099999999999999</v>
      </c>
      <c r="W43" s="176">
        <v>0.11</v>
      </c>
      <c r="X43" s="277">
        <v>1E-3</v>
      </c>
      <c r="Y43" s="277">
        <v>5.0000000000000001E-3</v>
      </c>
      <c r="Z43" s="258" t="s">
        <v>129</v>
      </c>
      <c r="AA43" s="283">
        <v>1E-3</v>
      </c>
      <c r="AB43" s="63"/>
      <c r="AC43" s="71" t="s">
        <v>43</v>
      </c>
      <c r="AD43" s="169">
        <v>12970650</v>
      </c>
      <c r="AE43" s="165">
        <f>Counts!AE43/Counts!$AD43</f>
        <v>0.49297583390192473</v>
      </c>
      <c r="AF43" s="164">
        <f>Counts!AF43/Counts!$AD43</f>
        <v>0.50702416609807532</v>
      </c>
      <c r="AG43" s="170">
        <f>Counts!AG43/Counts!$AD43</f>
        <v>0.20850782343213331</v>
      </c>
      <c r="AH43" s="171">
        <f>Counts!AH43/Counts!$AD43</f>
        <v>0.75048690697844744</v>
      </c>
      <c r="AI43" s="172">
        <f>Counts!AI43/Counts!$AD43</f>
        <v>0.10485403584245971</v>
      </c>
      <c r="AJ43" s="172">
        <f>Counts!AJ43/Counts!$AD43</f>
        <v>7.8874613068735958E-2</v>
      </c>
      <c r="AK43" s="289">
        <f>Counts!AK43/Counts!$AD43</f>
        <v>7.4845902094343767E-4</v>
      </c>
      <c r="AL43" s="172">
        <f>Counts!AL43/Counts!$AD43</f>
        <v>3.5288285475284585E-2</v>
      </c>
      <c r="AM43" s="293">
        <f>Counts!AM43/Counts!$AD43</f>
        <v>2.1301939378519965E-4</v>
      </c>
      <c r="AN43" s="172">
        <f>Counts!AN43/Counts!$AD43</f>
        <v>2.6506073327088465E-2</v>
      </c>
      <c r="AO43" s="287">
        <f>Counts!AO43/Counts!$AD43</f>
        <v>3.028606893255157E-3</v>
      </c>
      <c r="AQ43" s="161"/>
      <c r="AR43" s="162"/>
      <c r="AS43" s="161"/>
    </row>
    <row r="44" spans="1:45" ht="17" thickBot="1">
      <c r="A44" s="71" t="s">
        <v>44</v>
      </c>
      <c r="B44" s="88">
        <v>2238</v>
      </c>
      <c r="C44" s="163">
        <f>Counts!C44/Counts!B44</f>
        <v>0.94504021447721176</v>
      </c>
      <c r="D44" s="167">
        <f>Counts!D44/Counts!B44</f>
        <v>5.4959785522788206E-2</v>
      </c>
      <c r="E44" s="272">
        <f>Counts!E44/Counts!B44</f>
        <v>0</v>
      </c>
      <c r="F44" s="165">
        <f>Counts!F44/Counts!$B44</f>
        <v>0.39633601429848081</v>
      </c>
      <c r="G44" s="166">
        <f>Counts!G44/Counts!$B44</f>
        <v>0.28731009830205539</v>
      </c>
      <c r="H44" s="166">
        <f>Counts!H44/Counts!B44</f>
        <v>0.2743521000893655</v>
      </c>
      <c r="I44" s="166">
        <f>Counts!I44/Counts!$B44</f>
        <v>9.3833780160857902E-3</v>
      </c>
      <c r="J44" s="166">
        <f>Counts!J44/Counts!$B44</f>
        <v>1.3404825737265416E-2</v>
      </c>
      <c r="K44" s="263" t="s">
        <v>61</v>
      </c>
      <c r="L44" s="278" t="s">
        <v>61</v>
      </c>
      <c r="M44" s="276">
        <f>Counts!M44/Counts!$B44</f>
        <v>1.7426273458445041E-2</v>
      </c>
      <c r="N44" s="282">
        <f>Counts!N44/Counts!$B44</f>
        <v>1.7873100983020554E-3</v>
      </c>
      <c r="O44" s="63"/>
      <c r="P44" s="71" t="s">
        <v>44</v>
      </c>
      <c r="Q44" s="356" t="s">
        <v>101</v>
      </c>
      <c r="R44" s="357"/>
      <c r="S44" s="357"/>
      <c r="T44" s="357"/>
      <c r="U44" s="357"/>
      <c r="V44" s="357"/>
      <c r="W44" s="357"/>
      <c r="X44" s="357"/>
      <c r="Y44" s="358"/>
      <c r="Z44" s="357"/>
      <c r="AA44" s="359"/>
      <c r="AB44" s="63"/>
      <c r="AC44" s="71" t="s">
        <v>44</v>
      </c>
      <c r="AD44" s="169">
        <v>1091949</v>
      </c>
      <c r="AE44" s="165">
        <f>Counts!AE44/Counts!$AD44</f>
        <v>0.48929299811621241</v>
      </c>
      <c r="AF44" s="164">
        <f>Counts!AF44/Counts!$AD44</f>
        <v>0.51070700188378759</v>
      </c>
      <c r="AG44" s="170">
        <f>Counts!AG44/Counts!$AD44</f>
        <v>0.19475543271709575</v>
      </c>
      <c r="AH44" s="171">
        <f>Counts!AH44/Counts!$AD44</f>
        <v>0.70580219405851374</v>
      </c>
      <c r="AI44" s="172">
        <f>Counts!AI44/Counts!$AD44</f>
        <v>5.421773361210093E-2</v>
      </c>
      <c r="AJ44" s="172">
        <f>Counts!AJ44/Counts!$AD44</f>
        <v>0.16362760531856341</v>
      </c>
      <c r="AK44" s="289">
        <f>Counts!AK44/Counts!$AD44</f>
        <v>2.7180756610427777E-3</v>
      </c>
      <c r="AL44" s="172">
        <f>Counts!AL44/Counts!$AD44</f>
        <v>3.4024482828410488E-2</v>
      </c>
      <c r="AM44" s="293">
        <f>Counts!AM44/Counts!$AD44</f>
        <v>4.9361279693465536E-4</v>
      </c>
      <c r="AN44" s="172">
        <f>Counts!AN44/Counts!$AD44</f>
        <v>3.1759725042103615E-2</v>
      </c>
      <c r="AO44" s="287">
        <f>Counts!AO44/Counts!$AD44</f>
        <v>7.356570682330402E-3</v>
      </c>
      <c r="AQ44" s="161"/>
      <c r="AR44" s="162"/>
      <c r="AS44" s="161"/>
    </row>
    <row r="45" spans="1:45">
      <c r="A45" s="71" t="s">
        <v>45</v>
      </c>
      <c r="B45" s="88">
        <v>15759</v>
      </c>
      <c r="C45" s="163">
        <f>Counts!C45/Counts!B45</f>
        <v>0.93413287645155152</v>
      </c>
      <c r="D45" s="167">
        <f>Counts!D45/Counts!B45</f>
        <v>6.5867123548448508E-2</v>
      </c>
      <c r="E45" s="269">
        <f>Counts!E45/Counts!B45</f>
        <v>6.3455803033187386E-5</v>
      </c>
      <c r="F45" s="165">
        <f>Counts!F45/Counts!$B45</f>
        <v>0.37400850307760647</v>
      </c>
      <c r="G45" s="166">
        <f>Counts!G45/Counts!$B45</f>
        <v>0.58918713116314492</v>
      </c>
      <c r="H45" s="166">
        <f>Counts!H45/Counts!B45</f>
        <v>2.7095627895171014E-2</v>
      </c>
      <c r="I45" s="276">
        <f>Counts!I45/Counts!$B45</f>
        <v>1.5863950758296845E-3</v>
      </c>
      <c r="J45" s="166">
        <f>Counts!J45/Counts!$B45</f>
        <v>1.3960276667301225E-3</v>
      </c>
      <c r="K45" s="166">
        <f>Counts!K45/Counts!$B45</f>
        <v>0</v>
      </c>
      <c r="L45" s="278" t="s">
        <v>61</v>
      </c>
      <c r="M45" s="276">
        <f>Counts!M45/Counts!$B45</f>
        <v>6.5994035154514881E-3</v>
      </c>
      <c r="N45" s="284">
        <f>Counts!N45/Counts!$B45</f>
        <v>1.2691160606637477E-4</v>
      </c>
      <c r="O45" s="63"/>
      <c r="P45" s="71" t="s">
        <v>45</v>
      </c>
      <c r="Q45" s="72">
        <v>11470</v>
      </c>
      <c r="R45" s="152">
        <f>Counts!R45/Counts!$Q45</f>
        <v>0.84394071490845679</v>
      </c>
      <c r="S45" s="153">
        <f>Counts!S45/Counts!$Q45</f>
        <v>0.14646904969485613</v>
      </c>
      <c r="T45" s="294">
        <f>Counts!T45/Counts!Q45</f>
        <v>8.3696599825632077E-3</v>
      </c>
      <c r="U45" s="154">
        <v>0.48499999999999999</v>
      </c>
      <c r="V45" s="155">
        <v>0.48399999999999999</v>
      </c>
      <c r="W45" s="155">
        <v>2.7999999999999997E-2</v>
      </c>
      <c r="X45" s="275">
        <v>1E-3</v>
      </c>
      <c r="Y45" s="275">
        <v>1E-3</v>
      </c>
      <c r="Z45" s="262" t="s">
        <v>129</v>
      </c>
      <c r="AA45" s="281">
        <v>1E-3</v>
      </c>
      <c r="AB45" s="63"/>
      <c r="AC45" s="71" t="s">
        <v>45</v>
      </c>
      <c r="AD45" s="169">
        <v>5078903</v>
      </c>
      <c r="AE45" s="165">
        <f>Counts!AE45/Counts!$AD45</f>
        <v>0.48712468027052297</v>
      </c>
      <c r="AF45" s="164">
        <f>Counts!AF45/Counts!$AD45</f>
        <v>0.51287531972947698</v>
      </c>
      <c r="AG45" s="170">
        <f>Counts!AG45/Counts!$AD45</f>
        <v>0.21851234410265366</v>
      </c>
      <c r="AH45" s="171">
        <f>Counts!AH45/Counts!$AD45</f>
        <v>0.63139225143697364</v>
      </c>
      <c r="AI45" s="172">
        <f>Counts!AI45/Counts!$AD45</f>
        <v>0.25972734663371205</v>
      </c>
      <c r="AJ45" s="172">
        <f>Counts!AJ45/Counts!$AD45</f>
        <v>6.0294516355205052E-2</v>
      </c>
      <c r="AK45" s="289">
        <f>Counts!AK45/Counts!$AD45</f>
        <v>2.235719012550545E-3</v>
      </c>
      <c r="AL45" s="172">
        <f>Counts!AL45/Counts!$AD45</f>
        <v>1.6241302501741026E-2</v>
      </c>
      <c r="AM45" s="289">
        <f>Counts!AM45/Counts!$AD45</f>
        <v>8.5136495026583495E-4</v>
      </c>
      <c r="AN45" s="172">
        <f>Counts!AN45/Counts!$AD45</f>
        <v>2.6254488420038736E-2</v>
      </c>
      <c r="AO45" s="287">
        <f>Counts!AO45/Counts!$AD45</f>
        <v>3.0030106895130699E-3</v>
      </c>
      <c r="AQ45" s="161"/>
      <c r="AR45" s="162"/>
      <c r="AS45" s="161"/>
    </row>
    <row r="46" spans="1:45">
      <c r="A46" s="71" t="s">
        <v>46</v>
      </c>
      <c r="B46" s="88">
        <v>3353</v>
      </c>
      <c r="C46" s="163">
        <f>Counts!C46/Counts!B46</f>
        <v>0.86251118401431559</v>
      </c>
      <c r="D46" s="167">
        <f>Counts!D46/Counts!B46</f>
        <v>0.13748881598568446</v>
      </c>
      <c r="E46" s="272">
        <f>Counts!E46/Counts!B46</f>
        <v>0</v>
      </c>
      <c r="F46" s="165">
        <f>Counts!F46/Counts!$B46</f>
        <v>0.51595586042350139</v>
      </c>
      <c r="G46" s="166">
        <f>Counts!G46/Counts!$B46</f>
        <v>7.8138980017894419E-2</v>
      </c>
      <c r="H46" s="166">
        <f>Counts!H46/Counts!B46</f>
        <v>3.9964211154190278E-2</v>
      </c>
      <c r="I46" s="166">
        <f>Counts!I46/Counts!$B46</f>
        <v>0.35460781389800178</v>
      </c>
      <c r="J46" s="166">
        <f>Counts!J46/Counts!$B46</f>
        <v>7.7542499254399048E-3</v>
      </c>
      <c r="K46" s="276">
        <f>Counts!K46/Counts!$B46</f>
        <v>5.9648076349537731E-4</v>
      </c>
      <c r="L46" s="278" t="s">
        <v>61</v>
      </c>
      <c r="M46" s="276">
        <f>Counts!M46/Counts!$B46</f>
        <v>2.9824038174768863E-3</v>
      </c>
      <c r="N46" s="167">
        <f>Counts!N46/Counts!$B46</f>
        <v>0</v>
      </c>
      <c r="O46" s="63"/>
      <c r="P46" s="71" t="s">
        <v>46</v>
      </c>
      <c r="Q46" s="88">
        <v>2010</v>
      </c>
      <c r="R46" s="163">
        <f>Counts!R46/Counts!$Q46</f>
        <v>0.75621890547263682</v>
      </c>
      <c r="S46" s="164">
        <f>Counts!S46/Counts!$Q46</f>
        <v>0.23880597014925373</v>
      </c>
      <c r="T46" s="295">
        <f>Counts!T46/Counts!Q46</f>
        <v>3.482587064676617E-3</v>
      </c>
      <c r="U46" s="165">
        <v>0.41899999999999998</v>
      </c>
      <c r="V46" s="166">
        <v>6.9000000000000006E-2</v>
      </c>
      <c r="W46" s="166">
        <v>3.6000000000000004E-2</v>
      </c>
      <c r="X46" s="166">
        <v>0.47</v>
      </c>
      <c r="Y46" s="276">
        <v>6.0000000000000001E-3</v>
      </c>
      <c r="Z46" s="259" t="s">
        <v>129</v>
      </c>
      <c r="AA46" s="237" t="s">
        <v>129</v>
      </c>
      <c r="AB46" s="63"/>
      <c r="AC46" s="71" t="s">
        <v>46</v>
      </c>
      <c r="AD46" s="169">
        <v>881785</v>
      </c>
      <c r="AE46" s="165">
        <f>Counts!AE46/Counts!$AD46</f>
        <v>0.50631503144190482</v>
      </c>
      <c r="AF46" s="164">
        <f>Counts!AF46/Counts!$AD46</f>
        <v>0.49368496855809524</v>
      </c>
      <c r="AG46" s="170">
        <f>Counts!AG46/Counts!$AD46</f>
        <v>0.24801737384963454</v>
      </c>
      <c r="AH46" s="171">
        <f>Counts!AH46/Counts!$AD46</f>
        <v>0.80828660047517253</v>
      </c>
      <c r="AI46" s="172">
        <f>Counts!AI46/Counts!$AD46</f>
        <v>2.1247809840267185E-2</v>
      </c>
      <c r="AJ46" s="172">
        <f>Counts!AJ46/Counts!$AD46</f>
        <v>4.2661192921176934E-2</v>
      </c>
      <c r="AK46" s="172">
        <f>Counts!AK46/Counts!$AD46</f>
        <v>7.9796095420085394E-2</v>
      </c>
      <c r="AL46" s="289">
        <f>Counts!AL46/Counts!$AD46</f>
        <v>1.4265382150977847E-2</v>
      </c>
      <c r="AM46" s="289">
        <f>Counts!AM46/Counts!$AD46</f>
        <v>7.9384430445063141E-4</v>
      </c>
      <c r="AN46" s="172">
        <f>Counts!AN46/Counts!$AD46</f>
        <v>3.1369324722012738E-2</v>
      </c>
      <c r="AO46" s="287">
        <f>Counts!AO46/Counts!$AD46</f>
        <v>1.5797501658567565E-3</v>
      </c>
      <c r="AQ46" s="161"/>
      <c r="AR46" s="162"/>
      <c r="AS46" s="161"/>
    </row>
    <row r="47" spans="1:45">
      <c r="A47" s="71" t="s">
        <v>47</v>
      </c>
      <c r="B47" s="88">
        <v>21995</v>
      </c>
      <c r="C47" s="163">
        <f>Counts!C47/Counts!B47</f>
        <v>0.90488747442600592</v>
      </c>
      <c r="D47" s="167">
        <f>Counts!D47/Counts!B47</f>
        <v>9.5112525573994092E-2</v>
      </c>
      <c r="E47" s="269">
        <f>Counts!E47/Counts!B47</f>
        <v>1.8185951352580132E-4</v>
      </c>
      <c r="F47" s="165">
        <f>Counts!F47/Counts!$B47</f>
        <v>0.54771538986133217</v>
      </c>
      <c r="G47" s="166">
        <f>Counts!G47/Counts!$B47</f>
        <v>0.42259604455558081</v>
      </c>
      <c r="H47" s="166">
        <f>Counts!H47/Counts!B47</f>
        <v>2.5460331893612183E-2</v>
      </c>
      <c r="I47" s="276">
        <f>Counts!I47/Counts!$B47</f>
        <v>1.6367356217322118E-3</v>
      </c>
      <c r="J47" s="166">
        <f>Counts!J47/Counts!$B47</f>
        <v>2.5914980677426689E-3</v>
      </c>
      <c r="K47" s="263" t="s">
        <v>61</v>
      </c>
      <c r="L47" s="278" t="s">
        <v>61</v>
      </c>
      <c r="M47" s="280" t="s">
        <v>61</v>
      </c>
      <c r="N47" s="167">
        <f>Counts!N47/Counts!$B47</f>
        <v>0</v>
      </c>
      <c r="O47" s="63"/>
      <c r="P47" s="71" t="s">
        <v>47</v>
      </c>
      <c r="Q47" s="88">
        <v>31240</v>
      </c>
      <c r="R47" s="163">
        <f>Counts!R47/Counts!$Q47</f>
        <v>0.80281690140845074</v>
      </c>
      <c r="S47" s="164">
        <f>Counts!S47/Counts!$Q47</f>
        <v>0.19590268886043533</v>
      </c>
      <c r="T47" s="295">
        <f>Counts!T47/Counts!Q47</f>
        <v>1.2483994878361075E-3</v>
      </c>
      <c r="U47" s="165">
        <v>0.66099999999999981</v>
      </c>
      <c r="V47" s="166">
        <v>0.317</v>
      </c>
      <c r="W47" s="166">
        <v>2.0000000000000004E-2</v>
      </c>
      <c r="X47" s="259" t="s">
        <v>129</v>
      </c>
      <c r="Y47" s="276">
        <v>1E-3</v>
      </c>
      <c r="Z47" s="259" t="s">
        <v>129</v>
      </c>
      <c r="AA47" s="237" t="s">
        <v>129</v>
      </c>
      <c r="AB47" s="63"/>
      <c r="AC47" s="71" t="s">
        <v>47</v>
      </c>
      <c r="AD47" s="169">
        <v>6859497</v>
      </c>
      <c r="AE47" s="165">
        <f>Counts!AE47/Counts!$AD47</f>
        <v>0.49013783372162711</v>
      </c>
      <c r="AF47" s="164">
        <f>Counts!AF47/Counts!$AD47</f>
        <v>0.50986216627837289</v>
      </c>
      <c r="AG47" s="170">
        <f>Counts!AG47/Counts!$AD47</f>
        <v>0.22366698316217648</v>
      </c>
      <c r="AH47" s="171">
        <f>Counts!AH47/Counts!$AD47</f>
        <v>0.72933263182417019</v>
      </c>
      <c r="AI47" s="172">
        <f>Counts!AI47/Counts!$AD47</f>
        <v>0.16335716744245241</v>
      </c>
      <c r="AJ47" s="172">
        <f>Counts!AJ47/Counts!$AD47</f>
        <v>5.7725369659028934E-2</v>
      </c>
      <c r="AK47" s="289">
        <f>Counts!AK47/Counts!$AD47</f>
        <v>1.50040156005608E-3</v>
      </c>
      <c r="AL47" s="172">
        <f>Counts!AL47/Counts!$AD47</f>
        <v>1.8149289955225582E-2</v>
      </c>
      <c r="AM47" s="289">
        <f>Counts!AM47/Counts!$AD47</f>
        <v>5.1286559349759898E-4</v>
      </c>
      <c r="AN47" s="172">
        <f>Counts!AN47/Counts!$AD47</f>
        <v>2.6614779480186375E-2</v>
      </c>
      <c r="AO47" s="287">
        <f>Counts!AO47/Counts!$AD47</f>
        <v>2.8074944853828205E-3</v>
      </c>
      <c r="AQ47" s="161"/>
      <c r="AR47" s="162"/>
      <c r="AS47" s="161"/>
    </row>
    <row r="48" spans="1:45">
      <c r="A48" s="71" t="s">
        <v>48</v>
      </c>
      <c r="B48" s="88">
        <v>133772</v>
      </c>
      <c r="C48" s="163">
        <f>Counts!C48/Counts!B48</f>
        <v>0.92144095924408698</v>
      </c>
      <c r="D48" s="167">
        <f>Counts!D48/Counts!B48</f>
        <v>7.8559040755913051E-2</v>
      </c>
      <c r="E48" s="269">
        <f>Counts!E48/Counts!B48</f>
        <v>1.1213108871811739E-4</v>
      </c>
      <c r="F48" s="165">
        <f>Counts!F48/Counts!$B48</f>
        <v>0.33810513410878212</v>
      </c>
      <c r="G48" s="166">
        <f>Counts!G48/Counts!$B48</f>
        <v>0.3250680261938223</v>
      </c>
      <c r="H48" s="166">
        <f>Counts!H48/Counts!B48</f>
        <v>0.3310408755195407</v>
      </c>
      <c r="I48" s="255">
        <f>Counts!I48/Counts!$B48</f>
        <v>4.7095057261609303E-4</v>
      </c>
      <c r="J48" s="166">
        <f>Counts!J48/Counts!$B48</f>
        <v>3.9021618873904852E-3</v>
      </c>
      <c r="K48" s="166">
        <f>Counts!K48/Counts!$B48</f>
        <v>0</v>
      </c>
      <c r="L48" s="166">
        <f>Counts!L48/Counts!$B48</f>
        <v>0</v>
      </c>
      <c r="M48" s="276">
        <f>Counts!M48/Counts!$B48</f>
        <v>1.4128517178482792E-3</v>
      </c>
      <c r="N48" s="167">
        <f>Counts!N48/Counts!$B48</f>
        <v>0</v>
      </c>
      <c r="O48" s="63"/>
      <c r="P48" s="71" t="s">
        <v>48</v>
      </c>
      <c r="Q48" s="88">
        <v>68770</v>
      </c>
      <c r="R48" s="163">
        <f>Counts!R48/Counts!$Q48</f>
        <v>0.84775338083466623</v>
      </c>
      <c r="S48" s="164">
        <f>Counts!S48/Counts!$Q48</f>
        <v>0.14759342736658426</v>
      </c>
      <c r="T48" s="295">
        <f>Counts!T48/Counts!Q48</f>
        <v>4.3478260869565218E-3</v>
      </c>
      <c r="U48" s="165">
        <v>0.4</v>
      </c>
      <c r="V48" s="166">
        <v>0.28199999999999997</v>
      </c>
      <c r="W48" s="166">
        <v>0.311</v>
      </c>
      <c r="X48" s="276">
        <v>1E-3</v>
      </c>
      <c r="Y48" s="276">
        <v>4.0000000000000001E-3</v>
      </c>
      <c r="Z48" s="276">
        <v>1E-3</v>
      </c>
      <c r="AA48" s="282">
        <v>1E-3</v>
      </c>
      <c r="AB48" s="63"/>
      <c r="AC48" s="71" t="s">
        <v>48</v>
      </c>
      <c r="AD48" s="169">
        <v>28862581</v>
      </c>
      <c r="AE48" s="165">
        <f>Counts!AE48/Counts!$AD48</f>
        <v>0.49885251079936338</v>
      </c>
      <c r="AF48" s="164">
        <f>Counts!AF48/Counts!$AD48</f>
        <v>0.50114748920063668</v>
      </c>
      <c r="AG48" s="170">
        <f>Counts!AG48/Counts!$AD48</f>
        <v>0.25798718416762523</v>
      </c>
      <c r="AH48" s="171">
        <f>Counts!AH48/Counts!$AD48</f>
        <v>0.40692937336407997</v>
      </c>
      <c r="AI48" s="172">
        <f>Counts!AI48/Counts!$AD48</f>
        <v>0.11785993775123577</v>
      </c>
      <c r="AJ48" s="172">
        <f>Counts!AJ48/Counts!$AD48</f>
        <v>0.39774447060018647</v>
      </c>
      <c r="AK48" s="289">
        <f>Counts!AK48/Counts!$AD48</f>
        <v>1.9283791702481494E-3</v>
      </c>
      <c r="AL48" s="172">
        <f>Counts!AL48/Counts!$AD48</f>
        <v>4.9672723309117782E-2</v>
      </c>
      <c r="AM48" s="289">
        <f>Counts!AM48/Counts!$AD48</f>
        <v>7.373560943839361E-4</v>
      </c>
      <c r="AN48" s="172">
        <f>Counts!AN48/Counts!$AD48</f>
        <v>2.2611664563193429E-2</v>
      </c>
      <c r="AO48" s="287">
        <f>Counts!AO48/Counts!$AD48</f>
        <v>2.5160951475545448E-3</v>
      </c>
      <c r="AQ48" s="161"/>
      <c r="AR48" s="162"/>
      <c r="AS48" s="161"/>
    </row>
    <row r="49" spans="1:45" ht="17" thickBot="1">
      <c r="A49" s="71" t="s">
        <v>49</v>
      </c>
      <c r="B49" s="88">
        <v>5907</v>
      </c>
      <c r="C49" s="163">
        <f>Counts!C49/Counts!B49</f>
        <v>0.91857118672761129</v>
      </c>
      <c r="D49" s="167">
        <f>Counts!D49/Counts!B49</f>
        <v>8.1428813272388698E-2</v>
      </c>
      <c r="E49" s="272">
        <f>Counts!E49/Counts!B49</f>
        <v>0</v>
      </c>
      <c r="F49" s="165">
        <f>Counts!F49/Counts!$B49</f>
        <v>0.59031657355679701</v>
      </c>
      <c r="G49" s="166">
        <f>Counts!G49/Counts!$B49</f>
        <v>7.6180802437785675E-2</v>
      </c>
      <c r="H49" s="166">
        <f>Counts!H49/Counts!B49</f>
        <v>0.2063653292703572</v>
      </c>
      <c r="I49" s="166">
        <f>Counts!I49/Counts!$B49</f>
        <v>5.6373793803961403E-2</v>
      </c>
      <c r="J49" s="166">
        <f>Counts!J49/Counts!$B49</f>
        <v>9.8188589808701539E-3</v>
      </c>
      <c r="K49" s="166">
        <f>Counts!K49/Counts!$B49</f>
        <v>2.3023531403419673E-2</v>
      </c>
      <c r="L49" s="166">
        <f>Counts!L49/Counts!$B49</f>
        <v>0</v>
      </c>
      <c r="M49" s="166">
        <f>Counts!M49/Counts!$B49</f>
        <v>0</v>
      </c>
      <c r="N49" s="167">
        <f>Counts!N49/Counts!$B49</f>
        <v>3.792111054680887E-2</v>
      </c>
      <c r="O49" s="63"/>
      <c r="P49" s="71" t="s">
        <v>49</v>
      </c>
      <c r="Q49" s="113">
        <v>7300</v>
      </c>
      <c r="R49" s="173">
        <f>Counts!R49/Counts!$Q49</f>
        <v>0.83013698630136989</v>
      </c>
      <c r="S49" s="174">
        <f>Counts!S49/Counts!$Q49</f>
        <v>0.16986301369863013</v>
      </c>
      <c r="T49" s="299">
        <f>Counts!T49/Counts!Q49</f>
        <v>2.7397260273972601E-4</v>
      </c>
      <c r="U49" s="175">
        <v>0.64599999999999991</v>
      </c>
      <c r="V49" s="176">
        <v>6.0999999999999999E-2</v>
      </c>
      <c r="W49" s="176">
        <v>0.22399999999999998</v>
      </c>
      <c r="X49" s="176">
        <v>0.04</v>
      </c>
      <c r="Y49" s="277">
        <v>1.3000000000000001E-2</v>
      </c>
      <c r="Z49" s="176">
        <v>1.6E-2</v>
      </c>
      <c r="AA49" s="238" t="s">
        <v>129</v>
      </c>
      <c r="AB49" s="63"/>
      <c r="AC49" s="71" t="s">
        <v>49</v>
      </c>
      <c r="AD49" s="169">
        <v>3231370</v>
      </c>
      <c r="AE49" s="165">
        <f>Counts!AE49/Counts!$AD49</f>
        <v>0.50561928841327364</v>
      </c>
      <c r="AF49" s="164">
        <f>Counts!AF49/Counts!$AD49</f>
        <v>0.49438071158672636</v>
      </c>
      <c r="AG49" s="170">
        <f>Counts!AG49/Counts!$AD49</f>
        <v>0.29277458167897824</v>
      </c>
      <c r="AH49" s="171">
        <f>Counts!AH49/Counts!$AD49</f>
        <v>0.77288054292761277</v>
      </c>
      <c r="AI49" s="289">
        <f>Counts!AI49/Counts!$AD49</f>
        <v>1.0918279243788239E-2</v>
      </c>
      <c r="AJ49" s="172">
        <f>Counts!AJ49/Counts!$AD49</f>
        <v>0.14415928847516687</v>
      </c>
      <c r="AK49" s="289">
        <f>Counts!AK49/Counts!$AD49</f>
        <v>8.0498364470797217E-3</v>
      </c>
      <c r="AL49" s="172">
        <f>Counts!AL49/Counts!$AD49</f>
        <v>2.2928355465328946E-2</v>
      </c>
      <c r="AM49" s="289">
        <f>Counts!AM49/Counts!$AD49</f>
        <v>8.7910081482467182E-3</v>
      </c>
      <c r="AN49" s="172">
        <f>Counts!AN49/Counts!$AD49</f>
        <v>2.9536698056861332E-2</v>
      </c>
      <c r="AO49" s="287">
        <f>Counts!AO49/Counts!$AD49</f>
        <v>2.7359912359154167E-3</v>
      </c>
      <c r="AQ49" s="161"/>
      <c r="AR49" s="162"/>
      <c r="AS49" s="161"/>
    </row>
    <row r="50" spans="1:45" ht="17" thickBot="1">
      <c r="A50" s="71" t="s">
        <v>50</v>
      </c>
      <c r="B50" s="88">
        <v>1287</v>
      </c>
      <c r="C50" s="163">
        <f>Counts!C50/Counts!B50</f>
        <v>0.93550893550893555</v>
      </c>
      <c r="D50" s="167">
        <f>Counts!D50/Counts!B50</f>
        <v>6.4491064491064495E-2</v>
      </c>
      <c r="E50" s="268">
        <f>Counts!E50/Counts!B50</f>
        <v>7.77000777000777E-4</v>
      </c>
      <c r="F50" s="165">
        <f>Counts!F50/Counts!$B50</f>
        <v>0.85780885780885785</v>
      </c>
      <c r="G50" s="166">
        <f>Counts!G50/Counts!$B50</f>
        <v>9.6348096348096351E-2</v>
      </c>
      <c r="H50" s="166">
        <f>Counts!H50/Counts!B50</f>
        <v>0</v>
      </c>
      <c r="I50" s="166">
        <f>Counts!I50/Counts!$B50</f>
        <v>1.9425019425019424E-2</v>
      </c>
      <c r="J50" s="166">
        <f>Counts!J50/Counts!$B50</f>
        <v>6.216006216006216E-3</v>
      </c>
      <c r="K50" s="276">
        <f>Counts!K50/Counts!$B50</f>
        <v>1.554001554001554E-3</v>
      </c>
      <c r="L50" s="166">
        <f>Counts!L50/Counts!$B50</f>
        <v>0</v>
      </c>
      <c r="M50" s="276">
        <f>Counts!M50/Counts!$B50</f>
        <v>6.993006993006993E-3</v>
      </c>
      <c r="N50" s="282">
        <f>Counts!N50/Counts!$B50</f>
        <v>1.1655011655011656E-2</v>
      </c>
      <c r="O50" s="63"/>
      <c r="P50" s="71" t="s">
        <v>50</v>
      </c>
      <c r="Q50" s="356" t="s">
        <v>101</v>
      </c>
      <c r="R50" s="357"/>
      <c r="S50" s="357"/>
      <c r="T50" s="357"/>
      <c r="U50" s="357"/>
      <c r="V50" s="357"/>
      <c r="W50" s="357"/>
      <c r="X50" s="357"/>
      <c r="Y50" s="358"/>
      <c r="Z50" s="357"/>
      <c r="AA50" s="359"/>
      <c r="AB50" s="63"/>
      <c r="AC50" s="71" t="s">
        <v>50</v>
      </c>
      <c r="AD50" s="169">
        <v>641637</v>
      </c>
      <c r="AE50" s="165">
        <f>Counts!AE50/Counts!$AD50</f>
        <v>0.49643801713429869</v>
      </c>
      <c r="AF50" s="164">
        <f>Counts!AF50/Counts!$AD50</f>
        <v>0.50356198286570131</v>
      </c>
      <c r="AG50" s="170">
        <f>Counts!AG50/Counts!$AD50</f>
        <v>0.18529012510188783</v>
      </c>
      <c r="AH50" s="171">
        <f>Counts!AH50/Counts!$AD50</f>
        <v>0.91886066420733215</v>
      </c>
      <c r="AI50" s="289">
        <f>Counts!AI50/Counts!$AD50</f>
        <v>1.1911719554826171E-2</v>
      </c>
      <c r="AJ50" s="172">
        <f>Counts!AJ50/Counts!$AD50</f>
        <v>2.0834209997241431E-2</v>
      </c>
      <c r="AK50" s="289">
        <f>Counts!AK50/Counts!$AD50</f>
        <v>1.7954076837838216E-3</v>
      </c>
      <c r="AL50" s="172">
        <f>Counts!AL50/Counts!$AD50</f>
        <v>1.6566999721026064E-2</v>
      </c>
      <c r="AM50" s="293">
        <f>Counts!AM50/Counts!$AD50</f>
        <v>2.2910150131616474E-4</v>
      </c>
      <c r="AN50" s="172">
        <f>Counts!AN50/Counts!$AD50</f>
        <v>2.7919212888284185E-2</v>
      </c>
      <c r="AO50" s="287">
        <f>Counts!AO50/Counts!$AD50</f>
        <v>1.8826844461899796E-3</v>
      </c>
      <c r="AQ50" s="161"/>
      <c r="AR50" s="162"/>
      <c r="AS50" s="161"/>
    </row>
    <row r="51" spans="1:45">
      <c r="A51" s="71" t="s">
        <v>51</v>
      </c>
      <c r="B51" s="88">
        <v>30357</v>
      </c>
      <c r="C51" s="163">
        <f>Counts!C51/Counts!B51</f>
        <v>0.9262773001284712</v>
      </c>
      <c r="D51" s="167">
        <f>Counts!D51/Counts!B51</f>
        <v>7.372269987152881E-2</v>
      </c>
      <c r="E51" s="270">
        <f>Counts!E51/Counts!B51</f>
        <v>3.2941331488618769E-5</v>
      </c>
      <c r="F51" s="165">
        <f>Counts!F51/Counts!$B51</f>
        <v>0.42372434693810324</v>
      </c>
      <c r="G51" s="166">
        <f>Counts!G51/Counts!$B51</f>
        <v>0.53780017788319001</v>
      </c>
      <c r="H51" s="166">
        <f>Counts!H51/Counts!B51</f>
        <v>3.2546035510755342E-2</v>
      </c>
      <c r="I51" s="276">
        <f>Counts!I51/Counts!$B51</f>
        <v>1.0541226076358006E-3</v>
      </c>
      <c r="J51" s="166">
        <f>Counts!J51/Counts!$B51</f>
        <v>4.0847251045887274E-3</v>
      </c>
      <c r="K51" s="166">
        <f>Counts!K51/Counts!$B51</f>
        <v>0</v>
      </c>
      <c r="L51" s="166">
        <f>Counts!L51/Counts!$B51</f>
        <v>0</v>
      </c>
      <c r="M51" s="166">
        <f>Counts!M51/Counts!$B51</f>
        <v>0</v>
      </c>
      <c r="N51" s="282">
        <f>Counts!N51/Counts!$B51</f>
        <v>7.9059195572685052E-4</v>
      </c>
      <c r="O51" s="63"/>
      <c r="P51" s="71" t="s">
        <v>51</v>
      </c>
      <c r="Q51" s="72">
        <v>28380</v>
      </c>
      <c r="R51" s="152">
        <f>Counts!R51/Counts!$Q51</f>
        <v>0.8442565186751233</v>
      </c>
      <c r="S51" s="156">
        <f>Counts!S51/Counts!$Q51</f>
        <v>0.15503875968992248</v>
      </c>
      <c r="T51" s="297">
        <f>Counts!T51/Counts!Q51</f>
        <v>4.2283298097251583E-4</v>
      </c>
      <c r="U51" s="154">
        <v>0.51200000000000001</v>
      </c>
      <c r="V51" s="155">
        <v>0.45100000000000001</v>
      </c>
      <c r="W51" s="155">
        <v>3.1E-2</v>
      </c>
      <c r="X51" s="275">
        <v>1E-3</v>
      </c>
      <c r="Y51" s="275">
        <v>4.0000000000000001E-3</v>
      </c>
      <c r="Z51" s="262" t="s">
        <v>129</v>
      </c>
      <c r="AA51" s="236" t="s">
        <v>129</v>
      </c>
      <c r="AB51" s="63"/>
      <c r="AC51" s="71" t="s">
        <v>51</v>
      </c>
      <c r="AD51" s="169">
        <v>8582479</v>
      </c>
      <c r="AE51" s="165">
        <f>Counts!AE51/Counts!$AD51</f>
        <v>0.49464507865384816</v>
      </c>
      <c r="AF51" s="164">
        <f>Counts!AF51/Counts!$AD51</f>
        <v>0.5053549213461519</v>
      </c>
      <c r="AG51" s="170">
        <f>Counts!AG51/Counts!$AD51</f>
        <v>0.22053674701680015</v>
      </c>
      <c r="AH51" s="171">
        <f>Counts!AH51/Counts!$AD51</f>
        <v>0.60597398490575971</v>
      </c>
      <c r="AI51" s="172">
        <f>Counts!AI51/Counts!$AD51</f>
        <v>0.18654761637051487</v>
      </c>
      <c r="AJ51" s="172">
        <f>Counts!AJ51/Counts!$AD51</f>
        <v>9.7902715520772024E-2</v>
      </c>
      <c r="AK51" s="289">
        <f>Counts!AK51/Counts!$AD51</f>
        <v>1.6292495443332865E-3</v>
      </c>
      <c r="AL51" s="172">
        <f>Counts!AL51/Counts!$AD51</f>
        <v>6.6864130981270101E-2</v>
      </c>
      <c r="AM51" s="289">
        <f>Counts!AM51/Counts!$AD51</f>
        <v>5.1535226593621723E-4</v>
      </c>
      <c r="AN51" s="172">
        <f>Counts!AN51/Counts!$AD51</f>
        <v>3.6758144121296424E-2</v>
      </c>
      <c r="AO51" s="287">
        <f>Counts!AO51/Counts!$AD51</f>
        <v>3.8088062901173426E-3</v>
      </c>
      <c r="AQ51" s="161"/>
      <c r="AR51" s="162"/>
      <c r="AS51" s="161"/>
    </row>
    <row r="52" spans="1:45">
      <c r="A52" s="71" t="s">
        <v>52</v>
      </c>
      <c r="B52" s="88">
        <v>13674</v>
      </c>
      <c r="C52" s="163">
        <f>Counts!C52/Counts!B52</f>
        <v>0.94251864853005707</v>
      </c>
      <c r="D52" s="167">
        <f>Counts!D52/Counts!B52</f>
        <v>5.748135146994296E-2</v>
      </c>
      <c r="E52" s="269">
        <f>Counts!E52/Counts!B52</f>
        <v>2.9252596167909901E-4</v>
      </c>
      <c r="F52" s="165">
        <f>Counts!F52/Counts!$B52</f>
        <v>0.55250841012139829</v>
      </c>
      <c r="G52" s="166">
        <f>Counts!G52/Counts!$B52</f>
        <v>0.17690507532543515</v>
      </c>
      <c r="H52" s="166">
        <f>Counts!H52/Counts!B52</f>
        <v>0.16717858709960509</v>
      </c>
      <c r="I52" s="166">
        <f>Counts!I52/Counts!$B52</f>
        <v>4.9875676466286385E-2</v>
      </c>
      <c r="J52" s="166">
        <f>Counts!J52/Counts!$B52</f>
        <v>4.3147579347667109E-2</v>
      </c>
      <c r="K52" s="263" t="s">
        <v>61</v>
      </c>
      <c r="L52" s="278" t="s">
        <v>61</v>
      </c>
      <c r="M52" s="276">
        <f>Counts!M52/Counts!$B52</f>
        <v>4.0953634635073864E-3</v>
      </c>
      <c r="N52" s="282">
        <f>Counts!N52/Counts!$B52</f>
        <v>6.2893081761006293E-3</v>
      </c>
      <c r="O52" s="63"/>
      <c r="P52" s="71" t="s">
        <v>52</v>
      </c>
      <c r="Q52" s="88">
        <v>11710</v>
      </c>
      <c r="R52" s="163">
        <f>Counts!R52/Counts!$Q52</f>
        <v>0.83005977796754915</v>
      </c>
      <c r="S52" s="167">
        <f>Counts!S52/Counts!$Q52</f>
        <v>0.16823228010247651</v>
      </c>
      <c r="T52" s="298">
        <f>Counts!T52/Counts!Q52</f>
        <v>4.2698548249359521E-4</v>
      </c>
      <c r="U52" s="165">
        <v>0.67200000000000004</v>
      </c>
      <c r="V52" s="166">
        <v>0.128</v>
      </c>
      <c r="W52" s="166">
        <v>0.12000000000000001</v>
      </c>
      <c r="X52" s="166">
        <v>5.2999999999999999E-2</v>
      </c>
      <c r="Y52" s="166">
        <v>2.3E-2</v>
      </c>
      <c r="Z52" s="276">
        <v>4.0000000000000001E-3</v>
      </c>
      <c r="AA52" s="282">
        <v>1E-3</v>
      </c>
      <c r="AB52" s="63"/>
      <c r="AC52" s="71" t="s">
        <v>52</v>
      </c>
      <c r="AD52" s="169">
        <v>7617364</v>
      </c>
      <c r="AE52" s="165">
        <f>Counts!AE52/Counts!$AD52</f>
        <v>0.50305643789636412</v>
      </c>
      <c r="AF52" s="164">
        <f>Counts!AF52/Counts!$AD52</f>
        <v>0.49694356210363583</v>
      </c>
      <c r="AG52" s="170">
        <f>Counts!AG52/Counts!$AD52</f>
        <v>0.22060912410119826</v>
      </c>
      <c r="AH52" s="171">
        <f>Counts!AH52/Counts!$AD52</f>
        <v>0.66477721164434311</v>
      </c>
      <c r="AI52" s="172">
        <f>Counts!AI52/Counts!$AD52</f>
        <v>3.7174802201916567E-2</v>
      </c>
      <c r="AJ52" s="172">
        <f>Counts!AJ52/Counts!$AD52</f>
        <v>0.13231361925201421</v>
      </c>
      <c r="AK52" s="289">
        <f>Counts!AK52/Counts!$AD52</f>
        <v>9.1233660358097622E-3</v>
      </c>
      <c r="AL52" s="172">
        <f>Counts!AL52/Counts!$AD52</f>
        <v>8.8740146853951055E-2</v>
      </c>
      <c r="AM52" s="289">
        <f>Counts!AM52/Counts!$AD52</f>
        <v>6.4442240124011401E-3</v>
      </c>
      <c r="AN52" s="172">
        <f>Counts!AN52/Counts!$AD52</f>
        <v>5.7589738392441268E-2</v>
      </c>
      <c r="AO52" s="287">
        <f>Counts!AO52/Counts!$AD52</f>
        <v>3.8368916071228839E-3</v>
      </c>
      <c r="AQ52" s="161"/>
      <c r="AR52" s="162"/>
      <c r="AS52" s="161"/>
    </row>
    <row r="53" spans="1:45">
      <c r="A53" s="71" t="s">
        <v>53</v>
      </c>
      <c r="B53" s="88">
        <v>5847</v>
      </c>
      <c r="C53" s="163">
        <f>Counts!C53/Counts!B53</f>
        <v>0.89396271592269538</v>
      </c>
      <c r="D53" s="167">
        <f>Counts!D53/Counts!B53</f>
        <v>0.1060372840773046</v>
      </c>
      <c r="E53" s="272">
        <f>Counts!E53/Counts!B53</f>
        <v>0</v>
      </c>
      <c r="F53" s="165">
        <f>Counts!F53/Counts!$B53</f>
        <v>0.8476141611082606</v>
      </c>
      <c r="G53" s="166">
        <f>Counts!G53/Counts!$B53</f>
        <v>0.13630921840259963</v>
      </c>
      <c r="H53" s="166">
        <f>Counts!H53/Counts!B53</f>
        <v>7.3541987343937066E-3</v>
      </c>
      <c r="I53" s="276">
        <f>Counts!I53/Counts!$B53</f>
        <v>8.5513938772019838E-4</v>
      </c>
      <c r="J53" s="166">
        <f>Counts!J53/Counts!$B53</f>
        <v>6.8411151017615875E-4</v>
      </c>
      <c r="K53" s="255">
        <f>Counts!K53/Counts!$B53</f>
        <v>1.7102787754403969E-4</v>
      </c>
      <c r="L53" s="276">
        <f>Counts!L53/Counts!$B53</f>
        <v>7.0121429793056269E-3</v>
      </c>
      <c r="M53" s="166">
        <f>Counts!M53/Counts!$B53</f>
        <v>0</v>
      </c>
      <c r="N53" s="167">
        <f>Counts!N53/Counts!$B53</f>
        <v>0</v>
      </c>
      <c r="O53" s="63"/>
      <c r="P53" s="71" t="s">
        <v>53</v>
      </c>
      <c r="Q53" s="88">
        <v>5110</v>
      </c>
      <c r="R53" s="163">
        <f>Counts!R53/Counts!$Q53</f>
        <v>0.80039138943248533</v>
      </c>
      <c r="S53" s="167">
        <f>Counts!S53/Counts!$Q53</f>
        <v>0.19960861056751467</v>
      </c>
      <c r="T53" s="235">
        <f>Counts!T53/Counts!Q53</f>
        <v>0</v>
      </c>
      <c r="U53" s="165">
        <v>0.85499999999999998</v>
      </c>
      <c r="V53" s="166">
        <v>0.128</v>
      </c>
      <c r="W53" s="166">
        <v>9.0000000000000011E-3</v>
      </c>
      <c r="X53" s="276">
        <v>1E-3</v>
      </c>
      <c r="Y53" s="276">
        <v>1E-3</v>
      </c>
      <c r="Z53" s="259" t="s">
        <v>129</v>
      </c>
      <c r="AA53" s="282">
        <v>5.0000000000000001E-3</v>
      </c>
      <c r="AB53" s="63"/>
      <c r="AC53" s="71" t="s">
        <v>53</v>
      </c>
      <c r="AD53" s="169">
        <v>1801049</v>
      </c>
      <c r="AE53" s="165">
        <f>Counts!AE53/Counts!$AD53</f>
        <v>0.4978892856329839</v>
      </c>
      <c r="AF53" s="164">
        <f>Counts!AF53/Counts!$AD53</f>
        <v>0.50211071436701615</v>
      </c>
      <c r="AG53" s="170">
        <f>Counts!AG53/Counts!$AD53</f>
        <v>0.2034897440325055</v>
      </c>
      <c r="AH53" s="171">
        <f>Counts!AH53/Counts!$AD53</f>
        <v>0.91226946074204529</v>
      </c>
      <c r="AI53" s="172">
        <f>Counts!AI53/Counts!$AD53</f>
        <v>3.3502142362589804E-2</v>
      </c>
      <c r="AJ53" s="172">
        <f>Counts!AJ53/Counts!$AD53</f>
        <v>1.6765784828730368E-2</v>
      </c>
      <c r="AK53" s="289">
        <f>Counts!AK53/Counts!$AD53</f>
        <v>9.91644313952591E-4</v>
      </c>
      <c r="AL53" s="289">
        <f>Counts!AL53/Counts!$AD53</f>
        <v>7.6416577228048763E-3</v>
      </c>
      <c r="AM53" s="293">
        <f>Counts!AM53/Counts!$AD53</f>
        <v>3.6645310593992722E-4</v>
      </c>
      <c r="AN53" s="172">
        <f>Counts!AN53/Counts!$AD53</f>
        <v>2.6005400186224804E-2</v>
      </c>
      <c r="AO53" s="287">
        <f>Counts!AO53/Counts!$AD53</f>
        <v>2.4574567377122999E-3</v>
      </c>
      <c r="AQ53" s="161"/>
      <c r="AR53" s="162"/>
      <c r="AS53" s="161"/>
    </row>
    <row r="54" spans="1:45">
      <c r="A54" s="71" t="s">
        <v>54</v>
      </c>
      <c r="B54" s="88">
        <v>20202</v>
      </c>
      <c r="C54" s="163">
        <f>Counts!C54/Counts!B54</f>
        <v>0.93817443817443813</v>
      </c>
      <c r="D54" s="167">
        <f>Counts!D54/Counts!B54</f>
        <v>6.1825561825561828E-2</v>
      </c>
      <c r="E54" s="272">
        <f>Counts!E54/Counts!B54</f>
        <v>0</v>
      </c>
      <c r="F54" s="165">
        <f>Counts!F54/Counts!$B54</f>
        <v>0.4428769428769429</v>
      </c>
      <c r="G54" s="166">
        <f>Counts!G54/Counts!$B54</f>
        <v>0.40590040590040588</v>
      </c>
      <c r="H54" s="166">
        <f>Counts!H54/Counts!B54</f>
        <v>9.4941094941094942E-2</v>
      </c>
      <c r="I54" s="166">
        <f>Counts!I54/Counts!$B54</f>
        <v>4.3857043857043858E-2</v>
      </c>
      <c r="J54" s="166">
        <f>Counts!J54/Counts!$B54</f>
        <v>1.2078012078012079E-2</v>
      </c>
      <c r="K54" s="166">
        <f>Counts!K54/Counts!$B54</f>
        <v>0</v>
      </c>
      <c r="L54" s="166">
        <f>Counts!L54/Counts!$B54</f>
        <v>0</v>
      </c>
      <c r="M54" s="280" t="s">
        <v>61</v>
      </c>
      <c r="N54" s="284">
        <f>Counts!N54/Counts!$B54</f>
        <v>3.465003465003465E-4</v>
      </c>
      <c r="O54" s="63"/>
      <c r="P54" s="71" t="s">
        <v>54</v>
      </c>
      <c r="Q54" s="88">
        <v>12750</v>
      </c>
      <c r="R54" s="163">
        <f>Counts!R54/Counts!$Q54</f>
        <v>0.83843137254901956</v>
      </c>
      <c r="S54" s="167">
        <f>Counts!S54/Counts!$Q54</f>
        <v>0.15686274509803921</v>
      </c>
      <c r="T54" s="295">
        <f>Counts!T54/Counts!Q54</f>
        <v>3.7647058823529413E-3</v>
      </c>
      <c r="U54" s="165">
        <v>0.56899999999999995</v>
      </c>
      <c r="V54" s="166">
        <v>0.307</v>
      </c>
      <c r="W54" s="166">
        <v>5.7000000000000002E-2</v>
      </c>
      <c r="X54" s="166">
        <v>5.0999999999999997E-2</v>
      </c>
      <c r="Y54" s="276">
        <v>1.3999999999999999E-2</v>
      </c>
      <c r="Z54" s="276">
        <v>1E-3</v>
      </c>
      <c r="AA54" s="237" t="s">
        <v>129</v>
      </c>
      <c r="AB54" s="63"/>
      <c r="AC54" s="71" t="s">
        <v>54</v>
      </c>
      <c r="AD54" s="169">
        <v>5871661</v>
      </c>
      <c r="AE54" s="165">
        <f>Counts!AE54/Counts!$AD54</f>
        <v>0.50030493926675945</v>
      </c>
      <c r="AF54" s="164">
        <f>Counts!AF54/Counts!$AD54</f>
        <v>0.49969506073324055</v>
      </c>
      <c r="AG54" s="170">
        <f>Counts!AG54/Counts!$AD54</f>
        <v>0.22020072344094796</v>
      </c>
      <c r="AH54" s="171">
        <f>Counts!AH54/Counts!$AD54</f>
        <v>0.8014708274200435</v>
      </c>
      <c r="AI54" s="172">
        <f>Counts!AI54/Counts!$AD54</f>
        <v>6.206863781815742E-2</v>
      </c>
      <c r="AJ54" s="172">
        <f>Counts!AJ54/Counts!$AD54</f>
        <v>7.2313098457148672E-2</v>
      </c>
      <c r="AK54" s="289">
        <f>Counts!AK54/Counts!$AD54</f>
        <v>6.7199042996521768E-3</v>
      </c>
      <c r="AL54" s="172">
        <f>Counts!AL54/Counts!$AD54</f>
        <v>2.8124750390051471E-2</v>
      </c>
      <c r="AM54" s="293">
        <f>Counts!AM54/Counts!$AD54</f>
        <v>4.078913956374525E-4</v>
      </c>
      <c r="AN54" s="172">
        <f>Counts!AN54/Counts!$AD54</f>
        <v>2.6760741125892655E-2</v>
      </c>
      <c r="AO54" s="287">
        <f>Counts!AO54/Counts!$AD54</f>
        <v>2.1341490934166669E-3</v>
      </c>
      <c r="AQ54" s="161"/>
      <c r="AR54" s="162"/>
      <c r="AS54" s="161"/>
    </row>
    <row r="55" spans="1:45" ht="17" thickBot="1">
      <c r="A55" s="133" t="s">
        <v>55</v>
      </c>
      <c r="B55" s="113">
        <v>2123</v>
      </c>
      <c r="C55" s="173">
        <f>Counts!C55/Counts!B55</f>
        <v>0.87517663683466795</v>
      </c>
      <c r="D55" s="177">
        <f>Counts!D55/Counts!B55</f>
        <v>0.12482336316533207</v>
      </c>
      <c r="E55" s="273">
        <f>Counts!E55/Counts!B55</f>
        <v>0</v>
      </c>
      <c r="F55" s="175">
        <f>Counts!F55/Counts!$B55</f>
        <v>0.7503532736693358</v>
      </c>
      <c r="G55" s="176">
        <f>Counts!G55/Counts!$B55</f>
        <v>4.7574187470560525E-2</v>
      </c>
      <c r="H55" s="176">
        <f>Counts!H55/Counts!B55</f>
        <v>0.11681582666038624</v>
      </c>
      <c r="I55" s="176">
        <f>Counts!I55/Counts!$B55</f>
        <v>7.489401789919925E-2</v>
      </c>
      <c r="J55" s="176">
        <f>Counts!J55/Counts!$B55</f>
        <v>4.2392840320301462E-3</v>
      </c>
      <c r="K55" s="277">
        <f>Counts!K55/Counts!$B55</f>
        <v>2.3551577955723034E-3</v>
      </c>
      <c r="L55" s="176">
        <f>Counts!L55/Counts!$B55</f>
        <v>0</v>
      </c>
      <c r="M55" s="277">
        <f>Counts!M55/Counts!$B55</f>
        <v>1.4130946773433821E-3</v>
      </c>
      <c r="N55" s="283">
        <f>Counts!N55/Counts!$B55</f>
        <v>2.3551577955723034E-3</v>
      </c>
      <c r="O55" s="63"/>
      <c r="P55" s="133" t="s">
        <v>55</v>
      </c>
      <c r="Q55" s="113">
        <v>1570</v>
      </c>
      <c r="R55" s="173">
        <f>Counts!R55/Counts!$Q55</f>
        <v>0.77070063694267521</v>
      </c>
      <c r="S55" s="177">
        <f>Counts!S55/Counts!$Q55</f>
        <v>0.21656050955414013</v>
      </c>
      <c r="T55" s="300">
        <f>Counts!T55/Counts!Q55</f>
        <v>9.5541401273885346E-3</v>
      </c>
      <c r="U55" s="175">
        <v>0.74400000000000011</v>
      </c>
      <c r="V55" s="176">
        <v>5.2999999999999999E-2</v>
      </c>
      <c r="W55" s="176">
        <v>7.0000000000000007E-2</v>
      </c>
      <c r="X55" s="176">
        <v>0.12000000000000001</v>
      </c>
      <c r="Y55" s="277">
        <v>5.0000000000000001E-3</v>
      </c>
      <c r="Z55" s="277">
        <v>6.0000000000000001E-3</v>
      </c>
      <c r="AA55" s="283">
        <v>3.0000000000000001E-3</v>
      </c>
      <c r="AB55" s="63"/>
      <c r="AC55" s="133" t="s">
        <v>55</v>
      </c>
      <c r="AD55" s="178">
        <v>576641</v>
      </c>
      <c r="AE55" s="175">
        <f>Counts!AE55/Counts!$AD55</f>
        <v>0.51193723651283896</v>
      </c>
      <c r="AF55" s="174">
        <f>Counts!AF55/Counts!$AD55</f>
        <v>0.48806276348716099</v>
      </c>
      <c r="AG55" s="179">
        <f>Counts!AG55/Counts!$AD55</f>
        <v>0.2331901477695828</v>
      </c>
      <c r="AH55" s="180">
        <f>Counts!AH55/Counts!$AD55</f>
        <v>0.8298195931263993</v>
      </c>
      <c r="AI55" s="290">
        <f>Counts!AI55/Counts!$AD55</f>
        <v>8.3431459088063459E-3</v>
      </c>
      <c r="AJ55" s="181">
        <f>Counts!AJ55/Counts!$AD55</f>
        <v>0.10263751623627179</v>
      </c>
      <c r="AK55" s="181">
        <f>Counts!AK55/Counts!$AD55</f>
        <v>1.9648273362456017E-2</v>
      </c>
      <c r="AL55" s="290">
        <f>Counts!AL55/Counts!$AD55</f>
        <v>8.5096273071113577E-3</v>
      </c>
      <c r="AM55" s="290">
        <f>Counts!AM55/Counts!$AD55</f>
        <v>6.8846994924051533E-4</v>
      </c>
      <c r="AN55" s="181">
        <f>Counts!AN55/Counts!$AD55</f>
        <v>2.7609899400146711E-2</v>
      </c>
      <c r="AO55" s="288">
        <f>Counts!AO55/Counts!$AD55</f>
        <v>2.7434747095679982E-3</v>
      </c>
      <c r="AQ55" s="161"/>
      <c r="AR55" s="162"/>
      <c r="AS55" s="161"/>
    </row>
    <row r="56" spans="1:45" ht="32" customHeight="1">
      <c r="P56" s="326" t="s">
        <v>104</v>
      </c>
      <c r="Q56" s="326"/>
      <c r="R56" s="326"/>
      <c r="S56" s="326"/>
      <c r="T56" s="326"/>
      <c r="U56" s="326"/>
      <c r="V56" s="326"/>
      <c r="W56" s="326"/>
      <c r="X56" s="326"/>
      <c r="Y56" s="326"/>
      <c r="Z56" s="326"/>
      <c r="AA56" s="326"/>
    </row>
    <row r="57" spans="1:45" ht="48" customHeight="1">
      <c r="A57" s="140"/>
      <c r="B57" s="140"/>
      <c r="C57" s="327"/>
      <c r="D57" s="327"/>
      <c r="E57" s="61"/>
      <c r="F57" s="327"/>
      <c r="G57" s="327"/>
      <c r="H57" s="327"/>
      <c r="I57" s="327"/>
      <c r="J57" s="327"/>
      <c r="K57" s="327"/>
      <c r="L57" s="327"/>
      <c r="M57" s="327"/>
      <c r="N57" s="141"/>
      <c r="P57" s="325" t="s">
        <v>105</v>
      </c>
      <c r="Q57" s="325"/>
      <c r="R57" s="325"/>
      <c r="S57" s="325"/>
      <c r="T57" s="325"/>
      <c r="U57" s="325"/>
      <c r="V57" s="325"/>
      <c r="W57" s="325"/>
      <c r="X57" s="325"/>
      <c r="Y57" s="325"/>
      <c r="Z57" s="325"/>
      <c r="AA57" s="325"/>
      <c r="AC57" s="140"/>
      <c r="AD57" s="140"/>
      <c r="AE57" s="328"/>
      <c r="AF57" s="328"/>
      <c r="AG57" s="328"/>
      <c r="AH57" s="328"/>
      <c r="AI57" s="328"/>
      <c r="AJ57" s="328"/>
      <c r="AK57" s="328"/>
    </row>
  </sheetData>
  <mergeCells count="20">
    <mergeCell ref="B13:N13"/>
    <mergeCell ref="Q11:AA11"/>
    <mergeCell ref="Q12:AA12"/>
    <mergeCell ref="Q44:AA44"/>
    <mergeCell ref="AC2:AO2"/>
    <mergeCell ref="C2:M2"/>
    <mergeCell ref="P2:AA2"/>
    <mergeCell ref="C3:D3"/>
    <mergeCell ref="R3:S3"/>
    <mergeCell ref="U3:AA3"/>
    <mergeCell ref="AE3:AF3"/>
    <mergeCell ref="AH3:AO3"/>
    <mergeCell ref="F3:N3"/>
    <mergeCell ref="Q50:AA50"/>
    <mergeCell ref="Q16:AA16"/>
    <mergeCell ref="C57:D57"/>
    <mergeCell ref="F57:M57"/>
    <mergeCell ref="AE57:AK57"/>
    <mergeCell ref="P56:AA56"/>
    <mergeCell ref="P57:AA57"/>
  </mergeCells>
  <conditionalFormatting sqref="AS5:AS55">
    <cfRule type="cellIs" dxfId="0" priority="1" operator="lessThan">
      <formula>0</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E2425A-5E40-2745-A314-213F49C129CB}">
  <dimension ref="A1:AO111"/>
  <sheetViews>
    <sheetView workbookViewId="0"/>
  </sheetViews>
  <sheetFormatPr baseColWidth="10" defaultRowHeight="16"/>
  <cols>
    <col min="1" max="1" width="20.83203125" style="60" customWidth="1"/>
    <col min="2" max="2" width="14.33203125" style="60" customWidth="1"/>
    <col min="3" max="8" width="10.83203125" style="60"/>
    <col min="9" max="9" width="13.33203125" style="60" customWidth="1"/>
    <col min="10" max="10" width="10.83203125" style="60"/>
    <col min="11" max="11" width="12.33203125" style="60" customWidth="1"/>
    <col min="12" max="13" width="10.83203125" style="60"/>
    <col min="14" max="14" width="12.6640625" style="60" customWidth="1"/>
    <col min="15" max="15" width="6.5" style="60" customWidth="1"/>
    <col min="16" max="16" width="18.5" style="60" customWidth="1"/>
    <col min="17" max="17" width="13.5" style="60" customWidth="1"/>
    <col min="18" max="19" width="10.83203125" style="60"/>
    <col min="20" max="20" width="14.1640625" style="60" customWidth="1"/>
    <col min="21" max="23" width="10.83203125" style="60"/>
    <col min="24" max="24" width="13.33203125" style="60" customWidth="1"/>
    <col min="25" max="25" width="10.83203125" style="60"/>
    <col min="26" max="26" width="10.1640625" style="60" customWidth="1"/>
    <col min="27" max="27" width="10.83203125" style="60"/>
    <col min="28" max="28" width="6.6640625" style="60" customWidth="1"/>
    <col min="29" max="29" width="16.83203125" style="60" customWidth="1"/>
    <col min="30" max="30" width="14.6640625" style="60" customWidth="1"/>
    <col min="31" max="32" width="13.83203125" style="60" customWidth="1"/>
    <col min="33" max="33" width="12.33203125" style="60" customWidth="1"/>
    <col min="34" max="34" width="10.83203125" style="60"/>
    <col min="35" max="35" width="12.33203125" style="60" customWidth="1"/>
    <col min="36" max="36" width="13.6640625" style="60" customWidth="1"/>
    <col min="37" max="37" width="14.5" style="60" customWidth="1"/>
    <col min="38" max="38" width="15.5" style="60" customWidth="1"/>
    <col min="39" max="39" width="10.33203125" style="60" customWidth="1"/>
    <col min="40" max="16384" width="10.83203125" style="60"/>
  </cols>
  <sheetData>
    <row r="1" spans="1:41" ht="114">
      <c r="A1" s="147" t="s">
        <v>125</v>
      </c>
      <c r="N1" s="64"/>
      <c r="O1" s="63"/>
      <c r="AB1" s="63"/>
    </row>
    <row r="2" spans="1:41" s="142" customFormat="1" ht="18">
      <c r="A2" s="147"/>
      <c r="C2" s="329" t="s">
        <v>68</v>
      </c>
      <c r="D2" s="329"/>
      <c r="E2" s="329"/>
      <c r="F2" s="329"/>
      <c r="G2" s="329"/>
      <c r="H2" s="329"/>
      <c r="I2" s="329"/>
      <c r="J2" s="329"/>
      <c r="K2" s="329"/>
      <c r="L2" s="329"/>
      <c r="M2" s="329"/>
      <c r="N2" s="145"/>
      <c r="O2" s="143"/>
      <c r="P2" s="329" t="s">
        <v>4</v>
      </c>
      <c r="Q2" s="329"/>
      <c r="R2" s="329"/>
      <c r="S2" s="329"/>
      <c r="T2" s="329"/>
      <c r="U2" s="329"/>
      <c r="V2" s="329"/>
      <c r="W2" s="329"/>
      <c r="X2" s="329"/>
      <c r="Y2" s="329"/>
      <c r="Z2" s="329"/>
      <c r="AA2" s="329"/>
      <c r="AB2" s="143"/>
      <c r="AC2" s="329" t="s">
        <v>73</v>
      </c>
      <c r="AD2" s="329"/>
      <c r="AE2" s="329"/>
      <c r="AF2" s="329"/>
      <c r="AG2" s="329"/>
      <c r="AH2" s="329"/>
      <c r="AI2" s="329"/>
      <c r="AJ2" s="329"/>
      <c r="AK2" s="329"/>
      <c r="AL2" s="329"/>
      <c r="AM2" s="329"/>
      <c r="AN2" s="329"/>
      <c r="AO2" s="329"/>
    </row>
    <row r="3" spans="1:41" s="142" customFormat="1" ht="18">
      <c r="C3" s="330" t="s">
        <v>2</v>
      </c>
      <c r="D3" s="331"/>
      <c r="E3" s="144" t="s">
        <v>1</v>
      </c>
      <c r="F3" s="330" t="s">
        <v>72</v>
      </c>
      <c r="G3" s="331"/>
      <c r="H3" s="331"/>
      <c r="I3" s="331"/>
      <c r="J3" s="331"/>
      <c r="K3" s="331"/>
      <c r="L3" s="331"/>
      <c r="M3" s="331"/>
      <c r="N3" s="332"/>
      <c r="O3" s="143"/>
      <c r="P3" s="145"/>
      <c r="Q3" s="145"/>
      <c r="R3" s="330" t="s">
        <v>126</v>
      </c>
      <c r="S3" s="332"/>
      <c r="T3" s="144" t="s">
        <v>127</v>
      </c>
      <c r="U3" s="330" t="s">
        <v>128</v>
      </c>
      <c r="V3" s="331"/>
      <c r="W3" s="331"/>
      <c r="X3" s="331"/>
      <c r="Y3" s="331"/>
      <c r="Z3" s="331"/>
      <c r="AA3" s="332"/>
      <c r="AB3" s="143"/>
      <c r="AC3" s="208"/>
      <c r="AD3" s="209"/>
      <c r="AE3" s="344" t="s">
        <v>2</v>
      </c>
      <c r="AF3" s="344"/>
      <c r="AG3" s="144" t="s">
        <v>1</v>
      </c>
      <c r="AH3" s="344" t="s">
        <v>72</v>
      </c>
      <c r="AI3" s="344"/>
      <c r="AJ3" s="344"/>
      <c r="AK3" s="344"/>
      <c r="AL3" s="344"/>
      <c r="AM3" s="344"/>
      <c r="AN3" s="344"/>
      <c r="AO3" s="344"/>
    </row>
    <row r="4" spans="1:41" s="61" customFormat="1" ht="103" thickBot="1">
      <c r="A4" s="65" t="s">
        <v>0</v>
      </c>
      <c r="B4" s="66" t="s">
        <v>63</v>
      </c>
      <c r="C4" s="182" t="s">
        <v>69</v>
      </c>
      <c r="D4" s="183" t="s">
        <v>70</v>
      </c>
      <c r="E4" s="184" t="s">
        <v>71</v>
      </c>
      <c r="F4" s="69" t="s">
        <v>59</v>
      </c>
      <c r="G4" s="69" t="s">
        <v>76</v>
      </c>
      <c r="H4" s="69" t="s">
        <v>58</v>
      </c>
      <c r="I4" s="69" t="s">
        <v>77</v>
      </c>
      <c r="J4" s="69" t="s">
        <v>78</v>
      </c>
      <c r="K4" s="69" t="s">
        <v>102</v>
      </c>
      <c r="L4" s="69" t="s">
        <v>80</v>
      </c>
      <c r="M4" s="69" t="s">
        <v>82</v>
      </c>
      <c r="N4" s="68" t="s">
        <v>56</v>
      </c>
      <c r="O4" s="70" t="s">
        <v>106</v>
      </c>
      <c r="P4" s="65" t="s">
        <v>0</v>
      </c>
      <c r="Q4" s="66" t="s">
        <v>64</v>
      </c>
      <c r="R4" s="67" t="s">
        <v>69</v>
      </c>
      <c r="S4" s="68" t="s">
        <v>70</v>
      </c>
      <c r="T4" s="185" t="s">
        <v>71</v>
      </c>
      <c r="U4" s="69" t="s">
        <v>59</v>
      </c>
      <c r="V4" s="69" t="s">
        <v>76</v>
      </c>
      <c r="W4" s="69" t="s">
        <v>58</v>
      </c>
      <c r="X4" s="69" t="s">
        <v>77</v>
      </c>
      <c r="Y4" s="69" t="s">
        <v>78</v>
      </c>
      <c r="Z4" s="69" t="s">
        <v>79</v>
      </c>
      <c r="AA4" s="68" t="s">
        <v>80</v>
      </c>
      <c r="AB4" s="70" t="s">
        <v>106</v>
      </c>
      <c r="AC4" s="186" t="s">
        <v>0</v>
      </c>
      <c r="AD4" s="187" t="s">
        <v>65</v>
      </c>
      <c r="AE4" s="67" t="s">
        <v>69</v>
      </c>
      <c r="AF4" s="68" t="s">
        <v>70</v>
      </c>
      <c r="AG4" s="66" t="s">
        <v>71</v>
      </c>
      <c r="AH4" s="67" t="s">
        <v>59</v>
      </c>
      <c r="AI4" s="69" t="s">
        <v>76</v>
      </c>
      <c r="AJ4" s="69" t="s">
        <v>58</v>
      </c>
      <c r="AK4" s="69" t="s">
        <v>77</v>
      </c>
      <c r="AL4" s="69" t="s">
        <v>78</v>
      </c>
      <c r="AM4" s="69" t="s">
        <v>79</v>
      </c>
      <c r="AN4" s="69" t="s">
        <v>80</v>
      </c>
      <c r="AO4" s="68" t="s">
        <v>81</v>
      </c>
    </row>
    <row r="5" spans="1:41" s="61" customFormat="1">
      <c r="A5" s="71" t="s">
        <v>5</v>
      </c>
      <c r="B5" s="72">
        <v>25032</v>
      </c>
      <c r="C5" s="76">
        <v>22915</v>
      </c>
      <c r="D5" s="74">
        <v>2117</v>
      </c>
      <c r="E5" s="188">
        <v>0</v>
      </c>
      <c r="F5" s="76">
        <v>11470</v>
      </c>
      <c r="G5" s="77">
        <v>13353</v>
      </c>
      <c r="H5" s="78">
        <v>0</v>
      </c>
      <c r="I5" s="78">
        <v>3</v>
      </c>
      <c r="J5" s="78">
        <v>4</v>
      </c>
      <c r="K5" s="78">
        <v>0</v>
      </c>
      <c r="L5" s="77">
        <v>0</v>
      </c>
      <c r="M5" s="77">
        <v>202</v>
      </c>
      <c r="N5" s="74">
        <v>0</v>
      </c>
      <c r="O5" s="70"/>
      <c r="P5" s="71" t="s">
        <v>5</v>
      </c>
      <c r="Q5" s="72">
        <v>16450</v>
      </c>
      <c r="R5" s="76">
        <v>13680</v>
      </c>
      <c r="S5" s="74">
        <v>2730</v>
      </c>
      <c r="T5" s="228">
        <v>34</v>
      </c>
      <c r="U5" s="215">
        <v>0.53799999999999992</v>
      </c>
      <c r="V5" s="216">
        <v>0.43200000000000005</v>
      </c>
      <c r="W5" s="216">
        <v>2.7000000000000003E-2</v>
      </c>
      <c r="X5" s="216">
        <v>1E-3</v>
      </c>
      <c r="Y5" s="216">
        <v>1E-3</v>
      </c>
      <c r="Z5" s="224" t="s">
        <v>129</v>
      </c>
      <c r="AA5" s="231" t="s">
        <v>129</v>
      </c>
      <c r="AB5" s="70"/>
      <c r="AC5" s="71" t="s">
        <v>5</v>
      </c>
      <c r="AD5" s="190">
        <f>SUM(AE5:AF5)</f>
        <v>4997675</v>
      </c>
      <c r="AE5" s="76">
        <v>2429703</v>
      </c>
      <c r="AF5" s="74">
        <v>2567972</v>
      </c>
      <c r="AG5" s="190">
        <v>1122381</v>
      </c>
      <c r="AH5" s="85">
        <v>3241003</v>
      </c>
      <c r="AI5" s="86">
        <v>1316314</v>
      </c>
      <c r="AJ5" s="86">
        <v>224659</v>
      </c>
      <c r="AK5" s="86">
        <v>17417</v>
      </c>
      <c r="AL5" s="86">
        <v>69331</v>
      </c>
      <c r="AM5" s="86">
        <v>1594</v>
      </c>
      <c r="AN5" s="86">
        <v>114853</v>
      </c>
      <c r="AO5" s="87">
        <v>12504</v>
      </c>
    </row>
    <row r="6" spans="1:41">
      <c r="A6" s="71" t="s">
        <v>6</v>
      </c>
      <c r="B6" s="88">
        <v>4639</v>
      </c>
      <c r="C6" s="92">
        <v>4197</v>
      </c>
      <c r="D6" s="90">
        <v>442</v>
      </c>
      <c r="E6" s="168">
        <v>0</v>
      </c>
      <c r="F6" s="92">
        <v>1895</v>
      </c>
      <c r="G6" s="93">
        <v>465</v>
      </c>
      <c r="H6" s="93">
        <v>125</v>
      </c>
      <c r="I6" s="94">
        <v>1855</v>
      </c>
      <c r="J6" s="93">
        <v>158</v>
      </c>
      <c r="K6" s="93">
        <v>95</v>
      </c>
      <c r="L6" s="94">
        <v>0</v>
      </c>
      <c r="M6" s="94">
        <v>0</v>
      </c>
      <c r="N6" s="103">
        <v>46</v>
      </c>
      <c r="O6" s="63"/>
      <c r="P6" s="71" t="s">
        <v>6</v>
      </c>
      <c r="Q6" s="168">
        <v>50</v>
      </c>
      <c r="R6" s="96">
        <v>40</v>
      </c>
      <c r="S6" s="90">
        <v>10</v>
      </c>
      <c r="T6" s="95">
        <v>0</v>
      </c>
      <c r="U6" s="218">
        <v>0.48899999999999999</v>
      </c>
      <c r="V6" s="230" t="s">
        <v>129</v>
      </c>
      <c r="W6" s="219">
        <v>2.2000000000000002E-2</v>
      </c>
      <c r="X6" s="219">
        <v>0.48899999999999999</v>
      </c>
      <c r="Y6" s="230" t="s">
        <v>129</v>
      </c>
      <c r="Z6" s="230" t="s">
        <v>129</v>
      </c>
      <c r="AA6" s="232" t="s">
        <v>129</v>
      </c>
      <c r="AB6" s="63"/>
      <c r="AC6" s="71" t="s">
        <v>6</v>
      </c>
      <c r="AD6" s="191">
        <f t="shared" ref="AD6:AD55" si="0">SUM(AE6:AF6)</f>
        <v>735951</v>
      </c>
      <c r="AE6" s="99">
        <v>384749</v>
      </c>
      <c r="AF6" s="100">
        <v>351202</v>
      </c>
      <c r="AG6" s="191">
        <v>182734</v>
      </c>
      <c r="AH6" s="99">
        <v>434515</v>
      </c>
      <c r="AI6" s="102">
        <v>22787</v>
      </c>
      <c r="AJ6" s="102">
        <v>53604</v>
      </c>
      <c r="AK6" s="102">
        <v>104399</v>
      </c>
      <c r="AL6" s="102">
        <v>46455</v>
      </c>
      <c r="AM6" s="102">
        <v>10500</v>
      </c>
      <c r="AN6" s="102">
        <v>60102</v>
      </c>
      <c r="AO6" s="100">
        <v>3589</v>
      </c>
    </row>
    <row r="7" spans="1:41">
      <c r="A7" s="71" t="s">
        <v>7</v>
      </c>
      <c r="B7" s="88">
        <v>33914</v>
      </c>
      <c r="C7" s="92">
        <v>30794</v>
      </c>
      <c r="D7" s="103">
        <v>3120</v>
      </c>
      <c r="E7" s="168">
        <v>17</v>
      </c>
      <c r="F7" s="92">
        <v>12960</v>
      </c>
      <c r="G7" s="94">
        <v>5087</v>
      </c>
      <c r="H7" s="94">
        <v>13131</v>
      </c>
      <c r="I7" s="94">
        <v>1880</v>
      </c>
      <c r="J7" s="93">
        <v>157</v>
      </c>
      <c r="K7" s="93" t="s">
        <v>61</v>
      </c>
      <c r="L7" s="94" t="s">
        <v>61</v>
      </c>
      <c r="M7" s="94">
        <v>612</v>
      </c>
      <c r="N7" s="103">
        <v>87</v>
      </c>
      <c r="O7" s="63"/>
      <c r="P7" s="71" t="s">
        <v>7</v>
      </c>
      <c r="Q7" s="88">
        <v>13540</v>
      </c>
      <c r="R7" s="92">
        <v>11220</v>
      </c>
      <c r="S7" s="103">
        <v>2180</v>
      </c>
      <c r="T7" s="95">
        <v>136</v>
      </c>
      <c r="U7" s="218">
        <v>0.55200000000000005</v>
      </c>
      <c r="V7" s="219">
        <v>0.156</v>
      </c>
      <c r="W7" s="219">
        <v>0.20399999999999999</v>
      </c>
      <c r="X7" s="219">
        <v>8.1000000000000003E-2</v>
      </c>
      <c r="Y7" s="219">
        <v>5.0000000000000001E-3</v>
      </c>
      <c r="Z7" s="230" t="s">
        <v>129</v>
      </c>
      <c r="AA7" s="220">
        <v>2E-3</v>
      </c>
      <c r="AB7" s="63"/>
      <c r="AC7" s="71" t="s">
        <v>7</v>
      </c>
      <c r="AD7" s="191">
        <f t="shared" si="0"/>
        <v>7079203</v>
      </c>
      <c r="AE7" s="99">
        <v>3533895</v>
      </c>
      <c r="AF7" s="100">
        <v>3545308</v>
      </c>
      <c r="AG7" s="191">
        <v>1614435</v>
      </c>
      <c r="AH7" s="99">
        <v>3781665</v>
      </c>
      <c r="AI7" s="102">
        <v>299877</v>
      </c>
      <c r="AJ7" s="102">
        <v>2257429</v>
      </c>
      <c r="AK7" s="102">
        <v>256947</v>
      </c>
      <c r="AL7" s="102">
        <v>228292</v>
      </c>
      <c r="AM7" s="102">
        <v>12623</v>
      </c>
      <c r="AN7" s="102">
        <v>223929</v>
      </c>
      <c r="AO7" s="100">
        <v>18441</v>
      </c>
    </row>
    <row r="8" spans="1:41">
      <c r="A8" s="71" t="s">
        <v>8</v>
      </c>
      <c r="B8" s="88">
        <v>17022</v>
      </c>
      <c r="C8" s="92">
        <v>15592</v>
      </c>
      <c r="D8" s="103">
        <v>1430</v>
      </c>
      <c r="E8" s="168">
        <v>5</v>
      </c>
      <c r="F8" s="92">
        <v>9547</v>
      </c>
      <c r="G8" s="94">
        <v>6771</v>
      </c>
      <c r="H8" s="93">
        <v>563</v>
      </c>
      <c r="I8" s="93">
        <v>49</v>
      </c>
      <c r="J8" s="93">
        <v>48</v>
      </c>
      <c r="K8" s="93">
        <v>19</v>
      </c>
      <c r="L8" s="94">
        <v>0</v>
      </c>
      <c r="M8" s="94">
        <v>23</v>
      </c>
      <c r="N8" s="103">
        <v>2</v>
      </c>
      <c r="O8" s="63"/>
      <c r="P8" s="71" t="s">
        <v>8</v>
      </c>
      <c r="Q8" s="88">
        <v>9400</v>
      </c>
      <c r="R8" s="92">
        <v>7610</v>
      </c>
      <c r="S8" s="103">
        <v>1720</v>
      </c>
      <c r="T8" s="95">
        <v>69</v>
      </c>
      <c r="U8" s="218">
        <v>0.61</v>
      </c>
      <c r="V8" s="219">
        <v>0.34200000000000003</v>
      </c>
      <c r="W8" s="219">
        <v>0.04</v>
      </c>
      <c r="X8" s="219">
        <v>3.0000000000000001E-3</v>
      </c>
      <c r="Y8" s="219">
        <v>1E-3</v>
      </c>
      <c r="Z8" s="219">
        <v>1E-3</v>
      </c>
      <c r="AA8" s="220">
        <v>2E-3</v>
      </c>
      <c r="AB8" s="63"/>
      <c r="AC8" s="71" t="s">
        <v>8</v>
      </c>
      <c r="AD8" s="191">
        <f t="shared" si="0"/>
        <v>3006309</v>
      </c>
      <c r="AE8" s="99">
        <v>1483520</v>
      </c>
      <c r="AF8" s="100">
        <v>1522789</v>
      </c>
      <c r="AG8" s="191">
        <v>705785</v>
      </c>
      <c r="AH8" s="99">
        <v>2123715</v>
      </c>
      <c r="AI8" s="102">
        <v>455748</v>
      </c>
      <c r="AJ8" s="102">
        <v>236001</v>
      </c>
      <c r="AK8" s="102">
        <v>13665</v>
      </c>
      <c r="AL8" s="102">
        <v>45575</v>
      </c>
      <c r="AM8" s="102">
        <v>10408</v>
      </c>
      <c r="AN8" s="102">
        <v>114930</v>
      </c>
      <c r="AO8" s="100">
        <v>6267</v>
      </c>
    </row>
    <row r="9" spans="1:41">
      <c r="A9" s="71" t="s">
        <v>9</v>
      </c>
      <c r="B9" s="88">
        <v>101441</v>
      </c>
      <c r="C9" s="92">
        <v>97525</v>
      </c>
      <c r="D9" s="103">
        <v>3916</v>
      </c>
      <c r="E9" s="168" t="s">
        <v>61</v>
      </c>
      <c r="F9" s="92">
        <v>20137</v>
      </c>
      <c r="G9" s="94">
        <v>28710</v>
      </c>
      <c r="H9" s="94">
        <v>45999</v>
      </c>
      <c r="I9" s="94">
        <v>1161</v>
      </c>
      <c r="J9" s="94">
        <v>1162</v>
      </c>
      <c r="K9" s="93">
        <v>321</v>
      </c>
      <c r="L9" s="94" t="s">
        <v>61</v>
      </c>
      <c r="M9" s="94">
        <v>3951</v>
      </c>
      <c r="N9" s="103">
        <v>0</v>
      </c>
      <c r="O9" s="63"/>
      <c r="P9" s="71" t="s">
        <v>9</v>
      </c>
      <c r="Q9" s="88">
        <v>75060</v>
      </c>
      <c r="R9" s="92">
        <v>65240</v>
      </c>
      <c r="S9" s="103">
        <v>9820</v>
      </c>
      <c r="T9" s="95">
        <v>0</v>
      </c>
      <c r="U9" s="218">
        <v>0.28699999999999998</v>
      </c>
      <c r="V9" s="219">
        <v>0.20600000000000002</v>
      </c>
      <c r="W9" s="219">
        <v>0.46600000000000003</v>
      </c>
      <c r="X9" s="219">
        <v>8.0000000000000002E-3</v>
      </c>
      <c r="Y9" s="219">
        <v>1.8000000000000002E-2</v>
      </c>
      <c r="Z9" s="219">
        <v>5.0000000000000001E-3</v>
      </c>
      <c r="AA9" s="220">
        <v>0.01</v>
      </c>
      <c r="AB9" s="63"/>
      <c r="AC9" s="71" t="s">
        <v>9</v>
      </c>
      <c r="AD9" s="191">
        <f t="shared" si="0"/>
        <v>39455353</v>
      </c>
      <c r="AE9" s="99">
        <v>19714044</v>
      </c>
      <c r="AF9" s="100">
        <v>19741309</v>
      </c>
      <c r="AG9" s="191">
        <v>8992432</v>
      </c>
      <c r="AH9" s="99">
        <v>14109297</v>
      </c>
      <c r="AI9" s="102">
        <v>2128184</v>
      </c>
      <c r="AJ9" s="102">
        <v>15593787</v>
      </c>
      <c r="AK9" s="102">
        <v>124341</v>
      </c>
      <c r="AL9" s="102">
        <v>5802086</v>
      </c>
      <c r="AM9" s="102">
        <v>134692</v>
      </c>
      <c r="AN9" s="102">
        <v>1413870</v>
      </c>
      <c r="AO9" s="100">
        <v>149096</v>
      </c>
    </row>
    <row r="10" spans="1:41" ht="17" thickBot="1">
      <c r="A10" s="71" t="s">
        <v>10</v>
      </c>
      <c r="B10" s="88">
        <v>15865</v>
      </c>
      <c r="C10" s="92">
        <v>14599</v>
      </c>
      <c r="D10" s="103">
        <v>1266</v>
      </c>
      <c r="E10" s="168">
        <v>0</v>
      </c>
      <c r="F10" s="92">
        <v>6520</v>
      </c>
      <c r="G10" s="94">
        <v>2769</v>
      </c>
      <c r="H10" s="94">
        <v>4722</v>
      </c>
      <c r="I10" s="93">
        <v>542</v>
      </c>
      <c r="J10" s="93">
        <v>184</v>
      </c>
      <c r="K10" s="93">
        <v>10</v>
      </c>
      <c r="L10" s="94" t="s">
        <v>61</v>
      </c>
      <c r="M10" s="94">
        <v>1025</v>
      </c>
      <c r="N10" s="103">
        <v>93</v>
      </c>
      <c r="O10" s="63"/>
      <c r="P10" s="71" t="s">
        <v>10</v>
      </c>
      <c r="Q10" s="113">
        <v>13000</v>
      </c>
      <c r="R10" s="107">
        <v>10720</v>
      </c>
      <c r="S10" s="108">
        <v>2290</v>
      </c>
      <c r="T10" s="229">
        <v>0</v>
      </c>
      <c r="U10" s="221">
        <v>0.57299999999999995</v>
      </c>
      <c r="V10" s="222">
        <v>0.16300000000000001</v>
      </c>
      <c r="W10" s="222">
        <v>0.23699999999999999</v>
      </c>
      <c r="X10" s="222">
        <v>1.8000000000000002E-2</v>
      </c>
      <c r="Y10" s="222">
        <v>6.9999999999999993E-3</v>
      </c>
      <c r="Z10" s="222">
        <v>1E-3</v>
      </c>
      <c r="AA10" s="223">
        <v>2E-3</v>
      </c>
      <c r="AB10" s="63"/>
      <c r="AC10" s="71" t="s">
        <v>10</v>
      </c>
      <c r="AD10" s="191">
        <f t="shared" si="0"/>
        <v>5723176</v>
      </c>
      <c r="AE10" s="99">
        <v>2895936</v>
      </c>
      <c r="AF10" s="100">
        <v>2827240</v>
      </c>
      <c r="AG10" s="191">
        <v>1262735</v>
      </c>
      <c r="AH10" s="99">
        <v>3821828</v>
      </c>
      <c r="AI10" s="102">
        <v>222572</v>
      </c>
      <c r="AJ10" s="102">
        <v>1254636</v>
      </c>
      <c r="AK10" s="102">
        <v>26070</v>
      </c>
      <c r="AL10" s="102">
        <v>180192</v>
      </c>
      <c r="AM10" s="102">
        <v>7357</v>
      </c>
      <c r="AN10" s="102">
        <v>192511</v>
      </c>
      <c r="AO10" s="100">
        <v>18010</v>
      </c>
    </row>
    <row r="11" spans="1:41">
      <c r="A11" s="71" t="s">
        <v>11</v>
      </c>
      <c r="B11" s="88">
        <v>9889</v>
      </c>
      <c r="C11" s="92">
        <v>9254</v>
      </c>
      <c r="D11" s="90">
        <v>635</v>
      </c>
      <c r="E11" s="168">
        <v>41</v>
      </c>
      <c r="F11" s="92">
        <v>2778</v>
      </c>
      <c r="G11" s="94">
        <v>4208</v>
      </c>
      <c r="H11" s="94">
        <v>2824</v>
      </c>
      <c r="I11" s="93">
        <v>34</v>
      </c>
      <c r="J11" s="93">
        <v>43</v>
      </c>
      <c r="K11" s="93">
        <v>0</v>
      </c>
      <c r="L11" s="94">
        <v>0</v>
      </c>
      <c r="M11" s="94">
        <v>0</v>
      </c>
      <c r="N11" s="103">
        <v>2</v>
      </c>
      <c r="O11" s="63"/>
      <c r="P11" s="71" t="s">
        <v>11</v>
      </c>
      <c r="Q11" s="340" t="s">
        <v>101</v>
      </c>
      <c r="R11" s="341"/>
      <c r="S11" s="341"/>
      <c r="T11" s="341"/>
      <c r="U11" s="341"/>
      <c r="V11" s="341"/>
      <c r="W11" s="341"/>
      <c r="X11" s="341"/>
      <c r="Y11" s="341"/>
      <c r="Z11" s="341"/>
      <c r="AA11" s="342"/>
      <c r="AB11" s="63"/>
      <c r="AC11" s="71" t="s">
        <v>11</v>
      </c>
      <c r="AD11" s="191">
        <f t="shared" si="0"/>
        <v>3605330</v>
      </c>
      <c r="AE11" s="99">
        <v>1768860</v>
      </c>
      <c r="AF11" s="100">
        <v>1836470</v>
      </c>
      <c r="AG11" s="191">
        <v>744491</v>
      </c>
      <c r="AH11" s="99">
        <v>2340848</v>
      </c>
      <c r="AI11" s="102">
        <v>359156</v>
      </c>
      <c r="AJ11" s="102">
        <v>610065</v>
      </c>
      <c r="AK11" s="102">
        <v>4225</v>
      </c>
      <c r="AL11" s="102">
        <v>165872</v>
      </c>
      <c r="AM11" s="112">
        <v>761</v>
      </c>
      <c r="AN11" s="102">
        <v>105584</v>
      </c>
      <c r="AO11" s="100">
        <v>18819</v>
      </c>
    </row>
    <row r="12" spans="1:41" ht="17" thickBot="1">
      <c r="A12" s="71" t="s">
        <v>12</v>
      </c>
      <c r="B12" s="113">
        <v>4810</v>
      </c>
      <c r="C12" s="107">
        <v>4568</v>
      </c>
      <c r="D12" s="115">
        <v>242</v>
      </c>
      <c r="E12" s="192">
        <v>0</v>
      </c>
      <c r="F12" s="107">
        <v>1551</v>
      </c>
      <c r="G12" s="116">
        <v>2952</v>
      </c>
      <c r="H12" s="117">
        <v>299</v>
      </c>
      <c r="I12" s="117">
        <v>1</v>
      </c>
      <c r="J12" s="117">
        <v>6</v>
      </c>
      <c r="K12" s="117">
        <v>0</v>
      </c>
      <c r="L12" s="116">
        <v>0</v>
      </c>
      <c r="M12" s="116">
        <v>0</v>
      </c>
      <c r="N12" s="108">
        <v>1</v>
      </c>
      <c r="O12" s="63"/>
      <c r="P12" s="71" t="s">
        <v>12</v>
      </c>
      <c r="Q12" s="371" t="s">
        <v>101</v>
      </c>
      <c r="R12" s="372"/>
      <c r="S12" s="372"/>
      <c r="T12" s="338"/>
      <c r="U12" s="338"/>
      <c r="V12" s="338"/>
      <c r="W12" s="338"/>
      <c r="X12" s="338"/>
      <c r="Y12" s="338"/>
      <c r="Z12" s="338"/>
      <c r="AA12" s="339"/>
      <c r="AB12" s="63"/>
      <c r="AC12" s="71" t="s">
        <v>12</v>
      </c>
      <c r="AD12" s="191">
        <f t="shared" si="0"/>
        <v>981892</v>
      </c>
      <c r="AE12" s="99">
        <v>477219</v>
      </c>
      <c r="AF12" s="100">
        <v>504673</v>
      </c>
      <c r="AG12" s="191">
        <v>207645</v>
      </c>
      <c r="AH12" s="99">
        <v>597040</v>
      </c>
      <c r="AI12" s="102">
        <v>211387</v>
      </c>
      <c r="AJ12" s="102">
        <v>95278</v>
      </c>
      <c r="AK12" s="102">
        <v>2084</v>
      </c>
      <c r="AL12" s="102">
        <v>39398</v>
      </c>
      <c r="AM12" s="112">
        <v>299</v>
      </c>
      <c r="AN12" s="102">
        <v>32744</v>
      </c>
      <c r="AO12" s="100">
        <v>3662</v>
      </c>
    </row>
    <row r="13" spans="1:41" ht="17" thickBot="1">
      <c r="A13" s="71" t="s">
        <v>13</v>
      </c>
      <c r="B13" s="367" t="s">
        <v>100</v>
      </c>
      <c r="C13" s="368"/>
      <c r="D13" s="368"/>
      <c r="E13" s="368"/>
      <c r="F13" s="368"/>
      <c r="G13" s="368"/>
      <c r="H13" s="368"/>
      <c r="I13" s="368"/>
      <c r="J13" s="368"/>
      <c r="K13" s="368"/>
      <c r="L13" s="369"/>
      <c r="M13" s="369"/>
      <c r="N13" s="370"/>
      <c r="O13" s="63"/>
      <c r="P13" s="71" t="s">
        <v>13</v>
      </c>
      <c r="Q13" s="194">
        <v>1820</v>
      </c>
      <c r="R13" s="195">
        <v>1700</v>
      </c>
      <c r="S13" s="60">
        <v>120</v>
      </c>
      <c r="T13" s="228">
        <v>0</v>
      </c>
      <c r="U13" s="215">
        <v>4.5999999999999999E-2</v>
      </c>
      <c r="V13" s="216">
        <v>0.89400000000000002</v>
      </c>
      <c r="W13" s="216">
        <v>5.7000000000000002E-2</v>
      </c>
      <c r="X13" s="224" t="s">
        <v>129</v>
      </c>
      <c r="Y13" s="216">
        <v>3.0000000000000001E-3</v>
      </c>
      <c r="Z13" s="224" t="s">
        <v>129</v>
      </c>
      <c r="AA13" s="231" t="s">
        <v>129</v>
      </c>
      <c r="AB13" s="63"/>
      <c r="AC13" s="71" t="s">
        <v>13</v>
      </c>
      <c r="AD13" s="191">
        <f t="shared" si="0"/>
        <v>683154</v>
      </c>
      <c r="AE13" s="99">
        <v>325490</v>
      </c>
      <c r="AF13" s="100">
        <v>357664</v>
      </c>
      <c r="AG13" s="191">
        <v>125022</v>
      </c>
      <c r="AH13" s="99">
        <v>250396</v>
      </c>
      <c r="AI13" s="102">
        <v>299716</v>
      </c>
      <c r="AJ13" s="102">
        <v>76982</v>
      </c>
      <c r="AK13" s="102">
        <v>1003</v>
      </c>
      <c r="AL13" s="102">
        <v>27522</v>
      </c>
      <c r="AM13" s="112">
        <v>297</v>
      </c>
      <c r="AN13" s="102">
        <v>23632</v>
      </c>
      <c r="AO13" s="100">
        <v>3606</v>
      </c>
    </row>
    <row r="14" spans="1:41">
      <c r="A14" s="71" t="s">
        <v>14</v>
      </c>
      <c r="B14" s="72">
        <v>80417</v>
      </c>
      <c r="C14" s="76">
        <v>75404</v>
      </c>
      <c r="D14" s="74">
        <v>5013</v>
      </c>
      <c r="E14" s="189">
        <v>48</v>
      </c>
      <c r="F14" s="77">
        <v>31599</v>
      </c>
      <c r="G14" s="77">
        <v>38266</v>
      </c>
      <c r="H14" s="77">
        <v>10174</v>
      </c>
      <c r="I14" s="78">
        <v>88</v>
      </c>
      <c r="J14" s="78">
        <v>18</v>
      </c>
      <c r="K14" s="78">
        <v>7</v>
      </c>
      <c r="L14" s="77" t="s">
        <v>61</v>
      </c>
      <c r="M14" s="77">
        <v>262</v>
      </c>
      <c r="N14" s="74">
        <v>3</v>
      </c>
      <c r="O14" s="63"/>
      <c r="P14" s="71" t="s">
        <v>14</v>
      </c>
      <c r="Q14" s="194">
        <v>56660</v>
      </c>
      <c r="R14" s="195">
        <v>47380</v>
      </c>
      <c r="S14" s="196">
        <v>8960</v>
      </c>
      <c r="T14" s="95">
        <v>296</v>
      </c>
      <c r="U14" s="218">
        <v>0.49299999999999999</v>
      </c>
      <c r="V14" s="219">
        <v>0.40799999999999997</v>
      </c>
      <c r="W14" s="219">
        <v>9.6999999999999989E-2</v>
      </c>
      <c r="X14" s="219">
        <v>1E-3</v>
      </c>
      <c r="Y14" s="219">
        <v>2E-3</v>
      </c>
      <c r="Z14" s="230" t="s">
        <v>129</v>
      </c>
      <c r="AA14" s="232" t="s">
        <v>129</v>
      </c>
      <c r="AB14" s="63"/>
      <c r="AC14" s="71" t="s">
        <v>14</v>
      </c>
      <c r="AD14" s="191">
        <f t="shared" si="0"/>
        <v>21339762</v>
      </c>
      <c r="AE14" s="99">
        <v>10489548</v>
      </c>
      <c r="AF14" s="100">
        <v>10850214</v>
      </c>
      <c r="AG14" s="191">
        <v>4261313</v>
      </c>
      <c r="AH14" s="99">
        <v>11217187</v>
      </c>
      <c r="AI14" s="102">
        <v>3223893</v>
      </c>
      <c r="AJ14" s="102">
        <v>5593090</v>
      </c>
      <c r="AK14" s="102">
        <v>31002</v>
      </c>
      <c r="AL14" s="102">
        <v>585096</v>
      </c>
      <c r="AM14" s="102">
        <v>10749</v>
      </c>
      <c r="AN14" s="102">
        <v>576017</v>
      </c>
      <c r="AO14" s="100">
        <v>102728</v>
      </c>
    </row>
    <row r="15" spans="1:41" ht="17" thickBot="1">
      <c r="A15" s="71" t="s">
        <v>15</v>
      </c>
      <c r="B15" s="88">
        <v>47010</v>
      </c>
      <c r="C15" s="92">
        <v>43942</v>
      </c>
      <c r="D15" s="103">
        <v>3068</v>
      </c>
      <c r="E15" s="96">
        <v>0</v>
      </c>
      <c r="F15" s="94">
        <v>17159</v>
      </c>
      <c r="G15" s="94">
        <v>27715</v>
      </c>
      <c r="H15" s="94">
        <v>1945</v>
      </c>
      <c r="I15" s="93">
        <v>22</v>
      </c>
      <c r="J15" s="93">
        <v>157</v>
      </c>
      <c r="K15" s="93">
        <v>0</v>
      </c>
      <c r="L15" s="94">
        <v>0</v>
      </c>
      <c r="M15" s="94" t="s">
        <v>61</v>
      </c>
      <c r="N15" s="103">
        <v>12</v>
      </c>
      <c r="O15" s="63"/>
      <c r="P15" s="71" t="s">
        <v>15</v>
      </c>
      <c r="Q15" s="194">
        <v>44810</v>
      </c>
      <c r="R15" s="195">
        <v>38030</v>
      </c>
      <c r="S15" s="196">
        <v>6530</v>
      </c>
      <c r="T15" s="229">
        <v>192</v>
      </c>
      <c r="U15" s="221">
        <v>0.43799999999999994</v>
      </c>
      <c r="V15" s="222">
        <v>0.51200000000000001</v>
      </c>
      <c r="W15" s="222">
        <v>4.4000000000000004E-2</v>
      </c>
      <c r="X15" s="233" t="s">
        <v>129</v>
      </c>
      <c r="Y15" s="222">
        <v>5.0000000000000001E-3</v>
      </c>
      <c r="Z15" s="233" t="s">
        <v>129</v>
      </c>
      <c r="AA15" s="223">
        <v>1E-3</v>
      </c>
      <c r="AB15" s="63"/>
      <c r="AC15" s="71" t="s">
        <v>15</v>
      </c>
      <c r="AD15" s="191">
        <f t="shared" si="0"/>
        <v>10625615</v>
      </c>
      <c r="AE15" s="99">
        <v>5191616</v>
      </c>
      <c r="AF15" s="100">
        <v>5433999</v>
      </c>
      <c r="AG15" s="191">
        <v>2532197</v>
      </c>
      <c r="AH15" s="99">
        <v>5462673</v>
      </c>
      <c r="AI15" s="102">
        <v>3309398</v>
      </c>
      <c r="AJ15" s="102">
        <v>1048474</v>
      </c>
      <c r="AK15" s="102">
        <v>13866</v>
      </c>
      <c r="AL15" s="102">
        <v>444677</v>
      </c>
      <c r="AM15" s="102">
        <v>5254</v>
      </c>
      <c r="AN15" s="102">
        <v>296315</v>
      </c>
      <c r="AO15" s="100">
        <v>44958</v>
      </c>
    </row>
    <row r="16" spans="1:41" ht="17" thickBot="1">
      <c r="A16" s="71" t="s">
        <v>16</v>
      </c>
      <c r="B16" s="88">
        <v>4102</v>
      </c>
      <c r="C16" s="92">
        <v>3669</v>
      </c>
      <c r="D16" s="90">
        <v>433</v>
      </c>
      <c r="E16" s="96">
        <v>0</v>
      </c>
      <c r="F16" s="93">
        <v>915</v>
      </c>
      <c r="G16" s="93">
        <v>185</v>
      </c>
      <c r="H16" s="93">
        <v>98</v>
      </c>
      <c r="I16" s="93">
        <v>21</v>
      </c>
      <c r="J16" s="93">
        <v>699</v>
      </c>
      <c r="K16" s="94">
        <v>1800</v>
      </c>
      <c r="L16" s="94">
        <v>145</v>
      </c>
      <c r="M16" s="94">
        <v>0</v>
      </c>
      <c r="N16" s="103">
        <v>239</v>
      </c>
      <c r="O16" s="63"/>
      <c r="P16" s="71" t="s">
        <v>16</v>
      </c>
      <c r="Q16" s="373" t="s">
        <v>101</v>
      </c>
      <c r="R16" s="374"/>
      <c r="S16" s="374"/>
      <c r="T16" s="338"/>
      <c r="U16" s="338"/>
      <c r="V16" s="338"/>
      <c r="W16" s="338"/>
      <c r="X16" s="338"/>
      <c r="Y16" s="338"/>
      <c r="Z16" s="338"/>
      <c r="AA16" s="339"/>
      <c r="AB16" s="63"/>
      <c r="AC16" s="71" t="s">
        <v>16</v>
      </c>
      <c r="AD16" s="191">
        <f t="shared" si="0"/>
        <v>1453498</v>
      </c>
      <c r="AE16" s="99">
        <v>732172</v>
      </c>
      <c r="AF16" s="100">
        <v>721326</v>
      </c>
      <c r="AG16" s="191">
        <v>311020</v>
      </c>
      <c r="AH16" s="99">
        <v>310216</v>
      </c>
      <c r="AI16" s="102">
        <v>26521</v>
      </c>
      <c r="AJ16" s="102">
        <v>158741</v>
      </c>
      <c r="AK16" s="102">
        <v>2326</v>
      </c>
      <c r="AL16" s="102">
        <v>534056</v>
      </c>
      <c r="AM16" s="102">
        <v>142973</v>
      </c>
      <c r="AN16" s="102">
        <v>275435</v>
      </c>
      <c r="AO16" s="100">
        <v>3230</v>
      </c>
    </row>
    <row r="17" spans="1:41">
      <c r="A17" s="71" t="s">
        <v>17</v>
      </c>
      <c r="B17" s="88">
        <v>8907</v>
      </c>
      <c r="C17" s="92">
        <v>7668</v>
      </c>
      <c r="D17" s="103">
        <v>1239</v>
      </c>
      <c r="E17" s="96">
        <v>0</v>
      </c>
      <c r="F17" s="94">
        <v>6419</v>
      </c>
      <c r="G17" s="93">
        <v>258</v>
      </c>
      <c r="H17" s="94">
        <v>1288</v>
      </c>
      <c r="I17" s="93">
        <v>329</v>
      </c>
      <c r="J17" s="93">
        <v>43</v>
      </c>
      <c r="K17" s="93" t="s">
        <v>61</v>
      </c>
      <c r="L17" s="94" t="s">
        <v>61</v>
      </c>
      <c r="M17" s="94">
        <v>107</v>
      </c>
      <c r="N17" s="103">
        <v>463</v>
      </c>
      <c r="O17" s="63"/>
      <c r="P17" s="71" t="s">
        <v>17</v>
      </c>
      <c r="Q17" s="76">
        <v>4250</v>
      </c>
      <c r="R17" s="77">
        <v>3340</v>
      </c>
      <c r="S17" s="79">
        <v>900</v>
      </c>
      <c r="T17" s="228">
        <v>0</v>
      </c>
      <c r="U17" s="215">
        <v>0.747</v>
      </c>
      <c r="V17" s="216">
        <v>3.2000000000000001E-2</v>
      </c>
      <c r="W17" s="216">
        <v>0.17499999999999999</v>
      </c>
      <c r="X17" s="216">
        <v>3.7999999999999999E-2</v>
      </c>
      <c r="Y17" s="216">
        <v>6.9999999999999993E-3</v>
      </c>
      <c r="Z17" s="216">
        <v>1E-3</v>
      </c>
      <c r="AA17" s="231" t="s">
        <v>129</v>
      </c>
      <c r="AB17" s="63"/>
      <c r="AC17" s="71" t="s">
        <v>17</v>
      </c>
      <c r="AD17" s="191">
        <f t="shared" si="0"/>
        <v>1811617</v>
      </c>
      <c r="AE17" s="99">
        <v>912529</v>
      </c>
      <c r="AF17" s="100">
        <v>899088</v>
      </c>
      <c r="AG17" s="191">
        <v>458830</v>
      </c>
      <c r="AH17" s="99">
        <v>1459942</v>
      </c>
      <c r="AI17" s="102">
        <v>11392</v>
      </c>
      <c r="AJ17" s="102">
        <v>234561</v>
      </c>
      <c r="AK17" s="102">
        <v>17174</v>
      </c>
      <c r="AL17" s="102">
        <v>23902</v>
      </c>
      <c r="AM17" s="102">
        <v>2519</v>
      </c>
      <c r="AN17" s="102">
        <v>55620</v>
      </c>
      <c r="AO17" s="100">
        <v>6507</v>
      </c>
    </row>
    <row r="18" spans="1:41">
      <c r="A18" s="71" t="s">
        <v>18</v>
      </c>
      <c r="B18" s="88">
        <v>28475</v>
      </c>
      <c r="C18" s="92">
        <v>27165</v>
      </c>
      <c r="D18" s="103">
        <v>1310</v>
      </c>
      <c r="E18" s="96">
        <v>0</v>
      </c>
      <c r="F18" s="94">
        <v>8849</v>
      </c>
      <c r="G18" s="94">
        <v>15204</v>
      </c>
      <c r="H18" s="94">
        <v>3671</v>
      </c>
      <c r="I18" s="93">
        <v>42</v>
      </c>
      <c r="J18" s="93">
        <v>104</v>
      </c>
      <c r="K18" s="93" t="s">
        <v>61</v>
      </c>
      <c r="L18" s="94">
        <v>55</v>
      </c>
      <c r="M18" s="94" t="s">
        <v>61</v>
      </c>
      <c r="N18" s="103">
        <v>550</v>
      </c>
      <c r="O18" s="63"/>
      <c r="P18" s="71" t="s">
        <v>18</v>
      </c>
      <c r="Q18" s="92">
        <v>16490</v>
      </c>
      <c r="R18" s="94">
        <v>14690</v>
      </c>
      <c r="S18" s="103">
        <v>1800</v>
      </c>
      <c r="T18" s="95">
        <v>1</v>
      </c>
      <c r="U18" s="218">
        <v>0.33799999999999997</v>
      </c>
      <c r="V18" s="219">
        <v>0.51</v>
      </c>
      <c r="W18" s="219">
        <v>0.14400000000000002</v>
      </c>
      <c r="X18" s="219">
        <v>1E-3</v>
      </c>
      <c r="Y18" s="219">
        <v>4.0000000000000001E-3</v>
      </c>
      <c r="Z18" s="230" t="s">
        <v>129</v>
      </c>
      <c r="AA18" s="220">
        <v>2E-3</v>
      </c>
      <c r="AB18" s="63"/>
      <c r="AC18" s="71" t="s">
        <v>18</v>
      </c>
      <c r="AD18" s="191">
        <f t="shared" si="0"/>
        <v>12821813</v>
      </c>
      <c r="AE18" s="99">
        <v>6332176</v>
      </c>
      <c r="AF18" s="100">
        <v>6489637</v>
      </c>
      <c r="AG18" s="191">
        <v>2887351</v>
      </c>
      <c r="AH18" s="99">
        <v>7721282</v>
      </c>
      <c r="AI18" s="102">
        <v>1773138</v>
      </c>
      <c r="AJ18" s="102">
        <v>2250076</v>
      </c>
      <c r="AK18" s="102">
        <v>10358</v>
      </c>
      <c r="AL18" s="102">
        <v>718559</v>
      </c>
      <c r="AM18" s="102">
        <v>3048</v>
      </c>
      <c r="AN18" s="102">
        <v>310790</v>
      </c>
      <c r="AO18" s="100">
        <v>34562</v>
      </c>
    </row>
    <row r="19" spans="1:41">
      <c r="A19" s="71" t="s">
        <v>19</v>
      </c>
      <c r="B19" s="88">
        <v>24716</v>
      </c>
      <c r="C19" s="92">
        <v>22397</v>
      </c>
      <c r="D19" s="103">
        <v>2319</v>
      </c>
      <c r="E19" s="96">
        <v>11</v>
      </c>
      <c r="F19" s="94">
        <v>14292</v>
      </c>
      <c r="G19" s="94">
        <v>7547</v>
      </c>
      <c r="H19" s="93">
        <v>992</v>
      </c>
      <c r="I19" s="93">
        <v>50</v>
      </c>
      <c r="J19" s="93">
        <v>55</v>
      </c>
      <c r="K19" s="93">
        <v>9</v>
      </c>
      <c r="L19" s="94">
        <v>153</v>
      </c>
      <c r="M19" s="94" t="s">
        <v>61</v>
      </c>
      <c r="N19" s="103">
        <v>1618</v>
      </c>
      <c r="O19" s="63"/>
      <c r="P19" s="71" t="s">
        <v>19</v>
      </c>
      <c r="Q19" s="92">
        <v>20430</v>
      </c>
      <c r="R19" s="94">
        <v>16340</v>
      </c>
      <c r="S19" s="103">
        <v>4020</v>
      </c>
      <c r="T19" s="95">
        <v>62</v>
      </c>
      <c r="U19" s="218">
        <v>0.77200000000000002</v>
      </c>
      <c r="V19" s="219">
        <v>0.17600000000000002</v>
      </c>
      <c r="W19" s="219">
        <v>4.5999999999999999E-2</v>
      </c>
      <c r="X19" s="219">
        <v>1E-3</v>
      </c>
      <c r="Y19" s="219">
        <v>3.0000000000000001E-3</v>
      </c>
      <c r="Z19" s="230" t="s">
        <v>129</v>
      </c>
      <c r="AA19" s="220">
        <v>2E-3</v>
      </c>
      <c r="AB19" s="63"/>
      <c r="AC19" s="71" t="s">
        <v>19</v>
      </c>
      <c r="AD19" s="191">
        <f t="shared" si="0"/>
        <v>6751340</v>
      </c>
      <c r="AE19" s="99">
        <v>3344360</v>
      </c>
      <c r="AF19" s="100">
        <v>3406980</v>
      </c>
      <c r="AG19" s="191">
        <v>1592087</v>
      </c>
      <c r="AH19" s="99">
        <v>5255601</v>
      </c>
      <c r="AI19" s="102">
        <v>625756</v>
      </c>
      <c r="AJ19" s="102">
        <v>494408</v>
      </c>
      <c r="AK19" s="102">
        <v>6863</v>
      </c>
      <c r="AL19" s="102">
        <v>162123</v>
      </c>
      <c r="AM19" s="102">
        <v>1982</v>
      </c>
      <c r="AN19" s="102">
        <v>185158</v>
      </c>
      <c r="AO19" s="100">
        <v>19449</v>
      </c>
    </row>
    <row r="20" spans="1:41">
      <c r="A20" s="71" t="s">
        <v>20</v>
      </c>
      <c r="B20" s="88">
        <v>8562</v>
      </c>
      <c r="C20" s="92">
        <v>7859</v>
      </c>
      <c r="D20" s="90">
        <v>703</v>
      </c>
      <c r="E20" s="96">
        <v>9</v>
      </c>
      <c r="F20" s="94">
        <v>5492</v>
      </c>
      <c r="G20" s="94">
        <v>2173</v>
      </c>
      <c r="H20" s="93">
        <v>605</v>
      </c>
      <c r="I20" s="93">
        <v>195</v>
      </c>
      <c r="J20" s="93" t="s">
        <v>61</v>
      </c>
      <c r="K20" s="93" t="s">
        <v>61</v>
      </c>
      <c r="L20" s="94" t="s">
        <v>61</v>
      </c>
      <c r="M20" s="94">
        <v>96</v>
      </c>
      <c r="N20" s="103">
        <v>1</v>
      </c>
      <c r="O20" s="63"/>
      <c r="P20" s="71" t="s">
        <v>20</v>
      </c>
      <c r="Q20" s="92">
        <v>5020</v>
      </c>
      <c r="R20" s="94">
        <v>4210</v>
      </c>
      <c r="S20" s="90">
        <v>780</v>
      </c>
      <c r="T20" s="95">
        <v>34</v>
      </c>
      <c r="U20" s="218">
        <v>0.63600000000000001</v>
      </c>
      <c r="V20" s="219">
        <v>0.247</v>
      </c>
      <c r="W20" s="219">
        <v>8.5999999999999993E-2</v>
      </c>
      <c r="X20" s="219">
        <v>1.8000000000000002E-2</v>
      </c>
      <c r="Y20" s="219">
        <v>9.0000000000000011E-3</v>
      </c>
      <c r="Z20" s="219">
        <v>3.0000000000000001E-3</v>
      </c>
      <c r="AA20" s="220">
        <v>1E-3</v>
      </c>
      <c r="AB20" s="63"/>
      <c r="AC20" s="71" t="s">
        <v>20</v>
      </c>
      <c r="AD20" s="191">
        <f t="shared" si="0"/>
        <v>3179090</v>
      </c>
      <c r="AE20" s="99">
        <v>1590001</v>
      </c>
      <c r="AF20" s="100">
        <v>1589089</v>
      </c>
      <c r="AG20" s="191">
        <v>742175</v>
      </c>
      <c r="AH20" s="99">
        <v>2681793</v>
      </c>
      <c r="AI20" s="102">
        <v>116206</v>
      </c>
      <c r="AJ20" s="102">
        <v>203048</v>
      </c>
      <c r="AK20" s="102">
        <v>7337</v>
      </c>
      <c r="AL20" s="102">
        <v>78532</v>
      </c>
      <c r="AM20" s="102">
        <v>3920</v>
      </c>
      <c r="AN20" s="102">
        <v>83185</v>
      </c>
      <c r="AO20" s="100">
        <v>5069</v>
      </c>
    </row>
    <row r="21" spans="1:41">
      <c r="A21" s="71" t="s">
        <v>21</v>
      </c>
      <c r="B21" s="88">
        <v>8521</v>
      </c>
      <c r="C21" s="92">
        <v>7793</v>
      </c>
      <c r="D21" s="90">
        <v>728</v>
      </c>
      <c r="E21" s="96">
        <v>0</v>
      </c>
      <c r="F21" s="94">
        <v>4781</v>
      </c>
      <c r="G21" s="94">
        <v>2335</v>
      </c>
      <c r="H21" s="94">
        <v>1118</v>
      </c>
      <c r="I21" s="93">
        <v>201</v>
      </c>
      <c r="J21" s="93">
        <v>75</v>
      </c>
      <c r="K21" s="93">
        <v>0</v>
      </c>
      <c r="L21" s="94">
        <v>0</v>
      </c>
      <c r="M21" s="94">
        <v>5</v>
      </c>
      <c r="N21" s="103">
        <v>6</v>
      </c>
      <c r="O21" s="63"/>
      <c r="P21" s="71" t="s">
        <v>21</v>
      </c>
      <c r="Q21" s="92">
        <v>8080</v>
      </c>
      <c r="R21" s="94">
        <v>6730</v>
      </c>
      <c r="S21" s="103">
        <v>1330</v>
      </c>
      <c r="T21" s="95">
        <v>19</v>
      </c>
      <c r="U21" s="218">
        <v>0.61299999999999999</v>
      </c>
      <c r="V21" s="219">
        <v>0.252</v>
      </c>
      <c r="W21" s="219">
        <v>0.11900000000000001</v>
      </c>
      <c r="X21" s="219">
        <v>0.01</v>
      </c>
      <c r="Y21" s="219">
        <v>4.0000000000000001E-3</v>
      </c>
      <c r="Z21" s="219">
        <v>1E-3</v>
      </c>
      <c r="AA21" s="220">
        <v>2E-3</v>
      </c>
      <c r="AB21" s="63"/>
      <c r="AC21" s="71" t="s">
        <v>21</v>
      </c>
      <c r="AD21" s="191">
        <f t="shared" si="0"/>
        <v>2932099</v>
      </c>
      <c r="AE21" s="99">
        <v>1468152</v>
      </c>
      <c r="AF21" s="100">
        <v>1463947</v>
      </c>
      <c r="AG21" s="191">
        <v>714151</v>
      </c>
      <c r="AH21" s="99">
        <v>2192497</v>
      </c>
      <c r="AI21" s="102">
        <v>159382</v>
      </c>
      <c r="AJ21" s="102">
        <v>362053</v>
      </c>
      <c r="AK21" s="102">
        <v>15363</v>
      </c>
      <c r="AL21" s="102">
        <v>86670</v>
      </c>
      <c r="AM21" s="102">
        <v>1784</v>
      </c>
      <c r="AN21" s="102">
        <v>107409</v>
      </c>
      <c r="AO21" s="100">
        <v>6941</v>
      </c>
    </row>
    <row r="22" spans="1:41">
      <c r="A22" s="71" t="s">
        <v>22</v>
      </c>
      <c r="B22" s="88">
        <v>18560</v>
      </c>
      <c r="C22" s="92">
        <v>16493</v>
      </c>
      <c r="D22" s="103">
        <v>2067</v>
      </c>
      <c r="E22" s="96">
        <v>0</v>
      </c>
      <c r="F22" s="94">
        <v>14102</v>
      </c>
      <c r="G22" s="94">
        <v>3879</v>
      </c>
      <c r="H22" s="93">
        <v>296</v>
      </c>
      <c r="I22" s="93">
        <v>18</v>
      </c>
      <c r="J22" s="127" t="s">
        <v>61</v>
      </c>
      <c r="K22" s="127" t="s">
        <v>61</v>
      </c>
      <c r="L22" s="94">
        <v>220</v>
      </c>
      <c r="M22" s="94">
        <v>30</v>
      </c>
      <c r="N22" s="103">
        <v>15</v>
      </c>
      <c r="O22" s="63"/>
      <c r="P22" s="71" t="s">
        <v>22</v>
      </c>
      <c r="Q22" s="92">
        <v>26190</v>
      </c>
      <c r="R22" s="94">
        <v>20910</v>
      </c>
      <c r="S22" s="103">
        <v>5280</v>
      </c>
      <c r="T22" s="95">
        <v>0</v>
      </c>
      <c r="U22" s="218">
        <v>0.78900000000000003</v>
      </c>
      <c r="V22" s="219">
        <v>0.183</v>
      </c>
      <c r="W22" s="219">
        <v>2.3E-2</v>
      </c>
      <c r="X22" s="219">
        <v>1E-3</v>
      </c>
      <c r="Y22" s="219">
        <v>1E-3</v>
      </c>
      <c r="Z22" s="230" t="s">
        <v>129</v>
      </c>
      <c r="AA22" s="220">
        <v>4.0000000000000001E-3</v>
      </c>
      <c r="AB22" s="63"/>
      <c r="AC22" s="71" t="s">
        <v>22</v>
      </c>
      <c r="AD22" s="191">
        <f t="shared" si="0"/>
        <v>4494141</v>
      </c>
      <c r="AE22" s="99">
        <v>2223783</v>
      </c>
      <c r="AF22" s="100">
        <v>2270358</v>
      </c>
      <c r="AG22" s="191">
        <v>1021909</v>
      </c>
      <c r="AH22" s="99">
        <v>3759079</v>
      </c>
      <c r="AI22" s="102">
        <v>356610</v>
      </c>
      <c r="AJ22" s="102">
        <v>174359</v>
      </c>
      <c r="AK22" s="102">
        <v>4877</v>
      </c>
      <c r="AL22" s="102">
        <v>68112</v>
      </c>
      <c r="AM22" s="102">
        <v>3340</v>
      </c>
      <c r="AN22" s="102">
        <v>117508</v>
      </c>
      <c r="AO22" s="100">
        <v>10256</v>
      </c>
    </row>
    <row r="23" spans="1:41">
      <c r="A23" s="71" t="s">
        <v>23</v>
      </c>
      <c r="B23" s="88">
        <v>26074</v>
      </c>
      <c r="C23" s="92">
        <v>24849</v>
      </c>
      <c r="D23" s="103">
        <v>1225</v>
      </c>
      <c r="E23" s="96">
        <v>7</v>
      </c>
      <c r="F23" s="94">
        <v>8863</v>
      </c>
      <c r="G23" s="94">
        <v>17097</v>
      </c>
      <c r="H23" s="93">
        <v>66</v>
      </c>
      <c r="I23" s="93">
        <v>21</v>
      </c>
      <c r="J23" s="93">
        <v>25</v>
      </c>
      <c r="K23" s="93">
        <v>0</v>
      </c>
      <c r="L23" s="94">
        <v>0</v>
      </c>
      <c r="M23" s="94">
        <v>2</v>
      </c>
      <c r="N23" s="103">
        <v>0</v>
      </c>
      <c r="O23" s="63"/>
      <c r="P23" s="71" t="s">
        <v>23</v>
      </c>
      <c r="Q23" s="92">
        <v>32560</v>
      </c>
      <c r="R23" s="94">
        <v>29740</v>
      </c>
      <c r="S23" s="103">
        <v>2670</v>
      </c>
      <c r="T23" s="95">
        <v>129</v>
      </c>
      <c r="U23" s="218">
        <v>0.37799999999999995</v>
      </c>
      <c r="V23" s="219">
        <v>0.57399999999999995</v>
      </c>
      <c r="W23" s="219">
        <v>3.6000000000000004E-2</v>
      </c>
      <c r="X23" s="219">
        <v>1E-3</v>
      </c>
      <c r="Y23" s="219">
        <v>0.01</v>
      </c>
      <c r="Z23" s="230" t="s">
        <v>129</v>
      </c>
      <c r="AA23" s="220">
        <v>1E-3</v>
      </c>
      <c r="AB23" s="63"/>
      <c r="AC23" s="71" t="s">
        <v>23</v>
      </c>
      <c r="AD23" s="191">
        <f t="shared" si="0"/>
        <v>4657305</v>
      </c>
      <c r="AE23" s="99">
        <v>2283561</v>
      </c>
      <c r="AF23" s="100">
        <v>2373744</v>
      </c>
      <c r="AG23" s="191">
        <v>1101083</v>
      </c>
      <c r="AH23" s="99">
        <v>2693832</v>
      </c>
      <c r="AI23" s="102">
        <v>1475549</v>
      </c>
      <c r="AJ23" s="102">
        <v>248782</v>
      </c>
      <c r="AK23" s="102">
        <v>21492</v>
      </c>
      <c r="AL23" s="102">
        <v>79562</v>
      </c>
      <c r="AM23" s="102">
        <v>2017</v>
      </c>
      <c r="AN23" s="102">
        <v>119106</v>
      </c>
      <c r="AO23" s="100">
        <v>16965</v>
      </c>
    </row>
    <row r="24" spans="1:41">
      <c r="A24" s="71" t="s">
        <v>24</v>
      </c>
      <c r="B24" s="88">
        <v>1577</v>
      </c>
      <c r="C24" s="92">
        <v>1466</v>
      </c>
      <c r="D24" s="90">
        <v>111</v>
      </c>
      <c r="E24" s="96">
        <v>0</v>
      </c>
      <c r="F24" s="94">
        <v>1261</v>
      </c>
      <c r="G24" s="93">
        <v>175</v>
      </c>
      <c r="H24" s="93" t="s">
        <v>61</v>
      </c>
      <c r="I24" s="93">
        <v>43</v>
      </c>
      <c r="J24" s="93">
        <v>7</v>
      </c>
      <c r="K24" s="93">
        <v>1</v>
      </c>
      <c r="L24" s="94">
        <v>29</v>
      </c>
      <c r="M24" s="214" t="s">
        <v>61</v>
      </c>
      <c r="N24" s="103">
        <v>61</v>
      </c>
      <c r="O24" s="63"/>
      <c r="P24" s="71" t="s">
        <v>24</v>
      </c>
      <c r="Q24" s="92">
        <v>1620</v>
      </c>
      <c r="R24" s="94">
        <v>1360</v>
      </c>
      <c r="S24" s="90">
        <v>270</v>
      </c>
      <c r="T24" s="95">
        <v>0</v>
      </c>
      <c r="U24" s="218">
        <v>0.84200000000000008</v>
      </c>
      <c r="V24" s="219">
        <v>0.111</v>
      </c>
      <c r="W24" s="219">
        <v>3.1E-2</v>
      </c>
      <c r="X24" s="219">
        <v>1.1000000000000001E-2</v>
      </c>
      <c r="Y24" s="219">
        <v>4.0000000000000001E-3</v>
      </c>
      <c r="Z24" s="230" t="s">
        <v>129</v>
      </c>
      <c r="AA24" s="220">
        <v>1E-3</v>
      </c>
      <c r="AB24" s="63"/>
      <c r="AC24" s="71" t="s">
        <v>24</v>
      </c>
      <c r="AD24" s="191">
        <f t="shared" si="0"/>
        <v>1357046</v>
      </c>
      <c r="AE24" s="99">
        <v>668308</v>
      </c>
      <c r="AF24" s="100">
        <v>688738</v>
      </c>
      <c r="AG24" s="191">
        <v>254585</v>
      </c>
      <c r="AH24" s="99">
        <v>1248581</v>
      </c>
      <c r="AI24" s="102">
        <v>18834</v>
      </c>
      <c r="AJ24" s="102">
        <v>24526</v>
      </c>
      <c r="AK24" s="102">
        <v>6953</v>
      </c>
      <c r="AL24" s="102">
        <v>14789</v>
      </c>
      <c r="AM24" s="112">
        <v>188</v>
      </c>
      <c r="AN24" s="102">
        <v>39879</v>
      </c>
      <c r="AO24" s="100">
        <v>3296</v>
      </c>
    </row>
    <row r="25" spans="1:41">
      <c r="A25" s="71" t="s">
        <v>25</v>
      </c>
      <c r="B25" s="88">
        <v>15134</v>
      </c>
      <c r="C25" s="92">
        <v>14616</v>
      </c>
      <c r="D25" s="90">
        <v>518</v>
      </c>
      <c r="E25" s="96">
        <v>3</v>
      </c>
      <c r="F25" s="94">
        <v>3414</v>
      </c>
      <c r="G25" s="94">
        <v>10730</v>
      </c>
      <c r="H25" s="93">
        <v>713</v>
      </c>
      <c r="I25" s="93">
        <v>76</v>
      </c>
      <c r="J25" s="93">
        <v>49</v>
      </c>
      <c r="K25" s="93">
        <v>16</v>
      </c>
      <c r="L25" s="214" t="s">
        <v>61</v>
      </c>
      <c r="M25" s="94">
        <v>114</v>
      </c>
      <c r="N25" s="103">
        <v>22</v>
      </c>
      <c r="O25" s="63"/>
      <c r="P25" s="71" t="s">
        <v>25</v>
      </c>
      <c r="Q25" s="92">
        <v>8590</v>
      </c>
      <c r="R25" s="94">
        <v>7560</v>
      </c>
      <c r="S25" s="90">
        <v>950</v>
      </c>
      <c r="T25" s="95">
        <v>76</v>
      </c>
      <c r="U25" s="218">
        <v>0.35</v>
      </c>
      <c r="V25" s="219">
        <v>0.59200000000000008</v>
      </c>
      <c r="W25" s="219">
        <v>5.2000000000000005E-2</v>
      </c>
      <c r="X25" s="219">
        <v>1E-3</v>
      </c>
      <c r="Y25" s="219">
        <v>4.0000000000000001E-3</v>
      </c>
      <c r="Z25" s="219">
        <v>1E-3</v>
      </c>
      <c r="AA25" s="232" t="s">
        <v>129</v>
      </c>
      <c r="AB25" s="63"/>
      <c r="AC25" s="71" t="s">
        <v>25</v>
      </c>
      <c r="AD25" s="191">
        <f t="shared" si="0"/>
        <v>6148545</v>
      </c>
      <c r="AE25" s="99">
        <v>2995146</v>
      </c>
      <c r="AF25" s="100">
        <v>3153399</v>
      </c>
      <c r="AG25" s="191">
        <v>1373149</v>
      </c>
      <c r="AH25" s="99">
        <v>3035807</v>
      </c>
      <c r="AI25" s="102">
        <v>1806220</v>
      </c>
      <c r="AJ25" s="102">
        <v>650357</v>
      </c>
      <c r="AK25" s="102">
        <v>9657</v>
      </c>
      <c r="AL25" s="102">
        <v>394720</v>
      </c>
      <c r="AM25" s="102">
        <v>2102</v>
      </c>
      <c r="AN25" s="102">
        <v>221931</v>
      </c>
      <c r="AO25" s="100">
        <v>27751</v>
      </c>
    </row>
    <row r="26" spans="1:41">
      <c r="A26" s="71" t="s">
        <v>26</v>
      </c>
      <c r="B26" s="88">
        <v>6148</v>
      </c>
      <c r="C26" s="92">
        <v>5949</v>
      </c>
      <c r="D26" s="90">
        <v>199</v>
      </c>
      <c r="E26" s="96">
        <v>0</v>
      </c>
      <c r="F26" s="94">
        <v>2561</v>
      </c>
      <c r="G26" s="94">
        <v>1792</v>
      </c>
      <c r="H26" s="94">
        <v>1567</v>
      </c>
      <c r="I26" s="93">
        <v>36</v>
      </c>
      <c r="J26" s="93">
        <v>102</v>
      </c>
      <c r="K26" s="93">
        <v>0</v>
      </c>
      <c r="L26" s="214" t="s">
        <v>61</v>
      </c>
      <c r="M26" s="214" t="s">
        <v>61</v>
      </c>
      <c r="N26" s="103">
        <v>90</v>
      </c>
      <c r="O26" s="63"/>
      <c r="P26" s="71" t="s">
        <v>26</v>
      </c>
      <c r="Q26" s="92">
        <v>9260</v>
      </c>
      <c r="R26" s="94">
        <v>8750</v>
      </c>
      <c r="S26" s="90">
        <v>510</v>
      </c>
      <c r="T26" s="95">
        <v>0</v>
      </c>
      <c r="U26" s="218">
        <v>0.43099999999999999</v>
      </c>
      <c r="V26" s="219">
        <v>0.25800000000000001</v>
      </c>
      <c r="W26" s="219">
        <v>0.28899999999999998</v>
      </c>
      <c r="X26" s="219">
        <v>3.0000000000000001E-3</v>
      </c>
      <c r="Y26" s="219">
        <v>1.6E-2</v>
      </c>
      <c r="Z26" s="230" t="s">
        <v>129</v>
      </c>
      <c r="AA26" s="220">
        <v>4.0000000000000001E-3</v>
      </c>
      <c r="AB26" s="63"/>
      <c r="AC26" s="71" t="s">
        <v>26</v>
      </c>
      <c r="AD26" s="191">
        <f t="shared" si="0"/>
        <v>6991852</v>
      </c>
      <c r="AE26" s="99">
        <v>3413174</v>
      </c>
      <c r="AF26" s="100">
        <v>3578678</v>
      </c>
      <c r="AG26" s="191">
        <v>1389724</v>
      </c>
      <c r="AH26" s="99">
        <v>4871674</v>
      </c>
      <c r="AI26" s="102">
        <v>467943</v>
      </c>
      <c r="AJ26" s="102">
        <v>864202</v>
      </c>
      <c r="AK26" s="102">
        <v>7977</v>
      </c>
      <c r="AL26" s="102">
        <v>477667</v>
      </c>
      <c r="AM26" s="102">
        <v>1910</v>
      </c>
      <c r="AN26" s="102">
        <v>234639</v>
      </c>
      <c r="AO26" s="100">
        <v>65840</v>
      </c>
    </row>
    <row r="27" spans="1:41">
      <c r="A27" s="71" t="s">
        <v>27</v>
      </c>
      <c r="B27" s="88">
        <v>32186</v>
      </c>
      <c r="C27" s="92">
        <v>30621</v>
      </c>
      <c r="D27" s="103">
        <v>1565</v>
      </c>
      <c r="E27" s="96">
        <v>5</v>
      </c>
      <c r="F27" s="94">
        <v>13746</v>
      </c>
      <c r="G27" s="94">
        <v>16278</v>
      </c>
      <c r="H27" s="93">
        <v>632</v>
      </c>
      <c r="I27" s="93">
        <v>287</v>
      </c>
      <c r="J27" s="93">
        <v>94</v>
      </c>
      <c r="K27" s="93">
        <v>7</v>
      </c>
      <c r="L27" s="94">
        <v>1104</v>
      </c>
      <c r="M27" s="94">
        <v>0</v>
      </c>
      <c r="N27" s="103">
        <v>38</v>
      </c>
      <c r="O27" s="63"/>
      <c r="P27" s="71" t="s">
        <v>27</v>
      </c>
      <c r="Q27" s="92">
        <v>15880</v>
      </c>
      <c r="R27" s="94">
        <v>13180</v>
      </c>
      <c r="S27" s="103">
        <v>2600</v>
      </c>
      <c r="T27" s="95">
        <v>93</v>
      </c>
      <c r="U27" s="218">
        <v>0.57200000000000006</v>
      </c>
      <c r="V27" s="219">
        <v>0.35899999999999999</v>
      </c>
      <c r="W27" s="219">
        <v>4.9000000000000002E-2</v>
      </c>
      <c r="X27" s="219">
        <v>9.0000000000000011E-3</v>
      </c>
      <c r="Y27" s="219">
        <v>3.0000000000000001E-3</v>
      </c>
      <c r="Z27" s="230" t="s">
        <v>129</v>
      </c>
      <c r="AA27" s="220">
        <v>8.0000000000000002E-3</v>
      </c>
      <c r="AB27" s="63"/>
      <c r="AC27" s="71" t="s">
        <v>27</v>
      </c>
      <c r="AD27" s="191">
        <f t="shared" si="0"/>
        <v>10062512</v>
      </c>
      <c r="AE27" s="99">
        <v>4983325</v>
      </c>
      <c r="AF27" s="100">
        <v>5079187</v>
      </c>
      <c r="AG27" s="191">
        <v>2188856</v>
      </c>
      <c r="AH27" s="99">
        <v>7448438</v>
      </c>
      <c r="AI27" s="102">
        <v>1351051</v>
      </c>
      <c r="AJ27" s="102">
        <v>540036</v>
      </c>
      <c r="AK27" s="102">
        <v>39462</v>
      </c>
      <c r="AL27" s="102">
        <v>319960</v>
      </c>
      <c r="AM27" s="102">
        <v>2546</v>
      </c>
      <c r="AN27" s="102">
        <v>333683</v>
      </c>
      <c r="AO27" s="100">
        <v>27336</v>
      </c>
    </row>
    <row r="28" spans="1:41">
      <c r="A28" s="71" t="s">
        <v>28</v>
      </c>
      <c r="B28" s="88">
        <v>8003</v>
      </c>
      <c r="C28" s="92">
        <v>7546</v>
      </c>
      <c r="D28" s="90">
        <v>457</v>
      </c>
      <c r="E28" s="96">
        <v>3</v>
      </c>
      <c r="F28" s="94">
        <v>3732</v>
      </c>
      <c r="G28" s="94">
        <v>2834</v>
      </c>
      <c r="H28" s="93">
        <v>471</v>
      </c>
      <c r="I28" s="93">
        <v>756</v>
      </c>
      <c r="J28" s="93">
        <v>197</v>
      </c>
      <c r="K28" s="127" t="s">
        <v>61</v>
      </c>
      <c r="L28" s="214" t="s">
        <v>61</v>
      </c>
      <c r="M28" s="214" t="s">
        <v>61</v>
      </c>
      <c r="N28" s="103">
        <v>13</v>
      </c>
      <c r="O28" s="63"/>
      <c r="P28" s="71" t="s">
        <v>28</v>
      </c>
      <c r="Q28" s="92">
        <v>6840</v>
      </c>
      <c r="R28" s="94">
        <v>5820</v>
      </c>
      <c r="S28" s="103">
        <v>1010</v>
      </c>
      <c r="T28" s="95">
        <v>5</v>
      </c>
      <c r="U28" s="218">
        <v>0.51200000000000001</v>
      </c>
      <c r="V28" s="219">
        <v>0.27600000000000002</v>
      </c>
      <c r="W28" s="219">
        <v>9.8000000000000004E-2</v>
      </c>
      <c r="X28" s="219">
        <v>8.5999999999999993E-2</v>
      </c>
      <c r="Y28" s="219">
        <v>2.5000000000000001E-2</v>
      </c>
      <c r="Z28" s="219">
        <v>1E-3</v>
      </c>
      <c r="AA28" s="220">
        <v>3.0000000000000001E-3</v>
      </c>
      <c r="AB28" s="63"/>
      <c r="AC28" s="71" t="s">
        <v>28</v>
      </c>
      <c r="AD28" s="191">
        <f t="shared" si="0"/>
        <v>5670472</v>
      </c>
      <c r="AE28" s="99">
        <v>2839135</v>
      </c>
      <c r="AF28" s="100">
        <v>2831337</v>
      </c>
      <c r="AG28" s="191">
        <v>1323569</v>
      </c>
      <c r="AH28" s="99">
        <v>4441935</v>
      </c>
      <c r="AI28" s="102">
        <v>371249</v>
      </c>
      <c r="AJ28" s="102">
        <v>319828</v>
      </c>
      <c r="AK28" s="102">
        <v>46371</v>
      </c>
      <c r="AL28" s="102">
        <v>281572</v>
      </c>
      <c r="AM28" s="102">
        <v>2047</v>
      </c>
      <c r="AN28" s="102">
        <v>190428</v>
      </c>
      <c r="AO28" s="100">
        <v>17042</v>
      </c>
    </row>
    <row r="29" spans="1:41">
      <c r="A29" s="71" t="s">
        <v>29</v>
      </c>
      <c r="B29" s="88">
        <v>17332</v>
      </c>
      <c r="C29" s="92">
        <v>16116</v>
      </c>
      <c r="D29" s="103">
        <v>1216</v>
      </c>
      <c r="E29" s="96">
        <v>20</v>
      </c>
      <c r="F29" s="94">
        <v>6419</v>
      </c>
      <c r="G29" s="94">
        <v>10649</v>
      </c>
      <c r="H29" s="93">
        <v>181</v>
      </c>
      <c r="I29" s="93">
        <v>35</v>
      </c>
      <c r="J29" s="93">
        <v>39</v>
      </c>
      <c r="K29" s="93">
        <v>0</v>
      </c>
      <c r="L29" s="94">
        <v>0</v>
      </c>
      <c r="M29" s="94">
        <v>0</v>
      </c>
      <c r="N29" s="103">
        <v>9</v>
      </c>
      <c r="O29" s="63"/>
      <c r="P29" s="71" t="s">
        <v>29</v>
      </c>
      <c r="Q29" s="92">
        <v>14340</v>
      </c>
      <c r="R29" s="94">
        <v>13000</v>
      </c>
      <c r="S29" s="103">
        <v>1250</v>
      </c>
      <c r="T29" s="95">
        <v>84</v>
      </c>
      <c r="U29" s="218">
        <v>0.37</v>
      </c>
      <c r="V29" s="219">
        <v>0.49399999999999999</v>
      </c>
      <c r="W29" s="219">
        <v>0.11800000000000001</v>
      </c>
      <c r="X29" s="219">
        <v>1.3999999999999999E-2</v>
      </c>
      <c r="Y29" s="219">
        <v>2E-3</v>
      </c>
      <c r="Z29" s="219">
        <v>1E-3</v>
      </c>
      <c r="AA29" s="220">
        <v>1E-3</v>
      </c>
      <c r="AB29" s="63"/>
      <c r="AC29" s="71" t="s">
        <v>29</v>
      </c>
      <c r="AD29" s="191">
        <f t="shared" si="0"/>
        <v>2967023</v>
      </c>
      <c r="AE29" s="99">
        <v>1444255</v>
      </c>
      <c r="AF29" s="100">
        <v>1522768</v>
      </c>
      <c r="AG29" s="191">
        <v>706054</v>
      </c>
      <c r="AH29" s="99">
        <v>1661874</v>
      </c>
      <c r="AI29" s="102">
        <v>1109577</v>
      </c>
      <c r="AJ29" s="102">
        <v>95643</v>
      </c>
      <c r="AK29" s="102">
        <v>11587</v>
      </c>
      <c r="AL29" s="102">
        <v>28758</v>
      </c>
      <c r="AM29" s="112">
        <v>993</v>
      </c>
      <c r="AN29" s="102">
        <v>51848</v>
      </c>
      <c r="AO29" s="100">
        <v>6743</v>
      </c>
    </row>
    <row r="30" spans="1:41">
      <c r="A30" s="71" t="s">
        <v>30</v>
      </c>
      <c r="B30" s="88">
        <v>23422</v>
      </c>
      <c r="C30" s="92">
        <v>21370</v>
      </c>
      <c r="D30" s="103">
        <v>2052</v>
      </c>
      <c r="E30" s="96">
        <v>2</v>
      </c>
      <c r="F30" s="94">
        <v>14606</v>
      </c>
      <c r="G30" s="94">
        <v>7843</v>
      </c>
      <c r="H30" s="93">
        <v>494</v>
      </c>
      <c r="I30" s="93">
        <v>97</v>
      </c>
      <c r="J30" s="93">
        <v>61</v>
      </c>
      <c r="K30" s="93">
        <v>0</v>
      </c>
      <c r="L30" s="214" t="s">
        <v>61</v>
      </c>
      <c r="M30" s="214" t="s">
        <v>61</v>
      </c>
      <c r="N30" s="103">
        <v>321</v>
      </c>
      <c r="O30" s="63"/>
      <c r="P30" s="71" t="s">
        <v>30</v>
      </c>
      <c r="Q30" s="92">
        <v>11580</v>
      </c>
      <c r="R30" s="94">
        <v>9810</v>
      </c>
      <c r="S30" s="103">
        <v>1720</v>
      </c>
      <c r="T30" s="95">
        <v>45</v>
      </c>
      <c r="U30" s="218">
        <v>0.626</v>
      </c>
      <c r="V30" s="219">
        <v>0.33100000000000002</v>
      </c>
      <c r="W30" s="219">
        <v>3.5000000000000003E-2</v>
      </c>
      <c r="X30" s="219">
        <v>1E-3</v>
      </c>
      <c r="Y30" s="219">
        <v>4.0000000000000001E-3</v>
      </c>
      <c r="Z30" s="230" t="s">
        <v>129</v>
      </c>
      <c r="AA30" s="220">
        <v>3.0000000000000001E-3</v>
      </c>
      <c r="AB30" s="63"/>
      <c r="AC30" s="71" t="s">
        <v>30</v>
      </c>
      <c r="AD30" s="191">
        <f t="shared" si="0"/>
        <v>6141534</v>
      </c>
      <c r="AE30" s="99">
        <v>3027741</v>
      </c>
      <c r="AF30" s="100">
        <v>3113793</v>
      </c>
      <c r="AG30" s="191">
        <v>1392375</v>
      </c>
      <c r="AH30" s="99">
        <v>4800763</v>
      </c>
      <c r="AI30" s="102">
        <v>689839</v>
      </c>
      <c r="AJ30" s="102">
        <v>271566</v>
      </c>
      <c r="AK30" s="102">
        <v>15275</v>
      </c>
      <c r="AL30" s="102">
        <v>122395</v>
      </c>
      <c r="AM30" s="102">
        <v>7851</v>
      </c>
      <c r="AN30" s="102">
        <v>217070</v>
      </c>
      <c r="AO30" s="100">
        <v>16775</v>
      </c>
    </row>
    <row r="31" spans="1:41">
      <c r="A31" s="71" t="s">
        <v>31</v>
      </c>
      <c r="B31" s="88">
        <v>4313</v>
      </c>
      <c r="C31" s="92">
        <v>3702</v>
      </c>
      <c r="D31" s="90">
        <v>611</v>
      </c>
      <c r="E31" s="96">
        <v>0</v>
      </c>
      <c r="F31" s="94">
        <v>3000</v>
      </c>
      <c r="G31" s="93">
        <v>116</v>
      </c>
      <c r="H31" s="93">
        <v>133</v>
      </c>
      <c r="I31" s="94">
        <v>1049</v>
      </c>
      <c r="J31" s="127" t="s">
        <v>61</v>
      </c>
      <c r="K31" s="127" t="s">
        <v>61</v>
      </c>
      <c r="L31" s="214" t="s">
        <v>61</v>
      </c>
      <c r="M31" s="94">
        <v>15</v>
      </c>
      <c r="N31" s="103">
        <v>0</v>
      </c>
      <c r="O31" s="63"/>
      <c r="P31" s="71" t="s">
        <v>31</v>
      </c>
      <c r="Q31" s="92">
        <v>2510</v>
      </c>
      <c r="R31" s="94">
        <v>2070</v>
      </c>
      <c r="S31" s="90">
        <v>420</v>
      </c>
      <c r="T31" s="95">
        <v>18</v>
      </c>
      <c r="U31" s="218">
        <v>0.69099999999999995</v>
      </c>
      <c r="V31" s="219">
        <v>3.1E-2</v>
      </c>
      <c r="W31" s="219">
        <v>2.5000000000000001E-2</v>
      </c>
      <c r="X31" s="219">
        <v>0.248</v>
      </c>
      <c r="Y31" s="219">
        <v>2E-3</v>
      </c>
      <c r="Z31" s="219">
        <v>3.0000000000000001E-3</v>
      </c>
      <c r="AA31" s="220">
        <v>1E-3</v>
      </c>
      <c r="AB31" s="63"/>
      <c r="AC31" s="71" t="s">
        <v>31</v>
      </c>
      <c r="AD31" s="191">
        <f t="shared" si="0"/>
        <v>1077978</v>
      </c>
      <c r="AE31" s="99">
        <v>545671</v>
      </c>
      <c r="AF31" s="100">
        <v>532307</v>
      </c>
      <c r="AG31" s="191">
        <v>232815</v>
      </c>
      <c r="AH31" s="99">
        <v>916991</v>
      </c>
      <c r="AI31" s="102">
        <v>5339</v>
      </c>
      <c r="AJ31" s="102">
        <v>43877</v>
      </c>
      <c r="AK31" s="102">
        <v>62967</v>
      </c>
      <c r="AL31" s="102">
        <v>8802</v>
      </c>
      <c r="AM31" s="112">
        <v>565</v>
      </c>
      <c r="AN31" s="102">
        <v>36931</v>
      </c>
      <c r="AO31" s="100">
        <v>2506</v>
      </c>
    </row>
    <row r="32" spans="1:41">
      <c r="A32" s="71" t="s">
        <v>32</v>
      </c>
      <c r="B32" s="88">
        <v>5600</v>
      </c>
      <c r="C32" s="92">
        <v>5200</v>
      </c>
      <c r="D32" s="90">
        <v>400</v>
      </c>
      <c r="E32" s="96">
        <v>8</v>
      </c>
      <c r="F32" s="94">
        <v>2829</v>
      </c>
      <c r="G32" s="94">
        <v>1551</v>
      </c>
      <c r="H32" s="93">
        <v>824</v>
      </c>
      <c r="I32" s="93">
        <v>287</v>
      </c>
      <c r="J32" s="93">
        <v>44</v>
      </c>
      <c r="K32" s="93">
        <v>4</v>
      </c>
      <c r="L32" s="214" t="s">
        <v>61</v>
      </c>
      <c r="M32" s="94">
        <v>58</v>
      </c>
      <c r="N32" s="103">
        <v>3</v>
      </c>
      <c r="O32" s="63"/>
      <c r="P32" s="71" t="s">
        <v>32</v>
      </c>
      <c r="Q32" s="92">
        <v>4200</v>
      </c>
      <c r="R32" s="94">
        <v>3460</v>
      </c>
      <c r="S32" s="90">
        <v>730</v>
      </c>
      <c r="T32" s="95">
        <v>5</v>
      </c>
      <c r="U32" s="218">
        <v>0.56200000000000006</v>
      </c>
      <c r="V32" s="219">
        <v>0.22899999999999998</v>
      </c>
      <c r="W32" s="219">
        <v>0.15</v>
      </c>
      <c r="X32" s="219">
        <v>4.4999999999999998E-2</v>
      </c>
      <c r="Y32" s="219">
        <v>8.0000000000000002E-3</v>
      </c>
      <c r="Z32" s="230" t="s">
        <v>129</v>
      </c>
      <c r="AA32" s="220">
        <v>6.0000000000000001E-3</v>
      </c>
      <c r="AB32" s="63"/>
      <c r="AC32" s="71" t="s">
        <v>32</v>
      </c>
      <c r="AD32" s="191">
        <f t="shared" si="0"/>
        <v>1951480</v>
      </c>
      <c r="AE32" s="99">
        <v>978863</v>
      </c>
      <c r="AF32" s="100">
        <v>972617</v>
      </c>
      <c r="AG32" s="191">
        <v>485910</v>
      </c>
      <c r="AH32" s="99">
        <v>1515645</v>
      </c>
      <c r="AI32" s="102">
        <v>91326</v>
      </c>
      <c r="AJ32" s="102">
        <v>224693</v>
      </c>
      <c r="AK32" s="102">
        <v>13017</v>
      </c>
      <c r="AL32" s="102">
        <v>47885</v>
      </c>
      <c r="AM32" s="112">
        <v>980</v>
      </c>
      <c r="AN32" s="102">
        <v>54035</v>
      </c>
      <c r="AO32" s="100">
        <v>3899</v>
      </c>
    </row>
    <row r="33" spans="1:41">
      <c r="A33" s="71" t="s">
        <v>33</v>
      </c>
      <c r="B33" s="88">
        <v>10202</v>
      </c>
      <c r="C33" s="92">
        <v>9418</v>
      </c>
      <c r="D33" s="90">
        <v>784</v>
      </c>
      <c r="E33" s="96">
        <v>0</v>
      </c>
      <c r="F33" s="94">
        <v>3730</v>
      </c>
      <c r="G33" s="94">
        <v>3100</v>
      </c>
      <c r="H33" s="94">
        <v>2764</v>
      </c>
      <c r="I33" s="93">
        <v>233</v>
      </c>
      <c r="J33" s="93">
        <v>206</v>
      </c>
      <c r="K33" s="93">
        <v>113</v>
      </c>
      <c r="L33" s="94">
        <v>0</v>
      </c>
      <c r="M33" s="94">
        <v>0</v>
      </c>
      <c r="N33" s="103">
        <v>56</v>
      </c>
      <c r="O33" s="63"/>
      <c r="P33" s="71" t="s">
        <v>33</v>
      </c>
      <c r="Q33" s="92">
        <v>7220</v>
      </c>
      <c r="R33" s="94">
        <v>5850</v>
      </c>
      <c r="S33" s="103">
        <v>1350</v>
      </c>
      <c r="T33" s="95">
        <v>26</v>
      </c>
      <c r="U33" s="218">
        <v>0.46</v>
      </c>
      <c r="V33" s="219">
        <v>0.32299999999999995</v>
      </c>
      <c r="W33" s="219">
        <v>0.17600000000000002</v>
      </c>
      <c r="X33" s="219">
        <v>1.8000000000000002E-2</v>
      </c>
      <c r="Y33" s="219">
        <v>1.8000000000000002E-2</v>
      </c>
      <c r="Z33" s="219">
        <v>3.0000000000000001E-3</v>
      </c>
      <c r="AA33" s="220">
        <v>1E-3</v>
      </c>
      <c r="AB33" s="63"/>
      <c r="AC33" s="71" t="s">
        <v>33</v>
      </c>
      <c r="AD33" s="191">
        <f t="shared" si="0"/>
        <v>3059238</v>
      </c>
      <c r="AE33" s="99">
        <v>1541789</v>
      </c>
      <c r="AF33" s="100">
        <v>1517449</v>
      </c>
      <c r="AG33" s="191">
        <v>694030</v>
      </c>
      <c r="AH33" s="99">
        <v>1442883</v>
      </c>
      <c r="AI33" s="102">
        <v>273070</v>
      </c>
      <c r="AJ33" s="102">
        <v>897415</v>
      </c>
      <c r="AK33" s="102">
        <v>23229</v>
      </c>
      <c r="AL33" s="102">
        <v>249400</v>
      </c>
      <c r="AM33" s="102">
        <v>19821</v>
      </c>
      <c r="AN33" s="102">
        <v>139807</v>
      </c>
      <c r="AO33" s="100">
        <v>13613</v>
      </c>
    </row>
    <row r="34" spans="1:41">
      <c r="A34" s="71" t="s">
        <v>34</v>
      </c>
      <c r="B34" s="88">
        <v>2127</v>
      </c>
      <c r="C34" s="92">
        <v>1979</v>
      </c>
      <c r="D34" s="90">
        <v>148</v>
      </c>
      <c r="E34" s="197" t="s">
        <v>61</v>
      </c>
      <c r="F34" s="94">
        <v>1752</v>
      </c>
      <c r="G34" s="93">
        <v>152</v>
      </c>
      <c r="H34" s="93">
        <v>125</v>
      </c>
      <c r="I34" s="93">
        <v>11</v>
      </c>
      <c r="J34" s="93">
        <v>6</v>
      </c>
      <c r="K34" s="93">
        <v>1</v>
      </c>
      <c r="L34" s="214" t="s">
        <v>61</v>
      </c>
      <c r="M34" s="94">
        <v>45</v>
      </c>
      <c r="N34" s="103">
        <v>35</v>
      </c>
      <c r="O34" s="63"/>
      <c r="P34" s="71" t="s">
        <v>34</v>
      </c>
      <c r="Q34" s="92">
        <v>1400</v>
      </c>
      <c r="R34" s="94">
        <v>1190</v>
      </c>
      <c r="S34" s="90">
        <v>200</v>
      </c>
      <c r="T34" s="95">
        <v>0</v>
      </c>
      <c r="U34" s="218">
        <v>0.72499999999999998</v>
      </c>
      <c r="V34" s="219">
        <v>0.13400000000000001</v>
      </c>
      <c r="W34" s="219">
        <v>0.122</v>
      </c>
      <c r="X34" s="219">
        <v>5.0000000000000001E-3</v>
      </c>
      <c r="Y34" s="219">
        <v>1.3000000000000001E-2</v>
      </c>
      <c r="Z34" s="219">
        <v>1E-3</v>
      </c>
      <c r="AA34" s="232" t="s">
        <v>129</v>
      </c>
      <c r="AB34" s="63"/>
      <c r="AC34" s="71" t="s">
        <v>34</v>
      </c>
      <c r="AD34" s="191">
        <f t="shared" si="0"/>
        <v>1372175</v>
      </c>
      <c r="AE34" s="99">
        <v>683846</v>
      </c>
      <c r="AF34" s="100">
        <v>688329</v>
      </c>
      <c r="AG34" s="191">
        <v>260615</v>
      </c>
      <c r="AH34" s="99">
        <v>1220505</v>
      </c>
      <c r="AI34" s="102">
        <v>18705</v>
      </c>
      <c r="AJ34" s="102">
        <v>55915</v>
      </c>
      <c r="AK34" s="102">
        <v>1452</v>
      </c>
      <c r="AL34" s="102">
        <v>36507</v>
      </c>
      <c r="AM34" s="112">
        <v>402</v>
      </c>
      <c r="AN34" s="102">
        <v>35768</v>
      </c>
      <c r="AO34" s="100">
        <v>2921</v>
      </c>
    </row>
    <row r="35" spans="1:41">
      <c r="A35" s="71" t="s">
        <v>35</v>
      </c>
      <c r="B35" s="88">
        <v>12506</v>
      </c>
      <c r="C35" s="92">
        <v>12052</v>
      </c>
      <c r="D35" s="90">
        <v>454</v>
      </c>
      <c r="E35" s="96">
        <v>0</v>
      </c>
      <c r="F35" s="94">
        <v>2771</v>
      </c>
      <c r="G35" s="94">
        <v>7662</v>
      </c>
      <c r="H35" s="94">
        <v>1941</v>
      </c>
      <c r="I35" s="93">
        <v>13</v>
      </c>
      <c r="J35" s="93">
        <v>97</v>
      </c>
      <c r="K35" s="93">
        <v>0</v>
      </c>
      <c r="L35" s="214" t="s">
        <v>61</v>
      </c>
      <c r="M35" s="94">
        <v>0</v>
      </c>
      <c r="N35" s="103">
        <v>22</v>
      </c>
      <c r="O35" s="63"/>
      <c r="P35" s="71" t="s">
        <v>35</v>
      </c>
      <c r="Q35" s="92">
        <v>9550</v>
      </c>
      <c r="R35" s="94">
        <v>8770</v>
      </c>
      <c r="S35" s="90">
        <v>770</v>
      </c>
      <c r="T35" s="95">
        <v>0</v>
      </c>
      <c r="U35" s="218">
        <v>0.24600000000000002</v>
      </c>
      <c r="V35" s="219">
        <v>0.46500000000000002</v>
      </c>
      <c r="W35" s="219">
        <v>0.27600000000000002</v>
      </c>
      <c r="X35" s="219">
        <v>1E-3</v>
      </c>
      <c r="Y35" s="219">
        <v>9.0000000000000011E-3</v>
      </c>
      <c r="Z35" s="219">
        <v>1E-3</v>
      </c>
      <c r="AA35" s="220">
        <v>2E-3</v>
      </c>
      <c r="AB35" s="63"/>
      <c r="AC35" s="71" t="s">
        <v>35</v>
      </c>
      <c r="AD35" s="191">
        <f t="shared" si="0"/>
        <v>9234024</v>
      </c>
      <c r="AE35" s="99">
        <v>4539311</v>
      </c>
      <c r="AF35" s="100">
        <v>4694713</v>
      </c>
      <c r="AG35" s="191">
        <v>2040442</v>
      </c>
      <c r="AH35" s="99">
        <v>4966842</v>
      </c>
      <c r="AI35" s="102">
        <v>1158820</v>
      </c>
      <c r="AJ35" s="102">
        <v>1924503</v>
      </c>
      <c r="AK35" s="102">
        <v>8873</v>
      </c>
      <c r="AL35" s="102">
        <v>894646</v>
      </c>
      <c r="AM35" s="102">
        <v>2196</v>
      </c>
      <c r="AN35" s="102">
        <v>225620</v>
      </c>
      <c r="AO35" s="100">
        <v>52524</v>
      </c>
    </row>
    <row r="36" spans="1:41">
      <c r="A36" s="71" t="s">
        <v>36</v>
      </c>
      <c r="B36" s="88">
        <v>5154</v>
      </c>
      <c r="C36" s="92">
        <v>4635</v>
      </c>
      <c r="D36" s="90">
        <v>519</v>
      </c>
      <c r="E36" s="96">
        <v>0</v>
      </c>
      <c r="F36" s="94">
        <v>1385</v>
      </c>
      <c r="G36" s="93">
        <v>380</v>
      </c>
      <c r="H36" s="94">
        <v>3194</v>
      </c>
      <c r="I36" s="93">
        <v>455</v>
      </c>
      <c r="J36" s="93">
        <v>12</v>
      </c>
      <c r="K36" s="93">
        <v>22</v>
      </c>
      <c r="L36" s="94">
        <v>0</v>
      </c>
      <c r="M36" s="94">
        <v>0</v>
      </c>
      <c r="N36" s="103">
        <v>49</v>
      </c>
      <c r="O36" s="63"/>
      <c r="P36" s="71" t="s">
        <v>36</v>
      </c>
      <c r="Q36" s="92">
        <v>6550</v>
      </c>
      <c r="R36" s="94">
        <v>5330</v>
      </c>
      <c r="S36" s="103">
        <v>1200</v>
      </c>
      <c r="T36" s="95">
        <v>19</v>
      </c>
      <c r="U36" s="218">
        <v>0.36200000000000004</v>
      </c>
      <c r="V36" s="219">
        <v>4.9000000000000002E-2</v>
      </c>
      <c r="W36" s="219">
        <v>0.45299999999999996</v>
      </c>
      <c r="X36" s="219">
        <v>0.11599999999999999</v>
      </c>
      <c r="Y36" s="219">
        <v>2E-3</v>
      </c>
      <c r="Z36" s="230" t="s">
        <v>129</v>
      </c>
      <c r="AA36" s="220">
        <v>1.8000000000000002E-2</v>
      </c>
      <c r="AB36" s="63"/>
      <c r="AC36" s="71" t="s">
        <v>36</v>
      </c>
      <c r="AD36" s="191">
        <f t="shared" si="0"/>
        <v>2109366</v>
      </c>
      <c r="AE36" s="99">
        <v>1048448</v>
      </c>
      <c r="AF36" s="100">
        <v>1060918</v>
      </c>
      <c r="AG36" s="191">
        <v>485326</v>
      </c>
      <c r="AH36" s="99">
        <v>759917</v>
      </c>
      <c r="AI36" s="102">
        <v>37848</v>
      </c>
      <c r="AJ36" s="102">
        <v>1046411</v>
      </c>
      <c r="AK36" s="102">
        <v>180121</v>
      </c>
      <c r="AL36" s="102">
        <v>31382</v>
      </c>
      <c r="AM36" s="102">
        <v>1145</v>
      </c>
      <c r="AN36" s="102">
        <v>45879</v>
      </c>
      <c r="AO36" s="100">
        <v>6663</v>
      </c>
    </row>
    <row r="37" spans="1:41">
      <c r="A37" s="71" t="s">
        <v>37</v>
      </c>
      <c r="B37" s="88">
        <v>30338</v>
      </c>
      <c r="C37" s="92">
        <v>29233</v>
      </c>
      <c r="D37" s="103">
        <v>1105</v>
      </c>
      <c r="E37" s="96">
        <v>0</v>
      </c>
      <c r="F37" s="94">
        <v>7056</v>
      </c>
      <c r="G37" s="94">
        <v>14930</v>
      </c>
      <c r="H37" s="94">
        <v>7290</v>
      </c>
      <c r="I37" s="93">
        <v>289</v>
      </c>
      <c r="J37" s="93">
        <v>190</v>
      </c>
      <c r="K37" s="127" t="s">
        <v>61</v>
      </c>
      <c r="L37" s="214" t="s">
        <v>61</v>
      </c>
      <c r="M37" s="94">
        <v>435</v>
      </c>
      <c r="N37" s="103">
        <v>148</v>
      </c>
      <c r="O37" s="63"/>
      <c r="P37" s="71" t="s">
        <v>37</v>
      </c>
      <c r="Q37" s="92">
        <v>20450</v>
      </c>
      <c r="R37" s="94">
        <v>18020</v>
      </c>
      <c r="S37" s="103">
        <v>2040</v>
      </c>
      <c r="T37" s="95">
        <v>106</v>
      </c>
      <c r="U37" s="218">
        <v>0.35299999999999998</v>
      </c>
      <c r="V37" s="219">
        <v>0.45600000000000002</v>
      </c>
      <c r="W37" s="219">
        <v>0.17699999999999999</v>
      </c>
      <c r="X37" s="219">
        <v>5.0000000000000001E-3</v>
      </c>
      <c r="Y37" s="219">
        <v>9.0000000000000011E-3</v>
      </c>
      <c r="Z37" s="230" t="s">
        <v>129</v>
      </c>
      <c r="AA37" s="232" t="s">
        <v>129</v>
      </c>
      <c r="AB37" s="63"/>
      <c r="AC37" s="71" t="s">
        <v>37</v>
      </c>
      <c r="AD37" s="191">
        <f t="shared" si="0"/>
        <v>20114745</v>
      </c>
      <c r="AE37" s="99">
        <v>9821711</v>
      </c>
      <c r="AF37" s="100">
        <v>10293034</v>
      </c>
      <c r="AG37" s="191">
        <v>4217396</v>
      </c>
      <c r="AH37" s="99">
        <v>10993176</v>
      </c>
      <c r="AI37" s="102">
        <v>2797225</v>
      </c>
      <c r="AJ37" s="102">
        <v>3871753</v>
      </c>
      <c r="AK37" s="102">
        <v>40379</v>
      </c>
      <c r="AL37" s="102">
        <v>1723110</v>
      </c>
      <c r="AM37" s="102">
        <v>5024</v>
      </c>
      <c r="AN37" s="102">
        <v>543743</v>
      </c>
      <c r="AO37" s="100">
        <v>140335</v>
      </c>
    </row>
    <row r="38" spans="1:41">
      <c r="A38" s="71" t="s">
        <v>38</v>
      </c>
      <c r="B38" s="88">
        <v>28995</v>
      </c>
      <c r="C38" s="92">
        <v>26871</v>
      </c>
      <c r="D38" s="103">
        <v>2124</v>
      </c>
      <c r="E38" s="96">
        <v>16</v>
      </c>
      <c r="F38" s="94">
        <v>11776</v>
      </c>
      <c r="G38" s="94">
        <v>14620</v>
      </c>
      <c r="H38" s="94">
        <v>1725</v>
      </c>
      <c r="I38" s="93">
        <v>576</v>
      </c>
      <c r="J38" s="93">
        <v>94</v>
      </c>
      <c r="K38" s="127" t="s">
        <v>61</v>
      </c>
      <c r="L38" s="214" t="s">
        <v>61</v>
      </c>
      <c r="M38" s="214" t="s">
        <v>61</v>
      </c>
      <c r="N38" s="103">
        <v>204</v>
      </c>
      <c r="O38" s="63"/>
      <c r="P38" s="71" t="s">
        <v>38</v>
      </c>
      <c r="Q38" s="92">
        <v>20360</v>
      </c>
      <c r="R38" s="94">
        <v>16920</v>
      </c>
      <c r="S38" s="103">
        <v>3120</v>
      </c>
      <c r="T38" s="95">
        <v>307</v>
      </c>
      <c r="U38" s="218">
        <v>0.46799999999999997</v>
      </c>
      <c r="V38" s="219">
        <v>0.46600000000000003</v>
      </c>
      <c r="W38" s="219">
        <v>0.05</v>
      </c>
      <c r="X38" s="219">
        <v>1.3000000000000001E-2</v>
      </c>
      <c r="Y38" s="219">
        <v>3.0000000000000001E-3</v>
      </c>
      <c r="Z38" s="230" t="s">
        <v>129</v>
      </c>
      <c r="AA38" s="220">
        <v>1E-3</v>
      </c>
      <c r="AB38" s="63"/>
      <c r="AC38" s="71" t="s">
        <v>38</v>
      </c>
      <c r="AD38" s="191">
        <f t="shared" si="0"/>
        <v>10367022</v>
      </c>
      <c r="AE38" s="99">
        <v>5067666</v>
      </c>
      <c r="AF38" s="100">
        <v>5299356</v>
      </c>
      <c r="AG38" s="191">
        <v>2302315</v>
      </c>
      <c r="AH38" s="99">
        <v>6433921</v>
      </c>
      <c r="AI38" s="102">
        <v>2160554</v>
      </c>
      <c r="AJ38" s="102">
        <v>1016730</v>
      </c>
      <c r="AK38" s="102">
        <v>98911</v>
      </c>
      <c r="AL38" s="102">
        <v>312111</v>
      </c>
      <c r="AM38" s="102">
        <v>6060</v>
      </c>
      <c r="AN38" s="102">
        <v>305309</v>
      </c>
      <c r="AO38" s="100">
        <v>33426</v>
      </c>
    </row>
    <row r="39" spans="1:41">
      <c r="A39" s="71" t="s">
        <v>39</v>
      </c>
      <c r="B39" s="88">
        <v>1689</v>
      </c>
      <c r="C39" s="92">
        <v>1489</v>
      </c>
      <c r="D39" s="90">
        <v>200</v>
      </c>
      <c r="E39" s="96">
        <v>0</v>
      </c>
      <c r="F39" s="93">
        <v>982</v>
      </c>
      <c r="G39" s="93">
        <v>181</v>
      </c>
      <c r="H39" s="93">
        <v>99</v>
      </c>
      <c r="I39" s="93">
        <v>418</v>
      </c>
      <c r="J39" s="93">
        <v>6</v>
      </c>
      <c r="K39" s="93">
        <v>3</v>
      </c>
      <c r="L39" s="94">
        <v>0</v>
      </c>
      <c r="M39" s="94">
        <v>0</v>
      </c>
      <c r="N39" s="103">
        <v>0</v>
      </c>
      <c r="O39" s="63"/>
      <c r="P39" s="71" t="s">
        <v>39</v>
      </c>
      <c r="Q39" s="92">
        <v>1470</v>
      </c>
      <c r="R39" s="94">
        <v>1160</v>
      </c>
      <c r="S39" s="90">
        <v>310</v>
      </c>
      <c r="T39" s="95">
        <v>0</v>
      </c>
      <c r="U39" s="218">
        <v>0.53500000000000003</v>
      </c>
      <c r="V39" s="219">
        <v>0.12300000000000001</v>
      </c>
      <c r="W39" s="219">
        <v>4.2000000000000003E-2</v>
      </c>
      <c r="X39" s="219">
        <v>0.28600000000000003</v>
      </c>
      <c r="Y39" s="219">
        <v>1E-3</v>
      </c>
      <c r="Z39" s="219">
        <v>1E-3</v>
      </c>
      <c r="AA39" s="220">
        <v>1.2E-2</v>
      </c>
      <c r="AB39" s="63"/>
      <c r="AC39" s="71" t="s">
        <v>39</v>
      </c>
      <c r="AD39" s="191">
        <f t="shared" si="0"/>
        <v>773344</v>
      </c>
      <c r="AE39" s="99">
        <v>397093</v>
      </c>
      <c r="AF39" s="100">
        <v>376251</v>
      </c>
      <c r="AG39" s="191">
        <v>184458</v>
      </c>
      <c r="AH39" s="99">
        <v>642956</v>
      </c>
      <c r="AI39" s="102">
        <v>23887</v>
      </c>
      <c r="AJ39" s="102">
        <v>31926</v>
      </c>
      <c r="AK39" s="102">
        <v>37016</v>
      </c>
      <c r="AL39" s="102">
        <v>12231</v>
      </c>
      <c r="AM39" s="102">
        <v>1180</v>
      </c>
      <c r="AN39" s="102">
        <v>22557</v>
      </c>
      <c r="AO39" s="100">
        <v>1591</v>
      </c>
    </row>
    <row r="40" spans="1:41">
      <c r="A40" s="71" t="s">
        <v>40</v>
      </c>
      <c r="B40" s="88">
        <v>45029</v>
      </c>
      <c r="C40" s="92">
        <v>41443</v>
      </c>
      <c r="D40" s="103">
        <v>3586</v>
      </c>
      <c r="E40" s="96">
        <v>27</v>
      </c>
      <c r="F40" s="94">
        <v>22368</v>
      </c>
      <c r="G40" s="94">
        <v>19305</v>
      </c>
      <c r="H40" s="94">
        <v>1156</v>
      </c>
      <c r="I40" s="93">
        <v>83</v>
      </c>
      <c r="J40" s="93">
        <v>72</v>
      </c>
      <c r="K40" s="127" t="s">
        <v>61</v>
      </c>
      <c r="L40" s="214" t="s">
        <v>61</v>
      </c>
      <c r="M40" s="94">
        <v>446</v>
      </c>
      <c r="N40" s="103">
        <v>1599</v>
      </c>
      <c r="O40" s="63"/>
      <c r="P40" s="71" t="s">
        <v>40</v>
      </c>
      <c r="Q40" s="92">
        <v>20580</v>
      </c>
      <c r="R40" s="94">
        <v>16570</v>
      </c>
      <c r="S40" s="103">
        <v>3990</v>
      </c>
      <c r="T40" s="95">
        <v>24</v>
      </c>
      <c r="U40" s="218">
        <v>0.626</v>
      </c>
      <c r="V40" s="219">
        <v>0.34</v>
      </c>
      <c r="W40" s="219">
        <v>0.03</v>
      </c>
      <c r="X40" s="230" t="s">
        <v>129</v>
      </c>
      <c r="Y40" s="219">
        <v>2E-3</v>
      </c>
      <c r="Z40" s="230" t="s">
        <v>129</v>
      </c>
      <c r="AA40" s="220">
        <v>2E-3</v>
      </c>
      <c r="AB40" s="63"/>
      <c r="AC40" s="71" t="s">
        <v>40</v>
      </c>
      <c r="AD40" s="191">
        <f t="shared" si="0"/>
        <v>11769923</v>
      </c>
      <c r="AE40" s="99">
        <v>5800004</v>
      </c>
      <c r="AF40" s="100">
        <v>5969919</v>
      </c>
      <c r="AG40" s="191">
        <v>2629989</v>
      </c>
      <c r="AH40" s="99">
        <v>9152826</v>
      </c>
      <c r="AI40" s="102">
        <v>1432646</v>
      </c>
      <c r="AJ40" s="102">
        <v>480347</v>
      </c>
      <c r="AK40" s="102">
        <v>11239</v>
      </c>
      <c r="AL40" s="102">
        <v>274662</v>
      </c>
      <c r="AM40" s="102">
        <v>3407</v>
      </c>
      <c r="AN40" s="102">
        <v>382625</v>
      </c>
      <c r="AO40" s="100">
        <v>32171</v>
      </c>
    </row>
    <row r="41" spans="1:41">
      <c r="A41" s="71" t="s">
        <v>41</v>
      </c>
      <c r="B41" s="88">
        <v>22391</v>
      </c>
      <c r="C41" s="92">
        <v>20216</v>
      </c>
      <c r="D41" s="103">
        <v>2175</v>
      </c>
      <c r="E41" s="96">
        <v>8</v>
      </c>
      <c r="F41" s="94">
        <v>11109</v>
      </c>
      <c r="G41" s="94">
        <v>6087</v>
      </c>
      <c r="H41" s="94">
        <v>1871</v>
      </c>
      <c r="I41" s="94">
        <v>2099</v>
      </c>
      <c r="J41" s="93">
        <v>88</v>
      </c>
      <c r="K41" s="93">
        <v>31</v>
      </c>
      <c r="L41" s="214" t="s">
        <v>61</v>
      </c>
      <c r="M41" s="94">
        <v>50</v>
      </c>
      <c r="N41" s="103">
        <v>1056</v>
      </c>
      <c r="O41" s="63"/>
      <c r="P41" s="71" t="s">
        <v>41</v>
      </c>
      <c r="Q41" s="92">
        <v>10630</v>
      </c>
      <c r="R41" s="94">
        <v>8660</v>
      </c>
      <c r="S41" s="103">
        <v>1940</v>
      </c>
      <c r="T41" s="95">
        <v>32</v>
      </c>
      <c r="U41" s="218">
        <v>0.55000000000000004</v>
      </c>
      <c r="V41" s="219">
        <v>0.22800000000000001</v>
      </c>
      <c r="W41" s="219">
        <v>9.6000000000000002E-2</v>
      </c>
      <c r="X41" s="219">
        <v>0.115</v>
      </c>
      <c r="Y41" s="219">
        <v>5.0000000000000001E-3</v>
      </c>
      <c r="Z41" s="219">
        <v>1E-3</v>
      </c>
      <c r="AA41" s="220">
        <v>6.0000000000000001E-3</v>
      </c>
      <c r="AB41" s="63"/>
      <c r="AC41" s="71" t="s">
        <v>41</v>
      </c>
      <c r="AD41" s="191">
        <f t="shared" si="0"/>
        <v>3948136</v>
      </c>
      <c r="AE41" s="99">
        <v>1964927</v>
      </c>
      <c r="AF41" s="100">
        <v>1983209</v>
      </c>
      <c r="AG41" s="191">
        <v>961070</v>
      </c>
      <c r="AH41" s="99">
        <v>2533380</v>
      </c>
      <c r="AI41" s="102">
        <v>278454</v>
      </c>
      <c r="AJ41" s="102">
        <v>443914</v>
      </c>
      <c r="AK41" s="102">
        <v>285097</v>
      </c>
      <c r="AL41" s="102">
        <v>87388</v>
      </c>
      <c r="AM41" s="102">
        <v>6155</v>
      </c>
      <c r="AN41" s="102">
        <v>304600</v>
      </c>
      <c r="AO41" s="100">
        <v>9148</v>
      </c>
    </row>
    <row r="42" spans="1:41">
      <c r="A42" s="71" t="s">
        <v>42</v>
      </c>
      <c r="B42" s="88">
        <v>13198</v>
      </c>
      <c r="C42" s="92">
        <v>12252</v>
      </c>
      <c r="D42" s="90">
        <v>946</v>
      </c>
      <c r="E42" s="96">
        <v>0</v>
      </c>
      <c r="F42" s="94">
        <v>9566</v>
      </c>
      <c r="G42" s="94">
        <v>1236</v>
      </c>
      <c r="H42" s="94">
        <v>1757</v>
      </c>
      <c r="I42" s="93">
        <v>411</v>
      </c>
      <c r="J42" s="93">
        <v>183</v>
      </c>
      <c r="K42" s="93">
        <v>36</v>
      </c>
      <c r="L42" s="214" t="s">
        <v>61</v>
      </c>
      <c r="M42" s="94">
        <v>0</v>
      </c>
      <c r="N42" s="103">
        <v>9</v>
      </c>
      <c r="O42" s="63"/>
      <c r="P42" s="71" t="s">
        <v>42</v>
      </c>
      <c r="Q42" s="92">
        <v>6040</v>
      </c>
      <c r="R42" s="94">
        <v>5050</v>
      </c>
      <c r="S42" s="90">
        <v>990</v>
      </c>
      <c r="T42" s="95">
        <v>0</v>
      </c>
      <c r="U42" s="218">
        <v>0.74900000000000011</v>
      </c>
      <c r="V42" s="219">
        <v>9.5000000000000001E-2</v>
      </c>
      <c r="W42" s="219">
        <v>0.115</v>
      </c>
      <c r="X42" s="219">
        <v>2.7999999999999997E-2</v>
      </c>
      <c r="Y42" s="219">
        <v>0.01</v>
      </c>
      <c r="Z42" s="219">
        <v>2E-3</v>
      </c>
      <c r="AA42" s="220">
        <v>1E-3</v>
      </c>
      <c r="AB42" s="63"/>
      <c r="AC42" s="71" t="s">
        <v>42</v>
      </c>
      <c r="AD42" s="191">
        <f t="shared" si="0"/>
        <v>4207177</v>
      </c>
      <c r="AE42" s="99">
        <v>2096429</v>
      </c>
      <c r="AF42" s="100">
        <v>2110748</v>
      </c>
      <c r="AG42" s="191">
        <v>873486</v>
      </c>
      <c r="AH42" s="99">
        <v>3116280</v>
      </c>
      <c r="AI42" s="102">
        <v>74010</v>
      </c>
      <c r="AJ42" s="102">
        <v>570511</v>
      </c>
      <c r="AK42" s="102">
        <v>32890</v>
      </c>
      <c r="AL42" s="102">
        <v>184235</v>
      </c>
      <c r="AM42" s="102">
        <v>16380</v>
      </c>
      <c r="AN42" s="102">
        <v>199187</v>
      </c>
      <c r="AO42" s="100">
        <v>13684</v>
      </c>
    </row>
    <row r="43" spans="1:41" ht="17" thickBot="1">
      <c r="A43" s="71" t="s">
        <v>43</v>
      </c>
      <c r="B43" s="88">
        <v>37194</v>
      </c>
      <c r="C43" s="92">
        <v>35182</v>
      </c>
      <c r="D43" s="103">
        <v>2012</v>
      </c>
      <c r="E43" s="96">
        <v>14</v>
      </c>
      <c r="F43" s="94">
        <v>16427</v>
      </c>
      <c r="G43" s="94">
        <v>17125</v>
      </c>
      <c r="H43" s="94">
        <v>3333</v>
      </c>
      <c r="I43" s="93">
        <v>37</v>
      </c>
      <c r="J43" s="93">
        <v>114</v>
      </c>
      <c r="K43" s="127" t="s">
        <v>61</v>
      </c>
      <c r="L43" s="94">
        <v>0</v>
      </c>
      <c r="M43" s="94">
        <v>0</v>
      </c>
      <c r="N43" s="103">
        <v>158</v>
      </c>
      <c r="O43" s="63"/>
      <c r="P43" s="71" t="s">
        <v>43</v>
      </c>
      <c r="Q43" s="107">
        <v>31300</v>
      </c>
      <c r="R43" s="116">
        <v>26650</v>
      </c>
      <c r="S43" s="108">
        <v>4560</v>
      </c>
      <c r="T43" s="229">
        <v>89</v>
      </c>
      <c r="U43" s="221">
        <v>0.52300000000000002</v>
      </c>
      <c r="V43" s="222">
        <v>0.36099999999999999</v>
      </c>
      <c r="W43" s="222">
        <v>0.11</v>
      </c>
      <c r="X43" s="222">
        <v>1E-3</v>
      </c>
      <c r="Y43" s="222">
        <v>5.0000000000000001E-3</v>
      </c>
      <c r="Z43" s="233" t="s">
        <v>129</v>
      </c>
      <c r="AA43" s="223">
        <v>1E-3</v>
      </c>
      <c r="AB43" s="63"/>
      <c r="AC43" s="71" t="s">
        <v>43</v>
      </c>
      <c r="AD43" s="191">
        <f t="shared" si="0"/>
        <v>12970650</v>
      </c>
      <c r="AE43" s="99">
        <v>6394217</v>
      </c>
      <c r="AF43" s="100">
        <v>6576433</v>
      </c>
      <c r="AG43" s="191">
        <v>2704482</v>
      </c>
      <c r="AH43" s="99">
        <v>9734303</v>
      </c>
      <c r="AI43" s="102">
        <v>1360025</v>
      </c>
      <c r="AJ43" s="102">
        <v>1023055</v>
      </c>
      <c r="AK43" s="102">
        <v>9708</v>
      </c>
      <c r="AL43" s="102">
        <v>457712</v>
      </c>
      <c r="AM43" s="102">
        <v>2763</v>
      </c>
      <c r="AN43" s="102">
        <v>343801</v>
      </c>
      <c r="AO43" s="100">
        <v>39283</v>
      </c>
    </row>
    <row r="44" spans="1:41" ht="17" thickBot="1">
      <c r="A44" s="71" t="s">
        <v>44</v>
      </c>
      <c r="B44" s="88">
        <v>2238</v>
      </c>
      <c r="C44" s="92">
        <v>2115</v>
      </c>
      <c r="D44" s="90">
        <v>123</v>
      </c>
      <c r="E44" s="96">
        <v>0</v>
      </c>
      <c r="F44" s="93">
        <v>887</v>
      </c>
      <c r="G44" s="93">
        <v>643</v>
      </c>
      <c r="H44" s="93">
        <v>614</v>
      </c>
      <c r="I44" s="93">
        <v>21</v>
      </c>
      <c r="J44" s="93">
        <v>30</v>
      </c>
      <c r="K44" s="127" t="s">
        <v>61</v>
      </c>
      <c r="L44" s="214" t="s">
        <v>61</v>
      </c>
      <c r="M44" s="94">
        <v>39</v>
      </c>
      <c r="N44" s="103">
        <v>4</v>
      </c>
      <c r="O44" s="63"/>
      <c r="P44" s="71" t="s">
        <v>44</v>
      </c>
      <c r="Q44" s="337" t="s">
        <v>101</v>
      </c>
      <c r="R44" s="338"/>
      <c r="S44" s="338"/>
      <c r="T44" s="338"/>
      <c r="U44" s="338"/>
      <c r="V44" s="338"/>
      <c r="W44" s="338"/>
      <c r="X44" s="338"/>
      <c r="Y44" s="338"/>
      <c r="Z44" s="338"/>
      <c r="AA44" s="339"/>
      <c r="AB44" s="63"/>
      <c r="AC44" s="71" t="s">
        <v>44</v>
      </c>
      <c r="AD44" s="191">
        <f t="shared" si="0"/>
        <v>1091949</v>
      </c>
      <c r="AE44" s="99">
        <v>534283</v>
      </c>
      <c r="AF44" s="100">
        <v>557666</v>
      </c>
      <c r="AG44" s="191">
        <v>212663</v>
      </c>
      <c r="AH44" s="99">
        <v>770700</v>
      </c>
      <c r="AI44" s="102">
        <v>59203</v>
      </c>
      <c r="AJ44" s="102">
        <v>178673</v>
      </c>
      <c r="AK44" s="102">
        <v>2968</v>
      </c>
      <c r="AL44" s="102">
        <v>37153</v>
      </c>
      <c r="AM44" s="112">
        <v>539</v>
      </c>
      <c r="AN44" s="102">
        <v>34680</v>
      </c>
      <c r="AO44" s="100">
        <v>8033</v>
      </c>
    </row>
    <row r="45" spans="1:41">
      <c r="A45" s="71" t="s">
        <v>45</v>
      </c>
      <c r="B45" s="88">
        <v>15759</v>
      </c>
      <c r="C45" s="92">
        <v>14721</v>
      </c>
      <c r="D45" s="103">
        <v>1038</v>
      </c>
      <c r="E45" s="96">
        <v>1</v>
      </c>
      <c r="F45" s="94">
        <v>5894</v>
      </c>
      <c r="G45" s="94">
        <v>9285</v>
      </c>
      <c r="H45" s="93">
        <v>427</v>
      </c>
      <c r="I45" s="93">
        <v>25</v>
      </c>
      <c r="J45" s="93">
        <v>22</v>
      </c>
      <c r="K45" s="93">
        <v>0</v>
      </c>
      <c r="L45" s="214" t="s">
        <v>61</v>
      </c>
      <c r="M45" s="94">
        <v>104</v>
      </c>
      <c r="N45" s="103">
        <v>2</v>
      </c>
      <c r="O45" s="63"/>
      <c r="P45" s="71" t="s">
        <v>45</v>
      </c>
      <c r="Q45" s="76">
        <v>11470</v>
      </c>
      <c r="R45" s="77">
        <v>9680</v>
      </c>
      <c r="S45" s="74">
        <v>1680</v>
      </c>
      <c r="T45" s="228">
        <v>96</v>
      </c>
      <c r="U45" s="215">
        <v>0.48499999999999999</v>
      </c>
      <c r="V45" s="216">
        <v>0.48399999999999999</v>
      </c>
      <c r="W45" s="216">
        <v>2.7999999999999997E-2</v>
      </c>
      <c r="X45" s="216">
        <v>1E-3</v>
      </c>
      <c r="Y45" s="216">
        <v>1E-3</v>
      </c>
      <c r="Z45" s="224" t="s">
        <v>129</v>
      </c>
      <c r="AA45" s="217">
        <v>1E-3</v>
      </c>
      <c r="AB45" s="63"/>
      <c r="AC45" s="71" t="s">
        <v>45</v>
      </c>
      <c r="AD45" s="191">
        <f t="shared" si="0"/>
        <v>5078903</v>
      </c>
      <c r="AE45" s="99">
        <v>2474059</v>
      </c>
      <c r="AF45" s="100">
        <v>2604844</v>
      </c>
      <c r="AG45" s="191">
        <v>1109803</v>
      </c>
      <c r="AH45" s="99">
        <v>3206780</v>
      </c>
      <c r="AI45" s="102">
        <v>1319130</v>
      </c>
      <c r="AJ45" s="102">
        <v>306230</v>
      </c>
      <c r="AK45" s="102">
        <v>11355</v>
      </c>
      <c r="AL45" s="102">
        <v>82488</v>
      </c>
      <c r="AM45" s="102">
        <v>4324</v>
      </c>
      <c r="AN45" s="102">
        <v>133344</v>
      </c>
      <c r="AO45" s="100">
        <v>15252</v>
      </c>
    </row>
    <row r="46" spans="1:41">
      <c r="A46" s="71" t="s">
        <v>46</v>
      </c>
      <c r="B46" s="88">
        <v>3353</v>
      </c>
      <c r="C46" s="92">
        <v>2892</v>
      </c>
      <c r="D46" s="90">
        <v>461</v>
      </c>
      <c r="E46" s="96">
        <v>0</v>
      </c>
      <c r="F46" s="94">
        <v>1730</v>
      </c>
      <c r="G46" s="93">
        <v>262</v>
      </c>
      <c r="H46" s="93">
        <v>134</v>
      </c>
      <c r="I46" s="94">
        <v>1189</v>
      </c>
      <c r="J46" s="93">
        <v>26</v>
      </c>
      <c r="K46" s="93">
        <v>2</v>
      </c>
      <c r="L46" s="214" t="s">
        <v>61</v>
      </c>
      <c r="M46" s="94">
        <v>10</v>
      </c>
      <c r="N46" s="103">
        <v>0</v>
      </c>
      <c r="O46" s="63"/>
      <c r="P46" s="71" t="s">
        <v>46</v>
      </c>
      <c r="Q46" s="92">
        <v>2010</v>
      </c>
      <c r="R46" s="94">
        <v>1520</v>
      </c>
      <c r="S46" s="90">
        <v>480</v>
      </c>
      <c r="T46" s="95">
        <v>7</v>
      </c>
      <c r="U46" s="218">
        <v>0.41899999999999998</v>
      </c>
      <c r="V46" s="219">
        <v>6.9000000000000006E-2</v>
      </c>
      <c r="W46" s="219">
        <v>3.6000000000000004E-2</v>
      </c>
      <c r="X46" s="219">
        <v>0.47</v>
      </c>
      <c r="Y46" s="219">
        <v>6.0000000000000001E-3</v>
      </c>
      <c r="Z46" s="230" t="s">
        <v>129</v>
      </c>
      <c r="AA46" s="232" t="s">
        <v>129</v>
      </c>
      <c r="AB46" s="63"/>
      <c r="AC46" s="71" t="s">
        <v>46</v>
      </c>
      <c r="AD46" s="191">
        <f t="shared" si="0"/>
        <v>881785</v>
      </c>
      <c r="AE46" s="99">
        <v>446461</v>
      </c>
      <c r="AF46" s="100">
        <v>435324</v>
      </c>
      <c r="AG46" s="191">
        <v>218698</v>
      </c>
      <c r="AH46" s="99">
        <v>712735</v>
      </c>
      <c r="AI46" s="102">
        <v>18736</v>
      </c>
      <c r="AJ46" s="102">
        <v>37618</v>
      </c>
      <c r="AK46" s="102">
        <v>70363</v>
      </c>
      <c r="AL46" s="102">
        <v>12579</v>
      </c>
      <c r="AM46" s="112">
        <v>700</v>
      </c>
      <c r="AN46" s="102">
        <v>27661</v>
      </c>
      <c r="AO46" s="100">
        <v>1393</v>
      </c>
    </row>
    <row r="47" spans="1:41">
      <c r="A47" s="71" t="s">
        <v>47</v>
      </c>
      <c r="B47" s="88">
        <v>21995</v>
      </c>
      <c r="C47" s="92">
        <v>19903</v>
      </c>
      <c r="D47" s="103">
        <v>2092</v>
      </c>
      <c r="E47" s="96">
        <v>4</v>
      </c>
      <c r="F47" s="94">
        <v>12047</v>
      </c>
      <c r="G47" s="94">
        <v>9295</v>
      </c>
      <c r="H47" s="93">
        <v>560</v>
      </c>
      <c r="I47" s="93">
        <v>36</v>
      </c>
      <c r="J47" s="93">
        <v>57</v>
      </c>
      <c r="K47" s="127" t="s">
        <v>61</v>
      </c>
      <c r="L47" s="214" t="s">
        <v>61</v>
      </c>
      <c r="M47" s="214" t="s">
        <v>61</v>
      </c>
      <c r="N47" s="103">
        <v>0</v>
      </c>
      <c r="O47" s="63"/>
      <c r="P47" s="71" t="s">
        <v>47</v>
      </c>
      <c r="Q47" s="92">
        <v>31240</v>
      </c>
      <c r="R47" s="94">
        <v>25080</v>
      </c>
      <c r="S47" s="103">
        <v>6120</v>
      </c>
      <c r="T47" s="95">
        <v>39</v>
      </c>
      <c r="U47" s="218">
        <v>0.66099999999999992</v>
      </c>
      <c r="V47" s="219">
        <v>0.317</v>
      </c>
      <c r="W47" s="219">
        <v>0.02</v>
      </c>
      <c r="X47" s="230" t="s">
        <v>129</v>
      </c>
      <c r="Y47" s="219">
        <v>1E-3</v>
      </c>
      <c r="Z47" s="230" t="s">
        <v>129</v>
      </c>
      <c r="AA47" s="232" t="s">
        <v>129</v>
      </c>
      <c r="AB47" s="63"/>
      <c r="AC47" s="71" t="s">
        <v>47</v>
      </c>
      <c r="AD47" s="191">
        <f t="shared" si="0"/>
        <v>6859497</v>
      </c>
      <c r="AE47" s="99">
        <v>3362099</v>
      </c>
      <c r="AF47" s="100">
        <v>3497398</v>
      </c>
      <c r="AG47" s="191">
        <v>1534243</v>
      </c>
      <c r="AH47" s="99">
        <v>5002855</v>
      </c>
      <c r="AI47" s="102">
        <v>1120548</v>
      </c>
      <c r="AJ47" s="102">
        <v>395967</v>
      </c>
      <c r="AK47" s="102">
        <v>10292</v>
      </c>
      <c r="AL47" s="102">
        <v>124495</v>
      </c>
      <c r="AM47" s="102">
        <v>3518</v>
      </c>
      <c r="AN47" s="102">
        <v>182564</v>
      </c>
      <c r="AO47" s="100">
        <v>19258</v>
      </c>
    </row>
    <row r="48" spans="1:41">
      <c r="A48" s="71" t="s">
        <v>48</v>
      </c>
      <c r="B48" s="88">
        <v>133772</v>
      </c>
      <c r="C48" s="92">
        <v>123263</v>
      </c>
      <c r="D48" s="103">
        <v>10509</v>
      </c>
      <c r="E48" s="96">
        <v>15</v>
      </c>
      <c r="F48" s="94">
        <v>45229</v>
      </c>
      <c r="G48" s="94">
        <v>43485</v>
      </c>
      <c r="H48" s="94">
        <v>44284</v>
      </c>
      <c r="I48" s="93">
        <v>63</v>
      </c>
      <c r="J48" s="93">
        <v>522</v>
      </c>
      <c r="K48" s="93">
        <v>0</v>
      </c>
      <c r="L48" s="94">
        <v>0</v>
      </c>
      <c r="M48" s="94">
        <v>189</v>
      </c>
      <c r="N48" s="103">
        <v>0</v>
      </c>
      <c r="O48" s="63"/>
      <c r="P48" s="71" t="s">
        <v>48</v>
      </c>
      <c r="Q48" s="92">
        <v>68770</v>
      </c>
      <c r="R48" s="94">
        <v>58300</v>
      </c>
      <c r="S48" s="103">
        <v>10150</v>
      </c>
      <c r="T48" s="95">
        <v>299</v>
      </c>
      <c r="U48" s="218">
        <v>0.4</v>
      </c>
      <c r="V48" s="219">
        <v>0.28199999999999997</v>
      </c>
      <c r="W48" s="219">
        <v>0.311</v>
      </c>
      <c r="X48" s="219">
        <v>1E-3</v>
      </c>
      <c r="Y48" s="219">
        <v>4.0000000000000001E-3</v>
      </c>
      <c r="Z48" s="219">
        <v>1E-3</v>
      </c>
      <c r="AA48" s="220">
        <v>1E-3</v>
      </c>
      <c r="AB48" s="63"/>
      <c r="AC48" s="71" t="s">
        <v>48</v>
      </c>
      <c r="AD48" s="191">
        <f t="shared" si="0"/>
        <v>28862581</v>
      </c>
      <c r="AE48" s="99">
        <v>14398171</v>
      </c>
      <c r="AF48" s="100">
        <v>14464410</v>
      </c>
      <c r="AG48" s="191">
        <v>7446176</v>
      </c>
      <c r="AH48" s="99">
        <v>11745032</v>
      </c>
      <c r="AI48" s="102">
        <v>3401742</v>
      </c>
      <c r="AJ48" s="102">
        <v>11479932</v>
      </c>
      <c r="AK48" s="102">
        <v>55658</v>
      </c>
      <c r="AL48" s="102">
        <v>1433683</v>
      </c>
      <c r="AM48" s="102">
        <v>21282</v>
      </c>
      <c r="AN48" s="102">
        <v>652631</v>
      </c>
      <c r="AO48" s="100">
        <v>72621</v>
      </c>
    </row>
    <row r="49" spans="1:41" ht="17" thickBot="1">
      <c r="A49" s="71" t="s">
        <v>49</v>
      </c>
      <c r="B49" s="88">
        <v>5907</v>
      </c>
      <c r="C49" s="92">
        <v>5426</v>
      </c>
      <c r="D49" s="90">
        <v>481</v>
      </c>
      <c r="E49" s="96">
        <v>0</v>
      </c>
      <c r="F49" s="94">
        <v>3487</v>
      </c>
      <c r="G49" s="93">
        <v>450</v>
      </c>
      <c r="H49" s="94">
        <v>1219</v>
      </c>
      <c r="I49" s="93">
        <v>333</v>
      </c>
      <c r="J49" s="93">
        <v>58</v>
      </c>
      <c r="K49" s="93">
        <v>136</v>
      </c>
      <c r="L49" s="94">
        <v>0</v>
      </c>
      <c r="M49" s="94">
        <v>0</v>
      </c>
      <c r="N49" s="103">
        <v>224</v>
      </c>
      <c r="O49" s="63"/>
      <c r="P49" s="71" t="s">
        <v>49</v>
      </c>
      <c r="Q49" s="107">
        <v>7300</v>
      </c>
      <c r="R49" s="116">
        <v>6060</v>
      </c>
      <c r="S49" s="108">
        <v>1240</v>
      </c>
      <c r="T49" s="229">
        <v>2</v>
      </c>
      <c r="U49" s="221">
        <v>0.64599999999999991</v>
      </c>
      <c r="V49" s="222">
        <v>6.0999999999999999E-2</v>
      </c>
      <c r="W49" s="222">
        <v>0.22399999999999998</v>
      </c>
      <c r="X49" s="222">
        <v>0.04</v>
      </c>
      <c r="Y49" s="222">
        <v>1.3000000000000001E-2</v>
      </c>
      <c r="Z49" s="222">
        <v>1.6E-2</v>
      </c>
      <c r="AA49" s="234" t="s">
        <v>129</v>
      </c>
      <c r="AB49" s="63"/>
      <c r="AC49" s="71" t="s">
        <v>49</v>
      </c>
      <c r="AD49" s="191">
        <f t="shared" si="0"/>
        <v>3231370</v>
      </c>
      <c r="AE49" s="99">
        <v>1633843</v>
      </c>
      <c r="AF49" s="100">
        <v>1597527</v>
      </c>
      <c r="AG49" s="191">
        <v>946063</v>
      </c>
      <c r="AH49" s="99">
        <v>2497463</v>
      </c>
      <c r="AI49" s="102">
        <v>35281</v>
      </c>
      <c r="AJ49" s="102">
        <v>465832</v>
      </c>
      <c r="AK49" s="102">
        <v>26012</v>
      </c>
      <c r="AL49" s="102">
        <v>74090</v>
      </c>
      <c r="AM49" s="102">
        <v>28407</v>
      </c>
      <c r="AN49" s="102">
        <v>95444</v>
      </c>
      <c r="AO49" s="100">
        <v>8841</v>
      </c>
    </row>
    <row r="50" spans="1:41" ht="17" thickBot="1">
      <c r="A50" s="71" t="s">
        <v>50</v>
      </c>
      <c r="B50" s="88">
        <v>1287</v>
      </c>
      <c r="C50" s="92">
        <v>1204</v>
      </c>
      <c r="D50" s="90">
        <v>83</v>
      </c>
      <c r="E50" s="96">
        <v>1</v>
      </c>
      <c r="F50" s="94">
        <v>1104</v>
      </c>
      <c r="G50" s="93">
        <v>124</v>
      </c>
      <c r="H50" s="93">
        <v>0</v>
      </c>
      <c r="I50" s="93">
        <v>25</v>
      </c>
      <c r="J50" s="93">
        <v>8</v>
      </c>
      <c r="K50" s="93">
        <v>2</v>
      </c>
      <c r="L50" s="94">
        <v>0</v>
      </c>
      <c r="M50" s="94">
        <v>9</v>
      </c>
      <c r="N50" s="103">
        <v>15</v>
      </c>
      <c r="O50" s="63"/>
      <c r="P50" s="71" t="s">
        <v>50</v>
      </c>
      <c r="Q50" s="337" t="s">
        <v>101</v>
      </c>
      <c r="R50" s="338"/>
      <c r="S50" s="338"/>
      <c r="T50" s="338"/>
      <c r="U50" s="338"/>
      <c r="V50" s="338"/>
      <c r="W50" s="338"/>
      <c r="X50" s="338"/>
      <c r="Y50" s="338"/>
      <c r="Z50" s="338"/>
      <c r="AA50" s="339"/>
      <c r="AB50" s="63"/>
      <c r="AC50" s="71" t="s">
        <v>50</v>
      </c>
      <c r="AD50" s="191">
        <f t="shared" si="0"/>
        <v>641637</v>
      </c>
      <c r="AE50" s="99">
        <v>318533</v>
      </c>
      <c r="AF50" s="100">
        <v>323104</v>
      </c>
      <c r="AG50" s="191">
        <v>118889</v>
      </c>
      <c r="AH50" s="99">
        <v>589575</v>
      </c>
      <c r="AI50" s="102">
        <v>7643</v>
      </c>
      <c r="AJ50" s="102">
        <v>13368</v>
      </c>
      <c r="AK50" s="102">
        <v>1152</v>
      </c>
      <c r="AL50" s="102">
        <v>10630</v>
      </c>
      <c r="AM50" s="112">
        <v>147</v>
      </c>
      <c r="AN50" s="102">
        <v>17914</v>
      </c>
      <c r="AO50" s="100">
        <v>1208</v>
      </c>
    </row>
    <row r="51" spans="1:41">
      <c r="A51" s="71" t="s">
        <v>51</v>
      </c>
      <c r="B51" s="88">
        <v>30357</v>
      </c>
      <c r="C51" s="92">
        <v>28119</v>
      </c>
      <c r="D51" s="103">
        <v>2238</v>
      </c>
      <c r="E51" s="96">
        <v>1</v>
      </c>
      <c r="F51" s="94">
        <v>12863</v>
      </c>
      <c r="G51" s="94">
        <v>16326</v>
      </c>
      <c r="H51" s="93">
        <v>988</v>
      </c>
      <c r="I51" s="93">
        <v>32</v>
      </c>
      <c r="J51" s="93">
        <v>124</v>
      </c>
      <c r="K51" s="93">
        <v>0</v>
      </c>
      <c r="L51" s="94">
        <v>0</v>
      </c>
      <c r="M51" s="94">
        <v>0</v>
      </c>
      <c r="N51" s="103">
        <v>24</v>
      </c>
      <c r="O51" s="63"/>
      <c r="P51" s="71" t="s">
        <v>51</v>
      </c>
      <c r="Q51" s="76">
        <v>28380</v>
      </c>
      <c r="R51" s="77">
        <v>23960</v>
      </c>
      <c r="S51" s="74">
        <v>4400</v>
      </c>
      <c r="T51" s="228">
        <v>12</v>
      </c>
      <c r="U51" s="215">
        <v>0.51200000000000001</v>
      </c>
      <c r="V51" s="216">
        <v>0.45100000000000001</v>
      </c>
      <c r="W51" s="216">
        <v>3.1E-2</v>
      </c>
      <c r="X51" s="216">
        <v>1E-3</v>
      </c>
      <c r="Y51" s="216">
        <v>4.0000000000000001E-3</v>
      </c>
      <c r="Z51" s="224" t="s">
        <v>129</v>
      </c>
      <c r="AA51" s="231" t="s">
        <v>129</v>
      </c>
      <c r="AB51" s="63"/>
      <c r="AC51" s="71" t="s">
        <v>51</v>
      </c>
      <c r="AD51" s="191">
        <f t="shared" si="0"/>
        <v>8582479</v>
      </c>
      <c r="AE51" s="99">
        <v>4245281</v>
      </c>
      <c r="AF51" s="100">
        <v>4337198</v>
      </c>
      <c r="AG51" s="191">
        <v>1892752</v>
      </c>
      <c r="AH51" s="99">
        <v>5200759</v>
      </c>
      <c r="AI51" s="102">
        <v>1601041</v>
      </c>
      <c r="AJ51" s="102">
        <v>840248</v>
      </c>
      <c r="AK51" s="102">
        <v>13983</v>
      </c>
      <c r="AL51" s="102">
        <v>573860</v>
      </c>
      <c r="AM51" s="102">
        <v>4423</v>
      </c>
      <c r="AN51" s="102">
        <v>315476</v>
      </c>
      <c r="AO51" s="100">
        <v>32689</v>
      </c>
    </row>
    <row r="52" spans="1:41">
      <c r="A52" s="71" t="s">
        <v>52</v>
      </c>
      <c r="B52" s="88">
        <v>13674</v>
      </c>
      <c r="C52" s="92">
        <v>12888</v>
      </c>
      <c r="D52" s="90">
        <v>786</v>
      </c>
      <c r="E52" s="96">
        <v>4</v>
      </c>
      <c r="F52" s="94">
        <v>7555</v>
      </c>
      <c r="G52" s="94">
        <v>2419</v>
      </c>
      <c r="H52" s="94">
        <v>2286</v>
      </c>
      <c r="I52" s="93">
        <v>682</v>
      </c>
      <c r="J52" s="93">
        <v>590</v>
      </c>
      <c r="K52" s="127" t="s">
        <v>61</v>
      </c>
      <c r="L52" s="214" t="s">
        <v>61</v>
      </c>
      <c r="M52" s="94">
        <v>56</v>
      </c>
      <c r="N52" s="103">
        <v>86</v>
      </c>
      <c r="O52" s="63"/>
      <c r="P52" s="71" t="s">
        <v>52</v>
      </c>
      <c r="Q52" s="92">
        <v>11710</v>
      </c>
      <c r="R52" s="94">
        <v>9720</v>
      </c>
      <c r="S52" s="103">
        <v>1970</v>
      </c>
      <c r="T52" s="95">
        <v>5</v>
      </c>
      <c r="U52" s="218">
        <v>0.67200000000000004</v>
      </c>
      <c r="V52" s="219">
        <v>0.128</v>
      </c>
      <c r="W52" s="219">
        <v>0.12</v>
      </c>
      <c r="X52" s="219">
        <v>5.2999999999999999E-2</v>
      </c>
      <c r="Y52" s="219">
        <v>2.3E-2</v>
      </c>
      <c r="Z52" s="219">
        <v>4.0000000000000001E-3</v>
      </c>
      <c r="AA52" s="220">
        <v>1E-3</v>
      </c>
      <c r="AB52" s="63"/>
      <c r="AC52" s="71" t="s">
        <v>52</v>
      </c>
      <c r="AD52" s="191">
        <f t="shared" si="0"/>
        <v>7617364</v>
      </c>
      <c r="AE52" s="99">
        <v>3831964</v>
      </c>
      <c r="AF52" s="100">
        <v>3785400</v>
      </c>
      <c r="AG52" s="191">
        <v>1680460</v>
      </c>
      <c r="AH52" s="99">
        <v>5063850</v>
      </c>
      <c r="AI52" s="102">
        <v>283174</v>
      </c>
      <c r="AJ52" s="102">
        <v>1007881</v>
      </c>
      <c r="AK52" s="102">
        <v>69496</v>
      </c>
      <c r="AL52" s="102">
        <v>675966</v>
      </c>
      <c r="AM52" s="102">
        <v>49088</v>
      </c>
      <c r="AN52" s="102">
        <v>438682</v>
      </c>
      <c r="AO52" s="100">
        <v>29227</v>
      </c>
    </row>
    <row r="53" spans="1:41">
      <c r="A53" s="71" t="s">
        <v>53</v>
      </c>
      <c r="B53" s="88">
        <v>5847</v>
      </c>
      <c r="C53" s="92">
        <v>5227</v>
      </c>
      <c r="D53" s="90">
        <v>620</v>
      </c>
      <c r="E53" s="96">
        <v>0</v>
      </c>
      <c r="F53" s="94">
        <v>4956</v>
      </c>
      <c r="G53" s="93">
        <v>797</v>
      </c>
      <c r="H53" s="93">
        <v>43</v>
      </c>
      <c r="I53" s="93">
        <v>5</v>
      </c>
      <c r="J53" s="93">
        <v>4</v>
      </c>
      <c r="K53" s="93">
        <v>1</v>
      </c>
      <c r="L53" s="94">
        <v>41</v>
      </c>
      <c r="M53" s="94">
        <v>0</v>
      </c>
      <c r="N53" s="103">
        <v>0</v>
      </c>
      <c r="O53" s="63"/>
      <c r="P53" s="71" t="s">
        <v>53</v>
      </c>
      <c r="Q53" s="92">
        <v>5110</v>
      </c>
      <c r="R53" s="94">
        <v>4090</v>
      </c>
      <c r="S53" s="103">
        <v>1020</v>
      </c>
      <c r="T53" s="95">
        <v>0</v>
      </c>
      <c r="U53" s="218">
        <v>0.85499999999999998</v>
      </c>
      <c r="V53" s="219">
        <v>0.128</v>
      </c>
      <c r="W53" s="219">
        <v>9.0000000000000011E-3</v>
      </c>
      <c r="X53" s="219">
        <v>1E-3</v>
      </c>
      <c r="Y53" s="219">
        <v>1E-3</v>
      </c>
      <c r="Z53" s="230" t="s">
        <v>129</v>
      </c>
      <c r="AA53" s="220">
        <v>5.0000000000000001E-3</v>
      </c>
      <c r="AB53" s="63"/>
      <c r="AC53" s="71" t="s">
        <v>53</v>
      </c>
      <c r="AD53" s="191">
        <f t="shared" si="0"/>
        <v>1801049</v>
      </c>
      <c r="AE53" s="99">
        <v>896723</v>
      </c>
      <c r="AF53" s="100">
        <v>904326</v>
      </c>
      <c r="AG53" s="191">
        <v>366495</v>
      </c>
      <c r="AH53" s="99">
        <v>1643042</v>
      </c>
      <c r="AI53" s="102">
        <v>60339</v>
      </c>
      <c r="AJ53" s="102">
        <v>30196</v>
      </c>
      <c r="AK53" s="102">
        <v>1786</v>
      </c>
      <c r="AL53" s="102">
        <v>13763</v>
      </c>
      <c r="AM53" s="112">
        <v>660</v>
      </c>
      <c r="AN53" s="102">
        <v>46837</v>
      </c>
      <c r="AO53" s="100">
        <v>4426</v>
      </c>
    </row>
    <row r="54" spans="1:41">
      <c r="A54" s="71" t="s">
        <v>54</v>
      </c>
      <c r="B54" s="88">
        <v>20202</v>
      </c>
      <c r="C54" s="92">
        <v>18953</v>
      </c>
      <c r="D54" s="103">
        <v>1249</v>
      </c>
      <c r="E54" s="96">
        <v>0</v>
      </c>
      <c r="F54" s="94">
        <v>8947</v>
      </c>
      <c r="G54" s="94">
        <v>8200</v>
      </c>
      <c r="H54" s="94">
        <v>1918</v>
      </c>
      <c r="I54" s="93">
        <v>886</v>
      </c>
      <c r="J54" s="93">
        <v>244</v>
      </c>
      <c r="K54" s="93">
        <v>0</v>
      </c>
      <c r="L54" s="94">
        <v>0</v>
      </c>
      <c r="M54" s="214" t="s">
        <v>61</v>
      </c>
      <c r="N54" s="103">
        <v>7</v>
      </c>
      <c r="O54" s="63"/>
      <c r="P54" s="71" t="s">
        <v>54</v>
      </c>
      <c r="Q54" s="92">
        <v>12750</v>
      </c>
      <c r="R54" s="94">
        <v>10690</v>
      </c>
      <c r="S54" s="103">
        <v>2000</v>
      </c>
      <c r="T54" s="95">
        <v>48</v>
      </c>
      <c r="U54" s="218">
        <v>0.56899999999999995</v>
      </c>
      <c r="V54" s="219">
        <v>0.307</v>
      </c>
      <c r="W54" s="219">
        <v>5.7000000000000002E-2</v>
      </c>
      <c r="X54" s="219">
        <v>5.0999999999999997E-2</v>
      </c>
      <c r="Y54" s="219">
        <v>1.3999999999999999E-2</v>
      </c>
      <c r="Z54" s="219">
        <v>1E-3</v>
      </c>
      <c r="AA54" s="232" t="s">
        <v>129</v>
      </c>
      <c r="AB54" s="63"/>
      <c r="AC54" s="71" t="s">
        <v>54</v>
      </c>
      <c r="AD54" s="191">
        <f t="shared" si="0"/>
        <v>5871661</v>
      </c>
      <c r="AE54" s="99">
        <v>2937621</v>
      </c>
      <c r="AF54" s="100">
        <v>2934040</v>
      </c>
      <c r="AG54" s="191">
        <v>1292944</v>
      </c>
      <c r="AH54" s="99">
        <v>4705965</v>
      </c>
      <c r="AI54" s="102">
        <v>364446</v>
      </c>
      <c r="AJ54" s="102">
        <v>424598</v>
      </c>
      <c r="AK54" s="102">
        <v>39457</v>
      </c>
      <c r="AL54" s="102">
        <v>165139</v>
      </c>
      <c r="AM54" s="102">
        <v>2395</v>
      </c>
      <c r="AN54" s="102">
        <v>157130</v>
      </c>
      <c r="AO54" s="100">
        <v>12531</v>
      </c>
    </row>
    <row r="55" spans="1:41" ht="17" thickBot="1">
      <c r="A55" s="133" t="s">
        <v>55</v>
      </c>
      <c r="B55" s="113">
        <v>2123</v>
      </c>
      <c r="C55" s="107">
        <v>1858</v>
      </c>
      <c r="D55" s="115">
        <v>265</v>
      </c>
      <c r="E55" s="193">
        <v>0</v>
      </c>
      <c r="F55" s="116">
        <v>1593</v>
      </c>
      <c r="G55" s="117">
        <v>101</v>
      </c>
      <c r="H55" s="117">
        <v>248</v>
      </c>
      <c r="I55" s="117">
        <v>159</v>
      </c>
      <c r="J55" s="117">
        <v>9</v>
      </c>
      <c r="K55" s="117">
        <v>5</v>
      </c>
      <c r="L55" s="116">
        <v>0</v>
      </c>
      <c r="M55" s="116">
        <v>3</v>
      </c>
      <c r="N55" s="108">
        <v>5</v>
      </c>
      <c r="O55" s="63"/>
      <c r="P55" s="133" t="s">
        <v>55</v>
      </c>
      <c r="Q55" s="107">
        <v>1570</v>
      </c>
      <c r="R55" s="116">
        <v>1210</v>
      </c>
      <c r="S55" s="115">
        <v>340</v>
      </c>
      <c r="T55" s="229">
        <v>15</v>
      </c>
      <c r="U55" s="221">
        <v>0.74400000000000011</v>
      </c>
      <c r="V55" s="222">
        <v>5.2999999999999999E-2</v>
      </c>
      <c r="W55" s="222">
        <v>7.0000000000000007E-2</v>
      </c>
      <c r="X55" s="222">
        <v>0.12</v>
      </c>
      <c r="Y55" s="222">
        <v>5.0000000000000001E-3</v>
      </c>
      <c r="Z55" s="222">
        <v>6.0000000000000001E-3</v>
      </c>
      <c r="AA55" s="223">
        <v>3.0000000000000001E-3</v>
      </c>
      <c r="AB55" s="63"/>
      <c r="AC55" s="133" t="s">
        <v>55</v>
      </c>
      <c r="AD55" s="198">
        <f t="shared" si="0"/>
        <v>576641</v>
      </c>
      <c r="AE55" s="135">
        <v>295204</v>
      </c>
      <c r="AF55" s="136">
        <v>281437</v>
      </c>
      <c r="AG55" s="198">
        <v>134467</v>
      </c>
      <c r="AH55" s="135">
        <v>478508</v>
      </c>
      <c r="AI55" s="138">
        <v>4811</v>
      </c>
      <c r="AJ55" s="138">
        <v>59185</v>
      </c>
      <c r="AK55" s="138">
        <v>11330</v>
      </c>
      <c r="AL55" s="138">
        <v>4907</v>
      </c>
      <c r="AM55" s="139">
        <v>397</v>
      </c>
      <c r="AN55" s="138">
        <v>15921</v>
      </c>
      <c r="AO55" s="136">
        <v>1582</v>
      </c>
    </row>
    <row r="57" spans="1:41">
      <c r="A57" s="140"/>
      <c r="B57" s="140"/>
      <c r="C57" s="61"/>
      <c r="D57" s="61"/>
      <c r="E57" s="61"/>
      <c r="F57" s="61"/>
      <c r="G57" s="61"/>
      <c r="H57" s="61"/>
      <c r="I57" s="61"/>
      <c r="J57" s="61"/>
      <c r="K57" s="61"/>
      <c r="L57" s="61"/>
      <c r="M57" s="61"/>
      <c r="N57" s="141"/>
      <c r="P57" s="140"/>
      <c r="Q57" s="140"/>
      <c r="R57" s="61"/>
      <c r="S57" s="61"/>
      <c r="T57" s="61"/>
      <c r="U57" s="61"/>
      <c r="V57" s="61"/>
      <c r="W57" s="61"/>
      <c r="X57" s="61"/>
      <c r="Y57" s="61"/>
      <c r="Z57" s="61"/>
      <c r="AA57" s="61"/>
      <c r="AC57" s="140"/>
      <c r="AD57" s="140"/>
      <c r="AE57" s="140"/>
      <c r="AF57" s="140"/>
      <c r="AG57" s="328"/>
      <c r="AH57" s="328"/>
      <c r="AI57" s="328"/>
      <c r="AJ57" s="328"/>
      <c r="AK57" s="328"/>
      <c r="AL57" s="328"/>
      <c r="AM57" s="328"/>
    </row>
    <row r="58" spans="1:41" ht="18">
      <c r="A58" s="146"/>
      <c r="B58" s="146"/>
      <c r="C58" s="146"/>
      <c r="D58" s="146"/>
      <c r="E58" s="146"/>
      <c r="F58" s="146"/>
      <c r="G58" s="146"/>
      <c r="H58" s="146"/>
      <c r="I58" s="146"/>
      <c r="J58" s="146"/>
      <c r="K58" s="146"/>
      <c r="L58" s="146"/>
      <c r="M58" s="146"/>
      <c r="N58" s="64"/>
      <c r="Q58" s="196"/>
      <c r="R58" s="196"/>
      <c r="U58" s="199"/>
      <c r="AC58" s="140"/>
      <c r="AD58" s="196"/>
      <c r="AE58" s="196"/>
      <c r="AF58" s="162"/>
      <c r="AG58" s="200"/>
      <c r="AH58" s="200"/>
      <c r="AI58" s="200"/>
      <c r="AJ58" s="200"/>
      <c r="AK58" s="200"/>
      <c r="AL58" s="200"/>
      <c r="AM58" s="200"/>
      <c r="AN58" s="200"/>
    </row>
    <row r="59" spans="1:41">
      <c r="C59" s="338"/>
      <c r="D59" s="338"/>
      <c r="E59" s="201"/>
      <c r="F59" s="366"/>
      <c r="G59" s="366"/>
      <c r="H59" s="366"/>
      <c r="I59" s="366"/>
      <c r="J59" s="366"/>
      <c r="K59" s="366"/>
      <c r="L59" s="366"/>
      <c r="M59" s="366"/>
      <c r="N59" s="201"/>
    </row>
    <row r="60" spans="1:41">
      <c r="A60" s="61"/>
      <c r="B60" s="61"/>
      <c r="C60" s="61"/>
      <c r="D60" s="61"/>
      <c r="E60" s="202"/>
      <c r="F60" s="202"/>
      <c r="G60" s="202"/>
      <c r="H60" s="202"/>
      <c r="I60" s="202"/>
      <c r="J60" s="202"/>
      <c r="K60" s="202"/>
      <c r="L60" s="202"/>
      <c r="M60" s="202"/>
      <c r="N60" s="202"/>
    </row>
    <row r="61" spans="1:41">
      <c r="A61" s="140"/>
      <c r="E61" s="203"/>
      <c r="F61" s="204"/>
      <c r="G61" s="204"/>
      <c r="H61" s="203"/>
      <c r="I61" s="203"/>
      <c r="J61" s="203"/>
      <c r="K61" s="203"/>
      <c r="L61" s="203"/>
      <c r="M61" s="203"/>
      <c r="N61" s="203"/>
    </row>
    <row r="62" spans="1:41">
      <c r="A62" s="140"/>
      <c r="E62" s="203"/>
      <c r="F62" s="204"/>
      <c r="G62" s="203"/>
      <c r="H62" s="203"/>
      <c r="I62" s="204"/>
      <c r="J62" s="203"/>
      <c r="K62" s="203"/>
      <c r="L62" s="203"/>
      <c r="M62" s="203"/>
      <c r="N62" s="203"/>
    </row>
    <row r="63" spans="1:41">
      <c r="A63" s="140"/>
      <c r="E63" s="203"/>
      <c r="F63" s="204"/>
      <c r="G63" s="204"/>
      <c r="H63" s="204"/>
      <c r="I63" s="204"/>
      <c r="J63" s="203"/>
      <c r="K63" s="203"/>
      <c r="L63" s="203"/>
      <c r="M63" s="203"/>
      <c r="N63" s="203"/>
    </row>
    <row r="64" spans="1:41">
      <c r="A64" s="140"/>
      <c r="C64" s="196"/>
      <c r="E64" s="203"/>
      <c r="F64" s="204"/>
      <c r="G64" s="204"/>
      <c r="H64" s="203"/>
      <c r="I64" s="203"/>
      <c r="J64" s="203"/>
      <c r="K64" s="203"/>
      <c r="L64" s="203"/>
      <c r="M64" s="203"/>
      <c r="N64" s="203"/>
    </row>
    <row r="65" spans="1:14">
      <c r="A65" s="140"/>
      <c r="E65" s="203"/>
      <c r="F65" s="204"/>
      <c r="G65" s="204"/>
      <c r="H65" s="204"/>
      <c r="I65" s="204"/>
      <c r="J65" s="204"/>
      <c r="K65" s="203"/>
      <c r="L65" s="203"/>
      <c r="M65" s="204"/>
      <c r="N65" s="203"/>
    </row>
    <row r="66" spans="1:14">
      <c r="A66" s="140"/>
      <c r="E66" s="203"/>
      <c r="F66" s="204"/>
      <c r="G66" s="204"/>
      <c r="H66" s="204"/>
      <c r="I66" s="203"/>
      <c r="J66" s="203"/>
      <c r="K66" s="203"/>
      <c r="L66" s="203"/>
      <c r="M66" s="204"/>
      <c r="N66" s="203"/>
    </row>
    <row r="67" spans="1:14">
      <c r="A67" s="140"/>
      <c r="E67" s="203"/>
      <c r="F67" s="204"/>
      <c r="G67" s="204"/>
      <c r="H67" s="204"/>
      <c r="I67" s="203"/>
      <c r="J67" s="203"/>
      <c r="K67" s="203"/>
      <c r="L67" s="203"/>
      <c r="M67" s="203"/>
      <c r="N67" s="203"/>
    </row>
    <row r="68" spans="1:14">
      <c r="A68" s="140"/>
      <c r="E68" s="203"/>
      <c r="F68" s="204"/>
      <c r="G68" s="204"/>
      <c r="H68" s="203"/>
      <c r="I68" s="203"/>
      <c r="J68" s="203"/>
      <c r="K68" s="203"/>
      <c r="L68" s="203"/>
      <c r="M68" s="203"/>
      <c r="N68" s="203"/>
    </row>
    <row r="69" spans="1:14">
      <c r="A69" s="140"/>
      <c r="E69" s="203"/>
      <c r="F69" s="204"/>
      <c r="G69" s="204"/>
      <c r="H69" s="204"/>
      <c r="I69" s="203"/>
      <c r="J69" s="203"/>
      <c r="K69" s="203"/>
      <c r="L69" s="203"/>
      <c r="M69" s="203"/>
      <c r="N69" s="203"/>
    </row>
    <row r="70" spans="1:14">
      <c r="A70" s="140"/>
      <c r="E70" s="203"/>
      <c r="F70" s="204"/>
      <c r="G70" s="204"/>
      <c r="H70" s="204"/>
      <c r="I70" s="203"/>
      <c r="J70" s="203"/>
      <c r="K70" s="203"/>
      <c r="L70" s="203"/>
      <c r="M70" s="203"/>
      <c r="N70" s="203"/>
    </row>
    <row r="71" spans="1:14">
      <c r="A71" s="140"/>
      <c r="E71" s="203"/>
      <c r="F71" s="203"/>
      <c r="G71" s="203"/>
      <c r="H71" s="203"/>
      <c r="I71" s="203"/>
      <c r="J71" s="203"/>
      <c r="K71" s="204"/>
      <c r="L71" s="203"/>
      <c r="M71" s="203"/>
      <c r="N71" s="203"/>
    </row>
    <row r="72" spans="1:14">
      <c r="A72" s="140"/>
      <c r="E72" s="203"/>
      <c r="F72" s="204"/>
      <c r="G72" s="203"/>
      <c r="H72" s="204"/>
      <c r="I72" s="203"/>
      <c r="J72" s="203"/>
      <c r="K72" s="203"/>
      <c r="L72" s="203"/>
      <c r="M72" s="203"/>
      <c r="N72" s="203"/>
    </row>
    <row r="73" spans="1:14">
      <c r="A73" s="140"/>
      <c r="E73" s="203"/>
      <c r="F73" s="204"/>
      <c r="G73" s="204"/>
      <c r="H73" s="204"/>
      <c r="I73" s="203"/>
      <c r="J73" s="203"/>
      <c r="K73" s="203"/>
      <c r="L73" s="203"/>
      <c r="M73" s="203"/>
      <c r="N73" s="203"/>
    </row>
    <row r="74" spans="1:14">
      <c r="A74" s="140"/>
      <c r="E74" s="203"/>
      <c r="F74" s="204"/>
      <c r="G74" s="204"/>
      <c r="H74" s="203"/>
      <c r="I74" s="203"/>
      <c r="J74" s="203"/>
      <c r="K74" s="203"/>
      <c r="L74" s="203"/>
      <c r="M74" s="203"/>
      <c r="N74" s="203"/>
    </row>
    <row r="75" spans="1:14">
      <c r="A75" s="140"/>
      <c r="E75" s="203"/>
      <c r="F75" s="204"/>
      <c r="G75" s="204"/>
      <c r="H75" s="203"/>
      <c r="I75" s="203"/>
      <c r="J75" s="203"/>
      <c r="K75" s="203"/>
      <c r="L75" s="203"/>
      <c r="M75" s="203"/>
      <c r="N75" s="203"/>
    </row>
    <row r="76" spans="1:14">
      <c r="A76" s="140"/>
      <c r="E76" s="203"/>
      <c r="F76" s="204"/>
      <c r="G76" s="204"/>
      <c r="H76" s="204"/>
      <c r="I76" s="203"/>
      <c r="J76" s="203"/>
      <c r="K76" s="203"/>
      <c r="L76" s="203"/>
      <c r="M76" s="203"/>
      <c r="N76" s="203"/>
    </row>
    <row r="77" spans="1:14">
      <c r="A77" s="140"/>
      <c r="E77" s="203"/>
      <c r="F77" s="204"/>
      <c r="G77" s="204"/>
      <c r="H77" s="203"/>
      <c r="I77" s="203"/>
      <c r="J77" s="205"/>
      <c r="K77" s="205"/>
      <c r="L77" s="203"/>
      <c r="M77" s="203"/>
      <c r="N77" s="203"/>
    </row>
    <row r="78" spans="1:14">
      <c r="A78" s="140"/>
      <c r="C78" s="196"/>
      <c r="E78" s="203"/>
      <c r="F78" s="204"/>
      <c r="G78" s="204"/>
      <c r="H78" s="203"/>
      <c r="I78" s="203"/>
      <c r="J78" s="203"/>
      <c r="K78" s="203"/>
      <c r="L78" s="203"/>
      <c r="M78" s="203"/>
      <c r="N78" s="203"/>
    </row>
    <row r="79" spans="1:14">
      <c r="A79" s="140"/>
      <c r="E79" s="203"/>
      <c r="F79" s="204"/>
      <c r="G79" s="203"/>
      <c r="H79" s="203"/>
      <c r="I79" s="203"/>
      <c r="J79" s="203"/>
      <c r="K79" s="203"/>
      <c r="L79" s="203"/>
      <c r="M79" s="205"/>
      <c r="N79" s="203"/>
    </row>
    <row r="80" spans="1:14">
      <c r="A80" s="140"/>
      <c r="E80" s="203"/>
      <c r="F80" s="204"/>
      <c r="G80" s="204"/>
      <c r="H80" s="203"/>
      <c r="I80" s="203"/>
      <c r="J80" s="203"/>
      <c r="K80" s="203"/>
      <c r="L80" s="205"/>
      <c r="M80" s="203"/>
      <c r="N80" s="203"/>
    </row>
    <row r="81" spans="1:14">
      <c r="A81" s="140"/>
      <c r="E81" s="203"/>
      <c r="F81" s="204"/>
      <c r="G81" s="204"/>
      <c r="H81" s="204"/>
      <c r="I81" s="203"/>
      <c r="J81" s="203"/>
      <c r="K81" s="203"/>
      <c r="L81" s="205"/>
      <c r="M81" s="205"/>
      <c r="N81" s="203"/>
    </row>
    <row r="82" spans="1:14">
      <c r="A82" s="140"/>
      <c r="E82" s="203"/>
      <c r="F82" s="204"/>
      <c r="G82" s="204"/>
      <c r="H82" s="203"/>
      <c r="I82" s="203"/>
      <c r="J82" s="203"/>
      <c r="K82" s="203"/>
      <c r="L82" s="204"/>
      <c r="M82" s="203"/>
      <c r="N82" s="203"/>
    </row>
    <row r="83" spans="1:14">
      <c r="A83" s="140"/>
      <c r="E83" s="203"/>
      <c r="F83" s="204"/>
      <c r="G83" s="204"/>
      <c r="H83" s="203"/>
      <c r="I83" s="203"/>
      <c r="J83" s="203"/>
      <c r="K83" s="205"/>
      <c r="L83" s="205"/>
      <c r="M83" s="205"/>
      <c r="N83" s="203"/>
    </row>
    <row r="84" spans="1:14">
      <c r="A84" s="140"/>
      <c r="C84" s="196"/>
      <c r="E84" s="203"/>
      <c r="F84" s="204"/>
      <c r="G84" s="204"/>
      <c r="H84" s="203"/>
      <c r="I84" s="203"/>
      <c r="J84" s="203"/>
      <c r="K84" s="203"/>
      <c r="L84" s="203"/>
      <c r="M84" s="203"/>
      <c r="N84" s="203"/>
    </row>
    <row r="85" spans="1:14">
      <c r="A85" s="140"/>
      <c r="E85" s="203"/>
      <c r="F85" s="204"/>
      <c r="G85" s="204"/>
      <c r="H85" s="203"/>
      <c r="I85" s="203"/>
      <c r="J85" s="203"/>
      <c r="K85" s="203"/>
      <c r="L85" s="205"/>
      <c r="M85" s="205"/>
      <c r="N85" s="203"/>
    </row>
    <row r="86" spans="1:14">
      <c r="A86" s="140"/>
      <c r="E86" s="203"/>
      <c r="F86" s="204"/>
      <c r="G86" s="203"/>
      <c r="H86" s="203"/>
      <c r="I86" s="204"/>
      <c r="J86" s="205"/>
      <c r="K86" s="205"/>
      <c r="L86" s="205"/>
      <c r="M86" s="203"/>
      <c r="N86" s="203"/>
    </row>
    <row r="87" spans="1:14">
      <c r="A87" s="140"/>
      <c r="E87" s="203"/>
      <c r="F87" s="204"/>
      <c r="G87" s="204"/>
      <c r="H87" s="203"/>
      <c r="I87" s="203"/>
      <c r="J87" s="203"/>
      <c r="K87" s="203"/>
      <c r="L87" s="205"/>
      <c r="M87" s="203"/>
      <c r="N87" s="203"/>
    </row>
    <row r="88" spans="1:14">
      <c r="A88" s="140"/>
      <c r="E88" s="203"/>
      <c r="F88" s="204"/>
      <c r="G88" s="204"/>
      <c r="H88" s="204"/>
      <c r="I88" s="203"/>
      <c r="J88" s="203"/>
      <c r="K88" s="203"/>
      <c r="L88" s="203"/>
      <c r="M88" s="203"/>
      <c r="N88" s="203"/>
    </row>
    <row r="89" spans="1:14">
      <c r="A89" s="140"/>
      <c r="E89" s="205"/>
      <c r="F89" s="204"/>
      <c r="G89" s="203"/>
      <c r="H89" s="203"/>
      <c r="I89" s="203"/>
      <c r="J89" s="203"/>
      <c r="K89" s="203"/>
      <c r="L89" s="205"/>
      <c r="M89" s="203"/>
      <c r="N89" s="203"/>
    </row>
    <row r="90" spans="1:14">
      <c r="A90" s="140"/>
      <c r="E90" s="203"/>
      <c r="F90" s="204"/>
      <c r="G90" s="204"/>
      <c r="H90" s="204"/>
      <c r="I90" s="203"/>
      <c r="J90" s="203"/>
      <c r="K90" s="203"/>
      <c r="L90" s="205"/>
      <c r="M90" s="203"/>
      <c r="N90" s="203"/>
    </row>
    <row r="91" spans="1:14">
      <c r="A91" s="140"/>
      <c r="E91" s="203"/>
      <c r="F91" s="204"/>
      <c r="G91" s="203"/>
      <c r="H91" s="204"/>
      <c r="I91" s="203"/>
      <c r="J91" s="203"/>
      <c r="K91" s="203"/>
      <c r="L91" s="203"/>
      <c r="M91" s="203"/>
      <c r="N91" s="203"/>
    </row>
    <row r="92" spans="1:14">
      <c r="A92" s="140"/>
      <c r="E92" s="203"/>
      <c r="F92" s="204"/>
      <c r="G92" s="204"/>
      <c r="H92" s="204"/>
      <c r="I92" s="203"/>
      <c r="J92" s="203"/>
      <c r="K92" s="205"/>
      <c r="L92" s="205"/>
      <c r="M92" s="203"/>
      <c r="N92" s="203"/>
    </row>
    <row r="93" spans="1:14">
      <c r="A93" s="140"/>
      <c r="E93" s="203"/>
      <c r="F93" s="204"/>
      <c r="G93" s="204"/>
      <c r="H93" s="204"/>
      <c r="I93" s="203"/>
      <c r="J93" s="203"/>
      <c r="K93" s="205"/>
      <c r="L93" s="205"/>
      <c r="M93" s="205"/>
      <c r="N93" s="203"/>
    </row>
    <row r="94" spans="1:14">
      <c r="A94" s="140"/>
      <c r="E94" s="203"/>
      <c r="F94" s="203"/>
      <c r="G94" s="203"/>
      <c r="H94" s="203"/>
      <c r="I94" s="203"/>
      <c r="J94" s="203"/>
      <c r="K94" s="203"/>
      <c r="L94" s="203"/>
      <c r="M94" s="203"/>
      <c r="N94" s="203"/>
    </row>
    <row r="95" spans="1:14">
      <c r="A95" s="140"/>
      <c r="E95" s="203"/>
      <c r="F95" s="204"/>
      <c r="G95" s="204"/>
      <c r="H95" s="204"/>
      <c r="I95" s="203"/>
      <c r="J95" s="203"/>
      <c r="K95" s="205"/>
      <c r="L95" s="205"/>
      <c r="M95" s="203"/>
      <c r="N95" s="203"/>
    </row>
    <row r="96" spans="1:14">
      <c r="A96" s="140"/>
      <c r="C96" s="196"/>
      <c r="E96" s="203"/>
      <c r="F96" s="204"/>
      <c r="G96" s="204"/>
      <c r="H96" s="204"/>
      <c r="I96" s="204"/>
      <c r="J96" s="203"/>
      <c r="K96" s="203"/>
      <c r="L96" s="205"/>
      <c r="M96" s="203"/>
      <c r="N96" s="203"/>
    </row>
    <row r="97" spans="1:14">
      <c r="A97" s="140"/>
      <c r="E97" s="203"/>
      <c r="F97" s="204"/>
      <c r="G97" s="204"/>
      <c r="H97" s="204"/>
      <c r="I97" s="203"/>
      <c r="J97" s="203"/>
      <c r="K97" s="203"/>
      <c r="L97" s="205"/>
      <c r="M97" s="203"/>
      <c r="N97" s="203"/>
    </row>
    <row r="98" spans="1:14">
      <c r="A98" s="140"/>
      <c r="E98" s="203"/>
      <c r="F98" s="204"/>
      <c r="G98" s="204"/>
      <c r="H98" s="204"/>
      <c r="I98" s="203"/>
      <c r="J98" s="203"/>
      <c r="K98" s="205"/>
      <c r="L98" s="203"/>
      <c r="M98" s="203"/>
      <c r="N98" s="203"/>
    </row>
    <row r="99" spans="1:14">
      <c r="A99" s="140"/>
      <c r="E99" s="203"/>
      <c r="F99" s="203"/>
      <c r="G99" s="203"/>
      <c r="H99" s="203"/>
      <c r="I99" s="203"/>
      <c r="J99" s="203"/>
      <c r="K99" s="205"/>
      <c r="L99" s="205"/>
      <c r="M99" s="203"/>
      <c r="N99" s="203"/>
    </row>
    <row r="100" spans="1:14">
      <c r="A100" s="140"/>
      <c r="E100" s="203"/>
      <c r="F100" s="204"/>
      <c r="G100" s="204"/>
      <c r="H100" s="203"/>
      <c r="I100" s="203"/>
      <c r="J100" s="203"/>
      <c r="K100" s="203"/>
      <c r="L100" s="205"/>
      <c r="M100" s="203"/>
      <c r="N100" s="203"/>
    </row>
    <row r="101" spans="1:14">
      <c r="A101" s="140"/>
      <c r="E101" s="203"/>
      <c r="F101" s="204"/>
      <c r="G101" s="203"/>
      <c r="H101" s="203"/>
      <c r="I101" s="204"/>
      <c r="J101" s="203"/>
      <c r="K101" s="203"/>
      <c r="L101" s="205"/>
      <c r="M101" s="203"/>
      <c r="N101" s="203"/>
    </row>
    <row r="102" spans="1:14">
      <c r="A102" s="140"/>
      <c r="E102" s="203"/>
      <c r="F102" s="204"/>
      <c r="G102" s="204"/>
      <c r="H102" s="203"/>
      <c r="I102" s="203"/>
      <c r="J102" s="203"/>
      <c r="K102" s="205"/>
      <c r="L102" s="205"/>
      <c r="M102" s="205"/>
      <c r="N102" s="203"/>
    </row>
    <row r="103" spans="1:14">
      <c r="A103" s="140"/>
      <c r="E103" s="203"/>
      <c r="F103" s="204"/>
      <c r="G103" s="204"/>
      <c r="H103" s="204"/>
      <c r="I103" s="203"/>
      <c r="J103" s="203"/>
      <c r="K103" s="203"/>
      <c r="L103" s="203"/>
      <c r="M103" s="203"/>
      <c r="N103" s="203"/>
    </row>
    <row r="104" spans="1:14">
      <c r="A104" s="140"/>
      <c r="E104" s="203"/>
      <c r="F104" s="204"/>
      <c r="G104" s="203"/>
      <c r="H104" s="204"/>
      <c r="I104" s="203"/>
      <c r="J104" s="203"/>
      <c r="K104" s="203"/>
      <c r="L104" s="203"/>
      <c r="M104" s="203"/>
      <c r="N104" s="203"/>
    </row>
    <row r="105" spans="1:14">
      <c r="A105" s="140"/>
      <c r="E105" s="203"/>
      <c r="F105" s="204"/>
      <c r="G105" s="203"/>
      <c r="H105" s="203"/>
      <c r="I105" s="203"/>
      <c r="J105" s="203"/>
      <c r="K105" s="203"/>
      <c r="L105" s="203"/>
      <c r="M105" s="203"/>
      <c r="N105" s="203"/>
    </row>
    <row r="106" spans="1:14">
      <c r="A106" s="140"/>
      <c r="E106" s="203"/>
      <c r="F106" s="204"/>
      <c r="G106" s="204"/>
      <c r="H106" s="203"/>
      <c r="I106" s="203"/>
      <c r="J106" s="203"/>
      <c r="K106" s="203"/>
      <c r="L106" s="203"/>
      <c r="M106" s="203"/>
      <c r="N106" s="203"/>
    </row>
    <row r="107" spans="1:14">
      <c r="A107" s="140"/>
      <c r="E107" s="203"/>
      <c r="F107" s="204"/>
      <c r="G107" s="204"/>
      <c r="H107" s="204"/>
      <c r="I107" s="203"/>
      <c r="J107" s="203"/>
      <c r="K107" s="205"/>
      <c r="L107" s="205"/>
      <c r="M107" s="203"/>
      <c r="N107" s="203"/>
    </row>
    <row r="108" spans="1:14">
      <c r="A108" s="140"/>
      <c r="E108" s="203"/>
      <c r="F108" s="204"/>
      <c r="G108" s="203"/>
      <c r="H108" s="203"/>
      <c r="I108" s="203"/>
      <c r="J108" s="203"/>
      <c r="K108" s="203"/>
      <c r="L108" s="203"/>
      <c r="M108" s="203"/>
      <c r="N108" s="203"/>
    </row>
    <row r="109" spans="1:14">
      <c r="A109" s="140"/>
      <c r="E109" s="203"/>
      <c r="F109" s="204"/>
      <c r="G109" s="204"/>
      <c r="H109" s="204"/>
      <c r="I109" s="203"/>
      <c r="J109" s="203"/>
      <c r="K109" s="203"/>
      <c r="L109" s="203"/>
      <c r="M109" s="205"/>
      <c r="N109" s="203"/>
    </row>
    <row r="110" spans="1:14">
      <c r="A110" s="140"/>
      <c r="E110" s="203"/>
      <c r="F110" s="204"/>
      <c r="G110" s="203"/>
      <c r="H110" s="203"/>
      <c r="I110" s="203"/>
      <c r="J110" s="203"/>
      <c r="K110" s="203"/>
      <c r="L110" s="203"/>
      <c r="M110" s="203"/>
      <c r="N110" s="203"/>
    </row>
    <row r="111" spans="1:14">
      <c r="E111" s="203"/>
      <c r="F111" s="203"/>
      <c r="G111" s="203"/>
      <c r="H111" s="203"/>
      <c r="I111" s="203"/>
      <c r="J111" s="203"/>
      <c r="K111" s="203"/>
      <c r="L111" s="203"/>
      <c r="M111" s="203"/>
      <c r="N111" s="203"/>
    </row>
  </sheetData>
  <mergeCells count="18">
    <mergeCell ref="AG57:AM57"/>
    <mergeCell ref="C2:M2"/>
    <mergeCell ref="P2:AA2"/>
    <mergeCell ref="C3:D3"/>
    <mergeCell ref="R3:S3"/>
    <mergeCell ref="U3:AA3"/>
    <mergeCell ref="AH3:AO3"/>
    <mergeCell ref="AE3:AF3"/>
    <mergeCell ref="AC2:AO2"/>
    <mergeCell ref="B13:N13"/>
    <mergeCell ref="Q11:AA11"/>
    <mergeCell ref="Q12:AA12"/>
    <mergeCell ref="Q16:AA16"/>
    <mergeCell ref="Q44:AA44"/>
    <mergeCell ref="Q50:AA50"/>
    <mergeCell ref="C59:D59"/>
    <mergeCell ref="F59:M59"/>
    <mergeCell ref="F3:N3"/>
  </mergeCells>
  <pageMargins left="0.7" right="0.7" top="0.75" bottom="0.75" header="0.3" footer="0.3"/>
  <ignoredErrors>
    <ignoredError sqref="AD5:AD55" formulaRange="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585FEA-0C00-5C48-8383-9AC796234925}">
  <dimension ref="A2:H49"/>
  <sheetViews>
    <sheetView workbookViewId="0">
      <selection activeCell="M47" sqref="M47"/>
    </sheetView>
  </sheetViews>
  <sheetFormatPr baseColWidth="10" defaultRowHeight="16"/>
  <cols>
    <col min="1" max="1" width="16.1640625" customWidth="1"/>
    <col min="2" max="4" width="13" customWidth="1"/>
    <col min="5" max="5" width="16" customWidth="1"/>
    <col min="6" max="6" width="13" customWidth="1"/>
    <col min="7" max="7" width="17.5" customWidth="1"/>
    <col min="8" max="8" width="13" customWidth="1"/>
  </cols>
  <sheetData>
    <row r="2" spans="1:8" ht="44" customHeight="1">
      <c r="A2" s="7"/>
      <c r="B2" s="375" t="s">
        <v>83</v>
      </c>
      <c r="C2" s="375"/>
      <c r="D2" s="375"/>
      <c r="E2" s="375"/>
      <c r="F2" s="375"/>
      <c r="G2" s="375"/>
      <c r="H2" s="375"/>
    </row>
    <row r="3" spans="1:8" ht="110" customHeight="1">
      <c r="A3" s="8" t="s">
        <v>0</v>
      </c>
      <c r="B3" s="8" t="s">
        <v>59</v>
      </c>
      <c r="C3" s="8" t="s">
        <v>76</v>
      </c>
      <c r="D3" s="8" t="s">
        <v>58</v>
      </c>
      <c r="E3" s="8" t="s">
        <v>77</v>
      </c>
      <c r="F3" s="8" t="s">
        <v>78</v>
      </c>
      <c r="G3" s="8" t="s">
        <v>79</v>
      </c>
      <c r="H3" s="8" t="s">
        <v>80</v>
      </c>
    </row>
    <row r="4" spans="1:8" ht="19">
      <c r="A4" s="9" t="s">
        <v>5</v>
      </c>
      <c r="B4" s="10">
        <v>0.65012875185224339</v>
      </c>
      <c r="C4" s="10">
        <v>0.26404590735202466</v>
      </c>
      <c r="D4" s="10">
        <v>4.5065455126815111E-2</v>
      </c>
      <c r="E4" s="10">
        <v>3.493761798742711E-3</v>
      </c>
      <c r="F4" s="10">
        <v>1.3907446705438991E-2</v>
      </c>
      <c r="G4" s="10">
        <v>3.1974830953642315E-4</v>
      </c>
      <c r="H4" s="10">
        <v>2.3038928855198749E-2</v>
      </c>
    </row>
    <row r="5" spans="1:8" ht="19">
      <c r="A5" s="9" t="s">
        <v>6</v>
      </c>
      <c r="B5" s="10">
        <v>0.59330631572910664</v>
      </c>
      <c r="C5" s="10">
        <v>3.1114394247653481E-2</v>
      </c>
      <c r="D5" s="10">
        <v>7.3193311504419947E-2</v>
      </c>
      <c r="E5" s="10">
        <v>0.14255108812308667</v>
      </c>
      <c r="F5" s="10">
        <v>6.3431745502907033E-2</v>
      </c>
      <c r="G5" s="10">
        <v>1.4337172054257321E-2</v>
      </c>
      <c r="H5" s="10">
        <v>8.206597283856891E-2</v>
      </c>
    </row>
    <row r="6" spans="1:8" ht="19">
      <c r="A6" s="9" t="s">
        <v>7</v>
      </c>
      <c r="B6" s="10">
        <v>0.53558879339085497</v>
      </c>
      <c r="C6" s="10">
        <v>4.2470911779776743E-2</v>
      </c>
      <c r="D6" s="10">
        <v>0.31971464269720462</v>
      </c>
      <c r="E6" s="10">
        <v>3.6390831471164162E-2</v>
      </c>
      <c r="F6" s="10">
        <v>3.2332487626689582E-2</v>
      </c>
      <c r="G6" s="10">
        <v>1.7877673826139444E-3</v>
      </c>
      <c r="H6" s="10">
        <v>3.1714565651695947E-2</v>
      </c>
    </row>
    <row r="7" spans="1:8" ht="19">
      <c r="A7" s="9" t="s">
        <v>8</v>
      </c>
      <c r="B7" s="10">
        <v>0.70789508946874746</v>
      </c>
      <c r="C7" s="10">
        <v>0.15191387320577512</v>
      </c>
      <c r="D7" s="10">
        <v>7.8665898677418522E-2</v>
      </c>
      <c r="E7" s="10">
        <v>4.5549362308927675E-3</v>
      </c>
      <c r="F7" s="10">
        <v>1.5191453986310858E-2</v>
      </c>
      <c r="G7" s="10">
        <v>3.4692847633466463E-3</v>
      </c>
      <c r="H7" s="10">
        <v>3.8309463667508654E-2</v>
      </c>
    </row>
    <row r="8" spans="1:8" ht="19">
      <c r="A8" s="9" t="s">
        <v>9</v>
      </c>
      <c r="B8" s="10">
        <v>0.35895804070074644</v>
      </c>
      <c r="C8" s="10">
        <v>5.4143644356673293E-2</v>
      </c>
      <c r="D8" s="10">
        <v>0.39672531017135515</v>
      </c>
      <c r="E8" s="10">
        <v>3.1633894827482554E-3</v>
      </c>
      <c r="F8" s="10">
        <v>0.14761227455465933</v>
      </c>
      <c r="G8" s="10">
        <v>3.4267317796248063E-3</v>
      </c>
      <c r="H8" s="10">
        <v>3.5970608954192712E-2</v>
      </c>
    </row>
    <row r="9" spans="1:8" ht="19">
      <c r="A9" s="9" t="s">
        <v>10</v>
      </c>
      <c r="B9" s="10">
        <v>0.66988900936449525</v>
      </c>
      <c r="C9" s="10">
        <v>3.9012361778780848E-2</v>
      </c>
      <c r="D9" s="10">
        <v>0.21991226898568772</v>
      </c>
      <c r="E9" s="10">
        <v>4.5695427617706477E-3</v>
      </c>
      <c r="F9" s="10">
        <v>3.1584006495165962E-2</v>
      </c>
      <c r="G9" s="10">
        <v>1.289533030239611E-3</v>
      </c>
      <c r="H9" s="10">
        <v>3.3743277583859962E-2</v>
      </c>
    </row>
    <row r="10" spans="1:8" ht="19">
      <c r="A10" s="9" t="s">
        <v>13</v>
      </c>
      <c r="B10" s="10">
        <v>0.36847433882521913</v>
      </c>
      <c r="C10" s="10">
        <v>0.44105199338383749</v>
      </c>
      <c r="D10" s="10">
        <v>0.11328412415311354</v>
      </c>
      <c r="E10" s="10">
        <v>1.4759810933149683E-3</v>
      </c>
      <c r="F10" s="10">
        <v>4.0500450299316607E-2</v>
      </c>
      <c r="G10" s="10">
        <v>4.3705521905737342E-4</v>
      </c>
      <c r="H10" s="10">
        <v>3.4776057026140908E-2</v>
      </c>
    </row>
    <row r="11" spans="1:8" ht="19">
      <c r="A11" s="9" t="s">
        <v>14</v>
      </c>
      <c r="B11" s="10">
        <v>0.528189906368281</v>
      </c>
      <c r="C11" s="10">
        <v>0.15180523796307901</v>
      </c>
      <c r="D11" s="10">
        <v>0.26336493127995181</v>
      </c>
      <c r="E11" s="10">
        <v>1.4598083706039177E-3</v>
      </c>
      <c r="F11" s="10">
        <v>2.7550739900873162E-2</v>
      </c>
      <c r="G11" s="10">
        <v>5.0614412539905522E-4</v>
      </c>
      <c r="H11" s="10">
        <v>2.712323199181204E-2</v>
      </c>
    </row>
    <row r="12" spans="1:8" ht="19">
      <c r="A12" s="9" t="s">
        <v>15</v>
      </c>
      <c r="B12" s="10">
        <v>0.51628863878679743</v>
      </c>
      <c r="C12" s="10">
        <v>0.31277811954399432</v>
      </c>
      <c r="D12" s="10">
        <v>9.9093468392369211E-2</v>
      </c>
      <c r="E12" s="10">
        <v>1.3105046312341473E-3</v>
      </c>
      <c r="F12" s="10">
        <v>4.2027352365736834E-2</v>
      </c>
      <c r="G12" s="10">
        <v>4.9656651756124412E-4</v>
      </c>
      <c r="H12" s="10">
        <v>2.8005349762306821E-2</v>
      </c>
    </row>
    <row r="13" spans="1:8" ht="19">
      <c r="A13" s="9" t="s">
        <v>17</v>
      </c>
      <c r="B13" s="10">
        <v>0.80878284425879865</v>
      </c>
      <c r="C13" s="10">
        <v>6.3109727385034708E-3</v>
      </c>
      <c r="D13" s="10">
        <v>0.12994277357058573</v>
      </c>
      <c r="E13" s="10">
        <v>9.5141016336954543E-3</v>
      </c>
      <c r="F13" s="10">
        <v>1.3241298314230158E-2</v>
      </c>
      <c r="G13" s="10">
        <v>1.3954828237614327E-3</v>
      </c>
      <c r="H13" s="10">
        <v>3.0812526660425128E-2</v>
      </c>
    </row>
    <row r="14" spans="1:8" ht="19">
      <c r="A14" s="9" t="s">
        <v>18</v>
      </c>
      <c r="B14" s="10">
        <v>0.60382657695543784</v>
      </c>
      <c r="C14" s="10">
        <v>0.13866451827683682</v>
      </c>
      <c r="D14" s="10">
        <v>0.17596244884846635</v>
      </c>
      <c r="E14" s="10">
        <v>8.1002554810255935E-4</v>
      </c>
      <c r="F14" s="10">
        <v>5.6193391370827087E-2</v>
      </c>
      <c r="G14" s="10">
        <v>2.3836241268744939E-4</v>
      </c>
      <c r="H14" s="10">
        <v>2.4304676587641863E-2</v>
      </c>
    </row>
    <row r="15" spans="1:8" ht="19">
      <c r="A15" s="9" t="s">
        <v>19</v>
      </c>
      <c r="B15" s="10">
        <v>0.78070203453977494</v>
      </c>
      <c r="C15" s="10">
        <v>9.2953970882772755E-2</v>
      </c>
      <c r="D15" s="10">
        <v>7.3442662693142244E-2</v>
      </c>
      <c r="E15" s="10">
        <v>1.0194758055351758E-3</v>
      </c>
      <c r="F15" s="10">
        <v>2.4082832000696386E-2</v>
      </c>
      <c r="G15" s="10">
        <v>2.94419502633064E-4</v>
      </c>
      <c r="H15" s="10">
        <v>2.7504604575445443E-2</v>
      </c>
    </row>
    <row r="16" spans="1:8" ht="19">
      <c r="A16" s="9" t="s">
        <v>20</v>
      </c>
      <c r="B16" s="10">
        <v>0.84491974060663111</v>
      </c>
      <c r="C16" s="10">
        <v>3.6611604019003027E-2</v>
      </c>
      <c r="D16" s="10">
        <v>6.3971851477983288E-2</v>
      </c>
      <c r="E16" s="10">
        <v>2.3115789088982083E-3</v>
      </c>
      <c r="F16" s="10">
        <v>2.4742117333187146E-2</v>
      </c>
      <c r="G16" s="10">
        <v>1.2350264853320126E-3</v>
      </c>
      <c r="H16" s="10">
        <v>2.6208081168965169E-2</v>
      </c>
    </row>
    <row r="17" spans="1:8" ht="19">
      <c r="A17" s="9" t="s">
        <v>21</v>
      </c>
      <c r="B17" s="10">
        <v>0.74953113643775826</v>
      </c>
      <c r="C17" s="10">
        <v>5.4486629440187506E-2</v>
      </c>
      <c r="D17" s="10">
        <v>0.12377211760868985</v>
      </c>
      <c r="E17" s="10">
        <v>5.2520239932338699E-3</v>
      </c>
      <c r="F17" s="10">
        <v>2.9629168749175257E-2</v>
      </c>
      <c r="G17" s="10">
        <v>6.09881585883566E-4</v>
      </c>
      <c r="H17" s="10">
        <v>3.6719042185071715E-2</v>
      </c>
    </row>
    <row r="18" spans="1:8" ht="19">
      <c r="A18" s="9" t="s">
        <v>22</v>
      </c>
      <c r="B18" s="10">
        <v>0.83835312457835109</v>
      </c>
      <c r="C18" s="10">
        <v>7.9531477725231572E-2</v>
      </c>
      <c r="D18" s="10">
        <v>3.8885698451231465E-2</v>
      </c>
      <c r="E18" s="10">
        <v>1.0876728551245181E-3</v>
      </c>
      <c r="F18" s="10">
        <v>1.5190398504867988E-2</v>
      </c>
      <c r="G18" s="10">
        <v>7.448897552011258E-4</v>
      </c>
      <c r="H18" s="10">
        <v>2.6206738129992184E-2</v>
      </c>
    </row>
    <row r="19" spans="1:8" ht="19">
      <c r="A19" s="9" t="s">
        <v>23</v>
      </c>
      <c r="B19" s="10">
        <v>0.58052470293125069</v>
      </c>
      <c r="C19" s="10">
        <v>0.3179829495252503</v>
      </c>
      <c r="D19" s="10">
        <v>5.3612881814694612E-2</v>
      </c>
      <c r="E19" s="10">
        <v>4.6315571703797569E-3</v>
      </c>
      <c r="F19" s="10">
        <v>1.7145726390738608E-2</v>
      </c>
      <c r="G19" s="10">
        <v>4.3466642530504233E-4</v>
      </c>
      <c r="H19" s="10">
        <v>2.5667515742380947E-2</v>
      </c>
    </row>
    <row r="20" spans="1:8" ht="19">
      <c r="A20" s="9" t="s">
        <v>24</v>
      </c>
      <c r="B20" s="10">
        <v>0.92231283471837489</v>
      </c>
      <c r="C20" s="10">
        <v>1.3912465373961218E-2</v>
      </c>
      <c r="D20" s="10">
        <v>1.8117082179132042E-2</v>
      </c>
      <c r="E20" s="10">
        <v>5.1361034164358263E-3</v>
      </c>
      <c r="F20" s="10">
        <v>1.0924469067405355E-2</v>
      </c>
      <c r="G20" s="10">
        <v>1.3887349953831948E-4</v>
      </c>
      <c r="H20" s="10">
        <v>2.9458171745152355E-2</v>
      </c>
    </row>
    <row r="21" spans="1:8" ht="19">
      <c r="A21" s="9" t="s">
        <v>25</v>
      </c>
      <c r="B21" s="10">
        <v>0.49598254736231934</v>
      </c>
      <c r="C21" s="10">
        <v>0.29509570163609494</v>
      </c>
      <c r="D21" s="10">
        <v>0.10625369845807586</v>
      </c>
      <c r="E21" s="10">
        <v>1.5777364832078975E-3</v>
      </c>
      <c r="F21" s="10">
        <v>6.4488365398345376E-2</v>
      </c>
      <c r="G21" s="10">
        <v>3.434194975357772E-4</v>
      </c>
      <c r="H21" s="10">
        <v>3.6258531164420828E-2</v>
      </c>
    </row>
    <row r="22" spans="1:8" ht="19">
      <c r="A22" s="9" t="s">
        <v>26</v>
      </c>
      <c r="B22" s="10">
        <v>0.70338803917752379</v>
      </c>
      <c r="C22" s="10">
        <v>6.7563122905360262E-2</v>
      </c>
      <c r="D22" s="10">
        <v>0.12477627818144121</v>
      </c>
      <c r="E22" s="10">
        <v>1.1517450446230817E-3</v>
      </c>
      <c r="F22" s="10">
        <v>6.8967105456935393E-2</v>
      </c>
      <c r="G22" s="10">
        <v>2.7577197382851778E-4</v>
      </c>
      <c r="H22" s="10">
        <v>3.387793726028774E-2</v>
      </c>
    </row>
    <row r="23" spans="1:8" ht="19">
      <c r="A23" s="9" t="s">
        <v>27</v>
      </c>
      <c r="B23" s="10">
        <v>0.74223292147541808</v>
      </c>
      <c r="C23" s="10">
        <v>0.13463152016466876</v>
      </c>
      <c r="D23" s="10">
        <v>5.3814302808441031E-2</v>
      </c>
      <c r="E23" s="10">
        <v>3.9323675040676912E-3</v>
      </c>
      <c r="F23" s="10">
        <v>3.1883845385472065E-2</v>
      </c>
      <c r="G23" s="10">
        <v>2.537075582929487E-4</v>
      </c>
      <c r="H23" s="10">
        <v>3.3251335103639437E-2</v>
      </c>
    </row>
    <row r="24" spans="1:8" ht="19">
      <c r="A24" s="9" t="s">
        <v>28</v>
      </c>
      <c r="B24" s="10">
        <v>0.78570619959918142</v>
      </c>
      <c r="C24" s="10">
        <v>6.5667921951806249E-2</v>
      </c>
      <c r="D24" s="10">
        <v>5.6572381722246497E-2</v>
      </c>
      <c r="E24" s="10">
        <v>8.2022772016280381E-3</v>
      </c>
      <c r="F24" s="10">
        <v>4.9805516297185957E-2</v>
      </c>
      <c r="G24" s="10">
        <v>3.620810729061826E-4</v>
      </c>
      <c r="H24" s="10">
        <v>3.3683622155045695E-2</v>
      </c>
    </row>
    <row r="25" spans="1:8" ht="19">
      <c r="A25" s="9" t="s">
        <v>29</v>
      </c>
      <c r="B25" s="10">
        <v>0.56139081438242333</v>
      </c>
      <c r="C25" s="10">
        <v>0.37482163849365602</v>
      </c>
      <c r="D25" s="10">
        <v>3.2308768089505044E-2</v>
      </c>
      <c r="E25" s="10">
        <v>3.9141567689542885E-3</v>
      </c>
      <c r="F25" s="10">
        <v>9.7146215898496081E-3</v>
      </c>
      <c r="G25" s="10">
        <v>3.3544124204467143E-4</v>
      </c>
      <c r="H25" s="10">
        <v>1.7514559433567094E-2</v>
      </c>
    </row>
    <row r="26" spans="1:8" ht="19">
      <c r="A26" s="9" t="s">
        <v>30</v>
      </c>
      <c r="B26" s="10">
        <v>0.78382888208336032</v>
      </c>
      <c r="C26" s="10">
        <v>0.11263120720341813</v>
      </c>
      <c r="D26" s="10">
        <v>4.4339050728363354E-2</v>
      </c>
      <c r="E26" s="10">
        <v>2.4939756813288491E-3</v>
      </c>
      <c r="F26" s="10">
        <v>1.998364343805201E-2</v>
      </c>
      <c r="G26" s="10">
        <v>1.2818463550974006E-3</v>
      </c>
      <c r="H26" s="10">
        <v>3.544139451037992E-2</v>
      </c>
    </row>
    <row r="27" spans="1:8" ht="19">
      <c r="A27" s="9" t="s">
        <v>31</v>
      </c>
      <c r="B27" s="10">
        <v>0.85264051504827643</v>
      </c>
      <c r="C27" s="10">
        <v>4.9643319398366484E-3</v>
      </c>
      <c r="D27" s="10">
        <v>4.0797900828659417E-2</v>
      </c>
      <c r="E27" s="10">
        <v>5.8548246723299169E-2</v>
      </c>
      <c r="F27" s="10">
        <v>8.1843134921225288E-3</v>
      </c>
      <c r="G27" s="10">
        <v>5.2535072972611097E-4</v>
      </c>
      <c r="H27" s="10">
        <v>3.4339341238079656E-2</v>
      </c>
    </row>
    <row r="28" spans="1:8" ht="19">
      <c r="A28" s="9" t="s">
        <v>32</v>
      </c>
      <c r="B28" s="10">
        <v>0.7782192370946317</v>
      </c>
      <c r="C28" s="10">
        <v>4.6892016301247549E-2</v>
      </c>
      <c r="D28" s="10">
        <v>0.11537029782073249</v>
      </c>
      <c r="E28" s="10">
        <v>6.6836758009037878E-3</v>
      </c>
      <c r="F28" s="10">
        <v>2.458691063426887E-2</v>
      </c>
      <c r="G28" s="10">
        <v>5.031883141188993E-4</v>
      </c>
      <c r="H28" s="10">
        <v>2.7744674034096656E-2</v>
      </c>
    </row>
    <row r="29" spans="1:8" ht="19">
      <c r="A29" s="9" t="s">
        <v>33</v>
      </c>
      <c r="B29" s="10">
        <v>0.47375596142006976</v>
      </c>
      <c r="C29" s="10">
        <v>8.9659757849374105E-2</v>
      </c>
      <c r="D29" s="10">
        <v>0.29465709008824131</v>
      </c>
      <c r="E29" s="10">
        <v>7.6270059511594499E-3</v>
      </c>
      <c r="F29" s="10">
        <v>8.1887954032423563E-2</v>
      </c>
      <c r="G29" s="10">
        <v>6.5080238046377999E-3</v>
      </c>
      <c r="H29" s="10">
        <v>4.5904206854093986E-2</v>
      </c>
    </row>
    <row r="30" spans="1:8" ht="19">
      <c r="A30" s="9" t="s">
        <v>34</v>
      </c>
      <c r="B30" s="10">
        <v>0.89136493302192288</v>
      </c>
      <c r="C30" s="10">
        <v>1.3660723284357759E-2</v>
      </c>
      <c r="D30" s="10">
        <v>4.0836104915523343E-2</v>
      </c>
      <c r="E30" s="10">
        <v>1.0604314466125351E-3</v>
      </c>
      <c r="F30" s="10">
        <v>2.6661963375677559E-2</v>
      </c>
      <c r="G30" s="10">
        <v>2.9359052447537127E-4</v>
      </c>
      <c r="H30" s="10">
        <v>2.6122253431430546E-2</v>
      </c>
    </row>
    <row r="31" spans="1:8" ht="19">
      <c r="A31" s="9" t="s">
        <v>35</v>
      </c>
      <c r="B31" s="10">
        <v>0.54096193432445683</v>
      </c>
      <c r="C31" s="10">
        <v>0.12621249251211675</v>
      </c>
      <c r="D31" s="10">
        <v>0.2096066002287208</v>
      </c>
      <c r="E31" s="10">
        <v>9.6639982573653541E-4</v>
      </c>
      <c r="F31" s="10">
        <v>9.7440069705385823E-2</v>
      </c>
      <c r="G31" s="10">
        <v>2.3917660512988074E-4</v>
      </c>
      <c r="H31" s="10">
        <v>2.4573326798453411E-2</v>
      </c>
    </row>
    <row r="32" spans="1:8" ht="19">
      <c r="A32" s="9" t="s">
        <v>36</v>
      </c>
      <c r="B32" s="10">
        <v>0.36140006458353841</v>
      </c>
      <c r="C32" s="10">
        <v>1.7999688971766341E-2</v>
      </c>
      <c r="D32" s="10">
        <v>0.49765040521652371</v>
      </c>
      <c r="E32" s="10">
        <v>8.5661645986142593E-2</v>
      </c>
      <c r="F32" s="10">
        <v>1.492459943225458E-2</v>
      </c>
      <c r="G32" s="10">
        <v>5.4453719807314685E-4</v>
      </c>
      <c r="H32" s="10">
        <v>2.1819058611701223E-2</v>
      </c>
    </row>
    <row r="33" spans="1:8" ht="19">
      <c r="A33" s="9" t="s">
        <v>37</v>
      </c>
      <c r="B33" s="10">
        <v>0.55036298944499484</v>
      </c>
      <c r="C33" s="10">
        <v>0.1400404317324016</v>
      </c>
      <c r="D33" s="10">
        <v>0.19383566273046363</v>
      </c>
      <c r="E33" s="10">
        <v>2.0215365560234322E-3</v>
      </c>
      <c r="F33" s="10">
        <v>8.6265877189864434E-2</v>
      </c>
      <c r="G33" s="10">
        <v>2.5152182217146838E-4</v>
      </c>
      <c r="H33" s="10">
        <v>2.722198052408056E-2</v>
      </c>
    </row>
    <row r="34" spans="1:8" ht="19">
      <c r="A34" s="9" t="s">
        <v>38</v>
      </c>
      <c r="B34" s="10">
        <v>0.62262168948737695</v>
      </c>
      <c r="C34" s="10">
        <v>0.20908055627489211</v>
      </c>
      <c r="D34" s="10">
        <v>9.8390724777705649E-2</v>
      </c>
      <c r="E34" s="10">
        <v>9.5717889493647703E-3</v>
      </c>
      <c r="F34" s="10">
        <v>3.0203522568523097E-2</v>
      </c>
      <c r="G34" s="10">
        <v>5.8643670606050398E-4</v>
      </c>
      <c r="H34" s="10">
        <v>2.9545281236076967E-2</v>
      </c>
    </row>
    <row r="35" spans="1:8" ht="19">
      <c r="A35" s="9" t="s">
        <v>39</v>
      </c>
      <c r="B35" s="10">
        <v>0.83311111197494536</v>
      </c>
      <c r="C35" s="10">
        <v>3.0951612756931299E-2</v>
      </c>
      <c r="D35" s="10">
        <v>4.1368157946907881E-2</v>
      </c>
      <c r="E35" s="10">
        <v>4.7963532373699873E-2</v>
      </c>
      <c r="F35" s="10">
        <v>1.5848334894713722E-2</v>
      </c>
      <c r="G35" s="10">
        <v>1.5289866058181827E-3</v>
      </c>
      <c r="H35" s="10">
        <v>2.9228263446983684E-2</v>
      </c>
    </row>
    <row r="36" spans="1:8" ht="19">
      <c r="A36" s="9" t="s">
        <v>40</v>
      </c>
      <c r="B36" s="10">
        <v>0.77977674089553095</v>
      </c>
      <c r="C36" s="10">
        <v>0.12205454673092428</v>
      </c>
      <c r="D36" s="10">
        <v>4.0923253447508516E-2</v>
      </c>
      <c r="E36" s="10">
        <v>9.5750872909906425E-4</v>
      </c>
      <c r="F36" s="10">
        <v>2.3399880999360013E-2</v>
      </c>
      <c r="G36" s="10">
        <v>2.9026000890119334E-4</v>
      </c>
      <c r="H36" s="10">
        <v>3.259780918867599E-2</v>
      </c>
    </row>
    <row r="37" spans="1:8" ht="19">
      <c r="A37" s="9" t="s">
        <v>41</v>
      </c>
      <c r="B37" s="10">
        <v>0.64315504388436828</v>
      </c>
      <c r="C37" s="10">
        <v>7.0691761437201642E-2</v>
      </c>
      <c r="D37" s="10">
        <v>0.11269747457976516</v>
      </c>
      <c r="E37" s="10">
        <v>7.2378235221838699E-2</v>
      </c>
      <c r="F37" s="10">
        <v>2.218539381181156E-2</v>
      </c>
      <c r="G37" s="10">
        <v>1.5625840952041489E-3</v>
      </c>
      <c r="H37" s="10">
        <v>7.7329506969810516E-2</v>
      </c>
    </row>
    <row r="38" spans="1:8" ht="19">
      <c r="A38" s="9" t="s">
        <v>42</v>
      </c>
      <c r="B38" s="10">
        <v>0.74312273801339357</v>
      </c>
      <c r="C38" s="10">
        <v>1.7648771561082847E-2</v>
      </c>
      <c r="D38" s="10">
        <v>0.1360467276325488</v>
      </c>
      <c r="E38" s="10">
        <v>7.8431035892989453E-3</v>
      </c>
      <c r="F38" s="10">
        <v>4.393354179916361E-2</v>
      </c>
      <c r="G38" s="10">
        <v>3.9060515899275376E-3</v>
      </c>
      <c r="H38" s="10">
        <v>4.7499065814584643E-2</v>
      </c>
    </row>
    <row r="39" spans="1:8" ht="19">
      <c r="A39" s="9" t="s">
        <v>43</v>
      </c>
      <c r="B39" s="10">
        <v>0.75276674152083067</v>
      </c>
      <c r="C39" s="10">
        <v>0.10517256218928749</v>
      </c>
      <c r="D39" s="10">
        <v>7.9114218937564762E-2</v>
      </c>
      <c r="E39" s="10">
        <v>7.5073269515898826E-4</v>
      </c>
      <c r="F39" s="10">
        <v>3.5395484483581666E-2</v>
      </c>
      <c r="G39" s="10">
        <v>2.1366650563702972E-4</v>
      </c>
      <c r="H39" s="10">
        <v>2.6586593667939359E-2</v>
      </c>
    </row>
    <row r="40" spans="1:8" ht="19">
      <c r="A40" s="9" t="s">
        <v>45</v>
      </c>
      <c r="B40" s="10">
        <v>0.63329404020932722</v>
      </c>
      <c r="C40" s="10">
        <v>0.26050965992719483</v>
      </c>
      <c r="D40" s="10">
        <v>6.047612681047726E-2</v>
      </c>
      <c r="E40" s="10">
        <v>2.2424531232503979E-3</v>
      </c>
      <c r="F40" s="10">
        <v>1.6290222213181754E-2</v>
      </c>
      <c r="G40" s="10">
        <v>8.5392930910917837E-4</v>
      </c>
      <c r="H40" s="10">
        <v>2.633356840745936E-2</v>
      </c>
    </row>
    <row r="41" spans="1:8" ht="19">
      <c r="A41" s="9" t="s">
        <v>46</v>
      </c>
      <c r="B41" s="10">
        <v>0.80956551172659452</v>
      </c>
      <c r="C41" s="10">
        <v>2.12814291815464E-2</v>
      </c>
      <c r="D41" s="10">
        <v>4.2728693581949861E-2</v>
      </c>
      <c r="E41" s="10">
        <v>7.992235277012967E-2</v>
      </c>
      <c r="F41" s="10">
        <v>1.4287953547964997E-2</v>
      </c>
      <c r="G41" s="10">
        <v>7.9510036438313844E-4</v>
      </c>
      <c r="H41" s="10">
        <v>3.1418958827431419E-2</v>
      </c>
    </row>
    <row r="42" spans="1:8" ht="19">
      <c r="A42" s="9" t="s">
        <v>47</v>
      </c>
      <c r="B42" s="10">
        <v>0.73138599396892423</v>
      </c>
      <c r="C42" s="10">
        <v>0.16381708299958525</v>
      </c>
      <c r="D42" s="10">
        <v>5.7887889589822814E-2</v>
      </c>
      <c r="E42" s="10">
        <v>1.5046257886603086E-3</v>
      </c>
      <c r="F42" s="10">
        <v>1.8200387442602516E-2</v>
      </c>
      <c r="G42" s="10">
        <v>5.1430951462368493E-4</v>
      </c>
      <c r="H42" s="10">
        <v>2.6689710695781244E-2</v>
      </c>
    </row>
    <row r="43" spans="1:8" ht="19">
      <c r="A43" s="9" t="s">
        <v>48</v>
      </c>
      <c r="B43" s="10">
        <v>0.40795582904595906</v>
      </c>
      <c r="C43" s="10">
        <v>0.11815723259080596</v>
      </c>
      <c r="D43" s="10">
        <v>0.39874775789893419</v>
      </c>
      <c r="E43" s="10">
        <v>1.9332433945722744E-3</v>
      </c>
      <c r="F43" s="10">
        <v>4.9798019865258586E-2</v>
      </c>
      <c r="G43" s="10">
        <v>7.3921603225568912E-4</v>
      </c>
      <c r="H43" s="10">
        <v>2.2668701172214204E-2</v>
      </c>
    </row>
    <row r="44" spans="1:8" ht="19">
      <c r="A44" s="9" t="s">
        <v>49</v>
      </c>
      <c r="B44" s="10">
        <v>0.77500093870373243</v>
      </c>
      <c r="C44" s="10">
        <v>1.0948233514733305E-2</v>
      </c>
      <c r="D44" s="10">
        <v>0.14455478911128497</v>
      </c>
      <c r="E44" s="10">
        <v>8.071921152610264E-3</v>
      </c>
      <c r="F44" s="10">
        <v>2.2991259349411597E-2</v>
      </c>
      <c r="G44" s="10">
        <v>8.8151262564277934E-3</v>
      </c>
      <c r="H44" s="10">
        <v>2.9617731911799706E-2</v>
      </c>
    </row>
    <row r="45" spans="1:8" ht="19">
      <c r="A45" s="9" t="s">
        <v>51</v>
      </c>
      <c r="B45" s="10">
        <v>0.60829084690969015</v>
      </c>
      <c r="C45" s="10">
        <v>0.18726085669940432</v>
      </c>
      <c r="D45" s="10">
        <v>9.8277033704921413E-2</v>
      </c>
      <c r="E45" s="10">
        <v>1.6354787661451333E-3</v>
      </c>
      <c r="F45" s="10">
        <v>6.7119777210902259E-2</v>
      </c>
      <c r="G45" s="10">
        <v>5.1732264769076199E-4</v>
      </c>
      <c r="H45" s="10">
        <v>3.6898684061245947E-2</v>
      </c>
    </row>
    <row r="46" spans="1:8" ht="19">
      <c r="A46" s="9" t="s">
        <v>52</v>
      </c>
      <c r="B46" s="10">
        <v>0.66733771411876197</v>
      </c>
      <c r="C46" s="10">
        <v>3.7317987274083218E-2</v>
      </c>
      <c r="D46" s="10">
        <v>0.13282324765617701</v>
      </c>
      <c r="E46" s="10">
        <v>9.1585062315032006E-3</v>
      </c>
      <c r="F46" s="10">
        <v>8.9081944619608208E-2</v>
      </c>
      <c r="G46" s="10">
        <v>6.469045037009743E-3</v>
      </c>
      <c r="H46" s="10">
        <v>5.7811555062856665E-2</v>
      </c>
    </row>
    <row r="47" spans="1:8" ht="19">
      <c r="A47" s="9" t="s">
        <v>53</v>
      </c>
      <c r="B47" s="10">
        <v>0.91451684632780494</v>
      </c>
      <c r="C47" s="10">
        <v>3.3584675249064493E-2</v>
      </c>
      <c r="D47" s="10">
        <v>1.6807087519195737E-2</v>
      </c>
      <c r="E47" s="10">
        <v>9.9408724033923641E-4</v>
      </c>
      <c r="F47" s="10">
        <v>7.6604830284372405E-3</v>
      </c>
      <c r="G47" s="10">
        <v>3.6735586709064731E-4</v>
      </c>
      <c r="H47" s="10">
        <v>2.6069464768067648E-2</v>
      </c>
    </row>
    <row r="48" spans="1:8" ht="19">
      <c r="A48" s="9" t="s">
        <v>54</v>
      </c>
      <c r="B48" s="10">
        <v>0.80318494383978511</v>
      </c>
      <c r="C48" s="10">
        <v>6.220138484723841E-2</v>
      </c>
      <c r="D48" s="10">
        <v>7.2467755451747953E-2</v>
      </c>
      <c r="E48" s="10">
        <v>6.7342762492042336E-3</v>
      </c>
      <c r="F48" s="10">
        <v>2.818490117133431E-2</v>
      </c>
      <c r="G48" s="10">
        <v>4.0876375844195299E-4</v>
      </c>
      <c r="H48" s="10">
        <v>2.6817974682248048E-2</v>
      </c>
    </row>
    <row r="49" spans="1:8" ht="19">
      <c r="A49" s="9" t="s">
        <v>55</v>
      </c>
      <c r="B49" s="10">
        <v>0.83210244514041165</v>
      </c>
      <c r="C49" s="10">
        <v>8.3660980873266916E-3</v>
      </c>
      <c r="D49" s="10">
        <v>0.10291987430854921</v>
      </c>
      <c r="E49" s="10">
        <v>1.9702326196094661E-2</v>
      </c>
      <c r="F49" s="10">
        <v>8.5330374796325249E-3</v>
      </c>
      <c r="G49" s="10">
        <v>6.9036394526474673E-4</v>
      </c>
      <c r="H49" s="10">
        <v>2.7685854842720486E-2</v>
      </c>
    </row>
  </sheetData>
  <mergeCells count="1">
    <mergeCell ref="B2:H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Intro</vt:lpstr>
      <vt:lpstr>Counts</vt:lpstr>
      <vt:lpstr>Rates</vt:lpstr>
      <vt:lpstr>Percentages</vt:lpstr>
      <vt:lpstr>As published</vt:lpstr>
      <vt:lpstr>Recalculated percents for jails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Wendy Sawyer</dc:creator>
  <cp:lastModifiedBy>Leah Wang</cp:lastModifiedBy>
  <dcterms:created xsi:type="dcterms:W3CDTF">2023-03-02T18:10:17Z</dcterms:created>
  <dcterms:modified xsi:type="dcterms:W3CDTF">2023-09-20T15:44:22Z</dcterms:modified>
</cp:coreProperties>
</file>