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740" windowWidth="31560" xWindow="560" yWindow="560"/>
  </bookViews>
  <sheets>
    <sheet xmlns:r="http://schemas.openxmlformats.org/officeDocument/2006/relationships" name="SLIP GAJI YKP" sheetId="1" state="visible" r:id="rId1"/>
    <sheet xmlns:r="http://schemas.openxmlformats.org/officeDocument/2006/relationships" name="GAJI PEGAWAI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'SLIP GAJI YKP'!$A$1:$K$33</definedName>
    <definedName localSheetId="1" name="_xlnm.Print_Area">'GAJI PEGAWAI'!$A$1:$U$19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50001" concurrentCalc="0" fullCalcOnLoad="1"/>
</workbook>
</file>

<file path=xl/styles.xml><?xml version="1.0" encoding="utf-8"?>
<styleSheet xmlns="http://schemas.openxmlformats.org/spreadsheetml/2006/main">
  <numFmts count="2">
    <numFmt formatCode="_(&quot;Rp&quot;* #,##0_);_(&quot;Rp&quot;* \(#,##0\);_(&quot;Rp&quot;* &quot;-&quot;_);_(@_)" numFmtId="164"/>
    <numFmt formatCode="_(* #,##0_);_(* \(#,##0\);_(* &quot;-&quot;??_);_(@_)" numFmtId="165"/>
  </numFmts>
  <fonts count="3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Book Antiqua"/>
      <family val="1"/>
      <b val="1"/>
      <sz val="11"/>
    </font>
    <font>
      <name val="Book Antiqua"/>
      <family val="1"/>
      <b val="1"/>
      <sz val="11"/>
      <u val="single"/>
    </font>
    <font>
      <name val="Book Antiqua"/>
      <family val="1"/>
      <sz val="11"/>
    </font>
    <font>
      <name val="Book Antiqua"/>
      <family val="1"/>
      <color indexed="8"/>
      <sz val="11"/>
    </font>
    <font>
      <name val="Arial"/>
      <family val="2"/>
      <b val="1"/>
      <sz val="10"/>
    </font>
    <font>
      <name val="Book Antiqua"/>
      <family val="1"/>
      <i val="1"/>
      <sz val="11"/>
    </font>
    <font>
      <name val="Arial"/>
      <family val="2"/>
      <b val="1"/>
      <sz val="11"/>
    </font>
    <font>
      <name val="Arial"/>
      <family val="2"/>
      <sz val="8"/>
    </font>
    <font>
      <name val="Book Antiqua"/>
      <family val="1"/>
      <b val="1"/>
      <sz val="8"/>
    </font>
    <font>
      <name val="Arial"/>
      <family val="2"/>
      <b val="1"/>
      <sz val="10"/>
      <u val="single"/>
    </font>
    <font>
      <name val="Calibri"/>
      <family val="2"/>
      <b val="1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4" numFmtId="41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82">
    <xf borderId="0" fillId="0" fontId="0" numFmtId="0" pivotButton="0" quotePrefix="0" xfId="0"/>
    <xf borderId="0" fillId="0" fontId="11" numFmtId="41" pivotButton="0" quotePrefix="0" xfId="12"/>
    <xf borderId="0" fillId="3" fontId="11" numFmtId="41" pivotButton="0" quotePrefix="0" xfId="12"/>
    <xf borderId="0" fillId="0" fontId="2" numFmtId="41" pivotButton="0" quotePrefix="0" xfId="12"/>
    <xf borderId="0" fillId="3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applyAlignment="1" borderId="0" fillId="2" fontId="11" numFmtId="0" pivotButton="0" quotePrefix="0" xfId="12">
      <alignment horizontal="center" vertical="center"/>
    </xf>
    <xf applyAlignment="1" borderId="0" fillId="2" fontId="12" numFmtId="41" pivotButton="0" quotePrefix="0" xfId="12">
      <alignment horizontal="center"/>
    </xf>
    <xf borderId="0" fillId="0" fontId="12" numFmtId="0" pivotButton="0" quotePrefix="0" xfId="12"/>
    <xf borderId="0" fillId="0" fontId="12" numFmtId="41" pivotButton="0" quotePrefix="0" xfId="12"/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4" fontId="6" numFmtId="41" pivotButton="0" quotePrefix="0" xfId="12">
      <alignment horizontal="center"/>
    </xf>
    <xf borderId="1" fillId="0" fontId="5" numFmtId="41" pivotButton="0" quotePrefix="0" xfId="12"/>
    <xf applyAlignment="1" borderId="4" fillId="0" fontId="6" numFmtId="41" pivotButton="0" quotePrefix="0" xfId="12">
      <alignment horizontal="center"/>
    </xf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borderId="7" fillId="0" fontId="20" numFmtId="0" pivotButton="0" quotePrefix="0" xfId="21"/>
    <xf borderId="8" fillId="0" fontId="20" numFmtId="0" pivotButton="0" quotePrefix="0" xfId="21"/>
    <xf borderId="9" fillId="0" fontId="20" numFmtId="0" pivotButton="0" quotePrefix="0" xfId="21"/>
    <xf borderId="10" fillId="0" fontId="20" numFmtId="0" pivotButton="0" quotePrefix="0" xfId="21"/>
    <xf applyAlignment="1" borderId="11" fillId="5" fontId="21" numFmtId="0" pivotButton="0" quotePrefix="0" xfId="21">
      <alignment horizontal="center"/>
    </xf>
    <xf applyAlignment="1" borderId="11" fillId="5" fontId="22" numFmtId="0" pivotButton="0" quotePrefix="0" xfId="21">
      <alignment horizontal="center"/>
    </xf>
    <xf applyAlignment="1" borderId="0" fillId="0" fontId="20" numFmtId="0" pivotButton="0" quotePrefix="0" xfId="21">
      <alignment horizontal="left"/>
    </xf>
    <xf borderId="0" fillId="5" fontId="20" numFmtId="41" pivotButton="0" quotePrefix="0" xfId="21"/>
    <xf borderId="12" fillId="0" fontId="20" numFmtId="0" pivotButton="0" quotePrefix="0" xfId="21"/>
    <xf borderId="0" fillId="5" fontId="23" numFmtId="0" pivotButton="0" quotePrefix="0" xfId="21"/>
    <xf applyAlignment="1" borderId="0" fillId="5" fontId="23" numFmtId="0" pivotButton="0" quotePrefix="0" xfId="21">
      <alignment horizontal="left"/>
    </xf>
    <xf borderId="11" fillId="0" fontId="23" numFmtId="0" pivotButton="0" quotePrefix="0" xfId="21"/>
    <xf borderId="0" fillId="0" fontId="20" numFmtId="9" pivotButton="0" quotePrefix="0" xfId="21"/>
    <xf borderId="11" fillId="5" fontId="23" numFmtId="41" pivotButton="0" quotePrefix="0" xfId="21"/>
    <xf borderId="11" fillId="5" fontId="24" numFmtId="41" pivotButton="0" quotePrefix="0" xfId="21"/>
    <xf borderId="0" fillId="0" fontId="25" numFmtId="41" pivotButton="0" quotePrefix="0" xfId="21"/>
    <xf borderId="0" fillId="0" fontId="25" numFmtId="0" pivotButton="0" quotePrefix="0" xfId="21"/>
    <xf borderId="0" fillId="0" fontId="23" numFmtId="41" pivotButton="0" quotePrefix="0" xfId="21"/>
    <xf borderId="11" fillId="0" fontId="23" numFmtId="41" pivotButton="0" quotePrefix="0" xfId="21"/>
    <xf borderId="11" fillId="0" fontId="21" numFmtId="41" pivotButton="0" quotePrefix="0" xfId="21"/>
    <xf applyAlignment="1" borderId="11" fillId="0" fontId="23" numFmtId="0" pivotButton="0" quotePrefix="0" xfId="21">
      <alignment horizontal="center"/>
    </xf>
    <xf applyAlignment="1" borderId="0" fillId="0" fontId="23" numFmtId="0" pivotButton="0" quotePrefix="0" xfId="21">
      <alignment horizontal="center"/>
    </xf>
    <xf borderId="13" fillId="5" fontId="23" numFmtId="0" pivotButton="0" quotePrefix="0" xfId="21"/>
    <xf borderId="13" fillId="0" fontId="23" numFmtId="0" pivotButton="0" quotePrefix="0" xfId="21"/>
    <xf borderId="14" fillId="0" fontId="23" numFmtId="0" pivotButton="0" quotePrefix="0" xfId="21"/>
    <xf borderId="0" fillId="0" fontId="20" numFmtId="0" pivotButton="0" quotePrefix="0" xfId="21"/>
    <xf borderId="0" fillId="0" fontId="23" numFmtId="0" pivotButton="0" quotePrefix="0" xfId="21"/>
    <xf borderId="0" fillId="5" fontId="26" numFmtId="0" pivotButton="0" quotePrefix="0" xfId="21"/>
    <xf borderId="0" fillId="5" fontId="21" numFmtId="0" pivotButton="0" quotePrefix="0" xfId="21"/>
    <xf borderId="0" fillId="0" fontId="21" numFmtId="0" pivotButton="0" quotePrefix="0" xfId="21"/>
    <xf borderId="15" fillId="0" fontId="23" numFmtId="0" pivotButton="0" quotePrefix="0" xfId="21"/>
    <xf borderId="11" fillId="5" fontId="23" numFmtId="41" pivotButton="0" quotePrefix="1" xfId="21"/>
    <xf borderId="15" fillId="5" fontId="23" numFmtId="0" pivotButton="0" quotePrefix="0" xfId="21"/>
    <xf borderId="15" fillId="5" fontId="23" numFmtId="3" pivotButton="0" quotePrefix="0" xfId="21"/>
    <xf borderId="0" fillId="0" fontId="23" numFmtId="0" pivotButton="0" quotePrefix="1" xfId="21"/>
    <xf borderId="11" fillId="0" fontId="20" numFmtId="0" pivotButton="0" quotePrefix="0" xfId="21"/>
    <xf borderId="12" fillId="0" fontId="28" numFmtId="0" pivotButton="0" quotePrefix="0" xfId="21"/>
    <xf borderId="13" fillId="5" fontId="29" numFmtId="0" pivotButton="0" quotePrefix="0" xfId="21"/>
    <xf borderId="13" fillId="0" fontId="29" numFmtId="0" pivotButton="0" quotePrefix="0" xfId="21"/>
    <xf borderId="14" fillId="0" fontId="29" numFmtId="0" pivotButton="0" quotePrefix="0" xfId="21"/>
    <xf borderId="0" fillId="0" fontId="28" numFmtId="0" pivotButton="0" quotePrefix="0" xfId="21"/>
    <xf applyAlignment="1" borderId="0" fillId="0" fontId="28" numFmtId="0" pivotButton="0" quotePrefix="0" xfId="21">
      <alignment horizontal="left"/>
    </xf>
    <xf borderId="0" fillId="5" fontId="28" numFmtId="41" pivotButton="0" quotePrefix="0" xfId="21"/>
    <xf borderId="10" fillId="0" fontId="28" numFmtId="0" pivotButton="0" quotePrefix="0" xfId="21"/>
    <xf borderId="0" fillId="5" fontId="29" numFmtId="0" pivotButton="0" quotePrefix="0" xfId="21"/>
    <xf borderId="0" fillId="0" fontId="29" numFmtId="0" pivotButton="0" quotePrefix="0" xfId="21"/>
    <xf borderId="11" fillId="0" fontId="29" numFmtId="0" pivotButton="0" quotePrefix="0" xfId="21"/>
    <xf borderId="16" fillId="5" fontId="21" numFmtId="0" pivotButton="0" quotePrefix="0" xfId="21"/>
    <xf borderId="17" fillId="5" fontId="23" numFmtId="0" pivotButton="0" quotePrefix="0" xfId="21"/>
    <xf borderId="17" fillId="0" fontId="23" numFmtId="0" pivotButton="0" quotePrefix="0" xfId="21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31" numFmtId="0" pivotButton="0" quotePrefix="0" xfId="12">
      <alignment horizontal="center" vertical="top"/>
    </xf>
    <xf applyAlignment="1" borderId="1" fillId="0" fontId="31" numFmtId="0" pivotButton="0" quotePrefix="0" xfId="12">
      <alignment horizontal="center"/>
    </xf>
    <xf borderId="0" fillId="0" fontId="6" numFmtId="0" pivotButton="0" quotePrefix="0" xfId="12"/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applyAlignment="1" borderId="0" fillId="0" fontId="8" numFmtId="0" pivotButton="0" quotePrefix="0" xfId="12">
      <alignment horizont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4" fontId="16" numFmtId="0" pivotButton="0" quotePrefix="0" xfId="12">
      <alignment horizontal="center" vertical="center" wrapText="1"/>
    </xf>
    <xf applyAlignment="1" borderId="1" fillId="4" fontId="16" numFmtId="0" pivotButton="0" quotePrefix="0" xfId="12">
      <alignment horizontal="center" vertical="center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borderId="3" fillId="0" fontId="0" numFmtId="0" pivotButton="0" quotePrefix="0" xfId="0"/>
    <xf borderId="4" fillId="0" fontId="0" numFmtId="0" pivotButton="0" quotePrefix="0" xfId="0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  <xf applyAlignment="1" borderId="1" fillId="0" fontId="0" numFmtId="41" pivotButton="0" quotePrefix="0" xfId="12">
      <alignment horizontal="center" vertical="top"/>
    </xf>
    <xf borderId="2" fillId="4" fontId="6" numFmtId="0" pivotButton="0" quotePrefix="0" xfId="12"/>
    <xf borderId="3" fillId="0" fontId="0" numFmtId="0" pivotButton="0" quotePrefix="0" xfId="0"/>
    <xf borderId="4" fillId="0" fontId="0" numFmtId="0" pivotButton="0" quotePrefix="0" xfId="0"/>
    <xf applyAlignment="1" borderId="4" fillId="4" fontId="6" numFmtId="41" pivotButton="0" quotePrefix="0" xfId="12">
      <alignment horizontal="center"/>
    </xf>
    <xf applyAlignment="1" borderId="2" fillId="4" fontId="6" numFmtId="41" pivotButton="0" quotePrefix="0" xfId="12">
      <alignment horizontal="center"/>
    </xf>
    <xf applyAlignment="1" borderId="3" fillId="4" fontId="6" numFmtId="41" pivotButton="0" quotePrefix="0" xfId="12">
      <alignment horizontal="center"/>
    </xf>
    <xf borderId="2" fillId="0" fontId="6" numFmtId="0" pivotButton="0" quotePrefix="0" xfId="12"/>
    <xf borderId="19" fillId="3" fontId="10" numFmtId="41" pivotButton="0" quotePrefix="0" xfId="12"/>
    <xf borderId="19" fillId="0" fontId="8" numFmtId="0" pivotButton="0" quotePrefix="0" xfId="12"/>
    <xf applyAlignment="1" borderId="0" fillId="5" fontId="27" numFmtId="0" pivotButton="0" quotePrefix="0" xfId="21">
      <alignment horizontal="center"/>
    </xf>
    <xf borderId="0" fillId="0" fontId="20" numFmtId="0" pivotButton="0" quotePrefix="0" xfId="21"/>
    <xf applyAlignment="1" borderId="0" fillId="5" fontId="30" numFmtId="0" pivotButton="0" quotePrefix="0" xfId="21">
      <alignment horizontal="center"/>
    </xf>
    <xf borderId="0" fillId="0" fontId="28" numFmtId="0" pivotButton="0" quotePrefix="0" xfId="21"/>
    <xf applyAlignment="1" borderId="0" fillId="0" fontId="6" numFmtId="0" pivotButton="0" quotePrefix="0" xfId="12">
      <alignment horizontal="center"/>
    </xf>
    <xf borderId="0" fillId="0" fontId="2" numFmtId="0" pivotButton="0" quotePrefix="0" xfId="12"/>
    <xf applyAlignment="1" borderId="0" fillId="0" fontId="7" numFmtId="0" pivotButton="0" quotePrefix="0" xfId="12">
      <alignment horizontal="center"/>
    </xf>
    <xf applyAlignment="1" borderId="0" fillId="0" fontId="16" numFmtId="0" pivotButton="0" quotePrefix="0" xfId="12">
      <alignment horizontal="left" vertical="center"/>
    </xf>
    <xf applyAlignment="1" borderId="0" fillId="0" fontId="8" numFmtId="0" pivotButton="0" quotePrefix="0" xfId="12">
      <alignment horizontal="center" vertical="center"/>
    </xf>
    <xf applyAlignment="1" borderId="1" fillId="4" fontId="16" numFmtId="0" pivotButton="0" quotePrefix="0" xfId="12">
      <alignment horizontal="center" vertical="center" wrapText="1"/>
    </xf>
    <xf borderId="6" fillId="0" fontId="0" numFmtId="0" pivotButton="0" quotePrefix="0" xfId="0"/>
    <xf applyAlignment="1" borderId="0" fillId="0" fontId="7" numFmtId="0" pivotButton="0" quotePrefix="0" xfId="12">
      <alignment horizontal="left"/>
    </xf>
    <xf applyAlignment="1" borderId="1" fillId="4" fontId="6" numFmtId="0" pivotButton="0" quotePrefix="0" xfId="12">
      <alignment horizontal="center" vertical="center" wrapText="1"/>
    </xf>
    <xf borderId="5" fillId="0" fontId="0" numFmtId="0" pivotButton="0" quotePrefix="0" xfId="0"/>
    <xf applyAlignment="1" borderId="1" fillId="4" fontId="5" numFmtId="41" pivotButton="0" quotePrefix="0" xfId="12">
      <alignment horizontal="center" vertical="center" wrapText="1"/>
    </xf>
    <xf borderId="0" fillId="0" fontId="2" numFmtId="41" pivotButton="0" quotePrefix="0" xfId="12"/>
    <xf borderId="4" fillId="0" fontId="0" numFmtId="0" pivotButton="0" quotePrefix="0" xfId="0"/>
    <xf applyAlignment="1" borderId="1" fillId="4" fontId="16" numFmtId="0" pivotButton="0" quotePrefix="0" xfId="12">
      <alignment horizontal="center" vertical="center"/>
    </xf>
    <xf borderId="3" fillId="0" fontId="0" numFmtId="0" pivotButton="0" quotePrefix="0" xfId="0"/>
    <xf applyAlignment="1" borderId="1" fillId="4" fontId="19" numFmtId="0" pivotButton="0" quotePrefix="0" xfId="12">
      <alignment horizontal="center" vertical="center" wrapText="1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2" fontId="11" numFmtId="0" pivotButton="0" quotePrefix="0" xfId="12">
      <alignment horizontal="center"/>
    </xf>
    <xf borderId="0" fillId="0" fontId="7" numFmtId="0" pivotButton="0" quotePrefix="0" xfId="12"/>
    <xf borderId="0" fillId="0" fontId="8" numFmtId="0" pivotButton="0" quotePrefix="0" xfId="12"/>
    <xf applyAlignment="1" borderId="0" fillId="2" fontId="12" numFmtId="41" pivotButton="0" quotePrefix="0" xfId="12">
      <alignment horizontal="center"/>
    </xf>
    <xf borderId="0" fillId="0" fontId="11" numFmtId="0" pivotButton="0" quotePrefix="0" xfId="12"/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</cellXfs>
  <cellStyles count="42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builtinId="6" name="Comma [0]" xfId="20"/>
    <cellStyle name="Normal 2 3" xfId="21"/>
    <cellStyle name="Comma [0] 5" xfId="22"/>
    <cellStyle name="Comma 2 3" xfId="23"/>
    <cellStyle name="Normal 2 4" xfId="24"/>
    <cellStyle name="Comma [0] 2 3" xfId="25"/>
    <cellStyle name="Percent 2 3" xfId="26"/>
    <cellStyle name="Normal 3 3" xfId="27"/>
    <cellStyle name="Comma 2 4" xfId="28"/>
    <cellStyle name="Comma [0] 3 3" xfId="29"/>
    <cellStyle name="Percent 3 3" xfId="30"/>
    <cellStyle name="Normal 4 2" xfId="31"/>
    <cellStyle name="Comma [0] 4 2" xfId="32"/>
    <cellStyle name="Percent 4 2" xfId="33"/>
    <cellStyle name="Normal 2 2 2" xfId="34"/>
    <cellStyle name="Comma 3 2" xfId="35"/>
    <cellStyle name="Comma [0] 2 2 2" xfId="36"/>
    <cellStyle name="Percent 2 2 2" xfId="37"/>
    <cellStyle name="Normal 3 2 2" xfId="38"/>
    <cellStyle name="Comma 2 2 2" xfId="39"/>
    <cellStyle name="Comma [0] 3 2 2" xfId="40"/>
    <cellStyle name="Percent 3 2 2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4</col>
      <colOff>904875</colOff>
      <row>1</row>
      <rowOff>85725</rowOff>
    </from>
    <to>
      <col>5</col>
      <colOff>628650</colOff>
      <row>6</row>
      <rowOff>28575</rowOff>
    </to>
    <pic>
      <nvPicPr>
        <cNvPr descr="Logo YKP-BJ" id="2" name="Picture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09950" y="257175"/>
          <a:ext cx="7524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Id="rId1" Target="file://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enableFormatConditionsCalculation="0">
    <outlinePr summaryBelow="1" summaryRight="1"/>
    <pageSetUpPr fitToPage="1"/>
  </sheetPr>
  <dimension ref="B2:N34"/>
  <sheetViews>
    <sheetView showGridLines="0" tabSelected="1" workbookViewId="0">
      <selection activeCell="L28" sqref="L28"/>
    </sheetView>
  </sheetViews>
  <sheetFormatPr baseColWidth="10" defaultColWidth="8.83203125" defaultRowHeight="13"/>
  <cols>
    <col customWidth="1" max="1" min="1" style="140" width="8.83203125"/>
    <col customWidth="1" max="2" min="2" style="140" width="3.6640625"/>
    <col customWidth="1" max="3" min="3" style="140" width="21.1640625"/>
    <col customWidth="1" max="4" min="4" style="140" width="3.5"/>
    <col customWidth="1" max="5" min="5" style="140" width="15.5"/>
    <col customWidth="1" max="6" min="6" style="140" width="9.83203125"/>
    <col customWidth="1" max="7" min="7" style="140" width="21"/>
    <col customWidth="1" max="8" min="8" style="140" width="4.6640625"/>
    <col customWidth="1" max="9" min="9" style="140" width="14.83203125"/>
    <col customWidth="1" max="10" min="10" style="140" width="3.33203125"/>
    <col customWidth="1" max="11" min="11" style="140" width="10.6640625"/>
    <col customWidth="1" max="12" min="12" style="140" width="22.5"/>
    <col customWidth="1" max="13" min="13" style="140" width="13.83203125"/>
    <col customWidth="1" max="14" min="14" style="140" width="15.5"/>
    <col customWidth="1" max="15" min="15" style="140" width="8.83203125"/>
    <col customWidth="1" max="16" min="16" style="140" width="12.83203125"/>
    <col customWidth="1" max="17" min="17" style="140" width="8.83203125"/>
    <col customWidth="1" max="18" min="18" style="140" width="13.33203125"/>
    <col customWidth="1" max="257" min="19" style="140" width="8.83203125"/>
    <col customWidth="1" max="258" min="258" style="140" width="3.6640625"/>
    <col customWidth="1" max="259" min="259" style="140" width="21.1640625"/>
    <col customWidth="1" max="260" min="260" style="140" width="3.5"/>
    <col customWidth="1" max="261" min="261" style="140" width="15.5"/>
    <col customWidth="1" max="262" min="262" style="140" width="9.83203125"/>
    <col customWidth="1" max="263" min="263" style="140" width="18.6640625"/>
    <col customWidth="1" max="264" min="264" style="140" width="4.6640625"/>
    <col customWidth="1" max="265" min="265" style="140" width="13.5"/>
    <col customWidth="1" max="266" min="266" style="140" width="3.33203125"/>
    <col customWidth="1" max="267" min="267" style="140" width="10.6640625"/>
    <col customWidth="1" max="268" min="268" style="140" width="22.5"/>
    <col customWidth="1" max="269" min="269" style="140" width="13.83203125"/>
    <col customWidth="1" max="270" min="270" style="140" width="15.5"/>
    <col customWidth="1" max="271" min="271" style="140" width="8.83203125"/>
    <col customWidth="1" max="272" min="272" style="140" width="12.83203125"/>
    <col customWidth="1" max="273" min="273" style="140" width="8.83203125"/>
    <col customWidth="1" max="274" min="274" style="140" width="13.33203125"/>
    <col customWidth="1" max="513" min="275" style="140" width="8.83203125"/>
    <col customWidth="1" max="514" min="514" style="140" width="3.6640625"/>
    <col customWidth="1" max="515" min="515" style="140" width="21.1640625"/>
    <col customWidth="1" max="516" min="516" style="140" width="3.5"/>
    <col customWidth="1" max="517" min="517" style="140" width="15.5"/>
    <col customWidth="1" max="518" min="518" style="140" width="9.83203125"/>
    <col customWidth="1" max="519" min="519" style="140" width="18.6640625"/>
    <col customWidth="1" max="520" min="520" style="140" width="4.6640625"/>
    <col customWidth="1" max="521" min="521" style="140" width="13.5"/>
    <col customWidth="1" max="522" min="522" style="140" width="3.33203125"/>
    <col customWidth="1" max="523" min="523" style="140" width="10.6640625"/>
    <col customWidth="1" max="524" min="524" style="140" width="22.5"/>
    <col customWidth="1" max="525" min="525" style="140" width="13.83203125"/>
    <col customWidth="1" max="526" min="526" style="140" width="15.5"/>
    <col customWidth="1" max="527" min="527" style="140" width="8.83203125"/>
    <col customWidth="1" max="528" min="528" style="140" width="12.83203125"/>
    <col customWidth="1" max="529" min="529" style="140" width="8.83203125"/>
    <col customWidth="1" max="530" min="530" style="140" width="13.33203125"/>
    <col customWidth="1" max="769" min="531" style="140" width="8.83203125"/>
    <col customWidth="1" max="770" min="770" style="140" width="3.6640625"/>
    <col customWidth="1" max="771" min="771" style="140" width="21.1640625"/>
    <col customWidth="1" max="772" min="772" style="140" width="3.5"/>
    <col customWidth="1" max="773" min="773" style="140" width="15.5"/>
    <col customWidth="1" max="774" min="774" style="140" width="9.83203125"/>
    <col customWidth="1" max="775" min="775" style="140" width="18.6640625"/>
    <col customWidth="1" max="776" min="776" style="140" width="4.6640625"/>
    <col customWidth="1" max="777" min="777" style="140" width="13.5"/>
    <col customWidth="1" max="778" min="778" style="140" width="3.33203125"/>
    <col customWidth="1" max="779" min="779" style="140" width="10.6640625"/>
    <col customWidth="1" max="780" min="780" style="140" width="22.5"/>
    <col customWidth="1" max="781" min="781" style="140" width="13.83203125"/>
    <col customWidth="1" max="782" min="782" style="140" width="15.5"/>
    <col customWidth="1" max="783" min="783" style="140" width="8.83203125"/>
    <col customWidth="1" max="784" min="784" style="140" width="12.83203125"/>
    <col customWidth="1" max="785" min="785" style="140" width="8.83203125"/>
    <col customWidth="1" max="786" min="786" style="140" width="13.33203125"/>
    <col customWidth="1" max="1025" min="787" style="140" width="8.83203125"/>
    <col customWidth="1" max="1026" min="1026" style="140" width="3.6640625"/>
    <col customWidth="1" max="1027" min="1027" style="140" width="21.1640625"/>
    <col customWidth="1" max="1028" min="1028" style="140" width="3.5"/>
    <col customWidth="1" max="1029" min="1029" style="140" width="15.5"/>
    <col customWidth="1" max="1030" min="1030" style="140" width="9.83203125"/>
    <col customWidth="1" max="1031" min="1031" style="140" width="18.6640625"/>
    <col customWidth="1" max="1032" min="1032" style="140" width="4.6640625"/>
    <col customWidth="1" max="1033" min="1033" style="140" width="13.5"/>
    <col customWidth="1" max="1034" min="1034" style="140" width="3.33203125"/>
    <col customWidth="1" max="1035" min="1035" style="140" width="10.6640625"/>
    <col customWidth="1" max="1036" min="1036" style="140" width="22.5"/>
    <col customWidth="1" max="1037" min="1037" style="140" width="13.83203125"/>
    <col customWidth="1" max="1038" min="1038" style="140" width="15.5"/>
    <col customWidth="1" max="1039" min="1039" style="140" width="8.83203125"/>
    <col customWidth="1" max="1040" min="1040" style="140" width="12.83203125"/>
    <col customWidth="1" max="1041" min="1041" style="140" width="8.83203125"/>
    <col customWidth="1" max="1042" min="1042" style="140" width="13.33203125"/>
    <col customWidth="1" max="1281" min="1043" style="140" width="8.83203125"/>
    <col customWidth="1" max="1282" min="1282" style="140" width="3.6640625"/>
    <col customWidth="1" max="1283" min="1283" style="140" width="21.1640625"/>
    <col customWidth="1" max="1284" min="1284" style="140" width="3.5"/>
    <col customWidth="1" max="1285" min="1285" style="140" width="15.5"/>
    <col customWidth="1" max="1286" min="1286" style="140" width="9.83203125"/>
    <col customWidth="1" max="1287" min="1287" style="140" width="18.6640625"/>
    <col customWidth="1" max="1288" min="1288" style="140" width="4.6640625"/>
    <col customWidth="1" max="1289" min="1289" style="140" width="13.5"/>
    <col customWidth="1" max="1290" min="1290" style="140" width="3.33203125"/>
    <col customWidth="1" max="1291" min="1291" style="140" width="10.6640625"/>
    <col customWidth="1" max="1292" min="1292" style="140" width="22.5"/>
    <col customWidth="1" max="1293" min="1293" style="140" width="13.83203125"/>
    <col customWidth="1" max="1294" min="1294" style="140" width="15.5"/>
    <col customWidth="1" max="1295" min="1295" style="140" width="8.83203125"/>
    <col customWidth="1" max="1296" min="1296" style="140" width="12.83203125"/>
    <col customWidth="1" max="1297" min="1297" style="140" width="8.83203125"/>
    <col customWidth="1" max="1298" min="1298" style="140" width="13.33203125"/>
    <col customWidth="1" max="1537" min="1299" style="140" width="8.83203125"/>
    <col customWidth="1" max="1538" min="1538" style="140" width="3.6640625"/>
    <col customWidth="1" max="1539" min="1539" style="140" width="21.1640625"/>
    <col customWidth="1" max="1540" min="1540" style="140" width="3.5"/>
    <col customWidth="1" max="1541" min="1541" style="140" width="15.5"/>
    <col customWidth="1" max="1542" min="1542" style="140" width="9.83203125"/>
    <col customWidth="1" max="1543" min="1543" style="140" width="18.6640625"/>
    <col customWidth="1" max="1544" min="1544" style="140" width="4.6640625"/>
    <col customWidth="1" max="1545" min="1545" style="140" width="13.5"/>
    <col customWidth="1" max="1546" min="1546" style="140" width="3.33203125"/>
    <col customWidth="1" max="1547" min="1547" style="140" width="10.6640625"/>
    <col customWidth="1" max="1548" min="1548" style="140" width="22.5"/>
    <col customWidth="1" max="1549" min="1549" style="140" width="13.83203125"/>
    <col customWidth="1" max="1550" min="1550" style="140" width="15.5"/>
    <col customWidth="1" max="1551" min="1551" style="140" width="8.83203125"/>
    <col customWidth="1" max="1552" min="1552" style="140" width="12.83203125"/>
    <col customWidth="1" max="1553" min="1553" style="140" width="8.83203125"/>
    <col customWidth="1" max="1554" min="1554" style="140" width="13.33203125"/>
    <col customWidth="1" max="1793" min="1555" style="140" width="8.83203125"/>
    <col customWidth="1" max="1794" min="1794" style="140" width="3.6640625"/>
    <col customWidth="1" max="1795" min="1795" style="140" width="21.1640625"/>
    <col customWidth="1" max="1796" min="1796" style="140" width="3.5"/>
    <col customWidth="1" max="1797" min="1797" style="140" width="15.5"/>
    <col customWidth="1" max="1798" min="1798" style="140" width="9.83203125"/>
    <col customWidth="1" max="1799" min="1799" style="140" width="18.6640625"/>
    <col customWidth="1" max="1800" min="1800" style="140" width="4.6640625"/>
    <col customWidth="1" max="1801" min="1801" style="140" width="13.5"/>
    <col customWidth="1" max="1802" min="1802" style="140" width="3.33203125"/>
    <col customWidth="1" max="1803" min="1803" style="140" width="10.6640625"/>
    <col customWidth="1" max="1804" min="1804" style="140" width="22.5"/>
    <col customWidth="1" max="1805" min="1805" style="140" width="13.83203125"/>
    <col customWidth="1" max="1806" min="1806" style="140" width="15.5"/>
    <col customWidth="1" max="1807" min="1807" style="140" width="8.83203125"/>
    <col customWidth="1" max="1808" min="1808" style="140" width="12.83203125"/>
    <col customWidth="1" max="1809" min="1809" style="140" width="8.83203125"/>
    <col customWidth="1" max="1810" min="1810" style="140" width="13.33203125"/>
    <col customWidth="1" max="2049" min="1811" style="140" width="8.83203125"/>
    <col customWidth="1" max="2050" min="2050" style="140" width="3.6640625"/>
    <col customWidth="1" max="2051" min="2051" style="140" width="21.1640625"/>
    <col customWidth="1" max="2052" min="2052" style="140" width="3.5"/>
    <col customWidth="1" max="2053" min="2053" style="140" width="15.5"/>
    <col customWidth="1" max="2054" min="2054" style="140" width="9.83203125"/>
    <col customWidth="1" max="2055" min="2055" style="140" width="18.6640625"/>
    <col customWidth="1" max="2056" min="2056" style="140" width="4.6640625"/>
    <col customWidth="1" max="2057" min="2057" style="140" width="13.5"/>
    <col customWidth="1" max="2058" min="2058" style="140" width="3.33203125"/>
    <col customWidth="1" max="2059" min="2059" style="140" width="10.6640625"/>
    <col customWidth="1" max="2060" min="2060" style="140" width="22.5"/>
    <col customWidth="1" max="2061" min="2061" style="140" width="13.83203125"/>
    <col customWidth="1" max="2062" min="2062" style="140" width="15.5"/>
    <col customWidth="1" max="2063" min="2063" style="140" width="8.83203125"/>
    <col customWidth="1" max="2064" min="2064" style="140" width="12.83203125"/>
    <col customWidth="1" max="2065" min="2065" style="140" width="8.83203125"/>
    <col customWidth="1" max="2066" min="2066" style="140" width="13.33203125"/>
    <col customWidth="1" max="2305" min="2067" style="140" width="8.83203125"/>
    <col customWidth="1" max="2306" min="2306" style="140" width="3.6640625"/>
    <col customWidth="1" max="2307" min="2307" style="140" width="21.1640625"/>
    <col customWidth="1" max="2308" min="2308" style="140" width="3.5"/>
    <col customWidth="1" max="2309" min="2309" style="140" width="15.5"/>
    <col customWidth="1" max="2310" min="2310" style="140" width="9.83203125"/>
    <col customWidth="1" max="2311" min="2311" style="140" width="18.6640625"/>
    <col customWidth="1" max="2312" min="2312" style="140" width="4.6640625"/>
    <col customWidth="1" max="2313" min="2313" style="140" width="13.5"/>
    <col customWidth="1" max="2314" min="2314" style="140" width="3.33203125"/>
    <col customWidth="1" max="2315" min="2315" style="140" width="10.6640625"/>
    <col customWidth="1" max="2316" min="2316" style="140" width="22.5"/>
    <col customWidth="1" max="2317" min="2317" style="140" width="13.83203125"/>
    <col customWidth="1" max="2318" min="2318" style="140" width="15.5"/>
    <col customWidth="1" max="2319" min="2319" style="140" width="8.83203125"/>
    <col customWidth="1" max="2320" min="2320" style="140" width="12.83203125"/>
    <col customWidth="1" max="2321" min="2321" style="140" width="8.83203125"/>
    <col customWidth="1" max="2322" min="2322" style="140" width="13.33203125"/>
    <col customWidth="1" max="2561" min="2323" style="140" width="8.83203125"/>
    <col customWidth="1" max="2562" min="2562" style="140" width="3.6640625"/>
    <col customWidth="1" max="2563" min="2563" style="140" width="21.1640625"/>
    <col customWidth="1" max="2564" min="2564" style="140" width="3.5"/>
    <col customWidth="1" max="2565" min="2565" style="140" width="15.5"/>
    <col customWidth="1" max="2566" min="2566" style="140" width="9.83203125"/>
    <col customWidth="1" max="2567" min="2567" style="140" width="18.6640625"/>
    <col customWidth="1" max="2568" min="2568" style="140" width="4.6640625"/>
    <col customWidth="1" max="2569" min="2569" style="140" width="13.5"/>
    <col customWidth="1" max="2570" min="2570" style="140" width="3.33203125"/>
    <col customWidth="1" max="2571" min="2571" style="140" width="10.6640625"/>
    <col customWidth="1" max="2572" min="2572" style="140" width="22.5"/>
    <col customWidth="1" max="2573" min="2573" style="140" width="13.83203125"/>
    <col customWidth="1" max="2574" min="2574" style="140" width="15.5"/>
    <col customWidth="1" max="2575" min="2575" style="140" width="8.83203125"/>
    <col customWidth="1" max="2576" min="2576" style="140" width="12.83203125"/>
    <col customWidth="1" max="2577" min="2577" style="140" width="8.83203125"/>
    <col customWidth="1" max="2578" min="2578" style="140" width="13.33203125"/>
    <col customWidth="1" max="2817" min="2579" style="140" width="8.83203125"/>
    <col customWidth="1" max="2818" min="2818" style="140" width="3.6640625"/>
    <col customWidth="1" max="2819" min="2819" style="140" width="21.1640625"/>
    <col customWidth="1" max="2820" min="2820" style="140" width="3.5"/>
    <col customWidth="1" max="2821" min="2821" style="140" width="15.5"/>
    <col customWidth="1" max="2822" min="2822" style="140" width="9.83203125"/>
    <col customWidth="1" max="2823" min="2823" style="140" width="18.6640625"/>
    <col customWidth="1" max="2824" min="2824" style="140" width="4.6640625"/>
    <col customWidth="1" max="2825" min="2825" style="140" width="13.5"/>
    <col customWidth="1" max="2826" min="2826" style="140" width="3.33203125"/>
    <col customWidth="1" max="2827" min="2827" style="140" width="10.6640625"/>
    <col customWidth="1" max="2828" min="2828" style="140" width="22.5"/>
    <col customWidth="1" max="2829" min="2829" style="140" width="13.83203125"/>
    <col customWidth="1" max="2830" min="2830" style="140" width="15.5"/>
    <col customWidth="1" max="2831" min="2831" style="140" width="8.83203125"/>
    <col customWidth="1" max="2832" min="2832" style="140" width="12.83203125"/>
    <col customWidth="1" max="2833" min="2833" style="140" width="8.83203125"/>
    <col customWidth="1" max="2834" min="2834" style="140" width="13.33203125"/>
    <col customWidth="1" max="3073" min="2835" style="140" width="8.83203125"/>
    <col customWidth="1" max="3074" min="3074" style="140" width="3.6640625"/>
    <col customWidth="1" max="3075" min="3075" style="140" width="21.1640625"/>
    <col customWidth="1" max="3076" min="3076" style="140" width="3.5"/>
    <col customWidth="1" max="3077" min="3077" style="140" width="15.5"/>
    <col customWidth="1" max="3078" min="3078" style="140" width="9.83203125"/>
    <col customWidth="1" max="3079" min="3079" style="140" width="18.6640625"/>
    <col customWidth="1" max="3080" min="3080" style="140" width="4.6640625"/>
    <col customWidth="1" max="3081" min="3081" style="140" width="13.5"/>
    <col customWidth="1" max="3082" min="3082" style="140" width="3.33203125"/>
    <col customWidth="1" max="3083" min="3083" style="140" width="10.6640625"/>
    <col customWidth="1" max="3084" min="3084" style="140" width="22.5"/>
    <col customWidth="1" max="3085" min="3085" style="140" width="13.83203125"/>
    <col customWidth="1" max="3086" min="3086" style="140" width="15.5"/>
    <col customWidth="1" max="3087" min="3087" style="140" width="8.83203125"/>
    <col customWidth="1" max="3088" min="3088" style="140" width="12.83203125"/>
    <col customWidth="1" max="3089" min="3089" style="140" width="8.83203125"/>
    <col customWidth="1" max="3090" min="3090" style="140" width="13.33203125"/>
    <col customWidth="1" max="3329" min="3091" style="140" width="8.83203125"/>
    <col customWidth="1" max="3330" min="3330" style="140" width="3.6640625"/>
    <col customWidth="1" max="3331" min="3331" style="140" width="21.1640625"/>
    <col customWidth="1" max="3332" min="3332" style="140" width="3.5"/>
    <col customWidth="1" max="3333" min="3333" style="140" width="15.5"/>
    <col customWidth="1" max="3334" min="3334" style="140" width="9.83203125"/>
    <col customWidth="1" max="3335" min="3335" style="140" width="18.6640625"/>
    <col customWidth="1" max="3336" min="3336" style="140" width="4.6640625"/>
    <col customWidth="1" max="3337" min="3337" style="140" width="13.5"/>
    <col customWidth="1" max="3338" min="3338" style="140" width="3.33203125"/>
    <col customWidth="1" max="3339" min="3339" style="140" width="10.6640625"/>
    <col customWidth="1" max="3340" min="3340" style="140" width="22.5"/>
    <col customWidth="1" max="3341" min="3341" style="140" width="13.83203125"/>
    <col customWidth="1" max="3342" min="3342" style="140" width="15.5"/>
    <col customWidth="1" max="3343" min="3343" style="140" width="8.83203125"/>
    <col customWidth="1" max="3344" min="3344" style="140" width="12.83203125"/>
    <col customWidth="1" max="3345" min="3345" style="140" width="8.83203125"/>
    <col customWidth="1" max="3346" min="3346" style="140" width="13.33203125"/>
    <col customWidth="1" max="3585" min="3347" style="140" width="8.83203125"/>
    <col customWidth="1" max="3586" min="3586" style="140" width="3.6640625"/>
    <col customWidth="1" max="3587" min="3587" style="140" width="21.1640625"/>
    <col customWidth="1" max="3588" min="3588" style="140" width="3.5"/>
    <col customWidth="1" max="3589" min="3589" style="140" width="15.5"/>
    <col customWidth="1" max="3590" min="3590" style="140" width="9.83203125"/>
    <col customWidth="1" max="3591" min="3591" style="140" width="18.6640625"/>
    <col customWidth="1" max="3592" min="3592" style="140" width="4.6640625"/>
    <col customWidth="1" max="3593" min="3593" style="140" width="13.5"/>
    <col customWidth="1" max="3594" min="3594" style="140" width="3.33203125"/>
    <col customWidth="1" max="3595" min="3595" style="140" width="10.6640625"/>
    <col customWidth="1" max="3596" min="3596" style="140" width="22.5"/>
    <col customWidth="1" max="3597" min="3597" style="140" width="13.83203125"/>
    <col customWidth="1" max="3598" min="3598" style="140" width="15.5"/>
    <col customWidth="1" max="3599" min="3599" style="140" width="8.83203125"/>
    <col customWidth="1" max="3600" min="3600" style="140" width="12.83203125"/>
    <col customWidth="1" max="3601" min="3601" style="140" width="8.83203125"/>
    <col customWidth="1" max="3602" min="3602" style="140" width="13.33203125"/>
    <col customWidth="1" max="3841" min="3603" style="140" width="8.83203125"/>
    <col customWidth="1" max="3842" min="3842" style="140" width="3.6640625"/>
    <col customWidth="1" max="3843" min="3843" style="140" width="21.1640625"/>
    <col customWidth="1" max="3844" min="3844" style="140" width="3.5"/>
    <col customWidth="1" max="3845" min="3845" style="140" width="15.5"/>
    <col customWidth="1" max="3846" min="3846" style="140" width="9.83203125"/>
    <col customWidth="1" max="3847" min="3847" style="140" width="18.6640625"/>
    <col customWidth="1" max="3848" min="3848" style="140" width="4.6640625"/>
    <col customWidth="1" max="3849" min="3849" style="140" width="13.5"/>
    <col customWidth="1" max="3850" min="3850" style="140" width="3.33203125"/>
    <col customWidth="1" max="3851" min="3851" style="140" width="10.6640625"/>
    <col customWidth="1" max="3852" min="3852" style="140" width="22.5"/>
    <col customWidth="1" max="3853" min="3853" style="140" width="13.83203125"/>
    <col customWidth="1" max="3854" min="3854" style="140" width="15.5"/>
    <col customWidth="1" max="3855" min="3855" style="140" width="8.83203125"/>
    <col customWidth="1" max="3856" min="3856" style="140" width="12.83203125"/>
    <col customWidth="1" max="3857" min="3857" style="140" width="8.83203125"/>
    <col customWidth="1" max="3858" min="3858" style="140" width="13.33203125"/>
    <col customWidth="1" max="4097" min="3859" style="140" width="8.83203125"/>
    <col customWidth="1" max="4098" min="4098" style="140" width="3.6640625"/>
    <col customWidth="1" max="4099" min="4099" style="140" width="21.1640625"/>
    <col customWidth="1" max="4100" min="4100" style="140" width="3.5"/>
    <col customWidth="1" max="4101" min="4101" style="140" width="15.5"/>
    <col customWidth="1" max="4102" min="4102" style="140" width="9.83203125"/>
    <col customWidth="1" max="4103" min="4103" style="140" width="18.6640625"/>
    <col customWidth="1" max="4104" min="4104" style="140" width="4.6640625"/>
    <col customWidth="1" max="4105" min="4105" style="140" width="13.5"/>
    <col customWidth="1" max="4106" min="4106" style="140" width="3.33203125"/>
    <col customWidth="1" max="4107" min="4107" style="140" width="10.6640625"/>
    <col customWidth="1" max="4108" min="4108" style="140" width="22.5"/>
    <col customWidth="1" max="4109" min="4109" style="140" width="13.83203125"/>
    <col customWidth="1" max="4110" min="4110" style="140" width="15.5"/>
    <col customWidth="1" max="4111" min="4111" style="140" width="8.83203125"/>
    <col customWidth="1" max="4112" min="4112" style="140" width="12.83203125"/>
    <col customWidth="1" max="4113" min="4113" style="140" width="8.83203125"/>
    <col customWidth="1" max="4114" min="4114" style="140" width="13.33203125"/>
    <col customWidth="1" max="4353" min="4115" style="140" width="8.83203125"/>
    <col customWidth="1" max="4354" min="4354" style="140" width="3.6640625"/>
    <col customWidth="1" max="4355" min="4355" style="140" width="21.1640625"/>
    <col customWidth="1" max="4356" min="4356" style="140" width="3.5"/>
    <col customWidth="1" max="4357" min="4357" style="140" width="15.5"/>
    <col customWidth="1" max="4358" min="4358" style="140" width="9.83203125"/>
    <col customWidth="1" max="4359" min="4359" style="140" width="18.6640625"/>
    <col customWidth="1" max="4360" min="4360" style="140" width="4.6640625"/>
    <col customWidth="1" max="4361" min="4361" style="140" width="13.5"/>
    <col customWidth="1" max="4362" min="4362" style="140" width="3.33203125"/>
    <col customWidth="1" max="4363" min="4363" style="140" width="10.6640625"/>
    <col customWidth="1" max="4364" min="4364" style="140" width="22.5"/>
    <col customWidth="1" max="4365" min="4365" style="140" width="13.83203125"/>
    <col customWidth="1" max="4366" min="4366" style="140" width="15.5"/>
    <col customWidth="1" max="4367" min="4367" style="140" width="8.83203125"/>
    <col customWidth="1" max="4368" min="4368" style="140" width="12.83203125"/>
    <col customWidth="1" max="4369" min="4369" style="140" width="8.83203125"/>
    <col customWidth="1" max="4370" min="4370" style="140" width="13.33203125"/>
    <col customWidth="1" max="4609" min="4371" style="140" width="8.83203125"/>
    <col customWidth="1" max="4610" min="4610" style="140" width="3.6640625"/>
    <col customWidth="1" max="4611" min="4611" style="140" width="21.1640625"/>
    <col customWidth="1" max="4612" min="4612" style="140" width="3.5"/>
    <col customWidth="1" max="4613" min="4613" style="140" width="15.5"/>
    <col customWidth="1" max="4614" min="4614" style="140" width="9.83203125"/>
    <col customWidth="1" max="4615" min="4615" style="140" width="18.6640625"/>
    <col customWidth="1" max="4616" min="4616" style="140" width="4.6640625"/>
    <col customWidth="1" max="4617" min="4617" style="140" width="13.5"/>
    <col customWidth="1" max="4618" min="4618" style="140" width="3.33203125"/>
    <col customWidth="1" max="4619" min="4619" style="140" width="10.6640625"/>
    <col customWidth="1" max="4620" min="4620" style="140" width="22.5"/>
    <col customWidth="1" max="4621" min="4621" style="140" width="13.83203125"/>
    <col customWidth="1" max="4622" min="4622" style="140" width="15.5"/>
    <col customWidth="1" max="4623" min="4623" style="140" width="8.83203125"/>
    <col customWidth="1" max="4624" min="4624" style="140" width="12.83203125"/>
    <col customWidth="1" max="4625" min="4625" style="140" width="8.83203125"/>
    <col customWidth="1" max="4626" min="4626" style="140" width="13.33203125"/>
    <col customWidth="1" max="4865" min="4627" style="140" width="8.83203125"/>
    <col customWidth="1" max="4866" min="4866" style="140" width="3.6640625"/>
    <col customWidth="1" max="4867" min="4867" style="140" width="21.1640625"/>
    <col customWidth="1" max="4868" min="4868" style="140" width="3.5"/>
    <col customWidth="1" max="4869" min="4869" style="140" width="15.5"/>
    <col customWidth="1" max="4870" min="4870" style="140" width="9.83203125"/>
    <col customWidth="1" max="4871" min="4871" style="140" width="18.6640625"/>
    <col customWidth="1" max="4872" min="4872" style="140" width="4.6640625"/>
    <col customWidth="1" max="4873" min="4873" style="140" width="13.5"/>
    <col customWidth="1" max="4874" min="4874" style="140" width="3.33203125"/>
    <col customWidth="1" max="4875" min="4875" style="140" width="10.6640625"/>
    <col customWidth="1" max="4876" min="4876" style="140" width="22.5"/>
    <col customWidth="1" max="4877" min="4877" style="140" width="13.83203125"/>
    <col customWidth="1" max="4878" min="4878" style="140" width="15.5"/>
    <col customWidth="1" max="4879" min="4879" style="140" width="8.83203125"/>
    <col customWidth="1" max="4880" min="4880" style="140" width="12.83203125"/>
    <col customWidth="1" max="4881" min="4881" style="140" width="8.83203125"/>
    <col customWidth="1" max="4882" min="4882" style="140" width="13.33203125"/>
    <col customWidth="1" max="5121" min="4883" style="140" width="8.83203125"/>
    <col customWidth="1" max="5122" min="5122" style="140" width="3.6640625"/>
    <col customWidth="1" max="5123" min="5123" style="140" width="21.1640625"/>
    <col customWidth="1" max="5124" min="5124" style="140" width="3.5"/>
    <col customWidth="1" max="5125" min="5125" style="140" width="15.5"/>
    <col customWidth="1" max="5126" min="5126" style="140" width="9.83203125"/>
    <col customWidth="1" max="5127" min="5127" style="140" width="18.6640625"/>
    <col customWidth="1" max="5128" min="5128" style="140" width="4.6640625"/>
    <col customWidth="1" max="5129" min="5129" style="140" width="13.5"/>
    <col customWidth="1" max="5130" min="5130" style="140" width="3.33203125"/>
    <col customWidth="1" max="5131" min="5131" style="140" width="10.6640625"/>
    <col customWidth="1" max="5132" min="5132" style="140" width="22.5"/>
    <col customWidth="1" max="5133" min="5133" style="140" width="13.83203125"/>
    <col customWidth="1" max="5134" min="5134" style="140" width="15.5"/>
    <col customWidth="1" max="5135" min="5135" style="140" width="8.83203125"/>
    <col customWidth="1" max="5136" min="5136" style="140" width="12.83203125"/>
    <col customWidth="1" max="5137" min="5137" style="140" width="8.83203125"/>
    <col customWidth="1" max="5138" min="5138" style="140" width="13.33203125"/>
    <col customWidth="1" max="5377" min="5139" style="140" width="8.83203125"/>
    <col customWidth="1" max="5378" min="5378" style="140" width="3.6640625"/>
    <col customWidth="1" max="5379" min="5379" style="140" width="21.1640625"/>
    <col customWidth="1" max="5380" min="5380" style="140" width="3.5"/>
    <col customWidth="1" max="5381" min="5381" style="140" width="15.5"/>
    <col customWidth="1" max="5382" min="5382" style="140" width="9.83203125"/>
    <col customWidth="1" max="5383" min="5383" style="140" width="18.6640625"/>
    <col customWidth="1" max="5384" min="5384" style="140" width="4.6640625"/>
    <col customWidth="1" max="5385" min="5385" style="140" width="13.5"/>
    <col customWidth="1" max="5386" min="5386" style="140" width="3.33203125"/>
    <col customWidth="1" max="5387" min="5387" style="140" width="10.6640625"/>
    <col customWidth="1" max="5388" min="5388" style="140" width="22.5"/>
    <col customWidth="1" max="5389" min="5389" style="140" width="13.83203125"/>
    <col customWidth="1" max="5390" min="5390" style="140" width="15.5"/>
    <col customWidth="1" max="5391" min="5391" style="140" width="8.83203125"/>
    <col customWidth="1" max="5392" min="5392" style="140" width="12.83203125"/>
    <col customWidth="1" max="5393" min="5393" style="140" width="8.83203125"/>
    <col customWidth="1" max="5394" min="5394" style="140" width="13.33203125"/>
    <col customWidth="1" max="5633" min="5395" style="140" width="8.83203125"/>
    <col customWidth="1" max="5634" min="5634" style="140" width="3.6640625"/>
    <col customWidth="1" max="5635" min="5635" style="140" width="21.1640625"/>
    <col customWidth="1" max="5636" min="5636" style="140" width="3.5"/>
    <col customWidth="1" max="5637" min="5637" style="140" width="15.5"/>
    <col customWidth="1" max="5638" min="5638" style="140" width="9.83203125"/>
    <col customWidth="1" max="5639" min="5639" style="140" width="18.6640625"/>
    <col customWidth="1" max="5640" min="5640" style="140" width="4.6640625"/>
    <col customWidth="1" max="5641" min="5641" style="140" width="13.5"/>
    <col customWidth="1" max="5642" min="5642" style="140" width="3.33203125"/>
    <col customWidth="1" max="5643" min="5643" style="140" width="10.6640625"/>
    <col customWidth="1" max="5644" min="5644" style="140" width="22.5"/>
    <col customWidth="1" max="5645" min="5645" style="140" width="13.83203125"/>
    <col customWidth="1" max="5646" min="5646" style="140" width="15.5"/>
    <col customWidth="1" max="5647" min="5647" style="140" width="8.83203125"/>
    <col customWidth="1" max="5648" min="5648" style="140" width="12.83203125"/>
    <col customWidth="1" max="5649" min="5649" style="140" width="8.83203125"/>
    <col customWidth="1" max="5650" min="5650" style="140" width="13.33203125"/>
    <col customWidth="1" max="5889" min="5651" style="140" width="8.83203125"/>
    <col customWidth="1" max="5890" min="5890" style="140" width="3.6640625"/>
    <col customWidth="1" max="5891" min="5891" style="140" width="21.1640625"/>
    <col customWidth="1" max="5892" min="5892" style="140" width="3.5"/>
    <col customWidth="1" max="5893" min="5893" style="140" width="15.5"/>
    <col customWidth="1" max="5894" min="5894" style="140" width="9.83203125"/>
    <col customWidth="1" max="5895" min="5895" style="140" width="18.6640625"/>
    <col customWidth="1" max="5896" min="5896" style="140" width="4.6640625"/>
    <col customWidth="1" max="5897" min="5897" style="140" width="13.5"/>
    <col customWidth="1" max="5898" min="5898" style="140" width="3.33203125"/>
    <col customWidth="1" max="5899" min="5899" style="140" width="10.6640625"/>
    <col customWidth="1" max="5900" min="5900" style="140" width="22.5"/>
    <col customWidth="1" max="5901" min="5901" style="140" width="13.83203125"/>
    <col customWidth="1" max="5902" min="5902" style="140" width="15.5"/>
    <col customWidth="1" max="5903" min="5903" style="140" width="8.83203125"/>
    <col customWidth="1" max="5904" min="5904" style="140" width="12.83203125"/>
    <col customWidth="1" max="5905" min="5905" style="140" width="8.83203125"/>
    <col customWidth="1" max="5906" min="5906" style="140" width="13.33203125"/>
    <col customWidth="1" max="6145" min="5907" style="140" width="8.83203125"/>
    <col customWidth="1" max="6146" min="6146" style="140" width="3.6640625"/>
    <col customWidth="1" max="6147" min="6147" style="140" width="21.1640625"/>
    <col customWidth="1" max="6148" min="6148" style="140" width="3.5"/>
    <col customWidth="1" max="6149" min="6149" style="140" width="15.5"/>
    <col customWidth="1" max="6150" min="6150" style="140" width="9.83203125"/>
    <col customWidth="1" max="6151" min="6151" style="140" width="18.6640625"/>
    <col customWidth="1" max="6152" min="6152" style="140" width="4.6640625"/>
    <col customWidth="1" max="6153" min="6153" style="140" width="13.5"/>
    <col customWidth="1" max="6154" min="6154" style="140" width="3.33203125"/>
    <col customWidth="1" max="6155" min="6155" style="140" width="10.6640625"/>
    <col customWidth="1" max="6156" min="6156" style="140" width="22.5"/>
    <col customWidth="1" max="6157" min="6157" style="140" width="13.83203125"/>
    <col customWidth="1" max="6158" min="6158" style="140" width="15.5"/>
    <col customWidth="1" max="6159" min="6159" style="140" width="8.83203125"/>
    <col customWidth="1" max="6160" min="6160" style="140" width="12.83203125"/>
    <col customWidth="1" max="6161" min="6161" style="140" width="8.83203125"/>
    <col customWidth="1" max="6162" min="6162" style="140" width="13.33203125"/>
    <col customWidth="1" max="6401" min="6163" style="140" width="8.83203125"/>
    <col customWidth="1" max="6402" min="6402" style="140" width="3.6640625"/>
    <col customWidth="1" max="6403" min="6403" style="140" width="21.1640625"/>
    <col customWidth="1" max="6404" min="6404" style="140" width="3.5"/>
    <col customWidth="1" max="6405" min="6405" style="140" width="15.5"/>
    <col customWidth="1" max="6406" min="6406" style="140" width="9.83203125"/>
    <col customWidth="1" max="6407" min="6407" style="140" width="18.6640625"/>
    <col customWidth="1" max="6408" min="6408" style="140" width="4.6640625"/>
    <col customWidth="1" max="6409" min="6409" style="140" width="13.5"/>
    <col customWidth="1" max="6410" min="6410" style="140" width="3.33203125"/>
    <col customWidth="1" max="6411" min="6411" style="140" width="10.6640625"/>
    <col customWidth="1" max="6412" min="6412" style="140" width="22.5"/>
    <col customWidth="1" max="6413" min="6413" style="140" width="13.83203125"/>
    <col customWidth="1" max="6414" min="6414" style="140" width="15.5"/>
    <col customWidth="1" max="6415" min="6415" style="140" width="8.83203125"/>
    <col customWidth="1" max="6416" min="6416" style="140" width="12.83203125"/>
    <col customWidth="1" max="6417" min="6417" style="140" width="8.83203125"/>
    <col customWidth="1" max="6418" min="6418" style="140" width="13.33203125"/>
    <col customWidth="1" max="6657" min="6419" style="140" width="8.83203125"/>
    <col customWidth="1" max="6658" min="6658" style="140" width="3.6640625"/>
    <col customWidth="1" max="6659" min="6659" style="140" width="21.1640625"/>
    <col customWidth="1" max="6660" min="6660" style="140" width="3.5"/>
    <col customWidth="1" max="6661" min="6661" style="140" width="15.5"/>
    <col customWidth="1" max="6662" min="6662" style="140" width="9.83203125"/>
    <col customWidth="1" max="6663" min="6663" style="140" width="18.6640625"/>
    <col customWidth="1" max="6664" min="6664" style="140" width="4.6640625"/>
    <col customWidth="1" max="6665" min="6665" style="140" width="13.5"/>
    <col customWidth="1" max="6666" min="6666" style="140" width="3.33203125"/>
    <col customWidth="1" max="6667" min="6667" style="140" width="10.6640625"/>
    <col customWidth="1" max="6668" min="6668" style="140" width="22.5"/>
    <col customWidth="1" max="6669" min="6669" style="140" width="13.83203125"/>
    <col customWidth="1" max="6670" min="6670" style="140" width="15.5"/>
    <col customWidth="1" max="6671" min="6671" style="140" width="8.83203125"/>
    <col customWidth="1" max="6672" min="6672" style="140" width="12.83203125"/>
    <col customWidth="1" max="6673" min="6673" style="140" width="8.83203125"/>
    <col customWidth="1" max="6674" min="6674" style="140" width="13.33203125"/>
    <col customWidth="1" max="6913" min="6675" style="140" width="8.83203125"/>
    <col customWidth="1" max="6914" min="6914" style="140" width="3.6640625"/>
    <col customWidth="1" max="6915" min="6915" style="140" width="21.1640625"/>
    <col customWidth="1" max="6916" min="6916" style="140" width="3.5"/>
    <col customWidth="1" max="6917" min="6917" style="140" width="15.5"/>
    <col customWidth="1" max="6918" min="6918" style="140" width="9.83203125"/>
    <col customWidth="1" max="6919" min="6919" style="140" width="18.6640625"/>
    <col customWidth="1" max="6920" min="6920" style="140" width="4.6640625"/>
    <col customWidth="1" max="6921" min="6921" style="140" width="13.5"/>
    <col customWidth="1" max="6922" min="6922" style="140" width="3.33203125"/>
    <col customWidth="1" max="6923" min="6923" style="140" width="10.6640625"/>
    <col customWidth="1" max="6924" min="6924" style="140" width="22.5"/>
    <col customWidth="1" max="6925" min="6925" style="140" width="13.83203125"/>
    <col customWidth="1" max="6926" min="6926" style="140" width="15.5"/>
    <col customWidth="1" max="6927" min="6927" style="140" width="8.83203125"/>
    <col customWidth="1" max="6928" min="6928" style="140" width="12.83203125"/>
    <col customWidth="1" max="6929" min="6929" style="140" width="8.83203125"/>
    <col customWidth="1" max="6930" min="6930" style="140" width="13.33203125"/>
    <col customWidth="1" max="7169" min="6931" style="140" width="8.83203125"/>
    <col customWidth="1" max="7170" min="7170" style="140" width="3.6640625"/>
    <col customWidth="1" max="7171" min="7171" style="140" width="21.1640625"/>
    <col customWidth="1" max="7172" min="7172" style="140" width="3.5"/>
    <col customWidth="1" max="7173" min="7173" style="140" width="15.5"/>
    <col customWidth="1" max="7174" min="7174" style="140" width="9.83203125"/>
    <col customWidth="1" max="7175" min="7175" style="140" width="18.6640625"/>
    <col customWidth="1" max="7176" min="7176" style="140" width="4.6640625"/>
    <col customWidth="1" max="7177" min="7177" style="140" width="13.5"/>
    <col customWidth="1" max="7178" min="7178" style="140" width="3.33203125"/>
    <col customWidth="1" max="7179" min="7179" style="140" width="10.6640625"/>
    <col customWidth="1" max="7180" min="7180" style="140" width="22.5"/>
    <col customWidth="1" max="7181" min="7181" style="140" width="13.83203125"/>
    <col customWidth="1" max="7182" min="7182" style="140" width="15.5"/>
    <col customWidth="1" max="7183" min="7183" style="140" width="8.83203125"/>
    <col customWidth="1" max="7184" min="7184" style="140" width="12.83203125"/>
    <col customWidth="1" max="7185" min="7185" style="140" width="8.83203125"/>
    <col customWidth="1" max="7186" min="7186" style="140" width="13.33203125"/>
    <col customWidth="1" max="7425" min="7187" style="140" width="8.83203125"/>
    <col customWidth="1" max="7426" min="7426" style="140" width="3.6640625"/>
    <col customWidth="1" max="7427" min="7427" style="140" width="21.1640625"/>
    <col customWidth="1" max="7428" min="7428" style="140" width="3.5"/>
    <col customWidth="1" max="7429" min="7429" style="140" width="15.5"/>
    <col customWidth="1" max="7430" min="7430" style="140" width="9.83203125"/>
    <col customWidth="1" max="7431" min="7431" style="140" width="18.6640625"/>
    <col customWidth="1" max="7432" min="7432" style="140" width="4.6640625"/>
    <col customWidth="1" max="7433" min="7433" style="140" width="13.5"/>
    <col customWidth="1" max="7434" min="7434" style="140" width="3.33203125"/>
    <col customWidth="1" max="7435" min="7435" style="140" width="10.6640625"/>
    <col customWidth="1" max="7436" min="7436" style="140" width="22.5"/>
    <col customWidth="1" max="7437" min="7437" style="140" width="13.83203125"/>
    <col customWidth="1" max="7438" min="7438" style="140" width="15.5"/>
    <col customWidth="1" max="7439" min="7439" style="140" width="8.83203125"/>
    <col customWidth="1" max="7440" min="7440" style="140" width="12.83203125"/>
    <col customWidth="1" max="7441" min="7441" style="140" width="8.83203125"/>
    <col customWidth="1" max="7442" min="7442" style="140" width="13.33203125"/>
    <col customWidth="1" max="7681" min="7443" style="140" width="8.83203125"/>
    <col customWidth="1" max="7682" min="7682" style="140" width="3.6640625"/>
    <col customWidth="1" max="7683" min="7683" style="140" width="21.1640625"/>
    <col customWidth="1" max="7684" min="7684" style="140" width="3.5"/>
    <col customWidth="1" max="7685" min="7685" style="140" width="15.5"/>
    <col customWidth="1" max="7686" min="7686" style="140" width="9.83203125"/>
    <col customWidth="1" max="7687" min="7687" style="140" width="18.6640625"/>
    <col customWidth="1" max="7688" min="7688" style="140" width="4.6640625"/>
    <col customWidth="1" max="7689" min="7689" style="140" width="13.5"/>
    <col customWidth="1" max="7690" min="7690" style="140" width="3.33203125"/>
    <col customWidth="1" max="7691" min="7691" style="140" width="10.6640625"/>
    <col customWidth="1" max="7692" min="7692" style="140" width="22.5"/>
    <col customWidth="1" max="7693" min="7693" style="140" width="13.83203125"/>
    <col customWidth="1" max="7694" min="7694" style="140" width="15.5"/>
    <col customWidth="1" max="7695" min="7695" style="140" width="8.83203125"/>
    <col customWidth="1" max="7696" min="7696" style="140" width="12.83203125"/>
    <col customWidth="1" max="7697" min="7697" style="140" width="8.83203125"/>
    <col customWidth="1" max="7698" min="7698" style="140" width="13.33203125"/>
    <col customWidth="1" max="7937" min="7699" style="140" width="8.83203125"/>
    <col customWidth="1" max="7938" min="7938" style="140" width="3.6640625"/>
    <col customWidth="1" max="7939" min="7939" style="140" width="21.1640625"/>
    <col customWidth="1" max="7940" min="7940" style="140" width="3.5"/>
    <col customWidth="1" max="7941" min="7941" style="140" width="15.5"/>
    <col customWidth="1" max="7942" min="7942" style="140" width="9.83203125"/>
    <col customWidth="1" max="7943" min="7943" style="140" width="18.6640625"/>
    <col customWidth="1" max="7944" min="7944" style="140" width="4.6640625"/>
    <col customWidth="1" max="7945" min="7945" style="140" width="13.5"/>
    <col customWidth="1" max="7946" min="7946" style="140" width="3.33203125"/>
    <col customWidth="1" max="7947" min="7947" style="140" width="10.6640625"/>
    <col customWidth="1" max="7948" min="7948" style="140" width="22.5"/>
    <col customWidth="1" max="7949" min="7949" style="140" width="13.83203125"/>
    <col customWidth="1" max="7950" min="7950" style="140" width="15.5"/>
    <col customWidth="1" max="7951" min="7951" style="140" width="8.83203125"/>
    <col customWidth="1" max="7952" min="7952" style="140" width="12.83203125"/>
    <col customWidth="1" max="7953" min="7953" style="140" width="8.83203125"/>
    <col customWidth="1" max="7954" min="7954" style="140" width="13.33203125"/>
    <col customWidth="1" max="8193" min="7955" style="140" width="8.83203125"/>
    <col customWidth="1" max="8194" min="8194" style="140" width="3.6640625"/>
    <col customWidth="1" max="8195" min="8195" style="140" width="21.1640625"/>
    <col customWidth="1" max="8196" min="8196" style="140" width="3.5"/>
    <col customWidth="1" max="8197" min="8197" style="140" width="15.5"/>
    <col customWidth="1" max="8198" min="8198" style="140" width="9.83203125"/>
    <col customWidth="1" max="8199" min="8199" style="140" width="18.6640625"/>
    <col customWidth="1" max="8200" min="8200" style="140" width="4.6640625"/>
    <col customWidth="1" max="8201" min="8201" style="140" width="13.5"/>
    <col customWidth="1" max="8202" min="8202" style="140" width="3.33203125"/>
    <col customWidth="1" max="8203" min="8203" style="140" width="10.6640625"/>
    <col customWidth="1" max="8204" min="8204" style="140" width="22.5"/>
    <col customWidth="1" max="8205" min="8205" style="140" width="13.83203125"/>
    <col customWidth="1" max="8206" min="8206" style="140" width="15.5"/>
    <col customWidth="1" max="8207" min="8207" style="140" width="8.83203125"/>
    <col customWidth="1" max="8208" min="8208" style="140" width="12.83203125"/>
    <col customWidth="1" max="8209" min="8209" style="140" width="8.83203125"/>
    <col customWidth="1" max="8210" min="8210" style="140" width="13.33203125"/>
    <col customWidth="1" max="8449" min="8211" style="140" width="8.83203125"/>
    <col customWidth="1" max="8450" min="8450" style="140" width="3.6640625"/>
    <col customWidth="1" max="8451" min="8451" style="140" width="21.1640625"/>
    <col customWidth="1" max="8452" min="8452" style="140" width="3.5"/>
    <col customWidth="1" max="8453" min="8453" style="140" width="15.5"/>
    <col customWidth="1" max="8454" min="8454" style="140" width="9.83203125"/>
    <col customWidth="1" max="8455" min="8455" style="140" width="18.6640625"/>
    <col customWidth="1" max="8456" min="8456" style="140" width="4.6640625"/>
    <col customWidth="1" max="8457" min="8457" style="140" width="13.5"/>
    <col customWidth="1" max="8458" min="8458" style="140" width="3.33203125"/>
    <col customWidth="1" max="8459" min="8459" style="140" width="10.6640625"/>
    <col customWidth="1" max="8460" min="8460" style="140" width="22.5"/>
    <col customWidth="1" max="8461" min="8461" style="140" width="13.83203125"/>
    <col customWidth="1" max="8462" min="8462" style="140" width="15.5"/>
    <col customWidth="1" max="8463" min="8463" style="140" width="8.83203125"/>
    <col customWidth="1" max="8464" min="8464" style="140" width="12.83203125"/>
    <col customWidth="1" max="8465" min="8465" style="140" width="8.83203125"/>
    <col customWidth="1" max="8466" min="8466" style="140" width="13.33203125"/>
    <col customWidth="1" max="8705" min="8467" style="140" width="8.83203125"/>
    <col customWidth="1" max="8706" min="8706" style="140" width="3.6640625"/>
    <col customWidth="1" max="8707" min="8707" style="140" width="21.1640625"/>
    <col customWidth="1" max="8708" min="8708" style="140" width="3.5"/>
    <col customWidth="1" max="8709" min="8709" style="140" width="15.5"/>
    <col customWidth="1" max="8710" min="8710" style="140" width="9.83203125"/>
    <col customWidth="1" max="8711" min="8711" style="140" width="18.6640625"/>
    <col customWidth="1" max="8712" min="8712" style="140" width="4.6640625"/>
    <col customWidth="1" max="8713" min="8713" style="140" width="13.5"/>
    <col customWidth="1" max="8714" min="8714" style="140" width="3.33203125"/>
    <col customWidth="1" max="8715" min="8715" style="140" width="10.6640625"/>
    <col customWidth="1" max="8716" min="8716" style="140" width="22.5"/>
    <col customWidth="1" max="8717" min="8717" style="140" width="13.83203125"/>
    <col customWidth="1" max="8718" min="8718" style="140" width="15.5"/>
    <col customWidth="1" max="8719" min="8719" style="140" width="8.83203125"/>
    <col customWidth="1" max="8720" min="8720" style="140" width="12.83203125"/>
    <col customWidth="1" max="8721" min="8721" style="140" width="8.83203125"/>
    <col customWidth="1" max="8722" min="8722" style="140" width="13.33203125"/>
    <col customWidth="1" max="8961" min="8723" style="140" width="8.83203125"/>
    <col customWidth="1" max="8962" min="8962" style="140" width="3.6640625"/>
    <col customWidth="1" max="8963" min="8963" style="140" width="21.1640625"/>
    <col customWidth="1" max="8964" min="8964" style="140" width="3.5"/>
    <col customWidth="1" max="8965" min="8965" style="140" width="15.5"/>
    <col customWidth="1" max="8966" min="8966" style="140" width="9.83203125"/>
    <col customWidth="1" max="8967" min="8967" style="140" width="18.6640625"/>
    <col customWidth="1" max="8968" min="8968" style="140" width="4.6640625"/>
    <col customWidth="1" max="8969" min="8969" style="140" width="13.5"/>
    <col customWidth="1" max="8970" min="8970" style="140" width="3.33203125"/>
    <col customWidth="1" max="8971" min="8971" style="140" width="10.6640625"/>
    <col customWidth="1" max="8972" min="8972" style="140" width="22.5"/>
    <col customWidth="1" max="8973" min="8973" style="140" width="13.83203125"/>
    <col customWidth="1" max="8974" min="8974" style="140" width="15.5"/>
    <col customWidth="1" max="8975" min="8975" style="140" width="8.83203125"/>
    <col customWidth="1" max="8976" min="8976" style="140" width="12.83203125"/>
    <col customWidth="1" max="8977" min="8977" style="140" width="8.83203125"/>
    <col customWidth="1" max="8978" min="8978" style="140" width="13.33203125"/>
    <col customWidth="1" max="9217" min="8979" style="140" width="8.83203125"/>
    <col customWidth="1" max="9218" min="9218" style="140" width="3.6640625"/>
    <col customWidth="1" max="9219" min="9219" style="140" width="21.1640625"/>
    <col customWidth="1" max="9220" min="9220" style="140" width="3.5"/>
    <col customWidth="1" max="9221" min="9221" style="140" width="15.5"/>
    <col customWidth="1" max="9222" min="9222" style="140" width="9.83203125"/>
    <col customWidth="1" max="9223" min="9223" style="140" width="18.6640625"/>
    <col customWidth="1" max="9224" min="9224" style="140" width="4.6640625"/>
    <col customWidth="1" max="9225" min="9225" style="140" width="13.5"/>
    <col customWidth="1" max="9226" min="9226" style="140" width="3.33203125"/>
    <col customWidth="1" max="9227" min="9227" style="140" width="10.6640625"/>
    <col customWidth="1" max="9228" min="9228" style="140" width="22.5"/>
    <col customWidth="1" max="9229" min="9229" style="140" width="13.83203125"/>
    <col customWidth="1" max="9230" min="9230" style="140" width="15.5"/>
    <col customWidth="1" max="9231" min="9231" style="140" width="8.83203125"/>
    <col customWidth="1" max="9232" min="9232" style="140" width="12.83203125"/>
    <col customWidth="1" max="9233" min="9233" style="140" width="8.83203125"/>
    <col customWidth="1" max="9234" min="9234" style="140" width="13.33203125"/>
    <col customWidth="1" max="9473" min="9235" style="140" width="8.83203125"/>
    <col customWidth="1" max="9474" min="9474" style="140" width="3.6640625"/>
    <col customWidth="1" max="9475" min="9475" style="140" width="21.1640625"/>
    <col customWidth="1" max="9476" min="9476" style="140" width="3.5"/>
    <col customWidth="1" max="9477" min="9477" style="140" width="15.5"/>
    <col customWidth="1" max="9478" min="9478" style="140" width="9.83203125"/>
    <col customWidth="1" max="9479" min="9479" style="140" width="18.6640625"/>
    <col customWidth="1" max="9480" min="9480" style="140" width="4.6640625"/>
    <col customWidth="1" max="9481" min="9481" style="140" width="13.5"/>
    <col customWidth="1" max="9482" min="9482" style="140" width="3.33203125"/>
    <col customWidth="1" max="9483" min="9483" style="140" width="10.6640625"/>
    <col customWidth="1" max="9484" min="9484" style="140" width="22.5"/>
    <col customWidth="1" max="9485" min="9485" style="140" width="13.83203125"/>
    <col customWidth="1" max="9486" min="9486" style="140" width="15.5"/>
    <col customWidth="1" max="9487" min="9487" style="140" width="8.83203125"/>
    <col customWidth="1" max="9488" min="9488" style="140" width="12.83203125"/>
    <col customWidth="1" max="9489" min="9489" style="140" width="8.83203125"/>
    <col customWidth="1" max="9490" min="9490" style="140" width="13.33203125"/>
    <col customWidth="1" max="9729" min="9491" style="140" width="8.83203125"/>
    <col customWidth="1" max="9730" min="9730" style="140" width="3.6640625"/>
    <col customWidth="1" max="9731" min="9731" style="140" width="21.1640625"/>
    <col customWidth="1" max="9732" min="9732" style="140" width="3.5"/>
    <col customWidth="1" max="9733" min="9733" style="140" width="15.5"/>
    <col customWidth="1" max="9734" min="9734" style="140" width="9.83203125"/>
    <col customWidth="1" max="9735" min="9735" style="140" width="18.6640625"/>
    <col customWidth="1" max="9736" min="9736" style="140" width="4.6640625"/>
    <col customWidth="1" max="9737" min="9737" style="140" width="13.5"/>
    <col customWidth="1" max="9738" min="9738" style="140" width="3.33203125"/>
    <col customWidth="1" max="9739" min="9739" style="140" width="10.6640625"/>
    <col customWidth="1" max="9740" min="9740" style="140" width="22.5"/>
    <col customWidth="1" max="9741" min="9741" style="140" width="13.83203125"/>
    <col customWidth="1" max="9742" min="9742" style="140" width="15.5"/>
    <col customWidth="1" max="9743" min="9743" style="140" width="8.83203125"/>
    <col customWidth="1" max="9744" min="9744" style="140" width="12.83203125"/>
    <col customWidth="1" max="9745" min="9745" style="140" width="8.83203125"/>
    <col customWidth="1" max="9746" min="9746" style="140" width="13.33203125"/>
    <col customWidth="1" max="9985" min="9747" style="140" width="8.83203125"/>
    <col customWidth="1" max="9986" min="9986" style="140" width="3.6640625"/>
    <col customWidth="1" max="9987" min="9987" style="140" width="21.1640625"/>
    <col customWidth="1" max="9988" min="9988" style="140" width="3.5"/>
    <col customWidth="1" max="9989" min="9989" style="140" width="15.5"/>
    <col customWidth="1" max="9990" min="9990" style="140" width="9.83203125"/>
    <col customWidth="1" max="9991" min="9991" style="140" width="18.6640625"/>
    <col customWidth="1" max="9992" min="9992" style="140" width="4.6640625"/>
    <col customWidth="1" max="9993" min="9993" style="140" width="13.5"/>
    <col customWidth="1" max="9994" min="9994" style="140" width="3.33203125"/>
    <col customWidth="1" max="9995" min="9995" style="140" width="10.6640625"/>
    <col customWidth="1" max="9996" min="9996" style="140" width="22.5"/>
    <col customWidth="1" max="9997" min="9997" style="140" width="13.83203125"/>
    <col customWidth="1" max="9998" min="9998" style="140" width="15.5"/>
    <col customWidth="1" max="9999" min="9999" style="140" width="8.83203125"/>
    <col customWidth="1" max="10000" min="10000" style="140" width="12.83203125"/>
    <col customWidth="1" max="10001" min="10001" style="140" width="8.83203125"/>
    <col customWidth="1" max="10002" min="10002" style="140" width="13.33203125"/>
    <col customWidth="1" max="10241" min="10003" style="140" width="8.83203125"/>
    <col customWidth="1" max="10242" min="10242" style="140" width="3.6640625"/>
    <col customWidth="1" max="10243" min="10243" style="140" width="21.1640625"/>
    <col customWidth="1" max="10244" min="10244" style="140" width="3.5"/>
    <col customWidth="1" max="10245" min="10245" style="140" width="15.5"/>
    <col customWidth="1" max="10246" min="10246" style="140" width="9.83203125"/>
    <col customWidth="1" max="10247" min="10247" style="140" width="18.6640625"/>
    <col customWidth="1" max="10248" min="10248" style="140" width="4.6640625"/>
    <col customWidth="1" max="10249" min="10249" style="140" width="13.5"/>
    <col customWidth="1" max="10250" min="10250" style="140" width="3.33203125"/>
    <col customWidth="1" max="10251" min="10251" style="140" width="10.6640625"/>
    <col customWidth="1" max="10252" min="10252" style="140" width="22.5"/>
    <col customWidth="1" max="10253" min="10253" style="140" width="13.83203125"/>
    <col customWidth="1" max="10254" min="10254" style="140" width="15.5"/>
    <col customWidth="1" max="10255" min="10255" style="140" width="8.83203125"/>
    <col customWidth="1" max="10256" min="10256" style="140" width="12.83203125"/>
    <col customWidth="1" max="10257" min="10257" style="140" width="8.83203125"/>
    <col customWidth="1" max="10258" min="10258" style="140" width="13.33203125"/>
    <col customWidth="1" max="10497" min="10259" style="140" width="8.83203125"/>
    <col customWidth="1" max="10498" min="10498" style="140" width="3.6640625"/>
    <col customWidth="1" max="10499" min="10499" style="140" width="21.1640625"/>
    <col customWidth="1" max="10500" min="10500" style="140" width="3.5"/>
    <col customWidth="1" max="10501" min="10501" style="140" width="15.5"/>
    <col customWidth="1" max="10502" min="10502" style="140" width="9.83203125"/>
    <col customWidth="1" max="10503" min="10503" style="140" width="18.6640625"/>
    <col customWidth="1" max="10504" min="10504" style="140" width="4.6640625"/>
    <col customWidth="1" max="10505" min="10505" style="140" width="13.5"/>
    <col customWidth="1" max="10506" min="10506" style="140" width="3.33203125"/>
    <col customWidth="1" max="10507" min="10507" style="140" width="10.6640625"/>
    <col customWidth="1" max="10508" min="10508" style="140" width="22.5"/>
    <col customWidth="1" max="10509" min="10509" style="140" width="13.83203125"/>
    <col customWidth="1" max="10510" min="10510" style="140" width="15.5"/>
    <col customWidth="1" max="10511" min="10511" style="140" width="8.83203125"/>
    <col customWidth="1" max="10512" min="10512" style="140" width="12.83203125"/>
    <col customWidth="1" max="10513" min="10513" style="140" width="8.83203125"/>
    <col customWidth="1" max="10514" min="10514" style="140" width="13.33203125"/>
    <col customWidth="1" max="10753" min="10515" style="140" width="8.83203125"/>
    <col customWidth="1" max="10754" min="10754" style="140" width="3.6640625"/>
    <col customWidth="1" max="10755" min="10755" style="140" width="21.1640625"/>
    <col customWidth="1" max="10756" min="10756" style="140" width="3.5"/>
    <col customWidth="1" max="10757" min="10757" style="140" width="15.5"/>
    <col customWidth="1" max="10758" min="10758" style="140" width="9.83203125"/>
    <col customWidth="1" max="10759" min="10759" style="140" width="18.6640625"/>
    <col customWidth="1" max="10760" min="10760" style="140" width="4.6640625"/>
    <col customWidth="1" max="10761" min="10761" style="140" width="13.5"/>
    <col customWidth="1" max="10762" min="10762" style="140" width="3.33203125"/>
    <col customWidth="1" max="10763" min="10763" style="140" width="10.6640625"/>
    <col customWidth="1" max="10764" min="10764" style="140" width="22.5"/>
    <col customWidth="1" max="10765" min="10765" style="140" width="13.83203125"/>
    <col customWidth="1" max="10766" min="10766" style="140" width="15.5"/>
    <col customWidth="1" max="10767" min="10767" style="140" width="8.83203125"/>
    <col customWidth="1" max="10768" min="10768" style="140" width="12.83203125"/>
    <col customWidth="1" max="10769" min="10769" style="140" width="8.83203125"/>
    <col customWidth="1" max="10770" min="10770" style="140" width="13.33203125"/>
    <col customWidth="1" max="11009" min="10771" style="140" width="8.83203125"/>
    <col customWidth="1" max="11010" min="11010" style="140" width="3.6640625"/>
    <col customWidth="1" max="11011" min="11011" style="140" width="21.1640625"/>
    <col customWidth="1" max="11012" min="11012" style="140" width="3.5"/>
    <col customWidth="1" max="11013" min="11013" style="140" width="15.5"/>
    <col customWidth="1" max="11014" min="11014" style="140" width="9.83203125"/>
    <col customWidth="1" max="11015" min="11015" style="140" width="18.6640625"/>
    <col customWidth="1" max="11016" min="11016" style="140" width="4.6640625"/>
    <col customWidth="1" max="11017" min="11017" style="140" width="13.5"/>
    <col customWidth="1" max="11018" min="11018" style="140" width="3.33203125"/>
    <col customWidth="1" max="11019" min="11019" style="140" width="10.6640625"/>
    <col customWidth="1" max="11020" min="11020" style="140" width="22.5"/>
    <col customWidth="1" max="11021" min="11021" style="140" width="13.83203125"/>
    <col customWidth="1" max="11022" min="11022" style="140" width="15.5"/>
    <col customWidth="1" max="11023" min="11023" style="140" width="8.83203125"/>
    <col customWidth="1" max="11024" min="11024" style="140" width="12.83203125"/>
    <col customWidth="1" max="11025" min="11025" style="140" width="8.83203125"/>
    <col customWidth="1" max="11026" min="11026" style="140" width="13.33203125"/>
    <col customWidth="1" max="11265" min="11027" style="140" width="8.83203125"/>
    <col customWidth="1" max="11266" min="11266" style="140" width="3.6640625"/>
    <col customWidth="1" max="11267" min="11267" style="140" width="21.1640625"/>
    <col customWidth="1" max="11268" min="11268" style="140" width="3.5"/>
    <col customWidth="1" max="11269" min="11269" style="140" width="15.5"/>
    <col customWidth="1" max="11270" min="11270" style="140" width="9.83203125"/>
    <col customWidth="1" max="11271" min="11271" style="140" width="18.6640625"/>
    <col customWidth="1" max="11272" min="11272" style="140" width="4.6640625"/>
    <col customWidth="1" max="11273" min="11273" style="140" width="13.5"/>
    <col customWidth="1" max="11274" min="11274" style="140" width="3.33203125"/>
    <col customWidth="1" max="11275" min="11275" style="140" width="10.6640625"/>
    <col customWidth="1" max="11276" min="11276" style="140" width="22.5"/>
    <col customWidth="1" max="11277" min="11277" style="140" width="13.83203125"/>
    <col customWidth="1" max="11278" min="11278" style="140" width="15.5"/>
    <col customWidth="1" max="11279" min="11279" style="140" width="8.83203125"/>
    <col customWidth="1" max="11280" min="11280" style="140" width="12.83203125"/>
    <col customWidth="1" max="11281" min="11281" style="140" width="8.83203125"/>
    <col customWidth="1" max="11282" min="11282" style="140" width="13.33203125"/>
    <col customWidth="1" max="11521" min="11283" style="140" width="8.83203125"/>
    <col customWidth="1" max="11522" min="11522" style="140" width="3.6640625"/>
    <col customWidth="1" max="11523" min="11523" style="140" width="21.1640625"/>
    <col customWidth="1" max="11524" min="11524" style="140" width="3.5"/>
    <col customWidth="1" max="11525" min="11525" style="140" width="15.5"/>
    <col customWidth="1" max="11526" min="11526" style="140" width="9.83203125"/>
    <col customWidth="1" max="11527" min="11527" style="140" width="18.6640625"/>
    <col customWidth="1" max="11528" min="11528" style="140" width="4.6640625"/>
    <col customWidth="1" max="11529" min="11529" style="140" width="13.5"/>
    <col customWidth="1" max="11530" min="11530" style="140" width="3.33203125"/>
    <col customWidth="1" max="11531" min="11531" style="140" width="10.6640625"/>
    <col customWidth="1" max="11532" min="11532" style="140" width="22.5"/>
    <col customWidth="1" max="11533" min="11533" style="140" width="13.83203125"/>
    <col customWidth="1" max="11534" min="11534" style="140" width="15.5"/>
    <col customWidth="1" max="11535" min="11535" style="140" width="8.83203125"/>
    <col customWidth="1" max="11536" min="11536" style="140" width="12.83203125"/>
    <col customWidth="1" max="11537" min="11537" style="140" width="8.83203125"/>
    <col customWidth="1" max="11538" min="11538" style="140" width="13.33203125"/>
    <col customWidth="1" max="11777" min="11539" style="140" width="8.83203125"/>
    <col customWidth="1" max="11778" min="11778" style="140" width="3.6640625"/>
    <col customWidth="1" max="11779" min="11779" style="140" width="21.1640625"/>
    <col customWidth="1" max="11780" min="11780" style="140" width="3.5"/>
    <col customWidth="1" max="11781" min="11781" style="140" width="15.5"/>
    <col customWidth="1" max="11782" min="11782" style="140" width="9.83203125"/>
    <col customWidth="1" max="11783" min="11783" style="140" width="18.6640625"/>
    <col customWidth="1" max="11784" min="11784" style="140" width="4.6640625"/>
    <col customWidth="1" max="11785" min="11785" style="140" width="13.5"/>
    <col customWidth="1" max="11786" min="11786" style="140" width="3.33203125"/>
    <col customWidth="1" max="11787" min="11787" style="140" width="10.6640625"/>
    <col customWidth="1" max="11788" min="11788" style="140" width="22.5"/>
    <col customWidth="1" max="11789" min="11789" style="140" width="13.83203125"/>
    <col customWidth="1" max="11790" min="11790" style="140" width="15.5"/>
    <col customWidth="1" max="11791" min="11791" style="140" width="8.83203125"/>
    <col customWidth="1" max="11792" min="11792" style="140" width="12.83203125"/>
    <col customWidth="1" max="11793" min="11793" style="140" width="8.83203125"/>
    <col customWidth="1" max="11794" min="11794" style="140" width="13.33203125"/>
    <col customWidth="1" max="12033" min="11795" style="140" width="8.83203125"/>
    <col customWidth="1" max="12034" min="12034" style="140" width="3.6640625"/>
    <col customWidth="1" max="12035" min="12035" style="140" width="21.1640625"/>
    <col customWidth="1" max="12036" min="12036" style="140" width="3.5"/>
    <col customWidth="1" max="12037" min="12037" style="140" width="15.5"/>
    <col customWidth="1" max="12038" min="12038" style="140" width="9.83203125"/>
    <col customWidth="1" max="12039" min="12039" style="140" width="18.6640625"/>
    <col customWidth="1" max="12040" min="12040" style="140" width="4.6640625"/>
    <col customWidth="1" max="12041" min="12041" style="140" width="13.5"/>
    <col customWidth="1" max="12042" min="12042" style="140" width="3.33203125"/>
    <col customWidth="1" max="12043" min="12043" style="140" width="10.6640625"/>
    <col customWidth="1" max="12044" min="12044" style="140" width="22.5"/>
    <col customWidth="1" max="12045" min="12045" style="140" width="13.83203125"/>
    <col customWidth="1" max="12046" min="12046" style="140" width="15.5"/>
    <col customWidth="1" max="12047" min="12047" style="140" width="8.83203125"/>
    <col customWidth="1" max="12048" min="12048" style="140" width="12.83203125"/>
    <col customWidth="1" max="12049" min="12049" style="140" width="8.83203125"/>
    <col customWidth="1" max="12050" min="12050" style="140" width="13.33203125"/>
    <col customWidth="1" max="12289" min="12051" style="140" width="8.83203125"/>
    <col customWidth="1" max="12290" min="12290" style="140" width="3.6640625"/>
    <col customWidth="1" max="12291" min="12291" style="140" width="21.1640625"/>
    <col customWidth="1" max="12292" min="12292" style="140" width="3.5"/>
    <col customWidth="1" max="12293" min="12293" style="140" width="15.5"/>
    <col customWidth="1" max="12294" min="12294" style="140" width="9.83203125"/>
    <col customWidth="1" max="12295" min="12295" style="140" width="18.6640625"/>
    <col customWidth="1" max="12296" min="12296" style="140" width="4.6640625"/>
    <col customWidth="1" max="12297" min="12297" style="140" width="13.5"/>
    <col customWidth="1" max="12298" min="12298" style="140" width="3.33203125"/>
    <col customWidth="1" max="12299" min="12299" style="140" width="10.6640625"/>
    <col customWidth="1" max="12300" min="12300" style="140" width="22.5"/>
    <col customWidth="1" max="12301" min="12301" style="140" width="13.83203125"/>
    <col customWidth="1" max="12302" min="12302" style="140" width="15.5"/>
    <col customWidth="1" max="12303" min="12303" style="140" width="8.83203125"/>
    <col customWidth="1" max="12304" min="12304" style="140" width="12.83203125"/>
    <col customWidth="1" max="12305" min="12305" style="140" width="8.83203125"/>
    <col customWidth="1" max="12306" min="12306" style="140" width="13.33203125"/>
    <col customWidth="1" max="12545" min="12307" style="140" width="8.83203125"/>
    <col customWidth="1" max="12546" min="12546" style="140" width="3.6640625"/>
    <col customWidth="1" max="12547" min="12547" style="140" width="21.1640625"/>
    <col customWidth="1" max="12548" min="12548" style="140" width="3.5"/>
    <col customWidth="1" max="12549" min="12549" style="140" width="15.5"/>
    <col customWidth="1" max="12550" min="12550" style="140" width="9.83203125"/>
    <col customWidth="1" max="12551" min="12551" style="140" width="18.6640625"/>
    <col customWidth="1" max="12552" min="12552" style="140" width="4.6640625"/>
    <col customWidth="1" max="12553" min="12553" style="140" width="13.5"/>
    <col customWidth="1" max="12554" min="12554" style="140" width="3.33203125"/>
    <col customWidth="1" max="12555" min="12555" style="140" width="10.6640625"/>
    <col customWidth="1" max="12556" min="12556" style="140" width="22.5"/>
    <col customWidth="1" max="12557" min="12557" style="140" width="13.83203125"/>
    <col customWidth="1" max="12558" min="12558" style="140" width="15.5"/>
    <col customWidth="1" max="12559" min="12559" style="140" width="8.83203125"/>
    <col customWidth="1" max="12560" min="12560" style="140" width="12.83203125"/>
    <col customWidth="1" max="12561" min="12561" style="140" width="8.83203125"/>
    <col customWidth="1" max="12562" min="12562" style="140" width="13.33203125"/>
    <col customWidth="1" max="12801" min="12563" style="140" width="8.83203125"/>
    <col customWidth="1" max="12802" min="12802" style="140" width="3.6640625"/>
    <col customWidth="1" max="12803" min="12803" style="140" width="21.1640625"/>
    <col customWidth="1" max="12804" min="12804" style="140" width="3.5"/>
    <col customWidth="1" max="12805" min="12805" style="140" width="15.5"/>
    <col customWidth="1" max="12806" min="12806" style="140" width="9.83203125"/>
    <col customWidth="1" max="12807" min="12807" style="140" width="18.6640625"/>
    <col customWidth="1" max="12808" min="12808" style="140" width="4.6640625"/>
    <col customWidth="1" max="12809" min="12809" style="140" width="13.5"/>
    <col customWidth="1" max="12810" min="12810" style="140" width="3.33203125"/>
    <col customWidth="1" max="12811" min="12811" style="140" width="10.6640625"/>
    <col customWidth="1" max="12812" min="12812" style="140" width="22.5"/>
    <col customWidth="1" max="12813" min="12813" style="140" width="13.83203125"/>
    <col customWidth="1" max="12814" min="12814" style="140" width="15.5"/>
    <col customWidth="1" max="12815" min="12815" style="140" width="8.83203125"/>
    <col customWidth="1" max="12816" min="12816" style="140" width="12.83203125"/>
    <col customWidth="1" max="12817" min="12817" style="140" width="8.83203125"/>
    <col customWidth="1" max="12818" min="12818" style="140" width="13.33203125"/>
    <col customWidth="1" max="13057" min="12819" style="140" width="8.83203125"/>
    <col customWidth="1" max="13058" min="13058" style="140" width="3.6640625"/>
    <col customWidth="1" max="13059" min="13059" style="140" width="21.1640625"/>
    <col customWidth="1" max="13060" min="13060" style="140" width="3.5"/>
    <col customWidth="1" max="13061" min="13061" style="140" width="15.5"/>
    <col customWidth="1" max="13062" min="13062" style="140" width="9.83203125"/>
    <col customWidth="1" max="13063" min="13063" style="140" width="18.6640625"/>
    <col customWidth="1" max="13064" min="13064" style="140" width="4.6640625"/>
    <col customWidth="1" max="13065" min="13065" style="140" width="13.5"/>
    <col customWidth="1" max="13066" min="13066" style="140" width="3.33203125"/>
    <col customWidth="1" max="13067" min="13067" style="140" width="10.6640625"/>
    <col customWidth="1" max="13068" min="13068" style="140" width="22.5"/>
    <col customWidth="1" max="13069" min="13069" style="140" width="13.83203125"/>
    <col customWidth="1" max="13070" min="13070" style="140" width="15.5"/>
    <col customWidth="1" max="13071" min="13071" style="140" width="8.83203125"/>
    <col customWidth="1" max="13072" min="13072" style="140" width="12.83203125"/>
    <col customWidth="1" max="13073" min="13073" style="140" width="8.83203125"/>
    <col customWidth="1" max="13074" min="13074" style="140" width="13.33203125"/>
    <col customWidth="1" max="13313" min="13075" style="140" width="8.83203125"/>
    <col customWidth="1" max="13314" min="13314" style="140" width="3.6640625"/>
    <col customWidth="1" max="13315" min="13315" style="140" width="21.1640625"/>
    <col customWidth="1" max="13316" min="13316" style="140" width="3.5"/>
    <col customWidth="1" max="13317" min="13317" style="140" width="15.5"/>
    <col customWidth="1" max="13318" min="13318" style="140" width="9.83203125"/>
    <col customWidth="1" max="13319" min="13319" style="140" width="18.6640625"/>
    <col customWidth="1" max="13320" min="13320" style="140" width="4.6640625"/>
    <col customWidth="1" max="13321" min="13321" style="140" width="13.5"/>
    <col customWidth="1" max="13322" min="13322" style="140" width="3.33203125"/>
    <col customWidth="1" max="13323" min="13323" style="140" width="10.6640625"/>
    <col customWidth="1" max="13324" min="13324" style="140" width="22.5"/>
    <col customWidth="1" max="13325" min="13325" style="140" width="13.83203125"/>
    <col customWidth="1" max="13326" min="13326" style="140" width="15.5"/>
    <col customWidth="1" max="13327" min="13327" style="140" width="8.83203125"/>
    <col customWidth="1" max="13328" min="13328" style="140" width="12.83203125"/>
    <col customWidth="1" max="13329" min="13329" style="140" width="8.83203125"/>
    <col customWidth="1" max="13330" min="13330" style="140" width="13.33203125"/>
    <col customWidth="1" max="13569" min="13331" style="140" width="8.83203125"/>
    <col customWidth="1" max="13570" min="13570" style="140" width="3.6640625"/>
    <col customWidth="1" max="13571" min="13571" style="140" width="21.1640625"/>
    <col customWidth="1" max="13572" min="13572" style="140" width="3.5"/>
    <col customWidth="1" max="13573" min="13573" style="140" width="15.5"/>
    <col customWidth="1" max="13574" min="13574" style="140" width="9.83203125"/>
    <col customWidth="1" max="13575" min="13575" style="140" width="18.6640625"/>
    <col customWidth="1" max="13576" min="13576" style="140" width="4.6640625"/>
    <col customWidth="1" max="13577" min="13577" style="140" width="13.5"/>
    <col customWidth="1" max="13578" min="13578" style="140" width="3.33203125"/>
    <col customWidth="1" max="13579" min="13579" style="140" width="10.6640625"/>
    <col customWidth="1" max="13580" min="13580" style="140" width="22.5"/>
    <col customWidth="1" max="13581" min="13581" style="140" width="13.83203125"/>
    <col customWidth="1" max="13582" min="13582" style="140" width="15.5"/>
    <col customWidth="1" max="13583" min="13583" style="140" width="8.83203125"/>
    <col customWidth="1" max="13584" min="13584" style="140" width="12.83203125"/>
    <col customWidth="1" max="13585" min="13585" style="140" width="8.83203125"/>
    <col customWidth="1" max="13586" min="13586" style="140" width="13.33203125"/>
    <col customWidth="1" max="13825" min="13587" style="140" width="8.83203125"/>
    <col customWidth="1" max="13826" min="13826" style="140" width="3.6640625"/>
    <col customWidth="1" max="13827" min="13827" style="140" width="21.1640625"/>
    <col customWidth="1" max="13828" min="13828" style="140" width="3.5"/>
    <col customWidth="1" max="13829" min="13829" style="140" width="15.5"/>
    <col customWidth="1" max="13830" min="13830" style="140" width="9.83203125"/>
    <col customWidth="1" max="13831" min="13831" style="140" width="18.6640625"/>
    <col customWidth="1" max="13832" min="13832" style="140" width="4.6640625"/>
    <col customWidth="1" max="13833" min="13833" style="140" width="13.5"/>
    <col customWidth="1" max="13834" min="13834" style="140" width="3.33203125"/>
    <col customWidth="1" max="13835" min="13835" style="140" width="10.6640625"/>
    <col customWidth="1" max="13836" min="13836" style="140" width="22.5"/>
    <col customWidth="1" max="13837" min="13837" style="140" width="13.83203125"/>
    <col customWidth="1" max="13838" min="13838" style="140" width="15.5"/>
    <col customWidth="1" max="13839" min="13839" style="140" width="8.83203125"/>
    <col customWidth="1" max="13840" min="13840" style="140" width="12.83203125"/>
    <col customWidth="1" max="13841" min="13841" style="140" width="8.83203125"/>
    <col customWidth="1" max="13842" min="13842" style="140" width="13.33203125"/>
    <col customWidth="1" max="14081" min="13843" style="140" width="8.83203125"/>
    <col customWidth="1" max="14082" min="14082" style="140" width="3.6640625"/>
    <col customWidth="1" max="14083" min="14083" style="140" width="21.1640625"/>
    <col customWidth="1" max="14084" min="14084" style="140" width="3.5"/>
    <col customWidth="1" max="14085" min="14085" style="140" width="15.5"/>
    <col customWidth="1" max="14086" min="14086" style="140" width="9.83203125"/>
    <col customWidth="1" max="14087" min="14087" style="140" width="18.6640625"/>
    <col customWidth="1" max="14088" min="14088" style="140" width="4.6640625"/>
    <col customWidth="1" max="14089" min="14089" style="140" width="13.5"/>
    <col customWidth="1" max="14090" min="14090" style="140" width="3.33203125"/>
    <col customWidth="1" max="14091" min="14091" style="140" width="10.6640625"/>
    <col customWidth="1" max="14092" min="14092" style="140" width="22.5"/>
    <col customWidth="1" max="14093" min="14093" style="140" width="13.83203125"/>
    <col customWidth="1" max="14094" min="14094" style="140" width="15.5"/>
    <col customWidth="1" max="14095" min="14095" style="140" width="8.83203125"/>
    <col customWidth="1" max="14096" min="14096" style="140" width="12.83203125"/>
    <col customWidth="1" max="14097" min="14097" style="140" width="8.83203125"/>
    <col customWidth="1" max="14098" min="14098" style="140" width="13.33203125"/>
    <col customWidth="1" max="14337" min="14099" style="140" width="8.83203125"/>
    <col customWidth="1" max="14338" min="14338" style="140" width="3.6640625"/>
    <col customWidth="1" max="14339" min="14339" style="140" width="21.1640625"/>
    <col customWidth="1" max="14340" min="14340" style="140" width="3.5"/>
    <col customWidth="1" max="14341" min="14341" style="140" width="15.5"/>
    <col customWidth="1" max="14342" min="14342" style="140" width="9.83203125"/>
    <col customWidth="1" max="14343" min="14343" style="140" width="18.6640625"/>
    <col customWidth="1" max="14344" min="14344" style="140" width="4.6640625"/>
    <col customWidth="1" max="14345" min="14345" style="140" width="13.5"/>
    <col customWidth="1" max="14346" min="14346" style="140" width="3.33203125"/>
    <col customWidth="1" max="14347" min="14347" style="140" width="10.6640625"/>
    <col customWidth="1" max="14348" min="14348" style="140" width="22.5"/>
    <col customWidth="1" max="14349" min="14349" style="140" width="13.83203125"/>
    <col customWidth="1" max="14350" min="14350" style="140" width="15.5"/>
    <col customWidth="1" max="14351" min="14351" style="140" width="8.83203125"/>
    <col customWidth="1" max="14352" min="14352" style="140" width="12.83203125"/>
    <col customWidth="1" max="14353" min="14353" style="140" width="8.83203125"/>
    <col customWidth="1" max="14354" min="14354" style="140" width="13.33203125"/>
    <col customWidth="1" max="14593" min="14355" style="140" width="8.83203125"/>
    <col customWidth="1" max="14594" min="14594" style="140" width="3.6640625"/>
    <col customWidth="1" max="14595" min="14595" style="140" width="21.1640625"/>
    <col customWidth="1" max="14596" min="14596" style="140" width="3.5"/>
    <col customWidth="1" max="14597" min="14597" style="140" width="15.5"/>
    <col customWidth="1" max="14598" min="14598" style="140" width="9.83203125"/>
    <col customWidth="1" max="14599" min="14599" style="140" width="18.6640625"/>
    <col customWidth="1" max="14600" min="14600" style="140" width="4.6640625"/>
    <col customWidth="1" max="14601" min="14601" style="140" width="13.5"/>
    <col customWidth="1" max="14602" min="14602" style="140" width="3.33203125"/>
    <col customWidth="1" max="14603" min="14603" style="140" width="10.6640625"/>
    <col customWidth="1" max="14604" min="14604" style="140" width="22.5"/>
    <col customWidth="1" max="14605" min="14605" style="140" width="13.83203125"/>
    <col customWidth="1" max="14606" min="14606" style="140" width="15.5"/>
    <col customWidth="1" max="14607" min="14607" style="140" width="8.83203125"/>
    <col customWidth="1" max="14608" min="14608" style="140" width="12.83203125"/>
    <col customWidth="1" max="14609" min="14609" style="140" width="8.83203125"/>
    <col customWidth="1" max="14610" min="14610" style="140" width="13.33203125"/>
    <col customWidth="1" max="14849" min="14611" style="140" width="8.83203125"/>
    <col customWidth="1" max="14850" min="14850" style="140" width="3.6640625"/>
    <col customWidth="1" max="14851" min="14851" style="140" width="21.1640625"/>
    <col customWidth="1" max="14852" min="14852" style="140" width="3.5"/>
    <col customWidth="1" max="14853" min="14853" style="140" width="15.5"/>
    <col customWidth="1" max="14854" min="14854" style="140" width="9.83203125"/>
    <col customWidth="1" max="14855" min="14855" style="140" width="18.6640625"/>
    <col customWidth="1" max="14856" min="14856" style="140" width="4.6640625"/>
    <col customWidth="1" max="14857" min="14857" style="140" width="13.5"/>
    <col customWidth="1" max="14858" min="14858" style="140" width="3.33203125"/>
    <col customWidth="1" max="14859" min="14859" style="140" width="10.6640625"/>
    <col customWidth="1" max="14860" min="14860" style="140" width="22.5"/>
    <col customWidth="1" max="14861" min="14861" style="140" width="13.83203125"/>
    <col customWidth="1" max="14862" min="14862" style="140" width="15.5"/>
    <col customWidth="1" max="14863" min="14863" style="140" width="8.83203125"/>
    <col customWidth="1" max="14864" min="14864" style="140" width="12.83203125"/>
    <col customWidth="1" max="14865" min="14865" style="140" width="8.83203125"/>
    <col customWidth="1" max="14866" min="14866" style="140" width="13.33203125"/>
    <col customWidth="1" max="15105" min="14867" style="140" width="8.83203125"/>
    <col customWidth="1" max="15106" min="15106" style="140" width="3.6640625"/>
    <col customWidth="1" max="15107" min="15107" style="140" width="21.1640625"/>
    <col customWidth="1" max="15108" min="15108" style="140" width="3.5"/>
    <col customWidth="1" max="15109" min="15109" style="140" width="15.5"/>
    <col customWidth="1" max="15110" min="15110" style="140" width="9.83203125"/>
    <col customWidth="1" max="15111" min="15111" style="140" width="18.6640625"/>
    <col customWidth="1" max="15112" min="15112" style="140" width="4.6640625"/>
    <col customWidth="1" max="15113" min="15113" style="140" width="13.5"/>
    <col customWidth="1" max="15114" min="15114" style="140" width="3.33203125"/>
    <col customWidth="1" max="15115" min="15115" style="140" width="10.6640625"/>
    <col customWidth="1" max="15116" min="15116" style="140" width="22.5"/>
    <col customWidth="1" max="15117" min="15117" style="140" width="13.83203125"/>
    <col customWidth="1" max="15118" min="15118" style="140" width="15.5"/>
    <col customWidth="1" max="15119" min="15119" style="140" width="8.83203125"/>
    <col customWidth="1" max="15120" min="15120" style="140" width="12.83203125"/>
    <col customWidth="1" max="15121" min="15121" style="140" width="8.83203125"/>
    <col customWidth="1" max="15122" min="15122" style="140" width="13.33203125"/>
    <col customWidth="1" max="15361" min="15123" style="140" width="8.83203125"/>
    <col customWidth="1" max="15362" min="15362" style="140" width="3.6640625"/>
    <col customWidth="1" max="15363" min="15363" style="140" width="21.1640625"/>
    <col customWidth="1" max="15364" min="15364" style="140" width="3.5"/>
    <col customWidth="1" max="15365" min="15365" style="140" width="15.5"/>
    <col customWidth="1" max="15366" min="15366" style="140" width="9.83203125"/>
    <col customWidth="1" max="15367" min="15367" style="140" width="18.6640625"/>
    <col customWidth="1" max="15368" min="15368" style="140" width="4.6640625"/>
    <col customWidth="1" max="15369" min="15369" style="140" width="13.5"/>
    <col customWidth="1" max="15370" min="15370" style="140" width="3.33203125"/>
    <col customWidth="1" max="15371" min="15371" style="140" width="10.6640625"/>
    <col customWidth="1" max="15372" min="15372" style="140" width="22.5"/>
    <col customWidth="1" max="15373" min="15373" style="140" width="13.83203125"/>
    <col customWidth="1" max="15374" min="15374" style="140" width="15.5"/>
    <col customWidth="1" max="15375" min="15375" style="140" width="8.83203125"/>
    <col customWidth="1" max="15376" min="15376" style="140" width="12.83203125"/>
    <col customWidth="1" max="15377" min="15377" style="140" width="8.83203125"/>
    <col customWidth="1" max="15378" min="15378" style="140" width="13.33203125"/>
    <col customWidth="1" max="15617" min="15379" style="140" width="8.83203125"/>
    <col customWidth="1" max="15618" min="15618" style="140" width="3.6640625"/>
    <col customWidth="1" max="15619" min="15619" style="140" width="21.1640625"/>
    <col customWidth="1" max="15620" min="15620" style="140" width="3.5"/>
    <col customWidth="1" max="15621" min="15621" style="140" width="15.5"/>
    <col customWidth="1" max="15622" min="15622" style="140" width="9.83203125"/>
    <col customWidth="1" max="15623" min="15623" style="140" width="18.6640625"/>
    <col customWidth="1" max="15624" min="15624" style="140" width="4.6640625"/>
    <col customWidth="1" max="15625" min="15625" style="140" width="13.5"/>
    <col customWidth="1" max="15626" min="15626" style="140" width="3.33203125"/>
    <col customWidth="1" max="15627" min="15627" style="140" width="10.6640625"/>
    <col customWidth="1" max="15628" min="15628" style="140" width="22.5"/>
    <col customWidth="1" max="15629" min="15629" style="140" width="13.83203125"/>
    <col customWidth="1" max="15630" min="15630" style="140" width="15.5"/>
    <col customWidth="1" max="15631" min="15631" style="140" width="8.83203125"/>
    <col customWidth="1" max="15632" min="15632" style="140" width="12.83203125"/>
    <col customWidth="1" max="15633" min="15633" style="140" width="8.83203125"/>
    <col customWidth="1" max="15634" min="15634" style="140" width="13.33203125"/>
    <col customWidth="1" max="15873" min="15635" style="140" width="8.83203125"/>
    <col customWidth="1" max="15874" min="15874" style="140" width="3.6640625"/>
    <col customWidth="1" max="15875" min="15875" style="140" width="21.1640625"/>
    <col customWidth="1" max="15876" min="15876" style="140" width="3.5"/>
    <col customWidth="1" max="15877" min="15877" style="140" width="15.5"/>
    <col customWidth="1" max="15878" min="15878" style="140" width="9.83203125"/>
    <col customWidth="1" max="15879" min="15879" style="140" width="18.6640625"/>
    <col customWidth="1" max="15880" min="15880" style="140" width="4.6640625"/>
    <col customWidth="1" max="15881" min="15881" style="140" width="13.5"/>
    <col customWidth="1" max="15882" min="15882" style="140" width="3.33203125"/>
    <col customWidth="1" max="15883" min="15883" style="140" width="10.6640625"/>
    <col customWidth="1" max="15884" min="15884" style="140" width="22.5"/>
    <col customWidth="1" max="15885" min="15885" style="140" width="13.83203125"/>
    <col customWidth="1" max="15886" min="15886" style="140" width="15.5"/>
    <col customWidth="1" max="15887" min="15887" style="140" width="8.83203125"/>
    <col customWidth="1" max="15888" min="15888" style="140" width="12.83203125"/>
    <col customWidth="1" max="15889" min="15889" style="140" width="8.83203125"/>
    <col customWidth="1" max="15890" min="15890" style="140" width="13.33203125"/>
    <col customWidth="1" max="16129" min="15891" style="140" width="8.83203125"/>
    <col customWidth="1" max="16130" min="16130" style="140" width="3.6640625"/>
    <col customWidth="1" max="16131" min="16131" style="140" width="21.1640625"/>
    <col customWidth="1" max="16132" min="16132" style="140" width="3.5"/>
    <col customWidth="1" max="16133" min="16133" style="140" width="15.5"/>
    <col customWidth="1" max="16134" min="16134" style="140" width="9.83203125"/>
    <col customWidth="1" max="16135" min="16135" style="140" width="18.6640625"/>
    <col customWidth="1" max="16136" min="16136" style="140" width="4.6640625"/>
    <col customWidth="1" max="16137" min="16137" style="140" width="13.5"/>
    <col customWidth="1" max="16138" min="16138" style="140" width="3.33203125"/>
    <col customWidth="1" max="16139" min="16139" style="140" width="10.6640625"/>
    <col customWidth="1" max="16140" min="16140" style="140" width="22.5"/>
    <col customWidth="1" max="16141" min="16141" style="140" width="13.83203125"/>
    <col customWidth="1" max="16142" min="16142" style="140" width="15.5"/>
    <col customWidth="1" max="16143" min="16143" style="140" width="8.83203125"/>
    <col customWidth="1" max="16144" min="16144" style="140" width="12.83203125"/>
    <col customWidth="1" max="16145" min="16145" style="140" width="8.83203125"/>
    <col customWidth="1" max="16146" min="16146" style="140" width="13.33203125"/>
    <col customWidth="1" max="16384" min="16147" style="140" width="8.83203125"/>
  </cols>
  <sheetData>
    <row customHeight="1" ht="14" r="1" s="22" thickBot="1"/>
    <row customHeight="1" ht="14" r="2" s="22" thickTop="1">
      <c r="B2" s="31" t="n"/>
      <c r="C2" s="32" t="n"/>
      <c r="D2" s="32" t="n"/>
      <c r="E2" s="32" t="n"/>
      <c r="F2" s="32" t="n"/>
      <c r="G2" s="32" t="n"/>
      <c r="H2" s="32" t="n"/>
      <c r="I2" s="32" t="n"/>
      <c r="J2" s="33" t="n"/>
    </row>
    <row r="3">
      <c r="B3" s="34" t="n"/>
      <c r="J3" s="66" t="n"/>
    </row>
    <row r="4">
      <c r="B4" s="34" t="n"/>
      <c r="J4" s="66" t="n"/>
    </row>
    <row r="5">
      <c r="B5" s="34" t="n"/>
      <c r="J5" s="66" t="n"/>
    </row>
    <row r="6">
      <c r="B6" s="34" t="n"/>
      <c r="J6" s="66" t="n"/>
    </row>
    <row customHeight="1" ht="20.25" r="7" s="22">
      <c r="B7" s="34" t="n"/>
      <c r="C7" s="139" t="inlineStr">
        <is>
          <t>YAYASAN KESEJAHTERAAN PEGAWAI</t>
        </is>
      </c>
      <c r="J7" s="35" t="n"/>
    </row>
    <row customHeight="1" ht="20.25" r="8" s="22">
      <c r="B8" s="34" t="n"/>
      <c r="C8" s="139" t="inlineStr">
        <is>
          <t>PT. BANK PEMBANGUNAN DAERAH JAWA BARAT DAN BANTEN</t>
        </is>
      </c>
      <c r="J8" s="36" t="n"/>
      <c r="L8" s="37" t="n"/>
      <c r="N8" s="38" t="n"/>
    </row>
    <row customFormat="1" customHeight="1" ht="12" r="9" s="142" thickBot="1">
      <c r="B9" s="67" t="n"/>
      <c r="C9" s="68" t="n"/>
      <c r="D9" s="68" t="n"/>
      <c r="E9" s="68" t="n"/>
      <c r="F9" s="69" t="n"/>
      <c r="G9" s="69" t="n"/>
      <c r="H9" s="69" t="n"/>
      <c r="I9" s="69" t="n"/>
      <c r="J9" s="70" t="n"/>
      <c r="L9" s="72" t="n"/>
      <c r="N9" s="73" t="n"/>
    </row>
    <row customFormat="1" customHeight="1" ht="12" r="10" s="142" thickTop="1">
      <c r="B10" s="74" t="n"/>
      <c r="C10" s="75" t="n"/>
      <c r="D10" s="75" t="n"/>
      <c r="E10" s="75" t="n"/>
      <c r="F10" s="76" t="n"/>
      <c r="G10" s="76" t="n"/>
      <c r="H10" s="76" t="n"/>
      <c r="I10" s="76" t="n"/>
      <c r="J10" s="77" t="n"/>
      <c r="L10" s="72" t="n"/>
      <c r="N10" s="73" t="n"/>
    </row>
    <row customFormat="1" r="11" s="142">
      <c r="B11" s="74" t="n"/>
      <c r="C11" s="141" t="inlineStr">
        <is>
          <t>SLIP GAJI PEGAWAI YKP bank bjb</t>
        </is>
      </c>
      <c r="J11" s="77" t="n"/>
      <c r="L11" s="72" t="n"/>
      <c r="N11" s="73" t="n"/>
    </row>
    <row customFormat="1" customHeight="1" ht="11" r="12" s="142">
      <c r="B12" s="74" t="n"/>
      <c r="C12" s="75" t="n"/>
      <c r="D12" s="75" t="n"/>
      <c r="E12" s="75" t="n"/>
      <c r="F12" s="76" t="n"/>
      <c r="G12" s="76" t="n"/>
      <c r="H12" s="76" t="n"/>
      <c r="I12" s="76" t="n"/>
      <c r="J12" s="77" t="n"/>
      <c r="L12" s="72" t="n"/>
      <c r="N12" s="73" t="n"/>
    </row>
    <row customHeight="1" ht="15" r="13" s="22">
      <c r="B13" s="34" t="n"/>
      <c r="C13" s="40" t="inlineStr">
        <is>
          <t>No</t>
        </is>
      </c>
      <c r="D13" s="40" t="inlineStr">
        <is>
          <t>:</t>
        </is>
      </c>
      <c r="E13" s="41" t="n">
        <v>1</v>
      </c>
      <c r="F13" s="57" t="n"/>
      <c r="G13" s="57" t="n"/>
      <c r="H13" s="57" t="n"/>
      <c r="I13" s="57" t="n"/>
      <c r="J13" s="42" t="n"/>
      <c r="K13" s="43" t="n"/>
      <c r="L13" s="37" t="n"/>
      <c r="N13" s="38" t="n"/>
    </row>
    <row customHeight="1" ht="15" r="14" s="22">
      <c r="B14" s="34" t="n"/>
      <c r="C14" s="40" t="inlineStr">
        <is>
          <t>Nama</t>
        </is>
      </c>
      <c r="D14" s="40" t="inlineStr">
        <is>
          <t>:</t>
        </is>
      </c>
      <c r="E14" s="40">
        <f>VLOOKUP($E$13,'GAJI PEGAWAI'!$A$10:$U$9,2)</f>
        <v/>
      </c>
      <c r="F14" s="57" t="n"/>
      <c r="G14" s="57" t="n"/>
      <c r="H14" s="57" t="n"/>
      <c r="I14" s="57" t="n"/>
      <c r="J14" s="42" t="n"/>
      <c r="L14" s="37" t="n"/>
      <c r="N14" s="38" t="n"/>
    </row>
    <row customHeight="1" ht="15" r="15" s="22">
      <c r="B15" s="34" t="n"/>
      <c r="C15" s="40" t="inlineStr">
        <is>
          <t>Ms. Kerja</t>
        </is>
      </c>
      <c r="D15" s="40" t="inlineStr">
        <is>
          <t>:</t>
        </is>
      </c>
      <c r="E15" s="40">
        <f>VLOOKUP($E$13,'GAJI PEGAWAI'!$A$10:$U$9,3)</f>
        <v/>
      </c>
      <c r="F15" s="57" t="n"/>
      <c r="G15" s="57" t="inlineStr">
        <is>
          <t>Pot.Kehadiran</t>
        </is>
      </c>
      <c r="H15" s="57" t="inlineStr">
        <is>
          <t xml:space="preserve"> :</t>
        </is>
      </c>
      <c r="I15" s="167">
        <f>VLOOKUP($E$13,'GAJI PEGAWAI'!$A$10:$U$9,10)</f>
        <v/>
      </c>
      <c r="J15" s="44" t="n"/>
      <c r="L15" s="37" t="n"/>
      <c r="N15" s="38" t="n"/>
    </row>
    <row customHeight="1" ht="15" r="16" s="22">
      <c r="B16" s="34" t="n"/>
      <c r="C16" s="58" t="inlineStr">
        <is>
          <t>Grade</t>
        </is>
      </c>
      <c r="D16" s="40" t="inlineStr">
        <is>
          <t>:</t>
        </is>
      </c>
      <c r="E16" s="40">
        <f>VLOOKUP($E$13,'GAJI PEGAWAI'!$A$10:$U$9,4)</f>
        <v/>
      </c>
      <c r="F16" s="57" t="n"/>
      <c r="G16" s="57" t="inlineStr">
        <is>
          <t>Pot. Absensi</t>
        </is>
      </c>
      <c r="H16" s="57" t="inlineStr">
        <is>
          <t xml:space="preserve"> :</t>
        </is>
      </c>
      <c r="I16" s="167">
        <f>VLOOKUP($E$13,'GAJI PEGAWAI'!$A$10:$U$9,11)</f>
        <v/>
      </c>
      <c r="J16" s="44" t="n"/>
      <c r="L16" s="37" t="n"/>
      <c r="N16" s="38" t="n"/>
    </row>
    <row customHeight="1" ht="15" r="17" s="22">
      <c r="B17" s="34" t="n"/>
      <c r="C17" s="40" t="n"/>
      <c r="D17" s="40" t="n"/>
      <c r="E17" s="167" t="n"/>
      <c r="F17" s="57" t="n"/>
      <c r="G17" s="57" t="inlineStr">
        <is>
          <t>Iuran DPLK</t>
        </is>
      </c>
      <c r="H17" s="57" t="inlineStr">
        <is>
          <t xml:space="preserve"> :</t>
        </is>
      </c>
      <c r="I17" s="167">
        <f>VLOOKUP($E$13,'GAJI PEGAWAI'!$A$10:$U$9,14)</f>
        <v/>
      </c>
      <c r="J17" s="44" t="n"/>
      <c r="L17" s="37" t="n"/>
      <c r="N17" s="38" t="n"/>
    </row>
    <row customHeight="1" ht="15" r="18" s="22">
      <c r="B18" s="34" t="n"/>
      <c r="C18" s="40" t="inlineStr">
        <is>
          <t>Tunj. DPLK</t>
        </is>
      </c>
      <c r="D18" s="40" t="inlineStr">
        <is>
          <t>:</t>
        </is>
      </c>
      <c r="E18" s="167">
        <f>VLOOKUP($E$13,'GAJI PEGAWAI'!$A$10:$U$9,6)</f>
        <v/>
      </c>
      <c r="F18" s="57" t="n"/>
      <c r="G18" s="57" t="inlineStr">
        <is>
          <t>Iuran BPJS TK</t>
        </is>
      </c>
      <c r="H18" s="40" t="inlineStr">
        <is>
          <t xml:space="preserve"> :</t>
        </is>
      </c>
      <c r="I18" s="167">
        <f>VLOOKUP($E$13,'GAJI PEGAWAI'!$A$10:$U$9,15)</f>
        <v/>
      </c>
      <c r="J18" s="44" t="n"/>
      <c r="L18" s="37" t="n"/>
      <c r="N18" s="38" t="n"/>
    </row>
    <row customHeight="1" ht="15" r="19" s="22">
      <c r="B19" s="34" t="n"/>
      <c r="C19" s="40" t="inlineStr">
        <is>
          <t>Tunj. BPJS TK</t>
        </is>
      </c>
      <c r="D19" s="40" t="inlineStr">
        <is>
          <t>:</t>
        </is>
      </c>
      <c r="E19" s="167">
        <f>VLOOKUP($E$13,'GAJI PEGAWAI'!$A$10:$U$9,7)</f>
        <v/>
      </c>
      <c r="F19" s="57" t="n"/>
      <c r="G19" s="57" t="inlineStr">
        <is>
          <t>Iuran BPJS Kes</t>
        </is>
      </c>
      <c r="H19" s="57" t="inlineStr">
        <is>
          <t xml:space="preserve"> :</t>
        </is>
      </c>
      <c r="I19" s="167">
        <f>VLOOKUP($E$13,'GAJI PEGAWAI'!$A$10:$U$9,16)</f>
        <v/>
      </c>
      <c r="J19" s="45" t="n"/>
      <c r="L19" s="37" t="n"/>
      <c r="N19" s="38" t="n"/>
    </row>
    <row customHeight="1" ht="15" r="20" s="22">
      <c r="B20" s="34" t="n"/>
      <c r="C20" s="63" t="inlineStr">
        <is>
          <t>Tunj. BPJS Kes</t>
        </is>
      </c>
      <c r="D20" s="64" t="inlineStr">
        <is>
          <t>:</t>
        </is>
      </c>
      <c r="E20" s="168">
        <f>VLOOKUP($E$13,'GAJI PEGAWAI'!$A$10:$U$9,8)</f>
        <v/>
      </c>
      <c r="F20" s="65" t="inlineStr">
        <is>
          <t>+</t>
        </is>
      </c>
      <c r="G20" s="57" t="inlineStr">
        <is>
          <t>Angs. Bjb syariah</t>
        </is>
      </c>
      <c r="H20" s="57" t="inlineStr">
        <is>
          <t xml:space="preserve"> :</t>
        </is>
      </c>
      <c r="I20" s="167">
        <f>VLOOKUP($E$13,'GAJI PEGAWAI'!$A$10:$U$9,17)</f>
        <v/>
      </c>
      <c r="J20" s="45" t="n"/>
      <c r="L20" s="37" t="n"/>
      <c r="N20" s="46" t="n"/>
    </row>
    <row customHeight="1" ht="15" r="21" s="22">
      <c r="B21" s="34" t="n"/>
      <c r="C21" s="59" t="inlineStr">
        <is>
          <t>Jumlah Tunjangan</t>
        </is>
      </c>
      <c r="D21" s="40" t="inlineStr">
        <is>
          <t>:</t>
        </is>
      </c>
      <c r="E21" s="169">
        <f>SUM(E18:E20)</f>
        <v/>
      </c>
      <c r="F21" s="57" t="n"/>
      <c r="G21" s="57" t="inlineStr">
        <is>
          <t>Angs. Kopen</t>
        </is>
      </c>
      <c r="H21" s="57" t="inlineStr">
        <is>
          <t xml:space="preserve"> :</t>
        </is>
      </c>
      <c r="I21" s="167">
        <f>VLOOKUP($E$13,'GAJI PEGAWAI'!$A$10:$U$9,18)</f>
        <v/>
      </c>
      <c r="J21" s="44" t="n"/>
      <c r="K21" s="37" t="n"/>
      <c r="L21" s="37" t="n"/>
      <c r="M21" s="47" t="n"/>
      <c r="N21" s="46" t="n"/>
    </row>
    <row customHeight="1" ht="15" r="22" s="22">
      <c r="B22" s="34" t="n"/>
      <c r="F22" s="57" t="n"/>
      <c r="G22" s="61" t="inlineStr">
        <is>
          <t>Angs. Ziebar</t>
        </is>
      </c>
      <c r="H22" s="61" t="inlineStr">
        <is>
          <t xml:space="preserve"> :</t>
        </is>
      </c>
      <c r="I22" s="168">
        <f>VLOOKUP($E$13,'GAJI PEGAWAI'!$A$10:$U$9,19)</f>
        <v/>
      </c>
      <c r="J22" s="62" t="inlineStr">
        <is>
          <t>+</t>
        </is>
      </c>
      <c r="L22" s="170" t="n"/>
    </row>
    <row customHeight="1" ht="15" r="23" s="22">
      <c r="B23" s="34" t="n"/>
      <c r="C23" s="59" t="inlineStr">
        <is>
          <t>Gaji (Single Salary)</t>
        </is>
      </c>
      <c r="D23" s="59" t="inlineStr">
        <is>
          <t>:</t>
        </is>
      </c>
      <c r="E23" s="171">
        <f>VLOOKUP($E$13,'GAJI PEGAWAI'!$A$10:$U$9,5)</f>
        <v/>
      </c>
      <c r="F23" s="57" t="n"/>
      <c r="G23" s="60" t="inlineStr">
        <is>
          <t>Jumlah Pot. Pegawai</t>
        </is>
      </c>
      <c r="H23" s="57" t="inlineStr">
        <is>
          <t xml:space="preserve"> :</t>
        </is>
      </c>
      <c r="I23" s="172">
        <f>SUM(I15:I22)</f>
        <v/>
      </c>
      <c r="J23" s="44" t="n"/>
    </row>
    <row customHeight="1" ht="13.5" r="24" s="22">
      <c r="B24" s="34" t="n"/>
      <c r="C24" s="40" t="n"/>
      <c r="D24" s="40" t="n"/>
      <c r="E24" s="173" t="n"/>
      <c r="F24" s="57" t="n"/>
      <c r="G24" s="57" t="n"/>
      <c r="H24" s="57" t="n"/>
      <c r="I24" s="48" t="n"/>
      <c r="J24" s="49" t="n"/>
    </row>
    <row customHeight="1" ht="12.75" r="25" s="22" thickBot="1">
      <c r="B25" s="34" t="n"/>
      <c r="F25" s="57" t="n"/>
      <c r="J25" s="50" t="n"/>
    </row>
    <row customHeight="1" ht="16.5" r="26" s="22" thickBot="1">
      <c r="B26" s="34" t="n"/>
      <c r="C26" s="40" t="n"/>
      <c r="D26" s="78" t="inlineStr">
        <is>
          <t>Gaji Bersih</t>
        </is>
      </c>
      <c r="E26" s="79" t="n"/>
      <c r="F26" s="80" t="n"/>
      <c r="G26" s="174">
        <f>E23-I23</f>
        <v/>
      </c>
      <c r="H26" s="57" t="n"/>
      <c r="I26" s="57" t="n"/>
      <c r="J26" s="42" t="n"/>
      <c r="L26" s="170" t="n"/>
    </row>
    <row customHeight="1" ht="15" r="27" s="22">
      <c r="B27" s="34" t="n"/>
      <c r="C27" s="40" t="n"/>
      <c r="H27" s="57" t="n"/>
      <c r="I27" s="57" t="n"/>
      <c r="J27" s="42" t="n"/>
    </row>
    <row customHeight="1" ht="15" r="28" s="22">
      <c r="B28" s="34" t="n"/>
      <c r="C28" s="40" t="n"/>
      <c r="D28" s="40" t="n"/>
      <c r="E28" s="40" t="n"/>
      <c r="F28" s="57" t="n"/>
      <c r="G28" s="175" t="inlineStr">
        <is>
          <t>Bandung 20 Oct 2019</t>
        </is>
      </c>
      <c r="H28" s="57" t="n"/>
      <c r="I28" s="57" t="n"/>
      <c r="J28" s="42" t="n"/>
    </row>
    <row customHeight="1" ht="15" r="29" s="22">
      <c r="B29" s="34" t="n"/>
      <c r="C29" s="40" t="n"/>
      <c r="D29" s="40" t="n"/>
      <c r="E29" s="40" t="n"/>
      <c r="F29" s="57" t="n"/>
      <c r="G29" s="176" t="n"/>
      <c r="H29" s="57" t="n"/>
      <c r="I29" s="57" t="n"/>
      <c r="J29" s="51" t="n"/>
    </row>
    <row customHeight="1" ht="15" r="30" s="22">
      <c r="B30" s="34" t="n"/>
      <c r="C30" s="40" t="n"/>
      <c r="D30" s="40" t="n"/>
      <c r="E30" s="40" t="n"/>
      <c r="F30" s="57" t="n"/>
      <c r="G30" s="52" t="n"/>
      <c r="H30" s="52" t="n"/>
      <c r="I30" s="52" t="n"/>
      <c r="J30" s="51" t="n"/>
    </row>
    <row customHeight="1" ht="15" r="31" s="22">
      <c r="B31" s="34" t="n"/>
      <c r="C31" s="40" t="n"/>
      <c r="D31" s="40" t="n"/>
      <c r="E31" s="40" t="n"/>
      <c r="F31" s="57" t="n"/>
      <c r="G31" s="52" t="n"/>
      <c r="H31" s="52" t="n"/>
      <c r="I31" s="52" t="n"/>
      <c r="J31" s="51" t="n"/>
    </row>
    <row customHeight="1" ht="16" r="32" s="22" thickBot="1">
      <c r="B32" s="39" t="n"/>
      <c r="C32" s="53" t="n"/>
      <c r="D32" s="53" t="n"/>
      <c r="E32" s="53" t="n"/>
      <c r="F32" s="54" t="n"/>
      <c r="G32" s="54" t="n"/>
      <c r="H32" s="54" t="n"/>
      <c r="I32" s="54" t="n"/>
      <c r="J32" s="55" t="n"/>
    </row>
    <row customHeight="1" ht="16" r="33" s="22" thickTop="1">
      <c r="C33" s="40" t="n"/>
      <c r="D33" s="40" t="n"/>
      <c r="E33" s="40" t="n"/>
      <c r="F33" s="57" t="n"/>
      <c r="G33" s="57" t="n"/>
      <c r="H33" s="57" t="n"/>
      <c r="I33" s="57" t="n"/>
      <c r="J33" s="57" t="n"/>
    </row>
    <row customHeight="1" ht="15" r="34" s="22">
      <c r="C34" s="40" t="n"/>
      <c r="D34" s="40" t="n"/>
      <c r="E34" s="40" t="n"/>
      <c r="F34" s="57" t="n"/>
      <c r="G34" s="57" t="n"/>
      <c r="H34" s="57" t="n"/>
      <c r="I34" s="57" t="n"/>
      <c r="J34" s="57" t="n"/>
    </row>
  </sheetData>
  <mergeCells count="3">
    <mergeCell ref="C8:I8"/>
    <mergeCell ref="C7:I7"/>
    <mergeCell ref="C11:I11"/>
  </mergeCells>
  <printOptions horizontalCentered="1"/>
  <pageMargins bottom="0.21" footer="0.17" header="0.17" left="0.18" right="0.38" top="0.48"/>
  <pageSetup orientation="portrait" paperSize="5" scale="86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18.6640625"/>
    <col customWidth="1" max="4" min="4" style="144" width="12.1640625"/>
    <col bestFit="1" customWidth="1" max="5" min="5" style="144" width="10"/>
    <col bestFit="1" customWidth="1" max="6" min="6" style="144" width="8.5"/>
    <col bestFit="1" customWidth="1" max="7" min="7" style="144" width="12.5"/>
    <col bestFit="1" customWidth="1" max="8" min="8" style="144" width="10"/>
    <col customWidth="1" max="9" min="9" style="144" width="11.1640625"/>
    <col bestFit="1" customWidth="1" max="11" min="10" style="144" width="10"/>
    <col customWidth="1" max="12" min="12" style="144" width="9.83203125"/>
    <col customWidth="1" max="13" min="13" style="144" width="12.83203125"/>
    <col bestFit="1" customWidth="1" max="14" min="14" style="144" width="11.5"/>
    <col customWidth="1" max="15" min="15" style="144" width="8.83203125"/>
    <col bestFit="1" customWidth="1" max="16" min="16" style="144" width="10"/>
    <col customWidth="1" max="17" min="17" style="144" width="11.6640625"/>
    <col customWidth="1" max="18" min="18" style="144" width="8.83203125"/>
    <col customWidth="1" max="16384" min="19" style="144" width="8.83203125"/>
  </cols>
  <sheetData>
    <row r="1">
      <c r="A1" s="150" t="inlineStr">
        <is>
          <t xml:space="preserve">Lampiran Memo Nomor :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  <c r="H4" s="160" t="n"/>
      <c r="I4" s="160" t="n"/>
      <c r="J4" s="160" t="n"/>
      <c r="K4" s="160" t="n"/>
      <c r="L4" s="160" t="n"/>
      <c r="M4" s="160" t="n"/>
    </row>
    <row r="5">
      <c r="A5" s="143" t="inlineStr">
        <is>
          <t>DAFTAR PEMBAYARAN BPJS KETENAGAKERJAAN</t>
        </is>
      </c>
    </row>
    <row r="6">
      <c r="A6" s="143" t="inlineStr">
        <is>
          <t>BULAN JUNI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8" t="inlineStr">
        <is>
          <t>SINGLE SALARY</t>
        </is>
      </c>
      <c r="E8" s="151" t="inlineStr">
        <is>
          <t>BPJS</t>
        </is>
      </c>
      <c r="F8" s="157" t="n"/>
      <c r="G8" s="157" t="n"/>
      <c r="H8" s="155" t="n"/>
      <c r="I8" s="151" t="inlineStr">
        <is>
          <t>TOTAL TUNJANGAN</t>
        </is>
      </c>
      <c r="J8" s="151" t="inlineStr">
        <is>
          <t>PEGAWAI</t>
        </is>
      </c>
      <c r="K8" s="155" t="n"/>
      <c r="L8" s="151" t="inlineStr">
        <is>
          <t>TOTAL PEGAWAI</t>
        </is>
      </c>
      <c r="M8" s="151" t="inlineStr">
        <is>
          <t>TOTAL BIAYA BPJS TK</t>
        </is>
      </c>
    </row>
    <row r="9">
      <c r="A9" s="149" t="n"/>
      <c r="B9" s="149" t="n"/>
      <c r="C9" s="149" t="n"/>
      <c r="D9" s="149" t="n"/>
      <c r="E9" s="151" t="inlineStr">
        <is>
          <t>JKK</t>
        </is>
      </c>
      <c r="F9" s="151" t="inlineStr">
        <is>
          <t>JKM</t>
        </is>
      </c>
      <c r="G9" s="151" t="inlineStr">
        <is>
          <t>JHT TK</t>
        </is>
      </c>
      <c r="H9" s="151" t="inlineStr">
        <is>
          <t>JP</t>
        </is>
      </c>
      <c r="I9" s="149" t="n"/>
      <c r="J9" s="151" t="inlineStr">
        <is>
          <t>JHT TK</t>
        </is>
      </c>
      <c r="K9" s="151" t="inlineStr">
        <is>
          <t>JP</t>
        </is>
      </c>
      <c r="L9" s="149" t="n"/>
      <c r="M9" s="149" t="n"/>
    </row>
    <row r="10">
      <c r="A10" s="136" t="inlineStr">
        <is>
          <t>TOTAL</t>
        </is>
      </c>
      <c r="B10" s="157" t="n"/>
      <c r="C10" s="157" t="n"/>
      <c r="D10" s="155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54" t="n"/>
    </row>
    <row r="11">
      <c r="A11" s="163" t="n"/>
      <c r="B11" s="163" t="n"/>
      <c r="C11" s="163" t="n"/>
      <c r="D11" s="99" t="n"/>
      <c r="E11" s="4">
        <f>'[1]Daftar Gaji'!H36</f>
        <v/>
      </c>
      <c r="F11" s="4" t="n"/>
      <c r="G11" s="4" t="n"/>
      <c r="H11" s="4" t="n"/>
      <c r="I11" s="4" t="n"/>
      <c r="J11" s="4">
        <f>'[1]Daftar Gaji'!Q36</f>
        <v/>
      </c>
      <c r="K11" s="4" t="n"/>
      <c r="L11" s="4" t="n"/>
      <c r="M11" s="164" t="n"/>
    </row>
    <row r="12">
      <c r="A12" s="163" t="n"/>
      <c r="B12" s="163" t="n"/>
      <c r="C12" s="163" t="n"/>
      <c r="D12" s="5" t="n"/>
      <c r="E12" s="145" t="inlineStr">
        <is>
          <t>Bandung,  24 Juni 2019</t>
        </is>
      </c>
    </row>
    <row r="13">
      <c r="A13" s="164" t="n"/>
      <c r="B13" s="164" t="n"/>
      <c r="C13" s="164" t="n"/>
      <c r="D13" s="143" t="n"/>
      <c r="E13" s="145" t="n"/>
      <c r="F13" s="145" t="n"/>
      <c r="G13" s="145" t="n"/>
      <c r="H13" s="145" t="n"/>
      <c r="I13" s="145" t="n"/>
      <c r="J13" s="164" t="n"/>
      <c r="K13" s="164" t="n"/>
      <c r="L13" s="164" t="n"/>
      <c r="M13" s="164" t="n"/>
    </row>
    <row r="14">
      <c r="A14" s="164" t="n"/>
      <c r="B14" s="164" t="n"/>
      <c r="C14" s="164" t="n"/>
      <c r="D14" s="164" t="n"/>
      <c r="E14" s="98" t="n"/>
      <c r="F14" s="145" t="n"/>
      <c r="G14" s="145" t="n"/>
      <c r="H14" s="145" t="n"/>
      <c r="I14" s="145" t="n"/>
      <c r="J14" s="164" t="n"/>
      <c r="K14" s="164" t="n"/>
      <c r="L14" s="164" t="n"/>
      <c r="M14" s="97" t="n"/>
    </row>
    <row r="15">
      <c r="A15" s="164" t="n"/>
      <c r="B15" s="164" t="n"/>
      <c r="C15" s="164" t="n"/>
      <c r="D15" s="97" t="n"/>
      <c r="E15" s="163" t="n"/>
      <c r="F15" s="163" t="n"/>
      <c r="G15" s="163" t="n"/>
      <c r="H15" s="163" t="n"/>
      <c r="I15" s="163" t="n"/>
      <c r="J15" s="164" t="n"/>
      <c r="K15" s="164" t="n"/>
      <c r="L15" s="164" t="n"/>
      <c r="M15" s="164" t="n"/>
    </row>
    <row r="16">
      <c r="A16" s="164" t="n"/>
      <c r="B16" s="164" t="n"/>
      <c r="C16" s="164" t="n"/>
      <c r="D16" s="164" t="n"/>
      <c r="E16" s="87" t="n"/>
      <c r="F16" s="87" t="n"/>
      <c r="G16" s="87" t="n"/>
      <c r="H16" s="87" t="n"/>
      <c r="I16" s="87" t="n"/>
      <c r="J16" s="87" t="n"/>
      <c r="K16" s="87" t="n"/>
      <c r="L16" s="87" t="n"/>
      <c r="M16" s="87" t="n"/>
    </row>
    <row r="17">
      <c r="A17" s="164" t="n"/>
      <c r="C17" s="164" t="n"/>
      <c r="D17" s="164" t="n"/>
      <c r="E17" s="164" t="n"/>
      <c r="F17" s="164" t="n"/>
      <c r="G17" s="164" t="n"/>
      <c r="H17" s="164" t="n"/>
      <c r="I17" s="164" t="n"/>
      <c r="J17" s="164" t="n"/>
      <c r="K17" s="164" t="n"/>
      <c r="L17" s="164" t="n"/>
      <c r="M17" s="164" t="n"/>
    </row>
    <row r="18">
      <c r="A18" s="164" t="n"/>
      <c r="C18" s="164" t="n"/>
      <c r="D18" s="164" t="inlineStr">
        <is>
          <t xml:space="preserve"> </t>
        </is>
      </c>
      <c r="E18" s="164" t="n"/>
      <c r="F18" s="164" t="n"/>
      <c r="G18" s="164" t="n"/>
      <c r="H18" s="101" t="inlineStr">
        <is>
          <t xml:space="preserve">          Ahmad Fuad            Yayat Karyatimah  </t>
        </is>
      </c>
      <c r="I18" s="101" t="n"/>
      <c r="J18" s="101" t="n"/>
      <c r="K18" s="164" t="n"/>
      <c r="L18" s="164" t="n"/>
      <c r="M18" s="164" t="n"/>
    </row>
    <row r="19">
      <c r="A19" s="164" t="n"/>
      <c r="C19" s="164" t="n"/>
      <c r="D19" s="164" t="n"/>
      <c r="E19" s="164" t="n"/>
      <c r="F19" s="164" t="n"/>
      <c r="G19" s="164" t="n"/>
      <c r="H19" s="164" t="n"/>
      <c r="I19" s="164" t="n"/>
      <c r="J19" s="164" t="n"/>
      <c r="K19" s="164" t="n"/>
      <c r="L19" s="164" t="n"/>
      <c r="M19" s="164" t="n"/>
    </row>
    <row r="21">
      <c r="A21" s="160" t="n"/>
      <c r="K21" s="160" t="n"/>
      <c r="L21" s="160" t="n"/>
    </row>
    <row r="22">
      <c r="A22" s="160" t="n"/>
      <c r="K22" s="160" t="n"/>
      <c r="L22" s="160" t="n"/>
    </row>
    <row r="23">
      <c r="A23" s="161" t="n"/>
      <c r="B23" s="161" t="n"/>
      <c r="C23" s="161" t="n"/>
      <c r="D23" s="161" t="n"/>
      <c r="E23" s="161" t="n"/>
      <c r="F23" s="161" t="n"/>
      <c r="G23" s="161" t="n"/>
      <c r="H23" s="161" t="n"/>
      <c r="I23" s="161" t="n"/>
      <c r="J23" s="161" t="n"/>
      <c r="K23" s="161" t="n"/>
      <c r="L23" s="161" t="n"/>
    </row>
    <row r="24">
      <c r="F24" s="161" t="n"/>
      <c r="G24" s="161" t="n"/>
      <c r="H24" s="161" t="n"/>
      <c r="I24" s="161" t="n"/>
      <c r="K24" s="161" t="n"/>
      <c r="L24" s="161" t="n"/>
    </row>
    <row r="25">
      <c r="E25" s="161" t="n"/>
      <c r="F25" s="161" t="n"/>
      <c r="G25" s="161" t="n"/>
      <c r="H25" s="161" t="n"/>
      <c r="I25" s="161" t="n"/>
      <c r="J25" s="161" t="n"/>
      <c r="K25" s="161" t="n"/>
      <c r="L25" s="161" t="n"/>
    </row>
    <row r="26">
      <c r="A26" s="6" t="n"/>
      <c r="B26" s="166" t="n"/>
      <c r="C26" s="110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</row>
    <row r="27">
      <c r="A27" s="6" t="n"/>
      <c r="B27" s="166" t="n"/>
      <c r="C27" s="159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</row>
    <row r="28">
      <c r="A28" s="6" t="n"/>
      <c r="B28" s="166" t="n"/>
      <c r="C28" s="159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</row>
    <row r="29">
      <c r="A29" s="6" t="n"/>
      <c r="B29" s="166" t="n"/>
      <c r="C29" s="159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</row>
    <row r="30">
      <c r="A30" s="6" t="n"/>
      <c r="B30" s="8" t="n"/>
      <c r="C30" s="160" t="n"/>
      <c r="D30" s="1" t="n"/>
      <c r="E30" s="12" t="n"/>
      <c r="F30" s="12" t="n"/>
      <c r="G30" s="12" t="n"/>
      <c r="H30" s="12" t="n"/>
      <c r="I30" s="12" t="n"/>
      <c r="J30" s="12" t="n"/>
      <c r="K30" s="12" t="n"/>
      <c r="L30" s="12" t="n"/>
    </row>
    <row r="31">
      <c r="A31" s="6" t="n"/>
      <c r="B31" s="166" t="n"/>
      <c r="C31" s="159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</row>
    <row r="32">
      <c r="A32" s="6" t="n"/>
      <c r="B32" s="166" t="n"/>
      <c r="C32" s="159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</row>
    <row r="33">
      <c r="A33" s="6" t="n"/>
      <c r="B33" s="166" t="n"/>
      <c r="C33" s="159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</row>
    <row r="34">
      <c r="A34" s="6" t="n"/>
      <c r="B34" s="166" t="n"/>
      <c r="C34" s="159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</row>
    <row r="35">
      <c r="A35" s="6" t="n"/>
      <c r="B35" s="166" t="n"/>
      <c r="C35" s="159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</row>
    <row r="36">
      <c r="A36" s="6" t="n"/>
      <c r="B36" s="166" t="n"/>
      <c r="C36" s="159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</row>
    <row r="37">
      <c r="A37" s="6" t="n"/>
      <c r="B37" s="166" t="n"/>
      <c r="C37" s="159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</row>
    <row r="38">
      <c r="A38" s="6" t="n"/>
      <c r="B38" s="160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</row>
    <row r="39">
      <c r="A39" s="6" t="n"/>
      <c r="B39" s="8" t="n"/>
      <c r="C39" s="160" t="n"/>
      <c r="D39" s="1" t="n"/>
      <c r="E39" s="12" t="n"/>
      <c r="F39" s="12" t="n"/>
      <c r="G39" s="12" t="n"/>
      <c r="H39" s="12" t="n"/>
      <c r="I39" s="12" t="n"/>
      <c r="J39" s="12" t="n"/>
      <c r="K39" s="12" t="n"/>
      <c r="L39" s="12" t="n"/>
    </row>
    <row r="40">
      <c r="A40" s="6" t="n"/>
      <c r="B40" s="166" t="n"/>
      <c r="C40" s="159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</row>
    <row r="41">
      <c r="A41" s="6" t="n"/>
      <c r="B41" s="166" t="n"/>
      <c r="C41" s="159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</row>
    <row r="42">
      <c r="A42" s="6" t="n"/>
      <c r="B42" s="166" t="n"/>
      <c r="C42" s="159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</row>
    <row r="43">
      <c r="A43" s="6" t="n"/>
      <c r="B43" s="166" t="n"/>
      <c r="C43" s="159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</row>
    <row r="44">
      <c r="A44" s="6" t="n"/>
      <c r="B44" s="11" t="n"/>
      <c r="C44" s="160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</row>
    <row r="45">
      <c r="A45" s="6" t="n"/>
      <c r="B45" s="11" t="n"/>
      <c r="C45" s="160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</row>
    <row r="46">
      <c r="A46" s="6" t="n"/>
      <c r="B46" s="11" t="n"/>
      <c r="C46" s="160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</row>
    <row r="47">
      <c r="A47" s="6" t="n"/>
      <c r="B47" s="166" t="n"/>
      <c r="C47" s="159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</row>
    <row r="48">
      <c r="A48" s="9" t="n"/>
      <c r="B48" s="162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</row>
    <row r="49">
      <c r="A49" s="6" t="n"/>
      <c r="B49" s="159" t="n"/>
      <c r="D49" s="12" t="n"/>
      <c r="E49" s="159" t="n"/>
      <c r="K49" s="159" t="n"/>
      <c r="L49" s="159" t="n"/>
    </row>
    <row r="50">
      <c r="A50" s="166" t="n"/>
      <c r="B50" s="166" t="n"/>
      <c r="C50" s="166" t="n"/>
      <c r="D50" s="1" t="n"/>
      <c r="E50" s="11" t="n"/>
      <c r="F50" s="11" t="n"/>
      <c r="G50" s="11" t="n"/>
      <c r="H50" s="11" t="n"/>
      <c r="I50" s="11" t="n"/>
      <c r="J50" s="12" t="n"/>
      <c r="K50" s="12" t="n"/>
      <c r="L50" s="12" t="n"/>
    </row>
    <row customHeight="1" ht="16" r="51" s="22">
      <c r="A51" s="166" t="n"/>
      <c r="B51" s="166" t="n"/>
      <c r="C51" s="166" t="n"/>
      <c r="D51" s="13" t="n"/>
      <c r="E51" s="166" t="n"/>
      <c r="F51" s="166" t="n"/>
      <c r="G51" s="166" t="n"/>
      <c r="H51" s="166" t="n"/>
      <c r="I51" s="166" t="n"/>
      <c r="J51" s="1" t="n"/>
      <c r="K51" s="1" t="n"/>
      <c r="L51" s="1" t="n"/>
    </row>
    <row r="52">
      <c r="A52" s="166" t="n"/>
      <c r="B52" s="166" t="n"/>
      <c r="C52" s="166" t="n"/>
      <c r="D52" s="166" t="n"/>
      <c r="E52" s="166" t="n"/>
      <c r="F52" s="166" t="n"/>
      <c r="G52" s="166" t="n"/>
      <c r="H52" s="166" t="n"/>
      <c r="I52" s="166" t="n"/>
      <c r="J52" s="1" t="n"/>
      <c r="K52" s="1" t="n"/>
      <c r="L52" s="1" t="n"/>
    </row>
    <row r="53">
      <c r="A53" s="166" t="n"/>
      <c r="B53" s="166" t="n"/>
      <c r="C53" s="166" t="n"/>
      <c r="D53" s="14" t="n"/>
      <c r="E53" s="166" t="n"/>
      <c r="F53" s="166" t="n"/>
      <c r="G53" s="166" t="n"/>
      <c r="H53" s="166" t="n"/>
      <c r="I53" s="166" t="n"/>
      <c r="J53" s="166" t="n"/>
      <c r="K53" s="166" t="n"/>
      <c r="L53" s="166" t="n"/>
    </row>
    <row customHeight="1" ht="16" r="55" s="22">
      <c r="D55" s="15" t="n"/>
    </row>
  </sheetData>
  <mergeCells count="28">
    <mergeCell ref="B38:C38"/>
    <mergeCell ref="B48:C48"/>
    <mergeCell ref="B49:C49"/>
    <mergeCell ref="E49:J49"/>
    <mergeCell ref="E8:H8"/>
    <mergeCell ref="J8:K8"/>
    <mergeCell ref="I8:I9"/>
    <mergeCell ref="J23:J24"/>
    <mergeCell ref="A22:J22"/>
    <mergeCell ref="A23:A25"/>
    <mergeCell ref="B23:B25"/>
    <mergeCell ref="C23:C25"/>
    <mergeCell ref="D23:D25"/>
    <mergeCell ref="E23:E24"/>
    <mergeCell ref="M8:M9"/>
    <mergeCell ref="E12:M12"/>
    <mergeCell ref="A21:J21"/>
    <mergeCell ref="L8:L9"/>
    <mergeCell ref="A8:A9"/>
    <mergeCell ref="B8:B9"/>
    <mergeCell ref="C8:C9"/>
    <mergeCell ref="D8:D9"/>
    <mergeCell ref="A7:M7"/>
    <mergeCell ref="A1:M1"/>
    <mergeCell ref="A2:M2"/>
    <mergeCell ref="A3:M3"/>
    <mergeCell ref="A5:M5"/>
    <mergeCell ref="A6:M6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E11" sqref="E11"/>
    </sheetView>
  </sheetViews>
  <sheetFormatPr baseColWidth="10" defaultColWidth="8.83203125" defaultRowHeight="15"/>
  <cols>
    <col customWidth="1" max="1" min="1" style="144" width="5.33203125"/>
    <col customWidth="1" max="2" min="2" style="144" width="19.83203125"/>
    <col customWidth="1" max="3" min="3" style="144" width="18.6640625"/>
    <col customWidth="1" max="4" min="4" style="144" width="13.83203125"/>
    <col customWidth="1" max="5" min="5" style="144" width="11.33203125"/>
    <col customWidth="1" max="6" min="6" style="144" width="11.1640625"/>
    <col customWidth="1" max="7" min="7" style="144" width="13.1640625"/>
    <col customWidth="1" max="9" min="8" style="144" width="8.83203125"/>
    <col bestFit="1" customWidth="1" max="10" min="10" style="144" width="10"/>
    <col customWidth="1" max="11" min="11" style="144" width="11.6640625"/>
    <col customWidth="1" max="12" min="12" style="144" width="8.83203125"/>
    <col customWidth="1" max="16384" min="13" style="144" width="8.83203125"/>
  </cols>
  <sheetData>
    <row r="1">
      <c r="A1" s="150" t="n"/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</row>
    <row r="5">
      <c r="A5" s="143" t="inlineStr">
        <is>
          <t xml:space="preserve">DAFTAR PEMBAYARAN DPLK </t>
        </is>
      </c>
    </row>
    <row r="6">
      <c r="A6" s="143" t="inlineStr">
        <is>
          <t>BULAN JUNI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8" t="inlineStr">
        <is>
          <t>SINGLE SALARY</t>
        </is>
      </c>
      <c r="E8" s="151" t="inlineStr">
        <is>
          <t>TUNJANGAN DPLK</t>
        </is>
      </c>
      <c r="F8" s="151" t="inlineStr">
        <is>
          <t>PEGAWAI</t>
        </is>
      </c>
      <c r="G8" s="151" t="inlineStr">
        <is>
          <t>TOTAL BIAYA DPLK</t>
        </is>
      </c>
    </row>
    <row r="9">
      <c r="A9" s="149" t="n"/>
      <c r="B9" s="149" t="n"/>
      <c r="C9" s="149" t="n"/>
      <c r="D9" s="149" t="n"/>
      <c r="E9" s="149" t="n"/>
      <c r="F9" s="149" t="n"/>
      <c r="G9" s="149" t="n"/>
    </row>
    <row r="10">
      <c r="A10" s="111" t="inlineStr">
        <is>
          <t>TOTAL</t>
        </is>
      </c>
      <c r="B10" s="157" t="n"/>
      <c r="C10" s="157" t="n"/>
      <c r="D10" s="155" t="n"/>
      <c r="E10" s="16" t="n"/>
      <c r="F10" s="16" t="n"/>
      <c r="G10" s="28" t="n"/>
    </row>
    <row r="11">
      <c r="A11" s="163" t="n"/>
      <c r="B11" s="163" t="n"/>
      <c r="C11" s="163" t="n"/>
      <c r="D11" s="99" t="n"/>
      <c r="E11" s="137">
        <f>'[1]Daftar Gaji'!H36</f>
        <v/>
      </c>
      <c r="F11" s="137">
        <f>'[1]Daftar Gaji'!Q36</f>
        <v/>
      </c>
      <c r="G11" s="138" t="n"/>
    </row>
    <row r="12">
      <c r="A12" s="163" t="n"/>
      <c r="B12" s="163" t="n"/>
      <c r="C12" s="163" t="n"/>
      <c r="D12" s="5" t="n"/>
      <c r="E12" s="145" t="inlineStr">
        <is>
          <t>Bandung, 24 Juni 2019</t>
        </is>
      </c>
      <c r="J12" s="1" t="n"/>
      <c r="K12" s="154" t="n"/>
    </row>
    <row r="13">
      <c r="A13" s="164" t="n"/>
      <c r="B13" s="164" t="n"/>
      <c r="C13" s="164" t="n"/>
      <c r="D13" s="143" t="n"/>
      <c r="E13" s="145" t="n"/>
      <c r="F13" s="164" t="n"/>
      <c r="G13" s="164" t="n"/>
      <c r="J13" s="2" t="n"/>
      <c r="K13" s="154" t="n"/>
    </row>
    <row r="14">
      <c r="A14" s="164" t="n"/>
      <c r="B14" s="164" t="n"/>
      <c r="C14" s="164" t="n"/>
      <c r="D14" s="164" t="n"/>
      <c r="E14" s="145" t="n"/>
      <c r="F14" s="164" t="n"/>
      <c r="G14" s="164" t="n"/>
      <c r="J14" s="2" t="n"/>
      <c r="K14" s="154" t="n"/>
    </row>
    <row r="15">
      <c r="A15" s="164" t="n"/>
      <c r="B15" s="164" t="n"/>
      <c r="C15" s="164" t="n"/>
      <c r="D15" s="164" t="n"/>
      <c r="E15" s="163" t="n"/>
      <c r="J15" s="2" t="n"/>
      <c r="K15" s="154" t="n"/>
    </row>
    <row r="16">
      <c r="A16" s="164" t="n"/>
      <c r="B16" s="164" t="n"/>
      <c r="C16" s="164" t="n"/>
      <c r="D16" s="164" t="n"/>
      <c r="E16" s="143" t="inlineStr">
        <is>
          <t xml:space="preserve">Ahmad Fuad         </t>
        </is>
      </c>
      <c r="J16" s="1" t="n"/>
      <c r="K16" s="154" t="n"/>
    </row>
    <row r="17">
      <c r="A17" s="164" t="n"/>
      <c r="B17" s="164" t="n"/>
      <c r="C17" s="164" t="n"/>
      <c r="D17" s="164" t="n"/>
      <c r="E17" s="164" t="n"/>
      <c r="F17" s="164" t="n"/>
      <c r="G17" s="164" t="n"/>
      <c r="J17" s="1" t="n"/>
      <c r="K17" s="154" t="n"/>
    </row>
    <row r="18">
      <c r="A18" s="164" t="n"/>
      <c r="B18" s="164" t="n"/>
      <c r="C18" s="164" t="n"/>
      <c r="D18" s="164" t="inlineStr">
        <is>
          <t xml:space="preserve"> </t>
        </is>
      </c>
      <c r="E18" s="164" t="n"/>
      <c r="F18" s="164" t="n"/>
      <c r="G18" s="164" t="n"/>
      <c r="J18" s="1" t="n"/>
      <c r="K18" s="154" t="n"/>
    </row>
    <row r="19">
      <c r="A19" s="164" t="n"/>
      <c r="B19" s="164" t="n"/>
      <c r="C19" s="164" t="n"/>
      <c r="D19" s="164" t="n"/>
      <c r="E19" s="164" t="n"/>
      <c r="F19" s="164" t="n"/>
      <c r="G19" s="164" t="n"/>
      <c r="J19" s="1" t="n"/>
      <c r="K19" s="154" t="n"/>
    </row>
    <row r="20">
      <c r="A20" s="144" t="n"/>
      <c r="J20" s="1" t="n"/>
      <c r="K20" s="154" t="n"/>
    </row>
    <row r="21">
      <c r="A21" s="160" t="n"/>
      <c r="J21" s="1" t="n"/>
      <c r="K21" s="154" t="n"/>
    </row>
    <row r="22">
      <c r="A22" s="160" t="n"/>
      <c r="B22" s="144" t="n"/>
      <c r="C22" s="144" t="n"/>
      <c r="D22" s="144" t="n"/>
      <c r="E22" s="144" t="n"/>
      <c r="F22" s="144" t="n"/>
      <c r="J22" s="1" t="n"/>
      <c r="K22" s="154" t="n"/>
    </row>
    <row r="23">
      <c r="J23" s="1" t="n"/>
      <c r="K23" s="154" t="n"/>
    </row>
    <row r="24">
      <c r="J24" s="1" t="n"/>
      <c r="K24" s="154" t="n"/>
    </row>
    <row r="25">
      <c r="E25" s="161" t="n"/>
      <c r="F25" s="161" t="n"/>
      <c r="J25" s="1" t="n"/>
      <c r="K25" s="154" t="n"/>
    </row>
    <row r="26">
      <c r="A26" s="6" t="n"/>
      <c r="B26" s="166" t="n"/>
      <c r="C26" s="110" t="n"/>
      <c r="D26" s="1" t="n"/>
      <c r="E26" s="1" t="n"/>
      <c r="F26" s="1" t="n"/>
      <c r="J26" s="1" t="n"/>
      <c r="K26" s="154" t="n"/>
    </row>
    <row r="27">
      <c r="A27" s="6" t="n"/>
      <c r="B27" s="166" t="n"/>
      <c r="C27" s="159" t="n"/>
      <c r="D27" s="1" t="n"/>
      <c r="E27" s="1" t="n"/>
      <c r="F27" s="1" t="n"/>
      <c r="J27" s="1" t="n"/>
      <c r="K27" s="154" t="n"/>
    </row>
    <row r="28">
      <c r="A28" s="6" t="n"/>
      <c r="B28" s="166" t="n"/>
      <c r="C28" s="159" t="n"/>
      <c r="D28" s="1" t="n"/>
      <c r="E28" s="1" t="n"/>
      <c r="F28" s="1" t="n"/>
    </row>
    <row r="29">
      <c r="A29" s="6" t="n"/>
      <c r="B29" s="166" t="n"/>
      <c r="C29" s="159" t="n"/>
      <c r="D29" s="1" t="n"/>
      <c r="E29" s="1" t="n"/>
      <c r="F29" s="1" t="n"/>
    </row>
    <row r="30">
      <c r="A30" s="6" t="n"/>
      <c r="B30" s="8" t="n"/>
      <c r="C30" s="160" t="n"/>
      <c r="D30" s="1" t="n"/>
      <c r="E30" s="12" t="n"/>
      <c r="F30" s="12" t="n"/>
    </row>
    <row r="31">
      <c r="A31" s="6" t="n"/>
      <c r="B31" s="166" t="n"/>
      <c r="C31" s="159" t="n"/>
      <c r="D31" s="1" t="n"/>
      <c r="E31" s="1" t="n"/>
      <c r="F31" s="1" t="n"/>
    </row>
    <row r="32">
      <c r="A32" s="6" t="n"/>
      <c r="B32" s="166" t="n"/>
      <c r="C32" s="159" t="n"/>
      <c r="D32" s="1" t="n"/>
      <c r="E32" s="1" t="n"/>
      <c r="F32" s="1" t="n"/>
    </row>
    <row r="33">
      <c r="A33" s="6" t="n"/>
      <c r="B33" s="166" t="n"/>
      <c r="C33" s="159" t="n"/>
      <c r="D33" s="1" t="n"/>
      <c r="E33" s="1" t="n"/>
      <c r="F33" s="1" t="n"/>
    </row>
    <row r="34">
      <c r="A34" s="6" t="n"/>
      <c r="B34" s="166" t="n"/>
      <c r="C34" s="159" t="n"/>
      <c r="D34" s="1" t="n"/>
      <c r="E34" s="1" t="n"/>
      <c r="F34" s="1" t="n"/>
    </row>
    <row r="35">
      <c r="A35" s="6" t="n"/>
      <c r="B35" s="166" t="n"/>
      <c r="C35" s="159" t="n"/>
      <c r="D35" s="1" t="n"/>
      <c r="E35" s="1" t="n"/>
      <c r="F35" s="1" t="n"/>
    </row>
    <row r="36">
      <c r="A36" s="6" t="n"/>
      <c r="B36" s="166" t="n"/>
      <c r="C36" s="159" t="n"/>
      <c r="D36" s="1" t="n"/>
      <c r="E36" s="1" t="n"/>
      <c r="F36" s="1" t="n"/>
    </row>
    <row r="37">
      <c r="A37" s="6" t="n"/>
      <c r="B37" s="166" t="n"/>
      <c r="D37" s="1" t="n"/>
      <c r="E37" s="1" t="n"/>
      <c r="F37" s="1" t="n"/>
    </row>
    <row r="38">
      <c r="A38" s="6" t="n"/>
      <c r="B38" s="160" t="n"/>
      <c r="D38" s="12" t="n"/>
      <c r="E38" s="12" t="n"/>
      <c r="F38" s="12" t="n"/>
    </row>
    <row r="39">
      <c r="A39" s="6" t="n"/>
      <c r="B39" s="8" t="n"/>
      <c r="C39" s="160" t="n"/>
      <c r="D39" s="1" t="n"/>
      <c r="E39" s="12" t="n"/>
      <c r="F39" s="12" t="n"/>
    </row>
    <row r="40">
      <c r="A40" s="6" t="n"/>
      <c r="B40" s="166" t="n"/>
      <c r="C40" s="159" t="n"/>
      <c r="D40" s="1" t="n"/>
      <c r="E40" s="1" t="n"/>
      <c r="F40" s="1" t="n"/>
    </row>
    <row r="41">
      <c r="A41" s="6" t="n"/>
      <c r="B41" s="166" t="n"/>
      <c r="C41" s="159" t="n"/>
      <c r="D41" s="1" t="n"/>
      <c r="E41" s="1" t="n"/>
      <c r="F41" s="1" t="n"/>
    </row>
    <row r="42">
      <c r="A42" s="6" t="n"/>
      <c r="B42" s="166" t="n"/>
      <c r="C42" s="159" t="n"/>
      <c r="D42" s="1" t="n"/>
      <c r="E42" s="1" t="n"/>
      <c r="F42" s="1" t="n"/>
    </row>
    <row r="43">
      <c r="A43" s="6" t="n"/>
      <c r="B43" s="166" t="n"/>
      <c r="C43" s="159" t="n"/>
      <c r="D43" s="1" t="n"/>
      <c r="E43" s="1" t="n"/>
      <c r="F43" s="1" t="n"/>
    </row>
    <row r="44">
      <c r="A44" s="6" t="n"/>
      <c r="B44" s="11" t="n"/>
      <c r="C44" s="160" t="n"/>
      <c r="D44" s="12" t="n"/>
      <c r="E44" s="12" t="n"/>
      <c r="F44" s="12" t="n"/>
    </row>
    <row r="45">
      <c r="A45" s="6" t="n"/>
      <c r="B45" s="11" t="n"/>
      <c r="C45" s="160" t="n"/>
      <c r="D45" s="12" t="n"/>
      <c r="E45" s="12" t="n"/>
      <c r="F45" s="12" t="n"/>
    </row>
    <row r="46">
      <c r="A46" s="6" t="n"/>
      <c r="B46" s="11" t="n"/>
      <c r="C46" s="160" t="n"/>
      <c r="D46" s="12" t="n"/>
      <c r="E46" s="12" t="n"/>
      <c r="F46" s="12" t="n"/>
    </row>
    <row r="47">
      <c r="A47" s="6" t="n"/>
      <c r="B47" s="166" t="n"/>
      <c r="D47" s="12" t="n"/>
      <c r="E47" s="12" t="n"/>
      <c r="F47" s="12" t="n"/>
    </row>
    <row r="48">
      <c r="A48" s="9" t="n"/>
      <c r="B48" s="162" t="n"/>
      <c r="D48" s="165" t="n"/>
      <c r="E48" s="165" t="n"/>
    </row>
    <row r="49">
      <c r="A49" s="6" t="n"/>
      <c r="B49" s="159" t="n"/>
      <c r="D49" s="12" t="n"/>
      <c r="E49" s="159" t="n"/>
    </row>
    <row customHeight="1" ht="16" r="50" s="22">
      <c r="A50" s="166" t="n"/>
      <c r="B50" s="166" t="n"/>
      <c r="C50" s="166" t="n"/>
      <c r="D50" s="1" t="n"/>
      <c r="E50" s="11" t="n"/>
      <c r="F50" s="12" t="n"/>
    </row>
    <row customHeight="1" ht="16" r="51" s="22">
      <c r="A51" s="166" t="n"/>
      <c r="B51" s="166" t="n"/>
      <c r="C51" s="166" t="n"/>
      <c r="D51" s="13" t="n"/>
      <c r="E51" s="166" t="n"/>
      <c r="F51" s="1" t="n"/>
    </row>
    <row r="52">
      <c r="A52" s="166" t="n"/>
      <c r="B52" s="166" t="n"/>
      <c r="C52" s="166" t="n"/>
      <c r="D52" s="166" t="n"/>
      <c r="E52" s="166" t="n"/>
      <c r="F52" s="1" t="n"/>
    </row>
    <row r="53">
      <c r="A53" s="166" t="n"/>
      <c r="B53" s="166" t="n"/>
      <c r="C53" s="166" t="n"/>
      <c r="D53" s="14" t="n"/>
      <c r="E53" s="166" t="n"/>
      <c r="F53" s="166" t="n"/>
    </row>
    <row customHeight="1" ht="16" r="54" s="22"/>
    <row customHeight="1" ht="16" r="55" s="22">
      <c r="D55" s="15" t="n"/>
    </row>
  </sheetData>
  <mergeCells count="26">
    <mergeCell ref="B48:C48"/>
    <mergeCell ref="E48:F48"/>
    <mergeCell ref="F22:F23"/>
    <mergeCell ref="B37:C37"/>
    <mergeCell ref="B47:C47"/>
    <mergeCell ref="E15:G15"/>
    <mergeCell ref="A20:F20"/>
    <mergeCell ref="A21:F21"/>
    <mergeCell ref="A22:A24"/>
    <mergeCell ref="B22:B24"/>
    <mergeCell ref="C22:C24"/>
    <mergeCell ref="D22:D24"/>
    <mergeCell ref="E22:E23"/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9" sqref="I9"/>
    </sheetView>
  </sheetViews>
  <sheetFormatPr baseColWidth="10" defaultColWidth="8.83203125" defaultRowHeight="15"/>
  <cols>
    <col customWidth="1" max="2" min="2" style="22" width="10"/>
    <col customWidth="1" max="3" min="3" style="22" width="10.6640625"/>
    <col customWidth="1" max="6" min="6" style="22" width="11.5"/>
    <col customWidth="1" max="8" min="8" style="22" width="11.5"/>
  </cols>
  <sheetData>
    <row r="2">
      <c r="A2" t="inlineStr">
        <is>
          <t xml:space="preserve">BPJS Ketenagakerjaan </t>
        </is>
      </c>
    </row>
    <row r="3">
      <c r="D3" s="23" t="n">
        <v>0.0024</v>
      </c>
      <c r="E3" s="23" t="n">
        <v>0.003</v>
      </c>
      <c r="F3" s="23" t="n">
        <v>0.037</v>
      </c>
      <c r="G3" s="24" t="n">
        <v>0.02</v>
      </c>
      <c r="I3" s="24" t="n">
        <v>0.02</v>
      </c>
      <c r="J3" s="24" t="n">
        <v>0.01</v>
      </c>
    </row>
    <row r="4">
      <c r="A4" s="151" t="inlineStr">
        <is>
          <t>NO</t>
        </is>
      </c>
      <c r="B4" s="151" t="inlineStr">
        <is>
          <t>N A M A</t>
        </is>
      </c>
      <c r="C4" s="158" t="inlineStr">
        <is>
          <t>UMK</t>
        </is>
      </c>
      <c r="D4" s="151" t="inlineStr">
        <is>
          <t>BPJS</t>
        </is>
      </c>
      <c r="E4" s="157" t="n"/>
      <c r="F4" s="157" t="n"/>
      <c r="G4" s="155" t="n"/>
      <c r="H4" s="151" t="inlineStr">
        <is>
          <t>TOTAL TUNJANGAN</t>
        </is>
      </c>
      <c r="I4" s="151" t="inlineStr">
        <is>
          <t>PEGAWAI</t>
        </is>
      </c>
      <c r="J4" s="155" t="n"/>
      <c r="K4" s="151" t="inlineStr">
        <is>
          <t>TOTAL PEGAWAI</t>
        </is>
      </c>
      <c r="L4" s="151" t="inlineStr">
        <is>
          <t>TOTAL BIAYA BPJS TK</t>
        </is>
      </c>
    </row>
    <row r="5">
      <c r="A5" s="149" t="n"/>
      <c r="B5" s="149" t="n"/>
      <c r="C5" s="149" t="n"/>
      <c r="D5" s="151" t="inlineStr">
        <is>
          <t>JKK</t>
        </is>
      </c>
      <c r="E5" s="151" t="inlineStr">
        <is>
          <t>JKM</t>
        </is>
      </c>
      <c r="F5" s="151" t="inlineStr">
        <is>
          <t>JHT TK</t>
        </is>
      </c>
      <c r="G5" s="151" t="inlineStr">
        <is>
          <t>JP</t>
        </is>
      </c>
      <c r="H5" s="149" t="n"/>
      <c r="I5" s="151" t="inlineStr">
        <is>
          <t>JHT TK</t>
        </is>
      </c>
      <c r="J5" s="151" t="inlineStr">
        <is>
          <t>JP</t>
        </is>
      </c>
      <c r="K5" s="149" t="n"/>
      <c r="L5" s="149" t="n"/>
    </row>
    <row r="6">
      <c r="A6" s="25" t="n">
        <v>1</v>
      </c>
      <c r="B6" s="26" t="inlineStr">
        <is>
          <t>Ari Aldian</t>
        </is>
      </c>
      <c r="C6" s="27" t="n">
        <v>3339580</v>
      </c>
      <c r="D6" s="27">
        <f>C6*0.24%</f>
        <v/>
      </c>
      <c r="E6" s="27">
        <f>C6*0.3%</f>
        <v/>
      </c>
      <c r="F6" s="27">
        <f>C6*3.7%</f>
        <v/>
      </c>
      <c r="G6" s="179">
        <f>C6*2%</f>
        <v/>
      </c>
      <c r="H6" s="29">
        <f>SUM(D6:G6)</f>
        <v/>
      </c>
      <c r="I6" s="179">
        <f>C6*2%</f>
        <v/>
      </c>
      <c r="J6" s="179">
        <f>C6*1%</f>
        <v/>
      </c>
      <c r="K6" s="29">
        <f>I6+J6</f>
        <v/>
      </c>
      <c r="L6" s="28">
        <f>H6+K6</f>
        <v/>
      </c>
    </row>
    <row r="7">
      <c r="A7" s="25" t="n">
        <v>2</v>
      </c>
      <c r="B7" s="26" t="inlineStr">
        <is>
          <t>DinDin</t>
        </is>
      </c>
      <c r="C7" s="27" t="n">
        <v>9250000</v>
      </c>
      <c r="D7" s="27" t="n"/>
      <c r="E7" s="27" t="n"/>
      <c r="F7" s="27" t="n"/>
      <c r="G7" s="179">
        <f>C7*2%</f>
        <v/>
      </c>
      <c r="H7" s="29">
        <f>SUM(D7:G7)</f>
        <v/>
      </c>
      <c r="I7" s="179">
        <f>I9*I3</f>
        <v/>
      </c>
      <c r="J7" s="179">
        <f>I9*1%</f>
        <v/>
      </c>
      <c r="K7" s="29">
        <f>I7+J7</f>
        <v/>
      </c>
      <c r="L7" s="28">
        <f>H7+K7</f>
        <v/>
      </c>
    </row>
    <row r="8">
      <c r="A8" s="20" t="n"/>
      <c r="B8" s="163" t="n"/>
      <c r="C8" s="99" t="n"/>
      <c r="D8" s="99" t="n"/>
      <c r="E8" s="99" t="n"/>
      <c r="F8" s="99" t="n"/>
      <c r="G8" s="180" t="n"/>
      <c r="H8" s="100" t="n"/>
      <c r="I8" s="180" t="n"/>
      <c r="J8" s="180" t="n"/>
      <c r="K8" s="100" t="n"/>
      <c r="L8" s="30" t="n"/>
    </row>
    <row r="9">
      <c r="I9" t="n">
        <v>8512400</v>
      </c>
    </row>
    <row r="10">
      <c r="A10" t="inlineStr">
        <is>
          <t>BPJS Kesehatan</t>
        </is>
      </c>
    </row>
    <row r="11">
      <c r="D11" s="24" t="n">
        <v>0.04</v>
      </c>
      <c r="E11" s="24" t="n">
        <v>0.01</v>
      </c>
    </row>
    <row r="12">
      <c r="A12" s="151" t="inlineStr">
        <is>
          <t>NO</t>
        </is>
      </c>
      <c r="B12" s="151" t="inlineStr">
        <is>
          <t>N A M A</t>
        </is>
      </c>
      <c r="C12" s="158" t="inlineStr">
        <is>
          <t>UMK</t>
        </is>
      </c>
      <c r="D12" s="151" t="inlineStr">
        <is>
          <t>TUNJANGAN</t>
        </is>
      </c>
      <c r="E12" s="158" t="inlineStr">
        <is>
          <t>PRIBADI</t>
        </is>
      </c>
      <c r="F12" s="158" t="inlineStr">
        <is>
          <t>TOTAL</t>
        </is>
      </c>
    </row>
    <row r="13">
      <c r="A13" s="149" t="n"/>
      <c r="B13" s="149" t="n"/>
      <c r="C13" s="149" t="n"/>
      <c r="D13" s="149" t="n"/>
      <c r="E13" s="149" t="n"/>
      <c r="F13" s="149" t="n"/>
    </row>
    <row r="14">
      <c r="A14" s="25" t="n">
        <v>1</v>
      </c>
      <c r="B14" s="26" t="inlineStr">
        <is>
          <t>Ari Aldian</t>
        </is>
      </c>
      <c r="C14" s="27" t="n">
        <v>3339580</v>
      </c>
      <c r="D14" s="179">
        <f>C14*4%</f>
        <v/>
      </c>
      <c r="E14" s="179">
        <f>C14*1%</f>
        <v/>
      </c>
      <c r="F14" s="21">
        <f>D14+E14</f>
        <v/>
      </c>
    </row>
    <row r="15">
      <c r="A15" s="95" t="n">
        <v>2</v>
      </c>
      <c r="B15" s="96" t="inlineStr">
        <is>
          <t>DinDin</t>
        </is>
      </c>
      <c r="C15" s="181" t="n">
        <v>8000000</v>
      </c>
      <c r="D15" s="179">
        <f>C15*4%</f>
        <v/>
      </c>
      <c r="E15" s="179">
        <f>C15*1%</f>
        <v/>
      </c>
      <c r="F15" s="21">
        <f>D15+E15</f>
        <v/>
      </c>
    </row>
    <row r="16">
      <c r="A16" s="95" t="n">
        <v>3</v>
      </c>
      <c r="B16" s="96" t="inlineStr">
        <is>
          <t>Nandang Y</t>
        </is>
      </c>
      <c r="C16" s="181" t="n">
        <v>8000000</v>
      </c>
      <c r="D16" s="179">
        <f>C16*4%</f>
        <v/>
      </c>
      <c r="E16" s="179">
        <f>C16*1%</f>
        <v/>
      </c>
      <c r="F16" s="21">
        <f>D16+E16</f>
        <v/>
      </c>
    </row>
  </sheetData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enableFormatConditionsCalculation="0">
    <outlinePr summaryBelow="1" summaryRight="1"/>
    <pageSetUpPr fitToPage="1"/>
  </sheetPr>
  <dimension ref="A1:U19"/>
  <sheetViews>
    <sheetView workbookViewId="0" zoomScale="90" zoomScaleNormal="90">
      <selection activeCell="A10" sqref="A10"/>
    </sheetView>
  </sheetViews>
  <sheetFormatPr baseColWidth="10" defaultColWidth="8.83203125" defaultRowHeight="15"/>
  <cols>
    <col customWidth="1" max="1" min="1" style="144" width="5"/>
    <col customWidth="1" max="2" min="2" style="144" width="21.33203125"/>
    <col customWidth="1" max="3" min="3" style="144" width="18.1640625"/>
    <col customWidth="1" max="4" min="4" style="144" width="20.33203125"/>
    <col customWidth="1" max="5" min="5" style="144" width="12.83203125"/>
    <col customWidth="1" hidden="1" max="6" min="6" style="144" width="13.33203125"/>
    <col customWidth="1" hidden="1" max="8" min="7" style="144" width="10.33203125"/>
    <col customWidth="1" hidden="1" max="11" min="9" style="144" width="11.1640625"/>
    <col customWidth="1" hidden="1" max="12" min="12" style="144" width="13.1640625"/>
    <col customWidth="1" hidden="1" max="13" min="13" style="144" width="14.1640625"/>
    <col customWidth="1" max="15" min="14" style="144" width="12.1640625"/>
    <col customWidth="1" max="16" min="16" style="144" width="11.1640625"/>
    <col customWidth="1" max="19" min="17" style="144" width="13.83203125"/>
    <col customWidth="1" max="20" min="20" style="144" width="13.33203125"/>
    <col customWidth="1" max="21" min="21" style="154" width="14.5"/>
    <col customWidth="1" max="22" min="22" style="144" width="9.1640625"/>
    <col customWidth="1" max="23" min="23" style="144" width="8.83203125"/>
    <col customWidth="1" max="16384" min="24" style="144" width="8.83203125"/>
  </cols>
  <sheetData>
    <row r="1">
      <c r="A1" s="150" t="inlineStr">
        <is>
          <t xml:space="preserve">Lampiran Memo Nomor : 398/M/SDM/YKP-bjb/VI/2019 </t>
        </is>
      </c>
      <c r="N1" s="144" t="inlineStr">
        <is>
          <t xml:space="preserve">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</row>
    <row r="5">
      <c r="A5" s="143" t="inlineStr">
        <is>
          <t>DAFTAR GAJI PEGAWAI</t>
        </is>
      </c>
    </row>
    <row r="6">
      <c r="A6" s="143" t="inlineStr">
        <is>
          <t>BULAN Agustus 2019 PEGAWAI YKP bank bjb</t>
        </is>
      </c>
    </row>
    <row customHeight="1" ht="7.5" r="7" s="22"/>
    <row customHeight="1" ht="15" r="8" s="22">
      <c r="A8" s="151" t="inlineStr">
        <is>
          <t>NO</t>
        </is>
      </c>
      <c r="B8" s="151" t="inlineStr">
        <is>
          <t>NAMA</t>
        </is>
      </c>
      <c r="C8" s="151" t="inlineStr">
        <is>
          <t>Masa Kerja</t>
        </is>
      </c>
      <c r="D8" s="158" t="inlineStr">
        <is>
          <t>GRADE</t>
        </is>
      </c>
      <c r="E8" s="158" t="inlineStr">
        <is>
          <t>SINGLE SALARY</t>
        </is>
      </c>
      <c r="F8" s="156" t="inlineStr">
        <is>
          <t>TUNJANGAN</t>
        </is>
      </c>
      <c r="G8" s="157" t="n"/>
      <c r="H8" s="155" t="n"/>
      <c r="I8" s="148" t="inlineStr">
        <is>
          <t>TOTAL TUNJANGAN</t>
        </is>
      </c>
      <c r="J8" s="148" t="inlineStr">
        <is>
          <t>FAKTOR PENGURANG</t>
        </is>
      </c>
      <c r="K8" s="155" t="n"/>
      <c r="L8" s="148" t="inlineStr">
        <is>
          <t>TOTAL FAKTOR PENGURANG</t>
        </is>
      </c>
      <c r="M8" s="148" t="inlineStr">
        <is>
          <t>TOTAL BIAYA GAJI PEGAWAI</t>
        </is>
      </c>
      <c r="N8" s="156" t="inlineStr">
        <is>
          <t>POTONGAN PEGAWAI</t>
        </is>
      </c>
      <c r="O8" s="157" t="n"/>
      <c r="P8" s="157" t="n"/>
      <c r="Q8" s="157" t="n"/>
      <c r="R8" s="157" t="n"/>
      <c r="S8" s="155" t="n"/>
      <c r="T8" s="148" t="inlineStr">
        <is>
          <t>TOTAL BEBAN PEGAWAI</t>
        </is>
      </c>
      <c r="U8" s="153" t="inlineStr">
        <is>
          <t xml:space="preserve">GAJI BERSIH </t>
        </is>
      </c>
    </row>
    <row customHeight="1" ht="17.25" r="9" s="22">
      <c r="A9" s="149" t="n"/>
      <c r="B9" s="149" t="n"/>
      <c r="C9" s="149" t="n"/>
      <c r="D9" s="149" t="n"/>
      <c r="E9" s="149" t="n"/>
      <c r="F9" s="156" t="inlineStr">
        <is>
          <t>DPLK</t>
        </is>
      </c>
      <c r="G9" s="156" t="inlineStr">
        <is>
          <t>BPJS TK</t>
        </is>
      </c>
      <c r="H9" s="156" t="inlineStr">
        <is>
          <t>BPJS KES</t>
        </is>
      </c>
      <c r="I9" s="149" t="n"/>
      <c r="J9" s="148" t="inlineStr">
        <is>
          <t>KEHADIRAN</t>
        </is>
      </c>
      <c r="K9" s="148" t="inlineStr">
        <is>
          <t>ABSENSI</t>
        </is>
      </c>
      <c r="L9" s="149" t="n"/>
      <c r="M9" s="149" t="n"/>
      <c r="N9" s="156" t="inlineStr">
        <is>
          <t>DPLK</t>
        </is>
      </c>
      <c r="O9" s="156" t="inlineStr">
        <is>
          <t>BPJS TK</t>
        </is>
      </c>
      <c r="P9" s="156" t="inlineStr">
        <is>
          <t>BPJS KES</t>
        </is>
      </c>
      <c r="Q9" s="156" t="inlineStr">
        <is>
          <t>BJB SYARIAH</t>
        </is>
      </c>
      <c r="R9" s="156" t="inlineStr">
        <is>
          <t>KOPEN</t>
        </is>
      </c>
      <c r="S9" s="156" t="inlineStr">
        <is>
          <t>ZIEBAR</t>
        </is>
      </c>
      <c r="T9" s="149" t="n"/>
      <c r="U9" s="149" t="n"/>
    </row>
    <row r="10">
      <c r="A10" s="130" t="inlineStr">
        <is>
          <t>TOTAL</t>
        </is>
      </c>
      <c r="B10" s="134" t="n"/>
      <c r="C10" s="135" t="n"/>
      <c r="D10" s="133" t="n"/>
      <c r="E10" s="133">
        <f>SUM(#REF!)</f>
        <v/>
      </c>
      <c r="F10" s="17">
        <f>SUM(#REF!)</f>
        <v/>
      </c>
      <c r="G10" s="17">
        <f>'BPJS TK'!I10</f>
        <v/>
      </c>
      <c r="H10" s="17">
        <f>'BPJS KES'!E10</f>
        <v/>
      </c>
      <c r="I10" s="17">
        <f>SUM(#REF!)</f>
        <v/>
      </c>
      <c r="J10" s="17">
        <f>SUM(#REF!)</f>
        <v/>
      </c>
      <c r="K10" s="17">
        <f>SUM(#REF!)</f>
        <v/>
      </c>
      <c r="L10" s="17">
        <f>SUM(#REF!)</f>
        <v/>
      </c>
      <c r="M10" s="17">
        <f>E10+F10+G10+H10-L10</f>
        <v/>
      </c>
      <c r="N10" s="17">
        <f>SUM(#REF!)</f>
        <v/>
      </c>
      <c r="O10" s="17">
        <f>'BPJS TK'!L10</f>
        <v/>
      </c>
      <c r="P10" s="17">
        <f>SUM(#REF!)</f>
        <v/>
      </c>
      <c r="Q10" s="17">
        <f>SUM(#REF!)</f>
        <v/>
      </c>
      <c r="R10" s="17">
        <f>SUM(#REF!)</f>
        <v/>
      </c>
      <c r="S10" s="17">
        <f>SUM(#REF!)</f>
        <v/>
      </c>
      <c r="T10" s="17">
        <f>SUM(#REF!)</f>
        <v/>
      </c>
      <c r="U10" s="17">
        <f>SUM(#REF!)</f>
        <v/>
      </c>
    </row>
    <row r="12">
      <c r="A12" s="84" t="inlineStr">
        <is>
          <t>No</t>
        </is>
      </c>
      <c r="B12" s="84" t="inlineStr">
        <is>
          <t>Nama Tunjangan</t>
        </is>
      </c>
      <c r="C12" s="85" t="inlineStr">
        <is>
          <t>Beban Perusahaan</t>
        </is>
      </c>
      <c r="D12" s="86" t="inlineStr">
        <is>
          <t>Beban Pegawai</t>
        </is>
      </c>
      <c r="E12" s="84" t="inlineStr">
        <is>
          <t>Total</t>
        </is>
      </c>
    </row>
    <row r="13">
      <c r="A13" s="89" t="n">
        <v>1</v>
      </c>
      <c r="B13" s="81" t="inlineStr">
        <is>
          <t xml:space="preserve">DPLK </t>
        </is>
      </c>
      <c r="C13" s="129" t="n"/>
      <c r="D13" s="83" t="n"/>
      <c r="E13" s="83">
        <f>C13+D13</f>
        <v/>
      </c>
      <c r="J13" s="147" t="inlineStr">
        <is>
          <t>Bandung, 24 Juni 2019</t>
        </is>
      </c>
      <c r="M13" s="92" t="n"/>
      <c r="R13" s="145" t="inlineStr">
        <is>
          <t>Bandung, 24 Juni 2019</t>
        </is>
      </c>
      <c r="U13" s="99" t="n"/>
    </row>
    <row r="14">
      <c r="A14" s="89" t="n">
        <v>2</v>
      </c>
      <c r="B14" s="81" t="inlineStr">
        <is>
          <t>BPJS TK</t>
        </is>
      </c>
      <c r="C14" s="82">
        <f>'BPJS TK'!I10</f>
        <v/>
      </c>
      <c r="D14" s="83">
        <f>'BPJS TK'!L10</f>
        <v/>
      </c>
      <c r="E14" s="83">
        <f>C14+D14</f>
        <v/>
      </c>
      <c r="K14" s="93" t="n"/>
      <c r="L14" s="164" t="n"/>
      <c r="M14" s="164" t="n"/>
      <c r="S14" s="145" t="n"/>
      <c r="T14" s="164" t="n"/>
      <c r="U14" s="97" t="n"/>
    </row>
    <row r="15">
      <c r="A15" s="89" t="n">
        <v>3</v>
      </c>
      <c r="B15" s="81" t="inlineStr">
        <is>
          <t>BPJS KS</t>
        </is>
      </c>
      <c r="C15" s="82">
        <f>'BPJS KES'!E10</f>
        <v/>
      </c>
      <c r="D15" s="83">
        <f>'BPJS KES'!F10</f>
        <v/>
      </c>
      <c r="E15" s="83">
        <f>C15+D15+1</f>
        <v/>
      </c>
      <c r="K15" s="164" t="n"/>
      <c r="L15" s="164" t="n"/>
      <c r="M15" s="164" t="n"/>
      <c r="S15" s="163" t="n"/>
      <c r="T15" s="164" t="n"/>
      <c r="U15" s="97" t="n"/>
    </row>
    <row r="16">
      <c r="J16" s="92" t="n"/>
      <c r="K16" s="92" t="n"/>
      <c r="L16" s="92" t="n"/>
      <c r="M16" s="164" t="n"/>
      <c r="T16" s="87" t="n"/>
      <c r="U16" s="100" t="n"/>
    </row>
    <row r="17">
      <c r="A17" s="84" t="inlineStr">
        <is>
          <t>No</t>
        </is>
      </c>
      <c r="B17" s="86" t="inlineStr">
        <is>
          <t>Nama Faktor Pengurang</t>
        </is>
      </c>
      <c r="C17" s="84" t="inlineStr">
        <is>
          <t>Total</t>
        </is>
      </c>
      <c r="J17" s="146" t="inlineStr">
        <is>
          <t xml:space="preserve">       Ahmad Fuad          Yayat Karyatimah  </t>
        </is>
      </c>
      <c r="R17" s="143" t="inlineStr">
        <is>
          <t xml:space="preserve">          Ahmad Fuad          Yayat Karyatimah  </t>
        </is>
      </c>
    </row>
    <row r="18">
      <c r="A18" s="89" t="n">
        <v>1</v>
      </c>
      <c r="B18" s="81" t="inlineStr">
        <is>
          <t>Kehadiran</t>
        </is>
      </c>
      <c r="C18" s="177">
        <f>'PENGURANG KEHADIRAN'!G11</f>
        <v/>
      </c>
    </row>
    <row r="19">
      <c r="A19" s="89" t="n">
        <v>2</v>
      </c>
      <c r="B19" s="81" t="inlineStr">
        <is>
          <t>Absensi</t>
        </is>
      </c>
      <c r="C19" s="88">
        <f>'PENGURANG ABSENSI'!I11</f>
        <v/>
      </c>
    </row>
  </sheetData>
  <mergeCells count="22">
    <mergeCell ref="U8:U9"/>
    <mergeCell ref="A5:U5"/>
    <mergeCell ref="A6:U6"/>
    <mergeCell ref="M8:M9"/>
    <mergeCell ref="T8:T9"/>
    <mergeCell ref="J8:K8"/>
    <mergeCell ref="L8:L9"/>
    <mergeCell ref="N8:S8"/>
    <mergeCell ref="D8:D9"/>
    <mergeCell ref="E8:E9"/>
    <mergeCell ref="F8:H8"/>
    <mergeCell ref="A1:E1"/>
    <mergeCell ref="A2:E2"/>
    <mergeCell ref="A3:E3"/>
    <mergeCell ref="A8:A9"/>
    <mergeCell ref="B8:B9"/>
    <mergeCell ref="C8:C9"/>
    <mergeCell ref="R17:T17"/>
    <mergeCell ref="R13:T13"/>
    <mergeCell ref="J17:L17"/>
    <mergeCell ref="J13:L13"/>
    <mergeCell ref="I8:I9"/>
  </mergeCells>
  <pageMargins bottom="0.12" footer="0.2" header="0.3" left="0.18" right="0.12" top="0.31"/>
  <pageSetup fitToHeight="0" orientation="landscape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20.5"/>
    <col customWidth="1" max="4" min="4" style="144" width="14.83203125"/>
    <col customWidth="1" max="6" min="5" style="144" width="8.83203125"/>
    <col bestFit="1" customWidth="1" max="7" min="7" style="144" width="10"/>
    <col customWidth="1" max="8" min="8" style="144" width="11.6640625"/>
    <col customWidth="1" max="9" min="9" style="144" width="8.83203125"/>
    <col customWidth="1" max="16384" min="10" style="144" width="8.83203125"/>
  </cols>
  <sheetData>
    <row r="1">
      <c r="A1" s="150" t="inlineStr">
        <is>
          <t xml:space="preserve">Lampiran Memo Nomor :398/M/SDM/YKP-bjb/VI/2019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</row>
    <row r="5">
      <c r="A5" s="143" t="inlineStr">
        <is>
          <t xml:space="preserve">DAFTAR PEMINDAH BUKUAN GAJI </t>
        </is>
      </c>
    </row>
    <row r="6">
      <c r="A6" s="143" t="inlineStr">
        <is>
          <t>BULAN JUNI 2019 PEGAWAI YKP bank bjb</t>
        </is>
      </c>
    </row>
    <row customHeight="1" ht="11.25" r="7" s="22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1" t="inlineStr">
        <is>
          <t>NO REKENING</t>
        </is>
      </c>
      <c r="D8" s="151" t="inlineStr">
        <is>
          <t>GAJI BERSIH</t>
        </is>
      </c>
    </row>
    <row r="9">
      <c r="A9" s="149" t="n"/>
      <c r="B9" s="149" t="n"/>
      <c r="C9" s="149" t="n"/>
      <c r="D9" s="149" t="n"/>
    </row>
    <row r="10">
      <c r="A10" s="136" t="inlineStr">
        <is>
          <t>TOTAL</t>
        </is>
      </c>
      <c r="B10" s="157" t="n"/>
      <c r="C10" s="155" t="n"/>
      <c r="D10" s="16" t="n"/>
    </row>
    <row r="11">
      <c r="A11" s="163" t="n"/>
      <c r="B11" s="163" t="n"/>
      <c r="C11" s="163" t="n"/>
      <c r="D11" s="4" t="n"/>
    </row>
    <row r="12">
      <c r="A12" s="163" t="n"/>
      <c r="B12" s="163" t="n"/>
      <c r="C12" s="145" t="inlineStr">
        <is>
          <t>Bandung, 24 Juni 2019</t>
        </is>
      </c>
    </row>
    <row r="13">
      <c r="A13" s="164" t="n"/>
      <c r="B13" s="164" t="n"/>
      <c r="C13" s="145" t="n"/>
      <c r="D13" s="164" t="n"/>
      <c r="E13" s="164" t="n"/>
    </row>
    <row r="14">
      <c r="A14" s="164" t="n"/>
      <c r="B14" s="164" t="n"/>
      <c r="C14" s="145" t="n"/>
      <c r="D14" s="164" t="n"/>
      <c r="E14" s="164" t="n"/>
    </row>
    <row r="15">
      <c r="A15" s="164" t="n"/>
      <c r="B15" s="164" t="n"/>
      <c r="C15" s="163" t="n"/>
      <c r="D15" s="164" t="n"/>
      <c r="E15" s="164" t="n"/>
    </row>
    <row r="16">
      <c r="A16" s="164" t="n"/>
      <c r="B16" s="164" t="n"/>
      <c r="C16" s="143" t="inlineStr">
        <is>
          <t xml:space="preserve">              Ahmad Fuad              </t>
        </is>
      </c>
    </row>
    <row r="17">
      <c r="A17" s="164" t="n"/>
      <c r="C17" s="164" t="n"/>
      <c r="D17" s="164" t="n"/>
    </row>
    <row r="18">
      <c r="A18" s="164" t="n"/>
      <c r="C18" s="164" t="n"/>
      <c r="D18" s="164" t="n"/>
    </row>
    <row r="19">
      <c r="A19" s="164" t="n"/>
      <c r="C19" s="164" t="n"/>
      <c r="D19" s="164" t="n"/>
    </row>
    <row r="21">
      <c r="A21" s="160" t="n"/>
      <c r="D21" s="160" t="n"/>
    </row>
    <row r="22">
      <c r="A22" s="160" t="n"/>
      <c r="D22" s="160" t="n"/>
    </row>
    <row r="23">
      <c r="A23" s="161" t="n"/>
      <c r="B23" s="161" t="n"/>
      <c r="C23" s="161" t="n"/>
      <c r="D23" s="161" t="n"/>
    </row>
    <row r="24">
      <c r="D24" s="161" t="n"/>
    </row>
    <row r="25">
      <c r="D25" s="161" t="n"/>
    </row>
    <row r="26">
      <c r="A26" s="6" t="n"/>
      <c r="B26" s="166" t="n"/>
      <c r="C26" s="110" t="n"/>
      <c r="D26" s="1" t="n"/>
    </row>
    <row r="27">
      <c r="A27" s="6" t="n"/>
      <c r="B27" s="166" t="n"/>
      <c r="C27" s="159" t="n"/>
      <c r="D27" s="1" t="n"/>
    </row>
    <row r="28">
      <c r="A28" s="6" t="n"/>
      <c r="B28" s="166" t="n"/>
      <c r="C28" s="159" t="n"/>
      <c r="D28" s="1" t="n"/>
    </row>
    <row r="29">
      <c r="A29" s="6" t="n"/>
      <c r="B29" s="166" t="n"/>
      <c r="C29" s="159" t="n"/>
      <c r="D29" s="1" t="n"/>
    </row>
    <row r="30">
      <c r="A30" s="6" t="n"/>
      <c r="B30" s="8" t="n"/>
      <c r="C30" s="160" t="n"/>
      <c r="D30" s="12" t="n"/>
    </row>
    <row r="31">
      <c r="A31" s="6" t="n"/>
      <c r="B31" s="166" t="n"/>
      <c r="C31" s="159" t="n"/>
      <c r="D31" s="1" t="n"/>
    </row>
    <row r="32">
      <c r="A32" s="6" t="n"/>
      <c r="B32" s="166" t="n"/>
      <c r="C32" s="159" t="n"/>
      <c r="D32" s="1" t="n"/>
    </row>
    <row r="33">
      <c r="A33" s="6" t="n"/>
      <c r="B33" s="166" t="n"/>
      <c r="C33" s="159" t="n"/>
      <c r="D33" s="1" t="n"/>
    </row>
    <row r="34">
      <c r="A34" s="6" t="n"/>
      <c r="B34" s="166" t="n"/>
      <c r="C34" s="159" t="n"/>
      <c r="D34" s="1" t="n"/>
    </row>
    <row r="35">
      <c r="A35" s="6" t="n"/>
      <c r="B35" s="166" t="n"/>
      <c r="C35" s="159" t="n"/>
      <c r="D35" s="1" t="n"/>
    </row>
    <row r="36">
      <c r="A36" s="6" t="n"/>
      <c r="B36" s="166" t="n"/>
      <c r="C36" s="159" t="n"/>
      <c r="D36" s="1" t="n"/>
    </row>
    <row r="37">
      <c r="A37" s="6" t="n"/>
      <c r="B37" s="166" t="n"/>
      <c r="C37" s="159" t="n"/>
      <c r="D37" s="1" t="n"/>
    </row>
    <row r="38">
      <c r="A38" s="6" t="n"/>
      <c r="B38" s="160" t="n"/>
      <c r="D38" s="12" t="n"/>
    </row>
    <row r="39">
      <c r="A39" s="6" t="n"/>
      <c r="B39" s="8" t="n"/>
      <c r="C39" s="160" t="n"/>
      <c r="D39" s="12" t="n"/>
    </row>
    <row r="40">
      <c r="A40" s="6" t="n"/>
      <c r="B40" s="166" t="n"/>
      <c r="C40" s="159" t="n"/>
      <c r="D40" s="1" t="n"/>
    </row>
    <row r="41">
      <c r="A41" s="6" t="n"/>
      <c r="B41" s="166" t="n"/>
      <c r="C41" s="159" t="n"/>
      <c r="D41" s="1" t="n"/>
    </row>
    <row r="42">
      <c r="A42" s="6" t="n"/>
      <c r="B42" s="166" t="n"/>
      <c r="C42" s="159" t="n"/>
      <c r="D42" s="1" t="n"/>
    </row>
    <row r="43">
      <c r="A43" s="6" t="n"/>
      <c r="B43" s="166" t="n"/>
      <c r="C43" s="159" t="n"/>
      <c r="D43" s="1" t="n"/>
    </row>
    <row r="44">
      <c r="A44" s="6" t="n"/>
      <c r="B44" s="11" t="n"/>
      <c r="C44" s="160" t="n"/>
      <c r="D44" s="12" t="n"/>
    </row>
    <row r="45">
      <c r="A45" s="6" t="n"/>
      <c r="B45" s="11" t="n"/>
      <c r="C45" s="160" t="n"/>
      <c r="D45" s="12" t="n"/>
    </row>
    <row r="46">
      <c r="A46" s="6" t="n"/>
      <c r="B46" s="11" t="n"/>
      <c r="C46" s="160" t="n"/>
      <c r="D46" s="12" t="n"/>
    </row>
    <row r="47">
      <c r="A47" s="6" t="n"/>
      <c r="B47" s="166" t="n"/>
      <c r="C47" s="159" t="n"/>
      <c r="D47" s="12" t="n"/>
    </row>
    <row r="48">
      <c r="A48" s="9" t="n"/>
      <c r="B48" s="162" t="n"/>
      <c r="D48" s="165" t="n"/>
    </row>
    <row r="49">
      <c r="A49" s="6" t="n"/>
      <c r="B49" s="159" t="n"/>
      <c r="D49" s="159" t="n"/>
    </row>
    <row r="50">
      <c r="A50" s="166" t="n"/>
      <c r="B50" s="166" t="n"/>
      <c r="C50" s="166" t="n"/>
      <c r="D50" s="12" t="n"/>
    </row>
    <row r="51">
      <c r="A51" s="166" t="n"/>
      <c r="B51" s="166" t="n"/>
      <c r="C51" s="166" t="n"/>
      <c r="D51" s="1" t="n"/>
    </row>
    <row r="52">
      <c r="A52" s="166" t="n"/>
      <c r="B52" s="166" t="n"/>
      <c r="C52" s="166" t="n"/>
      <c r="D52" s="1" t="n"/>
    </row>
    <row r="53">
      <c r="A53" s="166" t="n"/>
      <c r="B53" s="166" t="n"/>
      <c r="C53" s="166" t="n"/>
      <c r="D53" s="166" t="n"/>
    </row>
  </sheetData>
  <mergeCells count="20">
    <mergeCell ref="B49:C49"/>
    <mergeCell ref="C12:E12"/>
    <mergeCell ref="C16:E16"/>
    <mergeCell ref="A22:C22"/>
    <mergeCell ref="A23:A25"/>
    <mergeCell ref="B23:B25"/>
    <mergeCell ref="C23:C25"/>
    <mergeCell ref="B38:C38"/>
    <mergeCell ref="B48:C48"/>
    <mergeCell ref="A21:C21"/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18.6640625"/>
    <col customWidth="1" max="4" min="4" style="144" width="17.83203125"/>
    <col customWidth="1" max="6" min="5" style="144" width="8.83203125"/>
    <col bestFit="1" customWidth="1" max="7" min="7" style="144" width="10"/>
    <col customWidth="1" max="8" min="8" style="144" width="11.6640625"/>
    <col customWidth="1" max="9" min="9" style="144" width="8.83203125"/>
    <col customWidth="1" max="16384" min="10" style="144" width="8.83203125"/>
  </cols>
  <sheetData>
    <row r="1">
      <c r="A1" s="150" t="inlineStr">
        <is>
          <t xml:space="preserve">Lampiran Memo Nomor :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</row>
    <row r="5">
      <c r="A5" s="143" t="inlineStr">
        <is>
          <t>DAFTAR PEMBAYARAN BJB SYARIAH</t>
        </is>
      </c>
    </row>
    <row r="6">
      <c r="A6" s="143" t="inlineStr">
        <is>
          <t>BULAN MEI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1" t="inlineStr">
        <is>
          <t>ANGSURAN</t>
        </is>
      </c>
    </row>
    <row r="9">
      <c r="A9" s="149" t="n"/>
      <c r="B9" s="149" t="n"/>
      <c r="C9" s="149" t="n"/>
      <c r="D9" s="149" t="n"/>
    </row>
    <row r="10">
      <c r="A10" s="136" t="inlineStr">
        <is>
          <t>TOTAL</t>
        </is>
      </c>
      <c r="B10" s="157" t="n"/>
      <c r="C10" s="155" t="n"/>
      <c r="D10" s="16" t="n"/>
    </row>
    <row r="11">
      <c r="A11" s="163" t="n"/>
      <c r="B11" s="163" t="n"/>
      <c r="C11" s="163" t="n"/>
      <c r="D11" s="4" t="n"/>
    </row>
    <row r="12">
      <c r="A12" s="163" t="n"/>
      <c r="B12" s="163" t="n"/>
      <c r="C12" s="145" t="inlineStr">
        <is>
          <t>Bandung, 24 Juni 2019</t>
        </is>
      </c>
      <c r="E12" s="163" t="n"/>
    </row>
    <row r="13">
      <c r="A13" s="164" t="n"/>
      <c r="B13" s="164" t="n"/>
      <c r="C13" s="145" t="n"/>
      <c r="D13" s="164" t="n"/>
      <c r="E13" s="164" t="n"/>
    </row>
    <row r="14">
      <c r="A14" s="164" t="n"/>
      <c r="B14" s="164" t="n"/>
      <c r="C14" s="145" t="n"/>
      <c r="D14" s="164" t="n"/>
      <c r="E14" s="164" t="n"/>
    </row>
    <row r="15">
      <c r="A15" s="164" t="n"/>
      <c r="B15" s="164" t="n"/>
      <c r="C15" s="163" t="n"/>
      <c r="D15" s="164" t="n"/>
      <c r="E15" s="92" t="n"/>
    </row>
    <row r="16">
      <c r="A16" s="164" t="n"/>
      <c r="B16" s="164" t="n"/>
      <c r="C16" s="101" t="inlineStr">
        <is>
          <t xml:space="preserve">             Ahmad Fuad           Yayat Karyatimah  </t>
        </is>
      </c>
      <c r="D16" s="101" t="n"/>
      <c r="E16" s="101" t="n"/>
    </row>
    <row r="17">
      <c r="A17" s="164" t="n"/>
      <c r="C17" s="164" t="n"/>
      <c r="D17" s="164" t="n"/>
    </row>
    <row r="18">
      <c r="A18" s="164" t="n"/>
      <c r="C18" s="164" t="n"/>
      <c r="D18" s="164" t="n"/>
    </row>
    <row r="19">
      <c r="A19" s="164" t="n"/>
      <c r="C19" s="164" t="n"/>
      <c r="D19" s="164" t="n"/>
    </row>
    <row r="21">
      <c r="A21" s="160" t="n"/>
      <c r="D21" s="160" t="n"/>
    </row>
    <row r="22">
      <c r="A22" s="160" t="n"/>
      <c r="D22" s="160" t="n"/>
    </row>
    <row r="23">
      <c r="A23" s="161" t="n"/>
      <c r="B23" s="161" t="n"/>
      <c r="C23" s="161" t="n"/>
      <c r="D23" s="161" t="n"/>
    </row>
    <row r="24">
      <c r="D24" s="161" t="n"/>
    </row>
    <row r="25">
      <c r="D25" s="161" t="n"/>
    </row>
    <row r="26">
      <c r="A26" s="6" t="n"/>
      <c r="B26" s="166" t="n"/>
      <c r="C26" s="110" t="n"/>
      <c r="D26" s="1" t="n"/>
    </row>
    <row r="27">
      <c r="A27" s="6" t="n"/>
      <c r="B27" s="166" t="n"/>
      <c r="C27" s="159" t="n"/>
      <c r="D27" s="1" t="n"/>
    </row>
    <row r="28">
      <c r="A28" s="6" t="n"/>
      <c r="B28" s="166" t="n"/>
      <c r="C28" s="159" t="n"/>
      <c r="D28" s="1" t="n"/>
    </row>
    <row r="29">
      <c r="A29" s="6" t="n"/>
      <c r="B29" s="166" t="n"/>
      <c r="C29" s="159" t="n"/>
      <c r="D29" s="1" t="n"/>
    </row>
    <row r="30">
      <c r="A30" s="6" t="n"/>
      <c r="B30" s="8" t="n"/>
      <c r="C30" s="160" t="n"/>
      <c r="D30" s="12" t="n"/>
    </row>
    <row r="31">
      <c r="A31" s="6" t="n"/>
      <c r="B31" s="166" t="n"/>
      <c r="C31" s="159" t="n"/>
      <c r="D31" s="1" t="n"/>
    </row>
    <row r="32">
      <c r="A32" s="6" t="n"/>
      <c r="B32" s="166" t="n"/>
      <c r="C32" s="159" t="n"/>
      <c r="D32" s="1" t="n"/>
    </row>
    <row r="33">
      <c r="A33" s="6" t="n"/>
      <c r="B33" s="166" t="n"/>
      <c r="C33" s="159" t="n"/>
      <c r="D33" s="1" t="n"/>
    </row>
    <row r="34">
      <c r="A34" s="6" t="n"/>
      <c r="B34" s="166" t="n"/>
      <c r="C34" s="159" t="n"/>
      <c r="D34" s="1" t="n"/>
    </row>
    <row r="35">
      <c r="A35" s="6" t="n"/>
      <c r="B35" s="166" t="n"/>
      <c r="C35" s="159" t="n"/>
      <c r="D35" s="1" t="n"/>
    </row>
    <row r="36">
      <c r="A36" s="6" t="n"/>
      <c r="B36" s="166" t="n"/>
      <c r="C36" s="159" t="n"/>
      <c r="D36" s="1" t="n"/>
    </row>
    <row r="37">
      <c r="A37" s="6" t="n"/>
      <c r="B37" s="166" t="n"/>
      <c r="C37" s="159" t="n"/>
      <c r="D37" s="1" t="n"/>
    </row>
    <row r="38">
      <c r="A38" s="6" t="n"/>
      <c r="B38" s="160" t="n"/>
      <c r="D38" s="12" t="n"/>
    </row>
    <row r="39">
      <c r="A39" s="6" t="n"/>
      <c r="B39" s="8" t="n"/>
      <c r="C39" s="160" t="n"/>
      <c r="D39" s="12" t="n"/>
    </row>
    <row r="40">
      <c r="A40" s="6" t="n"/>
      <c r="B40" s="166" t="n"/>
      <c r="C40" s="159" t="n"/>
      <c r="D40" s="1" t="n"/>
    </row>
    <row r="41">
      <c r="A41" s="6" t="n"/>
      <c r="B41" s="166" t="n"/>
      <c r="C41" s="159" t="n"/>
      <c r="D41" s="1" t="n"/>
    </row>
    <row r="42">
      <c r="A42" s="6" t="n"/>
      <c r="B42" s="166" t="n"/>
      <c r="C42" s="159" t="n"/>
      <c r="D42" s="1" t="n"/>
    </row>
    <row r="43">
      <c r="A43" s="6" t="n"/>
      <c r="B43" s="166" t="n"/>
      <c r="C43" s="159" t="n"/>
      <c r="D43" s="1" t="n"/>
    </row>
    <row r="44">
      <c r="A44" s="6" t="n"/>
      <c r="B44" s="11" t="n"/>
      <c r="C44" s="160" t="n"/>
      <c r="D44" s="12" t="n"/>
    </row>
    <row r="45">
      <c r="A45" s="6" t="n"/>
      <c r="B45" s="11" t="n"/>
      <c r="C45" s="160" t="n"/>
      <c r="D45" s="12" t="n"/>
    </row>
    <row r="46">
      <c r="A46" s="6" t="n"/>
      <c r="B46" s="11" t="n"/>
      <c r="C46" s="160" t="n"/>
      <c r="D46" s="12" t="n"/>
    </row>
    <row r="47">
      <c r="A47" s="6" t="n"/>
      <c r="B47" s="166" t="n"/>
      <c r="C47" s="159" t="n"/>
      <c r="D47" s="12" t="n"/>
    </row>
    <row r="48">
      <c r="A48" s="9" t="n"/>
      <c r="B48" s="162" t="n"/>
      <c r="D48" s="165" t="n"/>
    </row>
    <row r="49">
      <c r="A49" s="6" t="n"/>
      <c r="B49" s="159" t="n"/>
      <c r="D49" s="159" t="n"/>
    </row>
    <row r="50">
      <c r="A50" s="166" t="n"/>
      <c r="B50" s="166" t="n"/>
      <c r="C50" s="166" t="n"/>
      <c r="D50" s="12" t="n"/>
    </row>
    <row r="51">
      <c r="A51" s="166" t="n"/>
      <c r="B51" s="166" t="n"/>
      <c r="C51" s="166" t="n"/>
      <c r="D51" s="1" t="n"/>
    </row>
    <row r="52">
      <c r="A52" s="166" t="n"/>
      <c r="B52" s="166" t="n"/>
      <c r="C52" s="166" t="n"/>
      <c r="D52" s="1" t="n"/>
    </row>
    <row r="53">
      <c r="A53" s="166" t="n"/>
      <c r="B53" s="166" t="n"/>
      <c r="C53" s="166" t="n"/>
      <c r="D53" s="166" t="n"/>
    </row>
  </sheetData>
  <mergeCells count="19">
    <mergeCell ref="B38:C38"/>
    <mergeCell ref="B48:C48"/>
    <mergeCell ref="B49:C49"/>
    <mergeCell ref="A21:C21"/>
    <mergeCell ref="A22:C22"/>
    <mergeCell ref="A23:A25"/>
    <mergeCell ref="B23:B25"/>
    <mergeCell ref="C23:C25"/>
    <mergeCell ref="C12:D12"/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18.6640625"/>
    <col customWidth="1" max="4" min="4" style="144" width="11.1640625"/>
    <col customWidth="1" max="5" min="5" style="144" width="10.83203125"/>
    <col customWidth="1" max="6" min="6" style="144" width="12.33203125"/>
    <col customWidth="1" max="8" min="7" style="144" width="8.83203125"/>
    <col bestFit="1" customWidth="1" max="9" min="9" style="144" width="10"/>
    <col customWidth="1" max="10" min="10" style="144" width="11.6640625"/>
    <col customWidth="1" max="11" min="11" style="144" width="8.83203125"/>
    <col customWidth="1" max="16384" min="12" style="144" width="8.83203125"/>
  </cols>
  <sheetData>
    <row r="1">
      <c r="A1" s="150" t="inlineStr">
        <is>
          <t xml:space="preserve">Lampiran Memo Nomor :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</row>
    <row r="5">
      <c r="A5" s="143" t="inlineStr">
        <is>
          <t>DAFTAR PEMBAYARAN KOPERASI ZIEBAR BANK BJB</t>
        </is>
      </c>
    </row>
    <row r="6">
      <c r="A6" s="143" t="inlineStr">
        <is>
          <t>BULAN JUNI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1" t="inlineStr">
        <is>
          <t>IURAN WAJIB</t>
        </is>
      </c>
      <c r="E8" s="151" t="inlineStr">
        <is>
          <t>ANGSURAN</t>
        </is>
      </c>
      <c r="F8" s="151" t="inlineStr">
        <is>
          <t>TOTAL PEMBAYARAN</t>
        </is>
      </c>
    </row>
    <row r="9">
      <c r="A9" s="149" t="n"/>
      <c r="B9" s="149" t="n"/>
      <c r="C9" s="149" t="n"/>
      <c r="D9" s="149" t="n"/>
      <c r="E9" s="149" t="n"/>
      <c r="F9" s="149" t="n"/>
    </row>
    <row r="10">
      <c r="A10" s="136" t="inlineStr">
        <is>
          <t>TOTAL</t>
        </is>
      </c>
      <c r="B10" s="157" t="n"/>
      <c r="C10" s="155" t="n"/>
      <c r="D10" s="16" t="n"/>
      <c r="E10" s="16" t="n"/>
      <c r="F10" s="16" t="n"/>
    </row>
    <row r="11">
      <c r="A11" s="163" t="n"/>
      <c r="B11" s="163" t="n"/>
      <c r="C11" s="163" t="n"/>
      <c r="D11" s="4" t="n"/>
      <c r="E11" s="4" t="n"/>
      <c r="F11" s="164" t="n"/>
    </row>
    <row r="12">
      <c r="A12" s="163" t="n"/>
      <c r="B12" s="163" t="n"/>
      <c r="C12" s="163" t="n"/>
      <c r="D12" s="145" t="inlineStr">
        <is>
          <t>Bandung, 24 Juni 2019</t>
        </is>
      </c>
    </row>
    <row r="13">
      <c r="A13" s="164" t="n"/>
      <c r="B13" s="164" t="n"/>
      <c r="C13" s="164" t="n"/>
      <c r="D13" s="145" t="n"/>
      <c r="E13" s="164" t="n"/>
      <c r="F13" s="164" t="n"/>
    </row>
    <row r="14">
      <c r="A14" s="164" t="n"/>
      <c r="B14" s="164" t="n"/>
      <c r="C14" s="164" t="n"/>
      <c r="D14" s="145" t="n"/>
      <c r="E14" s="164" t="n"/>
      <c r="F14" s="164" t="n"/>
    </row>
    <row r="15">
      <c r="A15" s="164" t="n"/>
      <c r="B15" s="164" t="n"/>
      <c r="C15" s="164" t="n"/>
      <c r="D15" s="163" t="n"/>
      <c r="E15" s="164" t="n"/>
      <c r="F15" s="164" t="n"/>
    </row>
    <row r="16">
      <c r="A16" s="164" t="n"/>
      <c r="B16" s="164" t="n"/>
      <c r="C16" s="164" t="n"/>
      <c r="D16" s="143" t="inlineStr">
        <is>
          <t xml:space="preserve">            Ahmad Fuad             </t>
        </is>
      </c>
    </row>
    <row r="17">
      <c r="A17" s="164" t="n"/>
      <c r="C17" s="164" t="n"/>
      <c r="D17" s="164" t="n"/>
      <c r="E17" s="164" t="n"/>
      <c r="F17" s="164" t="n"/>
    </row>
    <row r="18">
      <c r="A18" s="164" t="n"/>
      <c r="C18" s="164" t="n"/>
      <c r="D18" s="164" t="n"/>
      <c r="E18" s="164" t="n"/>
      <c r="F18" s="164" t="n"/>
    </row>
    <row r="19">
      <c r="A19" s="164" t="n"/>
      <c r="C19" s="164" t="n"/>
      <c r="D19" s="164" t="n"/>
      <c r="E19" s="164" t="n"/>
      <c r="F19" s="164" t="n"/>
    </row>
    <row r="21">
      <c r="A21" s="160" t="n"/>
      <c r="E21" s="160" t="n"/>
    </row>
    <row r="22">
      <c r="A22" s="160" t="n"/>
      <c r="E22" s="160" t="n"/>
    </row>
    <row r="23">
      <c r="A23" s="161" t="n"/>
      <c r="B23" s="161" t="n"/>
      <c r="C23" s="161" t="n"/>
      <c r="D23" s="161" t="n"/>
      <c r="E23" s="161" t="n"/>
    </row>
    <row r="24">
      <c r="D24" s="161" t="n"/>
      <c r="E24" s="161" t="n"/>
    </row>
    <row r="25">
      <c r="D25" s="161" t="n"/>
      <c r="E25" s="161" t="n"/>
    </row>
    <row r="26">
      <c r="A26" s="6" t="n"/>
      <c r="B26" s="166" t="n"/>
      <c r="C26" s="110" t="n"/>
      <c r="D26" s="1" t="n"/>
      <c r="E26" s="1" t="n"/>
    </row>
    <row r="27">
      <c r="A27" s="6" t="n"/>
      <c r="B27" s="166" t="n"/>
      <c r="C27" s="159" t="n"/>
      <c r="D27" s="1" t="n"/>
      <c r="E27" s="1" t="n"/>
    </row>
    <row r="28">
      <c r="A28" s="6" t="n"/>
      <c r="B28" s="166" t="n"/>
      <c r="C28" s="159" t="n"/>
      <c r="D28" s="1" t="n"/>
      <c r="E28" s="1" t="n"/>
    </row>
    <row r="29">
      <c r="A29" s="6" t="n"/>
      <c r="B29" s="166" t="n"/>
      <c r="C29" s="159" t="n"/>
      <c r="D29" s="1" t="n"/>
      <c r="E29" s="1" t="n"/>
    </row>
    <row r="30">
      <c r="A30" s="6" t="n"/>
      <c r="B30" s="8" t="n"/>
      <c r="C30" s="160" t="n"/>
      <c r="D30" s="12" t="n"/>
      <c r="E30" s="12" t="n"/>
    </row>
    <row r="31">
      <c r="A31" s="6" t="n"/>
      <c r="B31" s="166" t="n"/>
      <c r="C31" s="159" t="n"/>
      <c r="D31" s="1" t="n"/>
      <c r="E31" s="1" t="n"/>
    </row>
    <row r="32">
      <c r="A32" s="6" t="n"/>
      <c r="B32" s="166" t="n"/>
      <c r="C32" s="159" t="n"/>
      <c r="D32" s="1" t="n"/>
      <c r="E32" s="1" t="n"/>
    </row>
    <row r="33">
      <c r="A33" s="6" t="n"/>
      <c r="B33" s="166" t="n"/>
      <c r="C33" s="159" t="n"/>
      <c r="D33" s="1" t="n"/>
      <c r="E33" s="1" t="n"/>
    </row>
    <row r="34">
      <c r="A34" s="6" t="n"/>
      <c r="B34" s="166" t="n"/>
      <c r="C34" s="159" t="n"/>
      <c r="D34" s="1" t="n"/>
      <c r="E34" s="1" t="n"/>
    </row>
    <row r="35">
      <c r="A35" s="6" t="n"/>
      <c r="B35" s="166" t="n"/>
      <c r="C35" s="159" t="n"/>
      <c r="D35" s="1" t="n"/>
      <c r="E35" s="1" t="n"/>
    </row>
    <row r="36">
      <c r="A36" s="6" t="n"/>
      <c r="B36" s="166" t="n"/>
      <c r="C36" s="159" t="n"/>
      <c r="D36" s="1" t="n"/>
      <c r="E36" s="1" t="n"/>
    </row>
    <row r="37">
      <c r="A37" s="6" t="n"/>
      <c r="B37" s="166" t="n"/>
      <c r="C37" s="159" t="n"/>
      <c r="D37" s="1" t="n"/>
      <c r="E37" s="1" t="n"/>
    </row>
    <row r="38">
      <c r="A38" s="6" t="n"/>
      <c r="B38" s="160" t="n"/>
      <c r="D38" s="12" t="n"/>
      <c r="E38" s="12" t="n"/>
    </row>
    <row r="39">
      <c r="A39" s="6" t="n"/>
      <c r="B39" s="8" t="n"/>
      <c r="C39" s="160" t="n"/>
      <c r="D39" s="12" t="n"/>
      <c r="E39" s="12" t="n"/>
    </row>
    <row r="40">
      <c r="A40" s="6" t="n"/>
      <c r="B40" s="166" t="n"/>
      <c r="C40" s="159" t="n"/>
      <c r="D40" s="1" t="n"/>
      <c r="E40" s="1" t="n"/>
    </row>
    <row r="41">
      <c r="A41" s="6" t="n"/>
      <c r="B41" s="166" t="n"/>
      <c r="C41" s="159" t="n"/>
      <c r="D41" s="1" t="n"/>
      <c r="E41" s="1" t="n"/>
    </row>
    <row r="42">
      <c r="A42" s="6" t="n"/>
      <c r="B42" s="166" t="n"/>
      <c r="C42" s="159" t="n"/>
      <c r="D42" s="1" t="n"/>
      <c r="E42" s="1" t="n"/>
    </row>
    <row r="43">
      <c r="A43" s="6" t="n"/>
      <c r="B43" s="166" t="n"/>
      <c r="C43" s="159" t="n"/>
      <c r="D43" s="1" t="n"/>
      <c r="E43" s="1" t="n"/>
    </row>
    <row r="44">
      <c r="A44" s="6" t="n"/>
      <c r="B44" s="11" t="n"/>
      <c r="C44" s="160" t="n"/>
      <c r="D44" s="12" t="n"/>
      <c r="E44" s="12" t="n"/>
    </row>
    <row r="45">
      <c r="A45" s="6" t="n"/>
      <c r="B45" s="11" t="n"/>
      <c r="C45" s="160" t="n"/>
      <c r="D45" s="12" t="n"/>
      <c r="E45" s="12" t="n"/>
    </row>
    <row r="46">
      <c r="A46" s="6" t="n"/>
      <c r="B46" s="11" t="n"/>
      <c r="C46" s="160" t="n"/>
      <c r="D46" s="12" t="n"/>
      <c r="E46" s="12" t="n"/>
    </row>
    <row r="47">
      <c r="A47" s="6" t="n"/>
      <c r="B47" s="166" t="n"/>
      <c r="C47" s="159" t="n"/>
      <c r="D47" s="12" t="n"/>
      <c r="E47" s="12" t="n"/>
    </row>
    <row r="48">
      <c r="A48" s="9" t="n"/>
      <c r="B48" s="162" t="n"/>
      <c r="D48" s="165" t="n"/>
      <c r="E48" s="165" t="n"/>
    </row>
    <row r="49">
      <c r="A49" s="6" t="n"/>
      <c r="B49" s="159" t="n"/>
      <c r="D49" s="159" t="n"/>
      <c r="E49" s="159" t="n"/>
    </row>
    <row r="50">
      <c r="A50" s="166" t="n"/>
      <c r="B50" s="166" t="n"/>
      <c r="C50" s="166" t="n"/>
      <c r="D50" s="11" t="n"/>
      <c r="E50" s="12" t="n"/>
    </row>
    <row r="51">
      <c r="A51" s="166" t="n"/>
      <c r="B51" s="166" t="n"/>
      <c r="C51" s="166" t="n"/>
      <c r="D51" s="166" t="n"/>
      <c r="E51" s="1" t="n"/>
    </row>
    <row r="52">
      <c r="A52" s="166" t="n"/>
      <c r="B52" s="166" t="n"/>
      <c r="C52" s="166" t="n"/>
      <c r="D52" s="166" t="n"/>
      <c r="E52" s="1" t="n"/>
    </row>
    <row r="53">
      <c r="A53" s="166" t="n"/>
      <c r="B53" s="166" t="n"/>
      <c r="C53" s="166" t="n"/>
      <c r="D53" s="166" t="n"/>
      <c r="E53" s="166" t="n"/>
    </row>
  </sheetData>
  <mergeCells count="22">
    <mergeCell ref="B38:C38"/>
    <mergeCell ref="B48:C48"/>
    <mergeCell ref="B49:C49"/>
    <mergeCell ref="D12:F12"/>
    <mergeCell ref="D16:F16"/>
    <mergeCell ref="A21:D21"/>
    <mergeCell ref="A22:D22"/>
    <mergeCell ref="A23:A25"/>
    <mergeCell ref="B23:B25"/>
    <mergeCell ref="C23:C25"/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18.6640625"/>
    <col customWidth="1" max="4" min="4" style="144" width="11.1640625"/>
    <col customWidth="1" max="5" min="5" style="144" width="10.83203125"/>
    <col customWidth="1" max="6" min="6" style="144" width="12.33203125"/>
    <col customWidth="1" max="8" min="7" style="144" width="8.83203125"/>
    <col bestFit="1" customWidth="1" max="9" min="9" style="144" width="10"/>
    <col customWidth="1" max="10" min="10" style="144" width="11.6640625"/>
    <col customWidth="1" max="11" min="11" style="144" width="8.83203125"/>
    <col customWidth="1" max="16384" min="12" style="144" width="8.83203125"/>
  </cols>
  <sheetData>
    <row r="1">
      <c r="A1" s="150" t="inlineStr">
        <is>
          <t xml:space="preserve">Lampiran Memo Nomor : 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</row>
    <row r="5">
      <c r="A5" s="143" t="inlineStr">
        <is>
          <t>DAFTAR PEMBAYARAN KOPERASI PENSIUNAN BANK BJB</t>
        </is>
      </c>
    </row>
    <row r="6">
      <c r="A6" s="143" t="inlineStr">
        <is>
          <t>BULAN JUNI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1" t="inlineStr">
        <is>
          <t>IURAN WAJIB</t>
        </is>
      </c>
      <c r="E8" s="151" t="inlineStr">
        <is>
          <t>ANGSURAN</t>
        </is>
      </c>
      <c r="F8" s="151" t="inlineStr">
        <is>
          <t>TOTAL PEMBAYARAN</t>
        </is>
      </c>
    </row>
    <row r="9">
      <c r="A9" s="149" t="n"/>
      <c r="B9" s="149" t="n"/>
      <c r="C9" s="149" t="n"/>
      <c r="D9" s="149" t="n"/>
      <c r="E9" s="149" t="n"/>
      <c r="F9" s="149" t="n"/>
    </row>
    <row r="10">
      <c r="A10" s="136" t="inlineStr">
        <is>
          <t>TOTAL</t>
        </is>
      </c>
      <c r="B10" s="157" t="n"/>
      <c r="C10" s="155" t="n"/>
      <c r="D10" s="16" t="n"/>
      <c r="E10" s="16" t="n"/>
      <c r="F10" s="16" t="n"/>
    </row>
    <row r="11">
      <c r="A11" s="163" t="n"/>
      <c r="B11" s="163" t="n"/>
      <c r="C11" s="163" t="n"/>
      <c r="D11" s="4" t="n"/>
      <c r="E11" s="4" t="n"/>
      <c r="F11" s="164" t="n"/>
    </row>
    <row r="12">
      <c r="A12" s="163" t="n"/>
      <c r="B12" s="163" t="n"/>
      <c r="C12" s="163" t="n"/>
      <c r="D12" s="145" t="inlineStr">
        <is>
          <t>Bandung,  24 Juni 2019</t>
        </is>
      </c>
    </row>
    <row r="13">
      <c r="A13" s="164" t="n"/>
      <c r="B13" s="164" t="n"/>
      <c r="C13" s="164" t="n"/>
      <c r="D13" s="145" t="n"/>
      <c r="E13" s="164" t="n"/>
      <c r="F13" s="164" t="n"/>
    </row>
    <row r="14">
      <c r="A14" s="164" t="n"/>
      <c r="B14" s="164" t="n"/>
      <c r="C14" s="164" t="n"/>
      <c r="D14" s="145" t="n"/>
      <c r="E14" s="164" t="n"/>
      <c r="F14" s="164" t="n"/>
    </row>
    <row r="15">
      <c r="A15" s="164" t="n"/>
      <c r="B15" s="164" t="n"/>
      <c r="C15" s="164" t="n"/>
      <c r="D15" s="163" t="n"/>
      <c r="E15" s="164" t="n"/>
      <c r="F15" s="164" t="n"/>
    </row>
    <row r="16">
      <c r="A16" s="164" t="n"/>
      <c r="B16" s="164" t="n"/>
      <c r="C16" s="164" t="n"/>
      <c r="D16" s="143" t="inlineStr">
        <is>
          <t xml:space="preserve">          Ahmad Fuad            </t>
        </is>
      </c>
    </row>
    <row r="17">
      <c r="A17" s="164" t="n"/>
      <c r="C17" s="164" t="n"/>
      <c r="D17" s="164" t="n"/>
      <c r="E17" s="164" t="n"/>
      <c r="F17" s="164" t="n"/>
    </row>
    <row r="18">
      <c r="A18" s="164" t="n"/>
      <c r="C18" s="164" t="n"/>
      <c r="D18" s="164" t="n"/>
      <c r="E18" s="164" t="n"/>
      <c r="F18" s="164" t="n"/>
    </row>
    <row r="19">
      <c r="A19" s="164" t="n"/>
      <c r="C19" s="164" t="n"/>
      <c r="D19" s="164" t="n"/>
      <c r="E19" s="164" t="n"/>
      <c r="F19" s="164" t="n"/>
    </row>
    <row r="21">
      <c r="A21" s="160" t="n"/>
      <c r="E21" s="160" t="n"/>
    </row>
    <row r="22">
      <c r="A22" s="160" t="n"/>
      <c r="E22" s="160" t="n"/>
    </row>
    <row r="23">
      <c r="A23" s="161" t="n"/>
      <c r="B23" s="161" t="n"/>
      <c r="C23" s="161" t="n"/>
      <c r="D23" s="161" t="n"/>
      <c r="E23" s="161" t="n"/>
    </row>
    <row r="24">
      <c r="D24" s="161" t="n"/>
      <c r="E24" s="161" t="n"/>
    </row>
    <row r="25">
      <c r="D25" s="161" t="n"/>
      <c r="E25" s="161" t="n"/>
    </row>
    <row r="26">
      <c r="A26" s="6" t="n"/>
      <c r="B26" s="166" t="n"/>
      <c r="C26" s="110" t="n"/>
      <c r="D26" s="1" t="n"/>
      <c r="E26" s="1" t="n"/>
    </row>
    <row r="27">
      <c r="A27" s="6" t="n"/>
      <c r="B27" s="166" t="n"/>
      <c r="C27" s="159" t="n"/>
      <c r="D27" s="1" t="n"/>
      <c r="E27" s="1" t="n"/>
    </row>
    <row r="28">
      <c r="A28" s="6" t="n"/>
      <c r="B28" s="166" t="n"/>
      <c r="C28" s="159" t="n"/>
      <c r="D28" s="1" t="n"/>
      <c r="E28" s="1" t="n"/>
    </row>
    <row r="29">
      <c r="A29" s="6" t="n"/>
      <c r="B29" s="166" t="n"/>
      <c r="C29" s="159" t="n"/>
      <c r="D29" s="1" t="n"/>
      <c r="E29" s="1" t="n"/>
    </row>
    <row r="30">
      <c r="A30" s="6" t="n"/>
      <c r="B30" s="8" t="n"/>
      <c r="C30" s="160" t="n"/>
      <c r="D30" s="12" t="n"/>
      <c r="E30" s="12" t="n"/>
    </row>
    <row r="31">
      <c r="A31" s="6" t="n"/>
      <c r="B31" s="166" t="n"/>
      <c r="C31" s="159" t="n"/>
      <c r="D31" s="1" t="n"/>
      <c r="E31" s="1" t="n"/>
    </row>
    <row r="32">
      <c r="A32" s="6" t="n"/>
      <c r="B32" s="166" t="n"/>
      <c r="C32" s="159" t="n"/>
      <c r="D32" s="1" t="n"/>
      <c r="E32" s="1" t="n"/>
    </row>
    <row r="33">
      <c r="A33" s="6" t="n"/>
      <c r="B33" s="166" t="n"/>
      <c r="C33" s="159" t="n"/>
      <c r="D33" s="1" t="n"/>
      <c r="E33" s="1" t="n"/>
    </row>
    <row r="34">
      <c r="A34" s="6" t="n"/>
      <c r="B34" s="166" t="n"/>
      <c r="C34" s="159" t="n"/>
      <c r="D34" s="1" t="n"/>
      <c r="E34" s="1" t="n"/>
    </row>
    <row r="35">
      <c r="A35" s="6" t="n"/>
      <c r="B35" s="166" t="n"/>
      <c r="C35" s="159" t="n"/>
      <c r="D35" s="1" t="n"/>
      <c r="E35" s="1" t="n"/>
    </row>
    <row r="36">
      <c r="A36" s="6" t="n"/>
      <c r="B36" s="166" t="n"/>
      <c r="C36" s="159" t="n"/>
      <c r="D36" s="1" t="n"/>
      <c r="E36" s="1" t="n"/>
    </row>
    <row r="37">
      <c r="A37" s="6" t="n"/>
      <c r="B37" s="166" t="n"/>
      <c r="C37" s="159" t="n"/>
      <c r="D37" s="1" t="n"/>
      <c r="E37" s="1" t="n"/>
    </row>
    <row r="38">
      <c r="A38" s="6" t="n"/>
      <c r="B38" s="160" t="n"/>
      <c r="D38" s="12" t="n"/>
      <c r="E38" s="12" t="n"/>
    </row>
    <row r="39">
      <c r="A39" s="6" t="n"/>
      <c r="B39" s="8" t="n"/>
      <c r="C39" s="160" t="n"/>
      <c r="D39" s="12" t="n"/>
      <c r="E39" s="12" t="n"/>
    </row>
    <row r="40">
      <c r="A40" s="6" t="n"/>
      <c r="B40" s="166" t="n"/>
      <c r="C40" s="159" t="n"/>
      <c r="D40" s="1" t="n"/>
      <c r="E40" s="1" t="n"/>
    </row>
    <row r="41">
      <c r="A41" s="6" t="n"/>
      <c r="B41" s="166" t="n"/>
      <c r="C41" s="159" t="n"/>
      <c r="D41" s="1" t="n"/>
      <c r="E41" s="1" t="n"/>
    </row>
    <row r="42">
      <c r="A42" s="6" t="n"/>
      <c r="B42" s="166" t="n"/>
      <c r="C42" s="159" t="n"/>
      <c r="D42" s="1" t="n"/>
      <c r="E42" s="1" t="n"/>
    </row>
    <row r="43">
      <c r="A43" s="6" t="n"/>
      <c r="B43" s="166" t="n"/>
      <c r="C43" s="159" t="n"/>
      <c r="D43" s="1" t="n"/>
      <c r="E43" s="1" t="n"/>
    </row>
    <row r="44">
      <c r="A44" s="6" t="n"/>
      <c r="B44" s="11" t="n"/>
      <c r="C44" s="160" t="n"/>
      <c r="D44" s="12" t="n"/>
      <c r="E44" s="12" t="n"/>
    </row>
    <row r="45">
      <c r="A45" s="6" t="n"/>
      <c r="B45" s="11" t="n"/>
      <c r="C45" s="160" t="n"/>
      <c r="D45" s="12" t="n"/>
      <c r="E45" s="12" t="n"/>
    </row>
    <row r="46">
      <c r="A46" s="6" t="n"/>
      <c r="B46" s="11" t="n"/>
      <c r="C46" s="160" t="n"/>
      <c r="D46" s="12" t="n"/>
      <c r="E46" s="12" t="n"/>
    </row>
    <row r="47">
      <c r="A47" s="6" t="n"/>
      <c r="B47" s="166" t="n"/>
      <c r="C47" s="159" t="n"/>
      <c r="D47" s="12" t="n"/>
      <c r="E47" s="12" t="n"/>
    </row>
    <row r="48">
      <c r="A48" s="9" t="n"/>
      <c r="B48" s="162" t="n"/>
      <c r="D48" s="165" t="n"/>
      <c r="E48" s="165" t="n"/>
    </row>
    <row r="49">
      <c r="A49" s="6" t="n"/>
      <c r="B49" s="159" t="n"/>
      <c r="D49" s="159" t="n"/>
      <c r="E49" s="159" t="n"/>
    </row>
    <row r="50">
      <c r="A50" s="166" t="n"/>
      <c r="B50" s="166" t="n"/>
      <c r="C50" s="166" t="n"/>
      <c r="D50" s="11" t="n"/>
      <c r="E50" s="12" t="n"/>
    </row>
    <row r="51">
      <c r="A51" s="166" t="n"/>
      <c r="B51" s="166" t="n"/>
      <c r="C51" s="166" t="n"/>
      <c r="D51" s="166" t="n"/>
      <c r="E51" s="1" t="n"/>
    </row>
    <row r="52">
      <c r="A52" s="166" t="n"/>
      <c r="B52" s="166" t="n"/>
      <c r="C52" s="166" t="n"/>
      <c r="D52" s="166" t="n"/>
      <c r="E52" s="1" t="n"/>
    </row>
    <row r="53">
      <c r="A53" s="166" t="n"/>
      <c r="B53" s="166" t="n"/>
      <c r="C53" s="166" t="n"/>
      <c r="D53" s="166" t="n"/>
      <c r="E53" s="166" t="n"/>
    </row>
  </sheetData>
  <mergeCells count="22">
    <mergeCell ref="B49:C49"/>
    <mergeCell ref="A23:A25"/>
    <mergeCell ref="B23:B25"/>
    <mergeCell ref="C23:C25"/>
    <mergeCell ref="B38:C38"/>
    <mergeCell ref="B48:C48"/>
    <mergeCell ref="F8:F9"/>
    <mergeCell ref="D12:F12"/>
    <mergeCell ref="D16:F16"/>
    <mergeCell ref="A21:D21"/>
    <mergeCell ref="E8:E9"/>
    <mergeCell ref="A22:D22"/>
    <mergeCell ref="A8:A9"/>
    <mergeCell ref="B8:B9"/>
    <mergeCell ref="C8:C9"/>
    <mergeCell ref="D8:D9"/>
    <mergeCell ref="A7:F7"/>
    <mergeCell ref="A1:F1"/>
    <mergeCell ref="A2:F2"/>
    <mergeCell ref="A3:F3"/>
    <mergeCell ref="A5:F5"/>
    <mergeCell ref="A6:F6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44" width="6"/>
    <col customWidth="1" max="2" min="2" style="144" width="21.33203125"/>
    <col customWidth="1" max="3" min="3" style="144" width="9.83203125"/>
    <col customWidth="1" max="4" min="4" style="144" width="29.5"/>
    <col customWidth="1" max="5" min="5" style="144" width="9"/>
    <col customWidth="1" max="6" min="6" style="144" width="20.5"/>
    <col customWidth="1" max="7" min="7" style="144" width="12.5"/>
    <col customWidth="1" max="8" min="8" style="144" width="38.83203125"/>
    <col customWidth="1" max="9" min="9" style="144" width="15"/>
    <col customWidth="1" max="10" min="10" style="144" width="8.83203125"/>
    <col customWidth="1" max="16384" min="11" style="144" width="8.83203125"/>
  </cols>
  <sheetData>
    <row r="1">
      <c r="A1" s="150" t="inlineStr">
        <is>
          <t xml:space="preserve">Lampiran Memo Nomor :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</row>
    <row r="5">
      <c r="A5" s="143" t="inlineStr">
        <is>
          <t>DAFTAR FAKTOR PENGURANG ABSEN</t>
        </is>
      </c>
    </row>
    <row r="6">
      <c r="A6" s="143" t="inlineStr">
        <is>
          <t>BULAN JUNI 2019 PEGAWAI YKP bank bjb</t>
        </is>
      </c>
    </row>
    <row customHeight="1" ht="8.25" r="7" s="22"/>
    <row customHeight="1" ht="15" r="8" s="22">
      <c r="A8" s="151" t="inlineStr">
        <is>
          <t>NO</t>
        </is>
      </c>
      <c r="B8" s="151" t="inlineStr">
        <is>
          <t>N A M A</t>
        </is>
      </c>
      <c r="C8" s="151" t="inlineStr">
        <is>
          <t>FAKTOR PENGURANG KEHADIRAN</t>
        </is>
      </c>
      <c r="D8" s="157" t="n"/>
      <c r="E8" s="157" t="n"/>
      <c r="F8" s="157" t="n"/>
      <c r="G8" s="157" t="n"/>
      <c r="H8" s="155" t="n"/>
      <c r="I8" s="148" t="inlineStr">
        <is>
          <t>TOTAL FAKTOR PENGURANG ABSEN</t>
        </is>
      </c>
    </row>
    <row customHeight="1" ht="15" r="9" s="22">
      <c r="A9" s="152" t="n"/>
      <c r="B9" s="152" t="n"/>
      <c r="C9" s="151" t="inlineStr">
        <is>
          <t>Terlambat ≥ 15 menit s.d ≤ 2 jam (20.000/Hari)</t>
        </is>
      </c>
      <c r="D9" s="155" t="n"/>
      <c r="E9" s="151" t="inlineStr">
        <is>
          <t>Terlambat &gt; 2 jam (40.000/Hari)</t>
        </is>
      </c>
      <c r="F9" s="155" t="n"/>
      <c r="G9" s="151" t="inlineStr">
        <is>
          <t>Akumulasi Terlambat ≥ 15 menit per minggu (50.000/Minggu)</t>
        </is>
      </c>
      <c r="H9" s="155" t="n"/>
      <c r="I9" s="152" t="n"/>
    </row>
    <row customHeight="1" ht="17.25" r="10" s="22">
      <c r="A10" s="149" t="n"/>
      <c r="B10" s="149" t="n"/>
      <c r="C10" s="151" t="inlineStr">
        <is>
          <t>JML HARI</t>
        </is>
      </c>
      <c r="D10" s="151" t="inlineStr">
        <is>
          <t>Rp</t>
        </is>
      </c>
      <c r="E10" s="151" t="inlineStr">
        <is>
          <t>JML HARI</t>
        </is>
      </c>
      <c r="F10" s="151" t="inlineStr">
        <is>
          <t>Rp</t>
        </is>
      </c>
      <c r="G10" s="151" t="inlineStr">
        <is>
          <t>JML MINGGU</t>
        </is>
      </c>
      <c r="H10" s="151" t="inlineStr">
        <is>
          <t>Rp</t>
        </is>
      </c>
      <c r="I10" s="149" t="n"/>
    </row>
    <row r="11">
      <c r="A11" s="136" t="inlineStr">
        <is>
          <t>TOTAL</t>
        </is>
      </c>
      <c r="B11" s="155" t="n"/>
      <c r="C11" s="29" t="n"/>
      <c r="D11" s="19" t="n"/>
      <c r="E11" s="16" t="n"/>
      <c r="F11" s="16" t="n"/>
      <c r="G11" s="16" t="n"/>
      <c r="H11" s="16" t="n"/>
      <c r="I11" s="18" t="n"/>
    </row>
    <row r="13">
      <c r="H13" s="145" t="inlineStr">
        <is>
          <t>Bandung, 24  Juni 2019</t>
        </is>
      </c>
      <c r="J13" s="163" t="n"/>
    </row>
    <row r="14">
      <c r="H14" s="145" t="n"/>
      <c r="I14" s="164" t="n"/>
      <c r="J14" s="164" t="n"/>
    </row>
    <row r="15">
      <c r="H15" s="145" t="n"/>
      <c r="I15" s="164" t="n"/>
      <c r="J15" s="164" t="n"/>
    </row>
    <row r="16">
      <c r="H16" s="163" t="n"/>
      <c r="I16" s="164" t="n"/>
      <c r="J16" s="164" t="n"/>
    </row>
    <row r="17">
      <c r="H17" s="146" t="inlineStr">
        <is>
          <t xml:space="preserve">                                  Ahmad Fuad          Yayat Karyatimah  </t>
        </is>
      </c>
    </row>
  </sheetData>
  <mergeCells count="14">
    <mergeCell ref="H17:J17"/>
    <mergeCell ref="I8:I10"/>
    <mergeCell ref="C9:D9"/>
    <mergeCell ref="E9:F9"/>
    <mergeCell ref="G9:H9"/>
    <mergeCell ref="H13:I13"/>
    <mergeCell ref="A8:A10"/>
    <mergeCell ref="B8:B10"/>
    <mergeCell ref="C8:H8"/>
    <mergeCell ref="A1:G1"/>
    <mergeCell ref="A2:G2"/>
    <mergeCell ref="A3:G3"/>
    <mergeCell ref="A5:H5"/>
    <mergeCell ref="A6:H6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44" width="6"/>
    <col customWidth="1" max="2" min="2" style="144" width="21.33203125"/>
    <col customWidth="1" max="3" min="3" style="144" width="9"/>
    <col customWidth="1" max="4" min="4" style="144" width="12.5"/>
    <col customWidth="1" max="5" min="5" style="144" width="9.5"/>
    <col customWidth="1" max="6" min="6" style="144" width="16.5"/>
    <col customWidth="1" max="7" min="7" style="144" width="13.6640625"/>
    <col customWidth="1" max="8" min="8" style="144" width="8.83203125"/>
    <col customWidth="1" max="16384" min="9" style="144" width="8.83203125"/>
  </cols>
  <sheetData>
    <row r="1">
      <c r="A1" s="150" t="inlineStr">
        <is>
          <t xml:space="preserve">Lampiran Memo Nomor : 398/M/SDM/YKP-bjb/VI/2019 </t>
        </is>
      </c>
    </row>
    <row r="2">
      <c r="A2" s="150" t="inlineStr">
        <is>
          <t>Tanggal 20 Oct 2019</t>
        </is>
      </c>
    </row>
    <row r="3">
      <c r="A3" s="163" t="inlineStr">
        <is>
          <t>Perihal : Pembayaran Gaji Pegawai YKP bank bjb Bulan Agustus 2019</t>
        </is>
      </c>
      <c r="B3" s="163" t="n"/>
      <c r="C3" s="163" t="n"/>
      <c r="D3" s="163" t="n"/>
    </row>
    <row r="4">
      <c r="A4" s="160" t="n"/>
      <c r="B4" s="160" t="n"/>
      <c r="C4" s="160" t="n"/>
      <c r="D4" s="160" t="n"/>
    </row>
    <row r="5">
      <c r="A5" s="143" t="inlineStr">
        <is>
          <t>DAFTAR FAKTOR PENGURANG KEHADIRAN</t>
        </is>
      </c>
    </row>
    <row r="6">
      <c r="A6" s="143" t="inlineStr">
        <is>
          <t>BULAN JUNI 2019 PEGAWAI YKP bank bjb</t>
        </is>
      </c>
    </row>
    <row customHeight="1" ht="11.25" r="7" s="22"/>
    <row customHeight="1" ht="15" r="8" s="22">
      <c r="A8" s="151" t="inlineStr">
        <is>
          <t>NO</t>
        </is>
      </c>
      <c r="B8" s="151" t="inlineStr">
        <is>
          <t>N A M A</t>
        </is>
      </c>
      <c r="C8" s="151" t="inlineStr">
        <is>
          <t>FAKTOR PENGURANG KEHADIRAN</t>
        </is>
      </c>
      <c r="D8" s="157" t="n"/>
      <c r="E8" s="157" t="n"/>
      <c r="F8" s="155" t="n"/>
      <c r="G8" s="148" t="inlineStr">
        <is>
          <t>TOTAL FAKTOR PENGURANG KEHADIRAN</t>
        </is>
      </c>
    </row>
    <row customHeight="1" ht="15" r="9" s="22">
      <c r="A9" s="152" t="n"/>
      <c r="B9" s="152" t="n"/>
      <c r="C9" s="151" t="inlineStr">
        <is>
          <t>SAKIT (65.000/HARI)</t>
        </is>
      </c>
      <c r="D9" s="155" t="n"/>
      <c r="E9" s="151" t="inlineStr">
        <is>
          <t>DINAS/DIKLAT (40.000/HARI)</t>
        </is>
      </c>
      <c r="F9" s="155" t="n"/>
      <c r="G9" s="152" t="n"/>
    </row>
    <row r="10">
      <c r="A10" s="149" t="n"/>
      <c r="B10" s="149" t="n"/>
      <c r="C10" s="151" t="inlineStr">
        <is>
          <t>JML HARI</t>
        </is>
      </c>
      <c r="D10" s="151" t="inlineStr">
        <is>
          <t>Rp</t>
        </is>
      </c>
      <c r="E10" s="151" t="inlineStr">
        <is>
          <t>JML HARI</t>
        </is>
      </c>
      <c r="F10" s="151" t="inlineStr">
        <is>
          <t>Rp</t>
        </is>
      </c>
      <c r="G10" s="149" t="n"/>
    </row>
    <row r="11">
      <c r="A11" s="136" t="inlineStr">
        <is>
          <t>TOTAL</t>
        </is>
      </c>
      <c r="B11" s="155" t="n"/>
      <c r="C11" s="16" t="n"/>
      <c r="D11" s="16" t="n"/>
      <c r="E11" s="16" t="n"/>
      <c r="F11" s="16" t="n"/>
      <c r="G11" s="178" t="n"/>
    </row>
    <row r="13">
      <c r="E13" s="145" t="inlineStr">
        <is>
          <t>Bandung, 24 Juni 2019</t>
        </is>
      </c>
    </row>
    <row r="14">
      <c r="E14" s="145" t="n"/>
      <c r="F14" s="164" t="n"/>
      <c r="G14" s="164" t="n"/>
    </row>
    <row r="15">
      <c r="E15" s="145" t="n"/>
      <c r="F15" s="164" t="n"/>
      <c r="G15" s="164" t="n"/>
    </row>
    <row r="16">
      <c r="E16" s="163" t="n"/>
      <c r="F16" s="164" t="n"/>
      <c r="G16" s="164" t="n"/>
    </row>
    <row r="17">
      <c r="E17" s="146" t="inlineStr">
        <is>
          <t xml:space="preserve">               Ahmad Fuad          Yayat Karyatimah  </t>
        </is>
      </c>
    </row>
  </sheetData>
  <mergeCells count="12">
    <mergeCell ref="E17:G17"/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  <mergeCell ref="E13:G13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44" width="5.33203125"/>
    <col customWidth="1" max="2" min="2" style="144" width="21"/>
    <col customWidth="1" max="3" min="3" style="144" width="18.6640625"/>
    <col customWidth="1" max="4" min="4" style="144" width="12.1640625"/>
    <col customWidth="1" max="5" min="5" style="144" width="11.1640625"/>
    <col customWidth="1" max="6" min="6" style="144" width="10.83203125"/>
    <col customWidth="1" max="7" min="7" style="144" width="12.33203125"/>
    <col customWidth="1" max="9" min="8" style="144" width="8.83203125"/>
    <col bestFit="1" customWidth="1" max="10" min="10" style="144" width="10"/>
    <col customWidth="1" max="11" min="11" style="144" width="11.6640625"/>
    <col customWidth="1" max="12" min="12" style="144" width="8.83203125"/>
    <col customWidth="1" max="16384" min="13" style="144" width="8.83203125"/>
  </cols>
  <sheetData>
    <row r="1">
      <c r="A1" s="150" t="inlineStr">
        <is>
          <t xml:space="preserve">Lampiran Memo Nomor :  398/M/SDM/YKP-bjb/VI/2019 </t>
        </is>
      </c>
    </row>
    <row r="2">
      <c r="A2" s="150" t="inlineStr">
        <is>
          <t>Tanggal 20 Oct 2019</t>
        </is>
      </c>
    </row>
    <row r="3">
      <c r="A3" s="150" t="inlineStr">
        <is>
          <t>Perihal : Pembayaran Gaji Pegawai YKP bank bjb Bulan Agustus 2019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</row>
    <row r="5">
      <c r="A5" s="143" t="inlineStr">
        <is>
          <t>DAFTAR PEMBAYARAN BPJS KESEHATAN</t>
        </is>
      </c>
    </row>
    <row r="6">
      <c r="A6" s="143" t="inlineStr">
        <is>
          <t>BULAN JUNI 2019 PEGAWAI YKP bank bjb</t>
        </is>
      </c>
    </row>
    <row r="7">
      <c r="A7" s="143" t="n"/>
    </row>
    <row customHeight="1" ht="15.75" r="8" s="22">
      <c r="A8" s="151" t="inlineStr">
        <is>
          <t>NO</t>
        </is>
      </c>
      <c r="B8" s="151" t="inlineStr">
        <is>
          <t>N A M A</t>
        </is>
      </c>
      <c r="C8" s="158" t="inlineStr">
        <is>
          <t>GRADE</t>
        </is>
      </c>
      <c r="D8" s="158" t="inlineStr">
        <is>
          <t>SINGLE SALARY</t>
        </is>
      </c>
      <c r="E8" s="151" t="inlineStr">
        <is>
          <t xml:space="preserve"> TUNJANGAN BPJS KES</t>
        </is>
      </c>
      <c r="F8" s="151" t="inlineStr">
        <is>
          <t>PEGAWAI BPJS KES</t>
        </is>
      </c>
      <c r="G8" s="151" t="inlineStr">
        <is>
          <t>TOTAL BIAYA BPJS KES</t>
        </is>
      </c>
    </row>
    <row r="9">
      <c r="A9" s="149" t="n"/>
      <c r="B9" s="149" t="n"/>
      <c r="C9" s="149" t="n"/>
      <c r="D9" s="149" t="n"/>
      <c r="E9" s="149" t="n"/>
      <c r="F9" s="149" t="n"/>
      <c r="G9" s="149" t="n"/>
    </row>
    <row r="10">
      <c r="A10" s="136" t="inlineStr">
        <is>
          <t>TOTAL</t>
        </is>
      </c>
      <c r="B10" s="157" t="n"/>
      <c r="C10" s="157" t="n"/>
      <c r="D10" s="155" t="n"/>
      <c r="E10" s="16" t="n"/>
      <c r="F10" s="16" t="n"/>
      <c r="G10" s="16" t="n"/>
    </row>
    <row r="11">
      <c r="A11" s="163" t="n"/>
      <c r="B11" s="163" t="n"/>
      <c r="C11" s="163" t="n"/>
      <c r="D11" s="99" t="n"/>
      <c r="E11" s="4" t="n"/>
      <c r="F11" s="4" t="n"/>
      <c r="G11" s="164" t="n"/>
    </row>
    <row r="12">
      <c r="A12" s="163" t="n"/>
      <c r="B12" s="163" t="n"/>
      <c r="C12" s="163" t="n"/>
      <c r="D12" s="5" t="n"/>
      <c r="E12" s="145" t="inlineStr">
        <is>
          <t>Bandung, 24 Juni  2019</t>
        </is>
      </c>
    </row>
    <row r="13">
      <c r="A13" s="164" t="n"/>
      <c r="B13" s="164" t="n"/>
      <c r="C13" s="164" t="n"/>
      <c r="D13" s="143" t="n"/>
      <c r="E13" s="145" t="n"/>
      <c r="F13" s="164" t="n"/>
      <c r="G13" s="164" t="n"/>
    </row>
    <row r="14">
      <c r="A14" s="164" t="n"/>
      <c r="B14" s="164" t="n"/>
      <c r="C14" s="164" t="n"/>
      <c r="D14" s="164" t="n"/>
      <c r="E14" s="145" t="n"/>
      <c r="F14" s="164" t="n"/>
      <c r="G14" s="164" t="n"/>
    </row>
    <row r="15">
      <c r="A15" s="164" t="n"/>
      <c r="B15" s="164" t="n"/>
      <c r="C15" s="164" t="n"/>
      <c r="D15" s="164" t="n"/>
      <c r="E15" s="163" t="n"/>
      <c r="F15" s="164" t="n"/>
      <c r="G15" s="164" t="n"/>
    </row>
    <row r="16">
      <c r="A16" s="164" t="n"/>
      <c r="B16" s="164" t="n"/>
      <c r="C16" s="164" t="n"/>
      <c r="D16" s="164" t="n"/>
      <c r="E16" s="146" t="inlineStr">
        <is>
          <t xml:space="preserve">      Ahmad Fuad              Yayat Karyatimah  </t>
        </is>
      </c>
    </row>
    <row r="17">
      <c r="A17" s="164" t="n"/>
      <c r="C17" s="164" t="n"/>
      <c r="D17" s="164" t="n"/>
      <c r="E17" s="164" t="n"/>
      <c r="F17" s="164" t="n"/>
      <c r="G17" s="164" t="n"/>
    </row>
    <row r="18">
      <c r="A18" s="164" t="n"/>
      <c r="C18" s="164" t="n"/>
      <c r="D18" s="164" t="inlineStr">
        <is>
          <t xml:space="preserve"> </t>
        </is>
      </c>
      <c r="E18" s="164" t="n"/>
      <c r="F18" s="164" t="n"/>
      <c r="G18" s="164" t="n"/>
    </row>
    <row r="19">
      <c r="A19" s="164" t="n"/>
      <c r="C19" s="164" t="n"/>
      <c r="D19" s="164" t="n"/>
      <c r="E19" s="164" t="n"/>
      <c r="F19" s="164" t="n"/>
      <c r="G19" s="164" t="n"/>
    </row>
    <row r="21">
      <c r="A21" s="160" t="n"/>
      <c r="F21" s="160" t="n"/>
    </row>
    <row r="22">
      <c r="A22" s="160" t="n"/>
      <c r="F22" s="160" t="n"/>
    </row>
    <row r="23">
      <c r="A23" s="161" t="n"/>
      <c r="B23" s="161" t="n"/>
      <c r="C23" s="161" t="n"/>
      <c r="D23" s="161" t="n"/>
      <c r="E23" s="161" t="n"/>
      <c r="F23" s="161" t="n"/>
    </row>
    <row r="24">
      <c r="E24" s="161" t="n"/>
      <c r="F24" s="161" t="n"/>
    </row>
    <row r="25">
      <c r="E25" s="161" t="n"/>
      <c r="F25" s="161" t="n"/>
    </row>
    <row r="26">
      <c r="A26" s="6" t="n"/>
      <c r="B26" s="166" t="n"/>
      <c r="C26" s="110" t="n"/>
      <c r="D26" s="1" t="n"/>
      <c r="E26" s="1" t="n"/>
      <c r="F26" s="1" t="n"/>
    </row>
    <row r="27">
      <c r="A27" s="6" t="n"/>
      <c r="B27" s="166" t="n"/>
      <c r="C27" s="159" t="n"/>
      <c r="D27" s="1" t="n"/>
      <c r="E27" s="1" t="n"/>
      <c r="F27" s="1" t="n"/>
    </row>
    <row r="28">
      <c r="A28" s="6" t="n"/>
      <c r="B28" s="166" t="n"/>
      <c r="C28" s="159" t="n"/>
      <c r="D28" s="1" t="n"/>
      <c r="E28" s="1" t="n"/>
      <c r="F28" s="1" t="n"/>
    </row>
    <row r="29">
      <c r="A29" s="6" t="n"/>
      <c r="B29" s="166" t="n"/>
      <c r="C29" s="159" t="n"/>
      <c r="D29" s="1" t="n"/>
      <c r="E29" s="1" t="n"/>
      <c r="F29" s="1" t="n"/>
    </row>
    <row r="30">
      <c r="A30" s="6" t="n"/>
      <c r="B30" s="8" t="n"/>
      <c r="C30" s="160" t="n"/>
      <c r="D30" s="1" t="n"/>
      <c r="E30" s="12" t="n"/>
      <c r="F30" s="12" t="n"/>
    </row>
    <row r="31">
      <c r="A31" s="6" t="n"/>
      <c r="B31" s="166" t="n"/>
      <c r="C31" s="159" t="n"/>
      <c r="D31" s="1" t="n"/>
      <c r="E31" s="1" t="n"/>
      <c r="F31" s="1" t="n"/>
    </row>
    <row r="32">
      <c r="A32" s="6" t="n"/>
      <c r="B32" s="166" t="n"/>
      <c r="C32" s="159" t="n"/>
      <c r="D32" s="1" t="n"/>
      <c r="E32" s="1" t="n"/>
      <c r="F32" s="1" t="n"/>
    </row>
    <row r="33">
      <c r="A33" s="6" t="n"/>
      <c r="B33" s="166" t="n"/>
      <c r="C33" s="159" t="n"/>
      <c r="D33" s="1" t="n"/>
      <c r="E33" s="1" t="n"/>
      <c r="F33" s="1" t="n"/>
    </row>
    <row r="34">
      <c r="A34" s="6" t="n"/>
      <c r="B34" s="166" t="n"/>
      <c r="C34" s="159" t="n"/>
      <c r="D34" s="1" t="n"/>
      <c r="E34" s="1" t="n"/>
      <c r="F34" s="1" t="n"/>
    </row>
    <row r="35">
      <c r="A35" s="6" t="n"/>
      <c r="B35" s="166" t="n"/>
      <c r="C35" s="159" t="n"/>
      <c r="D35" s="1" t="n"/>
      <c r="E35" s="1" t="n"/>
      <c r="F35" s="1" t="n"/>
    </row>
    <row r="36">
      <c r="A36" s="6" t="n"/>
      <c r="B36" s="166" t="n"/>
      <c r="C36" s="159" t="n"/>
      <c r="D36" s="1" t="n"/>
      <c r="E36" s="1" t="n"/>
      <c r="F36" s="1" t="n"/>
    </row>
    <row r="37">
      <c r="A37" s="6" t="n"/>
      <c r="B37" s="166" t="n"/>
      <c r="C37" s="159" t="n"/>
      <c r="D37" s="1" t="n"/>
      <c r="E37" s="1" t="n"/>
      <c r="F37" s="1" t="n"/>
    </row>
    <row r="38">
      <c r="A38" s="6" t="n"/>
      <c r="B38" s="160" t="n"/>
      <c r="D38" s="12" t="n"/>
      <c r="E38" s="12" t="n"/>
      <c r="F38" s="12" t="n"/>
    </row>
    <row r="39">
      <c r="A39" s="6" t="n"/>
      <c r="B39" s="8" t="n"/>
      <c r="C39" s="160" t="n"/>
      <c r="D39" s="1" t="n"/>
      <c r="E39" s="12" t="n"/>
      <c r="F39" s="12" t="n"/>
    </row>
    <row r="40">
      <c r="A40" s="6" t="n"/>
      <c r="B40" s="166" t="n"/>
      <c r="C40" s="159" t="n"/>
      <c r="D40" s="1" t="n"/>
      <c r="E40" s="1" t="n"/>
      <c r="F40" s="1" t="n"/>
    </row>
    <row r="41">
      <c r="A41" s="6" t="n"/>
      <c r="B41" s="166" t="n"/>
      <c r="C41" s="159" t="n"/>
      <c r="D41" s="1" t="n"/>
      <c r="E41" s="1" t="n"/>
      <c r="F41" s="1" t="n"/>
    </row>
    <row r="42">
      <c r="A42" s="6" t="n"/>
      <c r="B42" s="166" t="n"/>
      <c r="C42" s="159" t="n"/>
      <c r="D42" s="1" t="n"/>
      <c r="E42" s="1" t="n"/>
      <c r="F42" s="1" t="n"/>
    </row>
    <row r="43">
      <c r="A43" s="6" t="n"/>
      <c r="B43" s="166" t="n"/>
      <c r="C43" s="159" t="n"/>
      <c r="D43" s="1" t="n"/>
      <c r="E43" s="1" t="n"/>
      <c r="F43" s="1" t="n"/>
    </row>
    <row r="44">
      <c r="A44" s="6" t="n"/>
      <c r="B44" s="11" t="n"/>
      <c r="C44" s="160" t="n"/>
      <c r="D44" s="12" t="n"/>
      <c r="E44" s="12" t="n"/>
      <c r="F44" s="12" t="n"/>
    </row>
    <row r="45">
      <c r="A45" s="6" t="n"/>
      <c r="B45" s="11" t="n"/>
      <c r="C45" s="160" t="n"/>
      <c r="D45" s="12" t="n"/>
      <c r="E45" s="12" t="n"/>
      <c r="F45" s="12" t="n"/>
    </row>
    <row r="46">
      <c r="A46" s="6" t="n"/>
      <c r="B46" s="11" t="n"/>
      <c r="C46" s="160" t="n"/>
      <c r="D46" s="12" t="n"/>
      <c r="E46" s="12" t="n"/>
      <c r="F46" s="12" t="n"/>
    </row>
    <row r="47">
      <c r="A47" s="6" t="n"/>
      <c r="B47" s="166" t="n"/>
      <c r="C47" s="159" t="n"/>
      <c r="D47" s="12" t="n"/>
      <c r="E47" s="12" t="n"/>
      <c r="F47" s="12" t="n"/>
    </row>
    <row r="48">
      <c r="A48" s="9" t="n"/>
      <c r="B48" s="162" t="n"/>
      <c r="D48" s="165" t="n"/>
      <c r="E48" s="165" t="n"/>
      <c r="F48" s="165" t="n"/>
    </row>
    <row r="49">
      <c r="A49" s="6" t="n"/>
      <c r="B49" s="159" t="n"/>
      <c r="D49" s="12" t="n"/>
      <c r="E49" s="159" t="n"/>
      <c r="F49" s="159" t="n"/>
    </row>
    <row r="50">
      <c r="A50" s="166" t="n"/>
      <c r="B50" s="166" t="n"/>
      <c r="C50" s="166" t="n"/>
      <c r="D50" s="1" t="n"/>
      <c r="E50" s="11" t="n"/>
      <c r="F50" s="12" t="n"/>
    </row>
    <row customHeight="1" ht="16" r="51" s="22">
      <c r="A51" s="166" t="n"/>
      <c r="B51" s="166" t="n"/>
      <c r="C51" s="166" t="n"/>
      <c r="D51" s="13" t="n"/>
      <c r="E51" s="166" t="n"/>
      <c r="F51" s="1" t="n"/>
    </row>
    <row r="52">
      <c r="A52" s="166" t="n"/>
      <c r="B52" s="166" t="n"/>
      <c r="C52" s="166" t="n"/>
      <c r="D52" s="166" t="n"/>
      <c r="E52" s="166" t="n"/>
      <c r="F52" s="1" t="n"/>
    </row>
    <row r="53">
      <c r="A53" s="166" t="n"/>
      <c r="B53" s="166" t="n"/>
      <c r="C53" s="166" t="n"/>
      <c r="D53" s="14" t="n"/>
      <c r="E53" s="166" t="n"/>
      <c r="F53" s="166" t="n"/>
    </row>
    <row customHeight="1" ht="16" r="55" s="22">
      <c r="D55" s="15" t="n"/>
    </row>
  </sheetData>
  <mergeCells count="24">
    <mergeCell ref="B38:C38"/>
    <mergeCell ref="B48:C48"/>
    <mergeCell ref="B49:C49"/>
    <mergeCell ref="A21:E21"/>
    <mergeCell ref="A22:E22"/>
    <mergeCell ref="A23:A25"/>
    <mergeCell ref="B23:B25"/>
    <mergeCell ref="C23:C25"/>
    <mergeCell ref="D23:D25"/>
    <mergeCell ref="F8:F9"/>
    <mergeCell ref="G8:G9"/>
    <mergeCell ref="E12:G12"/>
    <mergeCell ref="E16:G16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2019-09-12T02:34:19Z</dcterms:modified>
  <cp:lastModifiedBy>Microsoft Office User</cp:lastModifiedBy>
  <cp:lastPrinted>2019-06-25T06:39:49Z</cp:lastPrinted>
</cp:coreProperties>
</file>