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D:\구보다\미수금\개인별미수금\"/>
    </mc:Choice>
  </mc:AlternateContent>
  <xr:revisionPtr revIDLastSave="0" documentId="13_ncr:1_{3E345BBD-2629-437F-AE21-2A18738BE636}" xr6:coauthVersionLast="47" xr6:coauthVersionMax="47" xr10:uidLastSave="{00000000-0000-0000-0000-000000000000}"/>
  <bookViews>
    <workbookView xWindow="-120" yWindow="-120" windowWidth="29040" windowHeight="15720" firstSheet="43" activeTab="57" xr2:uid="{217A06BA-D508-487F-B059-659F5DB6AF61}"/>
  </bookViews>
  <sheets>
    <sheet name="2 (8)" sheetId="101" r:id="rId1"/>
    <sheet name="박재철" sheetId="21" r:id="rId2"/>
    <sheet name="최휴제" sheetId="20" r:id="rId3"/>
    <sheet name="김상호" sheetId="34" r:id="rId4"/>
    <sheet name="김영우" sheetId="36" r:id="rId5"/>
    <sheet name="박갑수" sheetId="46" r:id="rId6"/>
    <sheet name="이영희" sheetId="33" r:id="rId7"/>
    <sheet name="이준수" sheetId="23" r:id="rId8"/>
    <sheet name="김동주" sheetId="24" r:id="rId9"/>
    <sheet name="임항순" sheetId="26" r:id="rId10"/>
    <sheet name="조연근" sheetId="27" r:id="rId11"/>
    <sheet name="이복용" sheetId="38" r:id="rId12"/>
    <sheet name="문영상" sheetId="54" r:id="rId13"/>
    <sheet name="나종오" sheetId="56" r:id="rId14"/>
    <sheet name="이대중" sheetId="32" r:id="rId15"/>
    <sheet name="오진수" sheetId="22" r:id="rId16"/>
    <sheet name="박종록" sheetId="77" r:id="rId17"/>
    <sheet name="김태진" sheetId="80" r:id="rId18"/>
    <sheet name="조만성" sheetId="68" r:id="rId19"/>
    <sheet name="김종훈" sheetId="62" r:id="rId20"/>
    <sheet name="최연진" sheetId="75" r:id="rId21"/>
    <sheet name="신용수" sheetId="82" r:id="rId22"/>
    <sheet name="강연주" sheetId="91" r:id="rId23"/>
    <sheet name="민형철" sheetId="48" r:id="rId24"/>
    <sheet name="박연오" sheetId="31" r:id="rId25"/>
    <sheet name="최남근" sheetId="11" r:id="rId26"/>
    <sheet name="이은홍" sheetId="55" r:id="rId27"/>
    <sheet name="박순오" sheetId="78" r:id="rId28"/>
    <sheet name="전경주" sheetId="81" r:id="rId29"/>
    <sheet name="최기동" sheetId="59" r:id="rId30"/>
    <sheet name="서윤호" sheetId="61" r:id="rId31"/>
    <sheet name="곽동열" sheetId="58" r:id="rId32"/>
    <sheet name="류재완6조" sheetId="86" r:id="rId33"/>
    <sheet name="임대천" sheetId="44" r:id="rId34"/>
    <sheet name="노윤기" sheetId="104" r:id="rId35"/>
    <sheet name="박영운" sheetId="60" r:id="rId36"/>
    <sheet name="김현준" sheetId="79" r:id="rId37"/>
    <sheet name="탁경애" sheetId="99" r:id="rId38"/>
    <sheet name="배춘옥" sheetId="92" r:id="rId39"/>
    <sheet name="대성센타" sheetId="40" r:id="rId40"/>
    <sheet name="박춘석" sheetId="95" r:id="rId41"/>
    <sheet name="OK농기계" sheetId="112" r:id="rId42"/>
    <sheet name="정종원" sheetId="47" r:id="rId43"/>
    <sheet name="강광천" sheetId="102" r:id="rId44"/>
    <sheet name="신종택" sheetId="113" r:id="rId45"/>
    <sheet name="양광식" sheetId="8" r:id="rId46"/>
    <sheet name="박찬구" sheetId="49" r:id="rId47"/>
    <sheet name="맹광일" sheetId="70" r:id="rId48"/>
    <sheet name="김용아" sheetId="25" r:id="rId49"/>
    <sheet name="박윤우" sheetId="67" r:id="rId50"/>
    <sheet name="김창균" sheetId="57" r:id="rId51"/>
    <sheet name="강용남" sheetId="100" r:id="rId52"/>
    <sheet name="진용호" sheetId="16" r:id="rId53"/>
    <sheet name="이광민" sheetId="37" r:id="rId54"/>
    <sheet name="이성출" sheetId="106" r:id="rId55"/>
    <sheet name="최종식" sheetId="42" r:id="rId56"/>
    <sheet name="강웅집" sheetId="52" r:id="rId57"/>
    <sheet name="월출농기" sheetId="74" r:id="rId58"/>
    <sheet name="용성농기계" sheetId="73" r:id="rId59"/>
    <sheet name="김성민도포센타" sheetId="96" r:id="rId60"/>
    <sheet name="이상모" sheetId="72" r:id="rId61"/>
    <sheet name="유창수" sheetId="97" r:id="rId62"/>
    <sheet name="김용근" sheetId="76" r:id="rId63"/>
    <sheet name="이석" sheetId="17" r:id="rId64"/>
    <sheet name="최종록" sheetId="64" r:id="rId65"/>
    <sheet name="박정근" sheetId="39" r:id="rId66"/>
    <sheet name="강대삼" sheetId="51" r:id="rId67"/>
    <sheet name="김영채" sheetId="84" r:id="rId68"/>
    <sheet name="이인서" sheetId="66" r:id="rId69"/>
    <sheet name="채갑수" sheetId="28" r:id="rId70"/>
    <sheet name="정원기" sheetId="18" r:id="rId71"/>
    <sheet name="강호원" sheetId="109" r:id="rId72"/>
    <sheet name="정복순" sheetId="114" r:id="rId73"/>
    <sheet name="이영란" sheetId="111" r:id="rId74"/>
    <sheet name="서광섭" sheetId="71" r:id="rId75"/>
    <sheet name="김종수" sheetId="63" r:id="rId76"/>
    <sheet name="장만리" sheetId="94" r:id="rId77"/>
    <sheet name="전재식" sheetId="69" r:id="rId78"/>
    <sheet name="정찬성7조" sheetId="65" r:id="rId79"/>
    <sheet name="임상범7조" sheetId="89" r:id="rId80"/>
    <sheet name="이건주" sheetId="103" r:id="rId81"/>
    <sheet name="한동석" sheetId="87" r:id="rId82"/>
    <sheet name="정남채6조" sheetId="88" r:id="rId83"/>
    <sheet name="김희철7조" sheetId="85" r:id="rId84"/>
    <sheet name="박재봉6조" sheetId="90" r:id="rId85"/>
    <sheet name="김삼호" sheetId="93" r:id="rId86"/>
    <sheet name="윤상철" sheetId="110" r:id="rId87"/>
    <sheet name="안경오" sheetId="118" r:id="rId88"/>
    <sheet name="신광범" sheetId="115" r:id="rId89"/>
    <sheet name="김재준" sheetId="116" r:id="rId90"/>
    <sheet name="배순열" sheetId="107" r:id="rId91"/>
    <sheet name="전순태" sheetId="98" r:id="rId92"/>
    <sheet name="윤태봉" sheetId="9" r:id="rId93"/>
    <sheet name="이수범" sheetId="53" r:id="rId94"/>
    <sheet name="이우희" sheetId="41" r:id="rId95"/>
    <sheet name="박득용" sheetId="50" r:id="rId96"/>
    <sheet name="김지흥" sheetId="29" r:id="rId97"/>
    <sheet name="곽종현" sheetId="105" r:id="rId98"/>
    <sheet name="오영식" sheetId="108" r:id="rId99"/>
    <sheet name="이만훈" sheetId="83" r:id="rId100"/>
    <sheet name="양승철" sheetId="117" r:id="rId101"/>
    <sheet name="최성수" sheetId="119" r:id="rId102"/>
    <sheet name="최종석" sheetId="120" r:id="rId103"/>
    <sheet name="박진철" sheetId="121" r:id="rId104"/>
    <sheet name="김막례" sheetId="122" r:id="rId105"/>
    <sheet name="2 (5)" sheetId="123" r:id="rId106"/>
    <sheet name="2 (6)" sheetId="124" r:id="rId107"/>
    <sheet name="2 (7)" sheetId="125" r:id="rId108"/>
    <sheet name="2 (9)" sheetId="126" r:id="rId109"/>
    <sheet name="2 (10)" sheetId="127" r:id="rId110"/>
    <sheet name="2 (11)" sheetId="128" r:id="rId111"/>
  </sheets>
  <definedNames>
    <definedName name="_Fill" hidden="1">#REF!</definedName>
    <definedName name="oem삭제" hidden="1">#REF!</definedName>
    <definedName name="_xlnm.Print_Area" localSheetId="109">'2 (10)'!$A$1:$F$40</definedName>
    <definedName name="_xlnm.Print_Area" localSheetId="110">'2 (11)'!$A$1:$F$40</definedName>
    <definedName name="_xlnm.Print_Area" localSheetId="105">'2 (5)'!$A$1:$F$40</definedName>
    <definedName name="_xlnm.Print_Area" localSheetId="106">'2 (6)'!$A$1:$F$40</definedName>
    <definedName name="_xlnm.Print_Area" localSheetId="107">'2 (7)'!$A$1:$F$40</definedName>
    <definedName name="_xlnm.Print_Area" localSheetId="0">'2 (8)'!$A$1:$F$40</definedName>
    <definedName name="_xlnm.Print_Area" localSheetId="108">'2 (9)'!$A$1:$F$40</definedName>
    <definedName name="_xlnm.Print_Area" localSheetId="41">OK농기계!$A$1:$F$40</definedName>
    <definedName name="_xlnm.Print_Area" localSheetId="43">강광천!$A$1:$F$40</definedName>
    <definedName name="_xlnm.Print_Area" localSheetId="66">강대삼!$A$1:$F$40</definedName>
    <definedName name="_xlnm.Print_Area" localSheetId="51">강용남!$A$1:$F$40</definedName>
    <definedName name="_xlnm.Print_Area" localSheetId="56">강웅집!$A$1:$F$40</definedName>
    <definedName name="_xlnm.Print_Area" localSheetId="71">강호원!$A$1:$F$40</definedName>
    <definedName name="_xlnm.Print_Area" localSheetId="31">곽동열!$A$1:$F$40</definedName>
    <definedName name="_xlnm.Print_Area" localSheetId="97">곽종현!$A$1:$F$40</definedName>
    <definedName name="_xlnm.Print_Area" localSheetId="8">김동주!$A$1:$F$40</definedName>
    <definedName name="_xlnm.Print_Area" localSheetId="104">김막례!$A$1:$F$40</definedName>
    <definedName name="_xlnm.Print_Area" localSheetId="85">김삼호!$A$1:$F$40</definedName>
    <definedName name="_xlnm.Print_Area" localSheetId="3">김상호!$A$1:$F$40</definedName>
    <definedName name="_xlnm.Print_Area" localSheetId="59">김성민도포센타!$A$1:$F$46</definedName>
    <definedName name="_xlnm.Print_Area" localSheetId="4">김영우!$A$1:$F$40</definedName>
    <definedName name="_xlnm.Print_Area" localSheetId="67">김영채!$A$1:$F$40</definedName>
    <definedName name="_xlnm.Print_Area" localSheetId="62">김용근!$A$1:$F$39</definedName>
    <definedName name="_xlnm.Print_Area" localSheetId="48">김용아!$A$1:$F$40</definedName>
    <definedName name="_xlnm.Print_Area" localSheetId="89">김재준!$A$1:$F$40</definedName>
    <definedName name="_xlnm.Print_Area" localSheetId="75">김종수!$A$1:$F$40</definedName>
    <definedName name="_xlnm.Print_Area" localSheetId="19">김종훈!$A$1:$F$40</definedName>
    <definedName name="_xlnm.Print_Area" localSheetId="96">김지흥!$A$1:$F$51</definedName>
    <definedName name="_xlnm.Print_Area" localSheetId="50">김창균!$A$1:$F$40</definedName>
    <definedName name="_xlnm.Print_Area" localSheetId="17">김태진!$A$1:$F$40</definedName>
    <definedName name="_xlnm.Print_Area" localSheetId="36">김현준!$A$1:$F$40</definedName>
    <definedName name="_xlnm.Print_Area" localSheetId="83">김희철7조!$A$1:$F$40</definedName>
    <definedName name="_xlnm.Print_Area" localSheetId="13">나종오!$A$1:$F$40</definedName>
    <definedName name="_xlnm.Print_Area" localSheetId="34">노윤기!$A$1:$F$40</definedName>
    <definedName name="_xlnm.Print_Area" localSheetId="39">대성센타!$A$1:$F$63</definedName>
    <definedName name="_xlnm.Print_Area" localSheetId="32">류재완6조!$A$1:$F$40</definedName>
    <definedName name="_xlnm.Print_Area" localSheetId="47">맹광일!$A$1:$F$40</definedName>
    <definedName name="_xlnm.Print_Area" localSheetId="12">문영상!$A$1:$F$40</definedName>
    <definedName name="_xlnm.Print_Area" localSheetId="23">민형철!$A$1:$F$40</definedName>
    <definedName name="_xlnm.Print_Area" localSheetId="5">박갑수!$A$1:$F$40</definedName>
    <definedName name="_xlnm.Print_Area" localSheetId="95">박득용!$A$1:$F$40</definedName>
    <definedName name="_xlnm.Print_Area" localSheetId="27">박순오!$A$1:$F$40</definedName>
    <definedName name="_xlnm.Print_Area" localSheetId="24">박연오!$A$1:$F$40</definedName>
    <definedName name="_xlnm.Print_Area" localSheetId="35">박영운!$A$1:$F$40</definedName>
    <definedName name="_xlnm.Print_Area" localSheetId="49">박윤우!$A$1:$F$40</definedName>
    <definedName name="_xlnm.Print_Area" localSheetId="84">박재봉6조!$A$1:$F$40</definedName>
    <definedName name="_xlnm.Print_Area" localSheetId="1">박재철!$A$1:$F$40</definedName>
    <definedName name="_xlnm.Print_Area" localSheetId="65">박정근!$A$1:$F$40</definedName>
    <definedName name="_xlnm.Print_Area" localSheetId="16">박종록!$A$1:$F$40</definedName>
    <definedName name="_xlnm.Print_Area" localSheetId="103">박진철!$A$1:$F$40</definedName>
    <definedName name="_xlnm.Print_Area" localSheetId="46">박찬구!$A$1:$F$41</definedName>
    <definedName name="_xlnm.Print_Area" localSheetId="40">박춘석!$A$1:$F$40</definedName>
    <definedName name="_xlnm.Print_Area" localSheetId="90">배순열!$A$1:$F$40</definedName>
    <definedName name="_xlnm.Print_Area" localSheetId="38">배춘옥!$A$1:$F$40</definedName>
    <definedName name="_xlnm.Print_Area" localSheetId="74">서광섭!$A$1:$F$40</definedName>
    <definedName name="_xlnm.Print_Area" localSheetId="30">서윤호!$A$1:$F$40</definedName>
    <definedName name="_xlnm.Print_Area" localSheetId="88">신광범!$A$1:$F$40</definedName>
    <definedName name="_xlnm.Print_Area" localSheetId="21">신용수!$A$1:$F$40</definedName>
    <definedName name="_xlnm.Print_Area" localSheetId="44">신종택!$A$1:$F$40</definedName>
    <definedName name="_xlnm.Print_Area" localSheetId="87">안경오!$A$1:$F$40</definedName>
    <definedName name="_xlnm.Print_Area" localSheetId="45">양광식!$A$1:$G$40</definedName>
    <definedName name="_xlnm.Print_Area" localSheetId="100">양승철!$A$1:$F$40</definedName>
    <definedName name="_xlnm.Print_Area" localSheetId="98">오영식!$A$1:$F$40</definedName>
    <definedName name="_xlnm.Print_Area" localSheetId="15">오진수!$A$1:$F$40</definedName>
    <definedName name="_xlnm.Print_Area" localSheetId="58">용성농기계!$A$1:$F$99</definedName>
    <definedName name="_xlnm.Print_Area" localSheetId="57">월출농기!$A$1:$F$53</definedName>
    <definedName name="_xlnm.Print_Area" localSheetId="61">유창수!$A$1:$F$40</definedName>
    <definedName name="_xlnm.Print_Area" localSheetId="86">윤상철!$A$1:$F$40</definedName>
    <definedName name="_xlnm.Print_Area" localSheetId="92">윤태봉!$A$1:$F$51</definedName>
    <definedName name="_xlnm.Print_Area" localSheetId="80">이건주!$A$1:$F$40</definedName>
    <definedName name="_xlnm.Print_Area" localSheetId="53">이광민!$A$1:$F$40</definedName>
    <definedName name="_xlnm.Print_Area" localSheetId="14">이대중!$A$1:$F$40</definedName>
    <definedName name="_xlnm.Print_Area" localSheetId="99">이만훈!$A$1:$F$40</definedName>
    <definedName name="_xlnm.Print_Area" localSheetId="11">이복용!$A$1:$F$40</definedName>
    <definedName name="_xlnm.Print_Area" localSheetId="60">이상모!$A$1:$F$40</definedName>
    <definedName name="_xlnm.Print_Area" localSheetId="63">이석!$A$1:$F$40</definedName>
    <definedName name="_xlnm.Print_Area" localSheetId="54">이성출!$A$1:$F$40</definedName>
    <definedName name="_xlnm.Print_Area" localSheetId="93">이수범!$A$1:$F$40</definedName>
    <definedName name="_xlnm.Print_Area" localSheetId="73">이영란!$A$1:$F$40</definedName>
    <definedName name="_xlnm.Print_Area" localSheetId="6">이영희!$A$1:$F$40</definedName>
    <definedName name="_xlnm.Print_Area" localSheetId="94">이우희!$A$1:$F$40</definedName>
    <definedName name="_xlnm.Print_Area" localSheetId="26">이은홍!$A$1:$F$40</definedName>
    <definedName name="_xlnm.Print_Area" localSheetId="68">이인서!$A$1:$F$40</definedName>
    <definedName name="_xlnm.Print_Area" localSheetId="7">이준수!$A$1:$F$40</definedName>
    <definedName name="_xlnm.Print_Area" localSheetId="33">임대천!$A$1:$F$49</definedName>
    <definedName name="_xlnm.Print_Area" localSheetId="79">임상범7조!$A$1:$F$40</definedName>
    <definedName name="_xlnm.Print_Area" localSheetId="9">임항순!$A$1:$F$40</definedName>
    <definedName name="_xlnm.Print_Area" localSheetId="76">장만리!$A$1:$F$40</definedName>
    <definedName name="_xlnm.Print_Area" localSheetId="28">전경주!$A$1:$F$40</definedName>
    <definedName name="_xlnm.Print_Area" localSheetId="91">전순태!$A$1:$F$40</definedName>
    <definedName name="_xlnm.Print_Area" localSheetId="77">전재식!$A$1:$F$40</definedName>
    <definedName name="_xlnm.Print_Area" localSheetId="82">정남채6조!$A$1:$F$40</definedName>
    <definedName name="_xlnm.Print_Area" localSheetId="72">정복순!$A$1:$F$40</definedName>
    <definedName name="_xlnm.Print_Area" localSheetId="70">정원기!$A$1:$F$40</definedName>
    <definedName name="_xlnm.Print_Area" localSheetId="42">정종원!$A$1:$F$40</definedName>
    <definedName name="_xlnm.Print_Area" localSheetId="78">정찬성7조!$A$1:$F$38</definedName>
    <definedName name="_xlnm.Print_Area" localSheetId="18">조만성!$A$1:$F$40</definedName>
    <definedName name="_xlnm.Print_Area" localSheetId="10">조연근!$A$1:$F$40</definedName>
    <definedName name="_xlnm.Print_Area" localSheetId="52">진용호!$A$1:$F$42</definedName>
    <definedName name="_xlnm.Print_Area" localSheetId="69">채갑수!$A$1:$F$40</definedName>
    <definedName name="_xlnm.Print_Area" localSheetId="29">최기동!$A$1:$F$41</definedName>
    <definedName name="_xlnm.Print_Area" localSheetId="25">최남근!$A$1:$F$39</definedName>
    <definedName name="_xlnm.Print_Area" localSheetId="101">최성수!$A$1:$F$40</definedName>
    <definedName name="_xlnm.Print_Area" localSheetId="20">최연진!$A$1:$F$40</definedName>
    <definedName name="_xlnm.Print_Area" localSheetId="64">최종록!$A$1:$F$40</definedName>
    <definedName name="_xlnm.Print_Area" localSheetId="102">최종석!$A$1:$F$40</definedName>
    <definedName name="_xlnm.Print_Area" localSheetId="55">최종식!$A$1:$F$39</definedName>
    <definedName name="_xlnm.Print_Area" localSheetId="2">최휴제!$A$1:$F$40</definedName>
    <definedName name="_xlnm.Print_Area" localSheetId="37">탁경애!$A$1:$F$40</definedName>
    <definedName name="_xlnm.Print_Area" localSheetId="81">한동석!$A$1:$F$40</definedName>
    <definedName name="_xlnm.Print_Titles" localSheetId="58">용성농기계!$2:$4</definedName>
    <definedName name="ㅇ" hidden="1">#REF!</definedName>
    <definedName name="ㅊ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74" l="1"/>
  <c r="E35" i="74"/>
  <c r="E34" i="74"/>
  <c r="E15" i="42" l="1"/>
  <c r="E16" i="42"/>
  <c r="E17" i="42" s="1"/>
  <c r="E18" i="42" s="1"/>
  <c r="E19" i="42" s="1"/>
  <c r="E20" i="42" s="1"/>
  <c r="E21" i="42" s="1"/>
  <c r="E22" i="42" s="1"/>
  <c r="E23" i="42" s="1"/>
  <c r="E24" i="42" s="1"/>
  <c r="E25" i="42" s="1"/>
  <c r="E26" i="42" s="1"/>
  <c r="C32" i="74"/>
  <c r="E31" i="29"/>
  <c r="E32" i="29"/>
  <c r="E33" i="29" s="1"/>
  <c r="E34" i="29" s="1"/>
  <c r="E35" i="29" s="1"/>
  <c r="E36" i="29" s="1"/>
  <c r="E37" i="29" s="1"/>
  <c r="E38" i="29" s="1"/>
  <c r="E39" i="29" s="1"/>
  <c r="E40" i="29" s="1"/>
  <c r="E41" i="29" s="1"/>
  <c r="E42" i="29" s="1"/>
  <c r="E43" i="29" s="1"/>
  <c r="E44" i="29" s="1"/>
  <c r="E45" i="29" s="1"/>
  <c r="E46" i="29" s="1"/>
  <c r="E47" i="29" s="1"/>
  <c r="E48" i="29" s="1"/>
  <c r="E49" i="29" s="1"/>
  <c r="E89" i="73"/>
  <c r="E90" i="73" s="1"/>
  <c r="E91" i="73" s="1"/>
  <c r="E92" i="73" s="1"/>
  <c r="E93" i="73" s="1"/>
  <c r="E94" i="73" s="1"/>
  <c r="E95" i="73" s="1"/>
  <c r="C32" i="96"/>
  <c r="E5" i="128" l="1"/>
  <c r="E6" i="128" s="1"/>
  <c r="E7" i="128" s="1"/>
  <c r="E8" i="128" s="1"/>
  <c r="E9" i="128" s="1"/>
  <c r="E10" i="128" s="1"/>
  <c r="E11" i="128" s="1"/>
  <c r="E12" i="128" s="1"/>
  <c r="E13" i="128" s="1"/>
  <c r="E14" i="128" s="1"/>
  <c r="E15" i="128" s="1"/>
  <c r="E16" i="128" s="1"/>
  <c r="E17" i="128" s="1"/>
  <c r="E18" i="128" s="1"/>
  <c r="E19" i="128" s="1"/>
  <c r="E20" i="128" s="1"/>
  <c r="E21" i="128" s="1"/>
  <c r="E22" i="128" s="1"/>
  <c r="E23" i="128" s="1"/>
  <c r="E24" i="128" s="1"/>
  <c r="E25" i="128" s="1"/>
  <c r="E26" i="128" s="1"/>
  <c r="E27" i="128" s="1"/>
  <c r="E5" i="127"/>
  <c r="E6" i="127" s="1"/>
  <c r="E7" i="127" s="1"/>
  <c r="E8" i="127" s="1"/>
  <c r="E9" i="127" s="1"/>
  <c r="E10" i="127" s="1"/>
  <c r="E11" i="127" s="1"/>
  <c r="E12" i="127" s="1"/>
  <c r="E13" i="127" s="1"/>
  <c r="E14" i="127" s="1"/>
  <c r="E15" i="127" s="1"/>
  <c r="E16" i="127" s="1"/>
  <c r="E17" i="127" s="1"/>
  <c r="E18" i="127" s="1"/>
  <c r="E19" i="127" s="1"/>
  <c r="E20" i="127" s="1"/>
  <c r="E21" i="127" s="1"/>
  <c r="E22" i="127" s="1"/>
  <c r="E23" i="127" s="1"/>
  <c r="E24" i="127" s="1"/>
  <c r="E25" i="127" s="1"/>
  <c r="E26" i="127" s="1"/>
  <c r="E27" i="127" s="1"/>
  <c r="E5" i="126"/>
  <c r="E6" i="126" s="1"/>
  <c r="E7" i="126" s="1"/>
  <c r="E8" i="126" s="1"/>
  <c r="E9" i="126" s="1"/>
  <c r="E10" i="126" s="1"/>
  <c r="E11" i="126" s="1"/>
  <c r="E12" i="126" s="1"/>
  <c r="E13" i="126" s="1"/>
  <c r="E14" i="126" s="1"/>
  <c r="E15" i="126" s="1"/>
  <c r="E16" i="126" s="1"/>
  <c r="E17" i="126" s="1"/>
  <c r="E18" i="126" s="1"/>
  <c r="E19" i="126" s="1"/>
  <c r="E20" i="126" s="1"/>
  <c r="E21" i="126" s="1"/>
  <c r="E22" i="126" s="1"/>
  <c r="E23" i="126" s="1"/>
  <c r="E24" i="126" s="1"/>
  <c r="E25" i="126" s="1"/>
  <c r="E26" i="126" s="1"/>
  <c r="E27" i="126" s="1"/>
  <c r="E5" i="125"/>
  <c r="E6" i="125" s="1"/>
  <c r="E7" i="125" s="1"/>
  <c r="E8" i="125" s="1"/>
  <c r="E9" i="125" s="1"/>
  <c r="E10" i="125" s="1"/>
  <c r="E11" i="125" s="1"/>
  <c r="E12" i="125" s="1"/>
  <c r="E13" i="125" s="1"/>
  <c r="E14" i="125" s="1"/>
  <c r="E15" i="125" s="1"/>
  <c r="E16" i="125" s="1"/>
  <c r="E17" i="125" s="1"/>
  <c r="E18" i="125" s="1"/>
  <c r="E19" i="125" s="1"/>
  <c r="E20" i="125" s="1"/>
  <c r="E21" i="125" s="1"/>
  <c r="E22" i="125" s="1"/>
  <c r="E23" i="125" s="1"/>
  <c r="E24" i="125" s="1"/>
  <c r="E25" i="125" s="1"/>
  <c r="E26" i="125" s="1"/>
  <c r="E27" i="125" s="1"/>
  <c r="E5" i="124"/>
  <c r="E6" i="124" s="1"/>
  <c r="E7" i="124" s="1"/>
  <c r="E8" i="124" s="1"/>
  <c r="E9" i="124" s="1"/>
  <c r="E10" i="124" s="1"/>
  <c r="E11" i="124" s="1"/>
  <c r="E12" i="124" s="1"/>
  <c r="E13" i="124" s="1"/>
  <c r="E14" i="124" s="1"/>
  <c r="E15" i="124" s="1"/>
  <c r="E16" i="124" s="1"/>
  <c r="E17" i="124" s="1"/>
  <c r="E18" i="124" s="1"/>
  <c r="E19" i="124" s="1"/>
  <c r="E20" i="124" s="1"/>
  <c r="E21" i="124" s="1"/>
  <c r="E22" i="124" s="1"/>
  <c r="E23" i="124" s="1"/>
  <c r="E24" i="124" s="1"/>
  <c r="E25" i="124" s="1"/>
  <c r="E26" i="124" s="1"/>
  <c r="E27" i="124" s="1"/>
  <c r="E5" i="123"/>
  <c r="E6" i="123" s="1"/>
  <c r="E7" i="123" s="1"/>
  <c r="E8" i="123" s="1"/>
  <c r="E9" i="123" s="1"/>
  <c r="E10" i="123" s="1"/>
  <c r="E11" i="123" s="1"/>
  <c r="E12" i="123" s="1"/>
  <c r="E13" i="123" s="1"/>
  <c r="E14" i="123" s="1"/>
  <c r="E15" i="123" s="1"/>
  <c r="E16" i="123" s="1"/>
  <c r="E17" i="123" s="1"/>
  <c r="E18" i="123" s="1"/>
  <c r="E19" i="123" s="1"/>
  <c r="E20" i="123" s="1"/>
  <c r="E21" i="123" s="1"/>
  <c r="E22" i="123" s="1"/>
  <c r="E23" i="123" s="1"/>
  <c r="E24" i="123" s="1"/>
  <c r="E25" i="123" s="1"/>
  <c r="E26" i="123" s="1"/>
  <c r="E27" i="123" s="1"/>
  <c r="E5" i="122"/>
  <c r="E6" i="122" s="1"/>
  <c r="E7" i="122" s="1"/>
  <c r="E8" i="122" s="1"/>
  <c r="E9" i="122" s="1"/>
  <c r="E10" i="122" s="1"/>
  <c r="E11" i="122" s="1"/>
  <c r="E12" i="122" s="1"/>
  <c r="E13" i="122" s="1"/>
  <c r="E14" i="122" s="1"/>
  <c r="E15" i="122" s="1"/>
  <c r="E16" i="122" s="1"/>
  <c r="E17" i="122" s="1"/>
  <c r="E18" i="122" s="1"/>
  <c r="E19" i="122" s="1"/>
  <c r="E20" i="122" s="1"/>
  <c r="E21" i="122" s="1"/>
  <c r="E22" i="122" s="1"/>
  <c r="E23" i="122" s="1"/>
  <c r="E24" i="122" s="1"/>
  <c r="E25" i="122" s="1"/>
  <c r="E26" i="122" s="1"/>
  <c r="E27" i="122" s="1"/>
  <c r="E5" i="121"/>
  <c r="E6" i="121" s="1"/>
  <c r="E7" i="121" s="1"/>
  <c r="E8" i="121" s="1"/>
  <c r="E9" i="121" s="1"/>
  <c r="E10" i="121" s="1"/>
  <c r="E11" i="121" s="1"/>
  <c r="E12" i="121" s="1"/>
  <c r="E13" i="121" s="1"/>
  <c r="E14" i="121" s="1"/>
  <c r="E15" i="121" s="1"/>
  <c r="E16" i="121" s="1"/>
  <c r="E17" i="121" s="1"/>
  <c r="E18" i="121" s="1"/>
  <c r="E19" i="121" s="1"/>
  <c r="E20" i="121" s="1"/>
  <c r="E21" i="121" s="1"/>
  <c r="E22" i="121" s="1"/>
  <c r="E23" i="121" s="1"/>
  <c r="E24" i="121" s="1"/>
  <c r="E25" i="121" s="1"/>
  <c r="E26" i="121" s="1"/>
  <c r="E27" i="121" s="1"/>
  <c r="E5" i="120"/>
  <c r="E6" i="120" s="1"/>
  <c r="E7" i="120" s="1"/>
  <c r="E8" i="120" s="1"/>
  <c r="E9" i="120" s="1"/>
  <c r="E10" i="120" s="1"/>
  <c r="E11" i="120" s="1"/>
  <c r="E12" i="120" s="1"/>
  <c r="E13" i="120" s="1"/>
  <c r="E14" i="120" s="1"/>
  <c r="E15" i="120" s="1"/>
  <c r="E16" i="120" s="1"/>
  <c r="E17" i="120" s="1"/>
  <c r="E18" i="120" s="1"/>
  <c r="E19" i="120" s="1"/>
  <c r="E20" i="120" s="1"/>
  <c r="E21" i="120" s="1"/>
  <c r="E22" i="120" s="1"/>
  <c r="E23" i="120" s="1"/>
  <c r="E24" i="120" s="1"/>
  <c r="E25" i="120" s="1"/>
  <c r="E26" i="120" s="1"/>
  <c r="E27" i="120" s="1"/>
  <c r="E5" i="119"/>
  <c r="E6" i="119" s="1"/>
  <c r="E7" i="119" s="1"/>
  <c r="E8" i="119" s="1"/>
  <c r="E9" i="119" s="1"/>
  <c r="E10" i="119" s="1"/>
  <c r="E11" i="119" s="1"/>
  <c r="E12" i="119" s="1"/>
  <c r="E13" i="119" s="1"/>
  <c r="E14" i="119" s="1"/>
  <c r="E15" i="119" s="1"/>
  <c r="E16" i="119" s="1"/>
  <c r="E17" i="119" s="1"/>
  <c r="E18" i="119" s="1"/>
  <c r="E19" i="119" s="1"/>
  <c r="E20" i="119" s="1"/>
  <c r="E21" i="119" s="1"/>
  <c r="E22" i="119" s="1"/>
  <c r="E23" i="119" s="1"/>
  <c r="E24" i="119" s="1"/>
  <c r="E25" i="119" s="1"/>
  <c r="E26" i="119" s="1"/>
  <c r="E27" i="119" s="1"/>
  <c r="E5" i="118"/>
  <c r="E6" i="118" s="1"/>
  <c r="E7" i="118" s="1"/>
  <c r="E8" i="118" s="1"/>
  <c r="E9" i="118" s="1"/>
  <c r="E10" i="118" s="1"/>
  <c r="E11" i="118" s="1"/>
  <c r="E12" i="118" s="1"/>
  <c r="E13" i="118" s="1"/>
  <c r="E14" i="118" s="1"/>
  <c r="E15" i="118" s="1"/>
  <c r="E16" i="118" s="1"/>
  <c r="E17" i="118" s="1"/>
  <c r="E18" i="118" s="1"/>
  <c r="E19" i="118" s="1"/>
  <c r="E20" i="118" s="1"/>
  <c r="E21" i="118" s="1"/>
  <c r="E22" i="118" s="1"/>
  <c r="E23" i="118" s="1"/>
  <c r="E24" i="118" s="1"/>
  <c r="E25" i="118" s="1"/>
  <c r="E26" i="118" s="1"/>
  <c r="E27" i="118" s="1"/>
  <c r="E5" i="117"/>
  <c r="E6" i="117" s="1"/>
  <c r="E7" i="117" s="1"/>
  <c r="E8" i="117" s="1"/>
  <c r="E9" i="117" s="1"/>
  <c r="E10" i="117" s="1"/>
  <c r="E11" i="117" s="1"/>
  <c r="E12" i="117" s="1"/>
  <c r="E13" i="117" s="1"/>
  <c r="E14" i="117" s="1"/>
  <c r="E15" i="117" s="1"/>
  <c r="E16" i="117" s="1"/>
  <c r="E17" i="117" s="1"/>
  <c r="E18" i="117" s="1"/>
  <c r="E19" i="117" s="1"/>
  <c r="E20" i="117" s="1"/>
  <c r="E21" i="117" s="1"/>
  <c r="E22" i="117" s="1"/>
  <c r="E23" i="117" s="1"/>
  <c r="E24" i="117" s="1"/>
  <c r="E25" i="117" s="1"/>
  <c r="E26" i="117" s="1"/>
  <c r="E27" i="117" s="1"/>
  <c r="D8" i="110"/>
  <c r="E5" i="116" l="1"/>
  <c r="E6" i="116" s="1"/>
  <c r="E7" i="116" s="1"/>
  <c r="E8" i="116" s="1"/>
  <c r="E9" i="116" s="1"/>
  <c r="E10" i="116" s="1"/>
  <c r="E11" i="116" s="1"/>
  <c r="E12" i="116" s="1"/>
  <c r="E13" i="116" s="1"/>
  <c r="E14" i="116" s="1"/>
  <c r="E15" i="116" s="1"/>
  <c r="E16" i="116" s="1"/>
  <c r="E17" i="116" s="1"/>
  <c r="E18" i="116" s="1"/>
  <c r="E19" i="116" s="1"/>
  <c r="E20" i="116" s="1"/>
  <c r="E21" i="116" s="1"/>
  <c r="E22" i="116" s="1"/>
  <c r="E23" i="116" s="1"/>
  <c r="E24" i="116" s="1"/>
  <c r="E25" i="116" s="1"/>
  <c r="E26" i="116" s="1"/>
  <c r="E27" i="116" s="1"/>
  <c r="E5" i="115"/>
  <c r="E6" i="115" s="1"/>
  <c r="E7" i="115" s="1"/>
  <c r="E8" i="115" s="1"/>
  <c r="E9" i="115" s="1"/>
  <c r="E10" i="115" s="1"/>
  <c r="E11" i="115" s="1"/>
  <c r="E12" i="115" s="1"/>
  <c r="E13" i="115" s="1"/>
  <c r="E14" i="115" s="1"/>
  <c r="E15" i="115" s="1"/>
  <c r="E16" i="115" s="1"/>
  <c r="E17" i="115" s="1"/>
  <c r="E18" i="115" s="1"/>
  <c r="E19" i="115" s="1"/>
  <c r="E20" i="115" s="1"/>
  <c r="E21" i="115" s="1"/>
  <c r="E22" i="115" s="1"/>
  <c r="E23" i="115" s="1"/>
  <c r="E24" i="115" s="1"/>
  <c r="E25" i="115" s="1"/>
  <c r="E26" i="115" s="1"/>
  <c r="E27" i="115" s="1"/>
  <c r="E5" i="114"/>
  <c r="E6" i="114" s="1"/>
  <c r="E7" i="114" s="1"/>
  <c r="E8" i="114" s="1"/>
  <c r="E9" i="114" s="1"/>
  <c r="E10" i="114" s="1"/>
  <c r="E11" i="114" s="1"/>
  <c r="E12" i="114" s="1"/>
  <c r="E13" i="114" s="1"/>
  <c r="E14" i="114" s="1"/>
  <c r="E15" i="114" s="1"/>
  <c r="E16" i="114" s="1"/>
  <c r="E17" i="114" s="1"/>
  <c r="E18" i="114" s="1"/>
  <c r="E19" i="114" s="1"/>
  <c r="E20" i="114" s="1"/>
  <c r="E21" i="114" s="1"/>
  <c r="E22" i="114" s="1"/>
  <c r="E23" i="114" s="1"/>
  <c r="E24" i="114" s="1"/>
  <c r="E25" i="114" s="1"/>
  <c r="E26" i="114" s="1"/>
  <c r="E27" i="114" s="1"/>
  <c r="E5" i="113"/>
  <c r="E6" i="113" s="1"/>
  <c r="E7" i="113" s="1"/>
  <c r="E8" i="113" s="1"/>
  <c r="E9" i="113" s="1"/>
  <c r="E10" i="113" s="1"/>
  <c r="E11" i="113" s="1"/>
  <c r="E12" i="113" s="1"/>
  <c r="E13" i="113" s="1"/>
  <c r="E14" i="113" s="1"/>
  <c r="E15" i="113" s="1"/>
  <c r="E16" i="113" s="1"/>
  <c r="E17" i="113" s="1"/>
  <c r="E18" i="113" s="1"/>
  <c r="E19" i="113" s="1"/>
  <c r="E20" i="113" s="1"/>
  <c r="E21" i="113" s="1"/>
  <c r="E22" i="113" s="1"/>
  <c r="E23" i="113" s="1"/>
  <c r="E24" i="113" s="1"/>
  <c r="E25" i="113" s="1"/>
  <c r="E26" i="113" s="1"/>
  <c r="E27" i="113" s="1"/>
  <c r="E5" i="112"/>
  <c r="E6" i="112" s="1"/>
  <c r="E7" i="112" s="1"/>
  <c r="E8" i="112" s="1"/>
  <c r="E9" i="112" s="1"/>
  <c r="E10" i="112" s="1"/>
  <c r="E11" i="112" s="1"/>
  <c r="E12" i="112" s="1"/>
  <c r="E13" i="112" s="1"/>
  <c r="E14" i="112" s="1"/>
  <c r="E15" i="112" s="1"/>
  <c r="E16" i="112" s="1"/>
  <c r="E17" i="112" s="1"/>
  <c r="E18" i="112" s="1"/>
  <c r="E19" i="112" s="1"/>
  <c r="E20" i="112" s="1"/>
  <c r="E21" i="112" s="1"/>
  <c r="E22" i="112" s="1"/>
  <c r="E23" i="112" s="1"/>
  <c r="E24" i="112" s="1"/>
  <c r="E25" i="112" s="1"/>
  <c r="E26" i="112" s="1"/>
  <c r="E27" i="112" s="1"/>
  <c r="E64" i="73"/>
  <c r="E65" i="73" s="1"/>
  <c r="E66" i="73" s="1"/>
  <c r="E67" i="73" s="1"/>
  <c r="E68" i="73" s="1"/>
  <c r="E69" i="73" s="1"/>
  <c r="E70" i="73" s="1"/>
  <c r="E71" i="73" s="1"/>
  <c r="E72" i="73" s="1"/>
  <c r="E73" i="73" s="1"/>
  <c r="E74" i="73" s="1"/>
  <c r="E5" i="111"/>
  <c r="E6" i="111" s="1"/>
  <c r="E7" i="111" s="1"/>
  <c r="E8" i="111" s="1"/>
  <c r="E9" i="111" s="1"/>
  <c r="E10" i="111" s="1"/>
  <c r="E11" i="111" s="1"/>
  <c r="E12" i="111" s="1"/>
  <c r="E13" i="111" s="1"/>
  <c r="E14" i="111" s="1"/>
  <c r="E15" i="111" s="1"/>
  <c r="E16" i="111" s="1"/>
  <c r="E17" i="111" s="1"/>
  <c r="E18" i="111" s="1"/>
  <c r="E19" i="111" s="1"/>
  <c r="E20" i="111" s="1"/>
  <c r="E21" i="111" s="1"/>
  <c r="E22" i="111" s="1"/>
  <c r="E23" i="111" s="1"/>
  <c r="E24" i="111" s="1"/>
  <c r="E25" i="111" s="1"/>
  <c r="E26" i="111" s="1"/>
  <c r="E27" i="111" s="1"/>
  <c r="E5" i="110"/>
  <c r="E6" i="110" s="1"/>
  <c r="E7" i="110" s="1"/>
  <c r="E8" i="110" s="1"/>
  <c r="E9" i="110" s="1"/>
  <c r="E10" i="110" s="1"/>
  <c r="E11" i="110" s="1"/>
  <c r="E12" i="110" s="1"/>
  <c r="E13" i="110" s="1"/>
  <c r="E14" i="110" s="1"/>
  <c r="E15" i="110" s="1"/>
  <c r="E16" i="110" s="1"/>
  <c r="E17" i="110" s="1"/>
  <c r="E18" i="110" s="1"/>
  <c r="E19" i="110" s="1"/>
  <c r="E20" i="110" s="1"/>
  <c r="E21" i="110" s="1"/>
  <c r="E22" i="110" s="1"/>
  <c r="E23" i="110" s="1"/>
  <c r="E24" i="110" s="1"/>
  <c r="E25" i="110" s="1"/>
  <c r="E26" i="110" s="1"/>
  <c r="E27" i="110" s="1"/>
  <c r="E5" i="109"/>
  <c r="E6" i="109" s="1"/>
  <c r="E7" i="109" s="1"/>
  <c r="E8" i="109" s="1"/>
  <c r="E9" i="109" s="1"/>
  <c r="E10" i="109" s="1"/>
  <c r="E11" i="109" s="1"/>
  <c r="E12" i="109" s="1"/>
  <c r="E13" i="109" s="1"/>
  <c r="E14" i="109" s="1"/>
  <c r="E15" i="109" s="1"/>
  <c r="E16" i="109" s="1"/>
  <c r="E17" i="109" s="1"/>
  <c r="E18" i="109" s="1"/>
  <c r="E19" i="109" s="1"/>
  <c r="E20" i="109" s="1"/>
  <c r="E21" i="109" s="1"/>
  <c r="E22" i="109" s="1"/>
  <c r="E23" i="109" s="1"/>
  <c r="E24" i="109" s="1"/>
  <c r="E25" i="109" s="1"/>
  <c r="E26" i="109" s="1"/>
  <c r="E27" i="109" s="1"/>
  <c r="E5" i="108"/>
  <c r="E6" i="108" s="1"/>
  <c r="E7" i="108" s="1"/>
  <c r="E8" i="108" s="1"/>
  <c r="E9" i="108" s="1"/>
  <c r="E10" i="108" s="1"/>
  <c r="E11" i="108" s="1"/>
  <c r="E12" i="108" s="1"/>
  <c r="E13" i="108" s="1"/>
  <c r="E14" i="108" s="1"/>
  <c r="E15" i="108" s="1"/>
  <c r="E16" i="108" s="1"/>
  <c r="E17" i="108" s="1"/>
  <c r="E18" i="108" s="1"/>
  <c r="E19" i="108" s="1"/>
  <c r="E20" i="108" s="1"/>
  <c r="E21" i="108" s="1"/>
  <c r="E22" i="108" s="1"/>
  <c r="E23" i="108" s="1"/>
  <c r="E24" i="108" s="1"/>
  <c r="E25" i="108" s="1"/>
  <c r="E26" i="108" s="1"/>
  <c r="E27" i="108" s="1"/>
  <c r="E5" i="107"/>
  <c r="E6" i="107" s="1"/>
  <c r="E7" i="107" s="1"/>
  <c r="E8" i="107" s="1"/>
  <c r="E9" i="107" s="1"/>
  <c r="E10" i="107" s="1"/>
  <c r="E11" i="107" s="1"/>
  <c r="E12" i="107" s="1"/>
  <c r="E13" i="107" s="1"/>
  <c r="E14" i="107" s="1"/>
  <c r="E15" i="107" s="1"/>
  <c r="E16" i="107" s="1"/>
  <c r="E17" i="107" s="1"/>
  <c r="E18" i="107" s="1"/>
  <c r="E19" i="107" s="1"/>
  <c r="E20" i="107" s="1"/>
  <c r="E21" i="107" s="1"/>
  <c r="E22" i="107" s="1"/>
  <c r="E23" i="107" s="1"/>
  <c r="E24" i="107" s="1"/>
  <c r="E25" i="107" s="1"/>
  <c r="E26" i="107" s="1"/>
  <c r="E27" i="107" s="1"/>
  <c r="E5" i="106"/>
  <c r="E6" i="106" s="1"/>
  <c r="E7" i="106" s="1"/>
  <c r="E8" i="106" s="1"/>
  <c r="E9" i="106" s="1"/>
  <c r="E10" i="106" s="1"/>
  <c r="E11" i="106" s="1"/>
  <c r="E12" i="106" s="1"/>
  <c r="E13" i="106" s="1"/>
  <c r="E14" i="106" s="1"/>
  <c r="E15" i="106" s="1"/>
  <c r="E16" i="106" s="1"/>
  <c r="E17" i="106" s="1"/>
  <c r="E18" i="106" s="1"/>
  <c r="E19" i="106" s="1"/>
  <c r="E20" i="106" s="1"/>
  <c r="E21" i="106" s="1"/>
  <c r="E22" i="106" s="1"/>
  <c r="E23" i="106" s="1"/>
  <c r="E24" i="106" s="1"/>
  <c r="E25" i="106" s="1"/>
  <c r="E26" i="106" s="1"/>
  <c r="E27" i="106" s="1"/>
  <c r="E5" i="105"/>
  <c r="E6" i="105" s="1"/>
  <c r="E7" i="105" s="1"/>
  <c r="E9" i="105" s="1"/>
  <c r="E8" i="105" s="1"/>
  <c r="E10" i="105" s="1"/>
  <c r="E11" i="105" s="1"/>
  <c r="E12" i="105" s="1"/>
  <c r="E13" i="105" s="1"/>
  <c r="E14" i="105" s="1"/>
  <c r="E15" i="105" s="1"/>
  <c r="E16" i="105" s="1"/>
  <c r="E17" i="105" s="1"/>
  <c r="E18" i="105" s="1"/>
  <c r="E19" i="105" s="1"/>
  <c r="E20" i="105" s="1"/>
  <c r="E21" i="105" s="1"/>
  <c r="E22" i="105" s="1"/>
  <c r="E23" i="105" s="1"/>
  <c r="E24" i="105" s="1"/>
  <c r="E25" i="105" s="1"/>
  <c r="E26" i="105" s="1"/>
  <c r="E27" i="105" s="1"/>
  <c r="E28" i="47"/>
  <c r="E29" i="47" s="1"/>
  <c r="E30" i="47" s="1"/>
  <c r="E31" i="47" s="1"/>
  <c r="E32" i="47" s="1"/>
  <c r="E33" i="47" s="1"/>
  <c r="E34" i="47" s="1"/>
  <c r="E35" i="47" s="1"/>
  <c r="E5" i="104"/>
  <c r="E6" i="104" s="1"/>
  <c r="E7" i="104" s="1"/>
  <c r="E8" i="104" s="1"/>
  <c r="E9" i="104" s="1"/>
  <c r="E10" i="104" s="1"/>
  <c r="E11" i="104" s="1"/>
  <c r="E12" i="104" s="1"/>
  <c r="E13" i="104" s="1"/>
  <c r="E14" i="104" s="1"/>
  <c r="E15" i="104" s="1"/>
  <c r="E16" i="104" s="1"/>
  <c r="E17" i="104" s="1"/>
  <c r="E18" i="104" s="1"/>
  <c r="E19" i="104" s="1"/>
  <c r="E20" i="104" s="1"/>
  <c r="E21" i="104" s="1"/>
  <c r="E22" i="104" s="1"/>
  <c r="E23" i="104" s="1"/>
  <c r="E24" i="104" s="1"/>
  <c r="E25" i="104" s="1"/>
  <c r="E26" i="104" s="1"/>
  <c r="E27" i="104" s="1"/>
  <c r="E5" i="103"/>
  <c r="E6" i="103" s="1"/>
  <c r="E7" i="103" s="1"/>
  <c r="E8" i="103" s="1"/>
  <c r="E9" i="103" s="1"/>
  <c r="E10" i="103" s="1"/>
  <c r="E11" i="103" s="1"/>
  <c r="E12" i="103" s="1"/>
  <c r="E13" i="103" s="1"/>
  <c r="E14" i="103" s="1"/>
  <c r="E15" i="103" s="1"/>
  <c r="E16" i="103" s="1"/>
  <c r="E17" i="103" s="1"/>
  <c r="E18" i="103" s="1"/>
  <c r="E19" i="103" s="1"/>
  <c r="E20" i="103" s="1"/>
  <c r="E21" i="103" s="1"/>
  <c r="E22" i="103" s="1"/>
  <c r="E23" i="103" s="1"/>
  <c r="E24" i="103" s="1"/>
  <c r="E25" i="103" s="1"/>
  <c r="E26" i="103" s="1"/>
  <c r="E27" i="103" s="1"/>
  <c r="I6" i="77"/>
  <c r="E75" i="73" l="1"/>
  <c r="E76" i="73" s="1"/>
  <c r="E77" i="73" s="1"/>
  <c r="E78" i="73" s="1"/>
  <c r="E79" i="73" s="1"/>
  <c r="C11" i="96"/>
  <c r="E5" i="102"/>
  <c r="E6" i="102" s="1"/>
  <c r="E7" i="102" s="1"/>
  <c r="E8" i="102" s="1"/>
  <c r="E9" i="102" s="1"/>
  <c r="E10" i="102" s="1"/>
  <c r="E11" i="102" s="1"/>
  <c r="E12" i="102" s="1"/>
  <c r="E13" i="102" s="1"/>
  <c r="E14" i="102" s="1"/>
  <c r="E15" i="102" s="1"/>
  <c r="E16" i="102" s="1"/>
  <c r="E17" i="102" s="1"/>
  <c r="E18" i="102" s="1"/>
  <c r="E19" i="102" s="1"/>
  <c r="E20" i="102" s="1"/>
  <c r="E21" i="102" s="1"/>
  <c r="E22" i="102" s="1"/>
  <c r="E23" i="102" s="1"/>
  <c r="E24" i="102" s="1"/>
  <c r="E25" i="102" s="1"/>
  <c r="E26" i="102" s="1"/>
  <c r="E27" i="102" s="1"/>
  <c r="E5" i="101"/>
  <c r="E6" i="101" s="1"/>
  <c r="E7" i="101" s="1"/>
  <c r="E8" i="101" s="1"/>
  <c r="E9" i="101" s="1"/>
  <c r="E10" i="101" s="1"/>
  <c r="E11" i="101" s="1"/>
  <c r="E12" i="101" s="1"/>
  <c r="E13" i="101" s="1"/>
  <c r="E14" i="101" s="1"/>
  <c r="E15" i="101" s="1"/>
  <c r="E16" i="101" s="1"/>
  <c r="E17" i="101" s="1"/>
  <c r="E18" i="101" s="1"/>
  <c r="E19" i="101" s="1"/>
  <c r="E20" i="101" s="1"/>
  <c r="E21" i="101" s="1"/>
  <c r="E22" i="101" s="1"/>
  <c r="E23" i="101" s="1"/>
  <c r="E24" i="101" s="1"/>
  <c r="E25" i="101" s="1"/>
  <c r="E26" i="101" s="1"/>
  <c r="E27" i="101" s="1"/>
  <c r="E5" i="100"/>
  <c r="E6" i="100" s="1"/>
  <c r="E7" i="100" s="1"/>
  <c r="E8" i="100" s="1"/>
  <c r="E9" i="100" s="1"/>
  <c r="E10" i="100" s="1"/>
  <c r="E11" i="100" s="1"/>
  <c r="E12" i="100" s="1"/>
  <c r="E13" i="100" s="1"/>
  <c r="E14" i="100" s="1"/>
  <c r="E15" i="100" s="1"/>
  <c r="E16" i="100" s="1"/>
  <c r="E17" i="100" s="1"/>
  <c r="E18" i="100" s="1"/>
  <c r="E19" i="100" s="1"/>
  <c r="E20" i="100" s="1"/>
  <c r="E21" i="100" s="1"/>
  <c r="E22" i="100" s="1"/>
  <c r="E23" i="100" s="1"/>
  <c r="E24" i="100" s="1"/>
  <c r="E25" i="100" s="1"/>
  <c r="E26" i="100" s="1"/>
  <c r="E27" i="100" s="1"/>
  <c r="E5" i="99"/>
  <c r="E6" i="99" s="1"/>
  <c r="E7" i="99" s="1"/>
  <c r="E8" i="99" s="1"/>
  <c r="E9" i="99" s="1"/>
  <c r="E10" i="99" s="1"/>
  <c r="E11" i="99" s="1"/>
  <c r="E12" i="99" s="1"/>
  <c r="E13" i="99" s="1"/>
  <c r="E14" i="99" s="1"/>
  <c r="E15" i="99" s="1"/>
  <c r="E16" i="99" s="1"/>
  <c r="E17" i="99" s="1"/>
  <c r="E18" i="99" s="1"/>
  <c r="E19" i="99" s="1"/>
  <c r="E20" i="99" s="1"/>
  <c r="E21" i="99" s="1"/>
  <c r="E22" i="99" s="1"/>
  <c r="E23" i="99" s="1"/>
  <c r="E24" i="99" s="1"/>
  <c r="E25" i="99" s="1"/>
  <c r="E26" i="99" s="1"/>
  <c r="E27" i="99" s="1"/>
  <c r="E5" i="98"/>
  <c r="E6" i="98" s="1"/>
  <c r="E7" i="98" s="1"/>
  <c r="E8" i="98" s="1"/>
  <c r="E9" i="98" s="1"/>
  <c r="E10" i="98" s="1"/>
  <c r="E11" i="98" s="1"/>
  <c r="E12" i="98" s="1"/>
  <c r="E13" i="98" s="1"/>
  <c r="E14" i="98" s="1"/>
  <c r="E15" i="98" s="1"/>
  <c r="E16" i="98" s="1"/>
  <c r="E17" i="98" s="1"/>
  <c r="E18" i="98" s="1"/>
  <c r="E19" i="98" s="1"/>
  <c r="E20" i="98" s="1"/>
  <c r="E21" i="98" s="1"/>
  <c r="E22" i="98" s="1"/>
  <c r="E23" i="98" s="1"/>
  <c r="E24" i="98" s="1"/>
  <c r="E25" i="98" s="1"/>
  <c r="E26" i="98" s="1"/>
  <c r="E27" i="98" s="1"/>
  <c r="E80" i="73" l="1"/>
  <c r="E81" i="73" s="1"/>
  <c r="E82" i="73" s="1"/>
  <c r="E83" i="73" s="1"/>
  <c r="E84" i="73" s="1"/>
  <c r="E85" i="73" s="1"/>
  <c r="E86" i="73" s="1"/>
  <c r="E87" i="73" s="1"/>
  <c r="E88" i="73" s="1"/>
  <c r="E96" i="73" s="1"/>
  <c r="E5" i="97"/>
  <c r="E6" i="97" s="1"/>
  <c r="E7" i="97" s="1"/>
  <c r="E8" i="97" s="1"/>
  <c r="E9" i="97" s="1"/>
  <c r="E10" i="97" s="1"/>
  <c r="E11" i="97" s="1"/>
  <c r="E12" i="97" s="1"/>
  <c r="E13" i="97" s="1"/>
  <c r="E14" i="97" s="1"/>
  <c r="E15" i="97" s="1"/>
  <c r="E16" i="97" s="1"/>
  <c r="E17" i="97" s="1"/>
  <c r="E18" i="97" s="1"/>
  <c r="E19" i="97" s="1"/>
  <c r="E20" i="97" s="1"/>
  <c r="E21" i="97" s="1"/>
  <c r="E22" i="97" s="1"/>
  <c r="E23" i="97" s="1"/>
  <c r="E24" i="97" s="1"/>
  <c r="E25" i="97" s="1"/>
  <c r="E26" i="97" s="1"/>
  <c r="E27" i="97" s="1"/>
  <c r="E5" i="96"/>
  <c r="E6" i="96" s="1"/>
  <c r="E7" i="96" s="1"/>
  <c r="E8" i="96" s="1"/>
  <c r="E9" i="96" s="1"/>
  <c r="E10" i="96" s="1"/>
  <c r="E11" i="96" s="1"/>
  <c r="E12" i="96" s="1"/>
  <c r="E13" i="96" s="1"/>
  <c r="E14" i="96" s="1"/>
  <c r="E15" i="96" s="1"/>
  <c r="E16" i="96" s="1"/>
  <c r="E17" i="96" s="1"/>
  <c r="E18" i="96" s="1"/>
  <c r="E19" i="96" s="1"/>
  <c r="E20" i="96" s="1"/>
  <c r="E21" i="96" s="1"/>
  <c r="E22" i="96" s="1"/>
  <c r="E23" i="96" s="1"/>
  <c r="E24" i="96" s="1"/>
  <c r="E25" i="96" s="1"/>
  <c r="E26" i="96" s="1"/>
  <c r="E27" i="96" s="1"/>
  <c r="E28" i="96" s="1"/>
  <c r="E29" i="96" s="1"/>
  <c r="E30" i="96" s="1"/>
  <c r="E31" i="96" s="1"/>
  <c r="E32" i="96" s="1"/>
  <c r="E33" i="96" s="1"/>
  <c r="E34" i="96" s="1"/>
  <c r="E35" i="96" s="1"/>
  <c r="E36" i="96" s="1"/>
  <c r="E37" i="96" s="1"/>
  <c r="E38" i="96" s="1"/>
  <c r="E39" i="96" s="1"/>
  <c r="E40" i="96" s="1"/>
  <c r="E41" i="96" s="1"/>
  <c r="E5" i="95"/>
  <c r="E6" i="95" s="1"/>
  <c r="E7" i="95" s="1"/>
  <c r="E8" i="95" s="1"/>
  <c r="E9" i="95" s="1"/>
  <c r="E10" i="95" s="1"/>
  <c r="E11" i="95" s="1"/>
  <c r="E12" i="95" s="1"/>
  <c r="E13" i="95" s="1"/>
  <c r="E14" i="95" s="1"/>
  <c r="E15" i="95" s="1"/>
  <c r="E16" i="95" s="1"/>
  <c r="E17" i="95" s="1"/>
  <c r="E18" i="95" s="1"/>
  <c r="E19" i="95" s="1"/>
  <c r="E20" i="95" s="1"/>
  <c r="E21" i="95" s="1"/>
  <c r="E22" i="95" s="1"/>
  <c r="E23" i="95" s="1"/>
  <c r="E24" i="95" s="1"/>
  <c r="E25" i="95" s="1"/>
  <c r="E26" i="95" s="1"/>
  <c r="E27" i="95" s="1"/>
  <c r="E5" i="94"/>
  <c r="E6" i="94" s="1"/>
  <c r="E7" i="94" s="1"/>
  <c r="E8" i="94" s="1"/>
  <c r="E9" i="94" s="1"/>
  <c r="E10" i="94" s="1"/>
  <c r="E11" i="94" s="1"/>
  <c r="E12" i="94" s="1"/>
  <c r="E13" i="94" s="1"/>
  <c r="E14" i="94" s="1"/>
  <c r="E15" i="94" s="1"/>
  <c r="E16" i="94" s="1"/>
  <c r="E17" i="94" s="1"/>
  <c r="E18" i="94" s="1"/>
  <c r="E19" i="94" s="1"/>
  <c r="E20" i="94" s="1"/>
  <c r="E21" i="94" s="1"/>
  <c r="E22" i="94" s="1"/>
  <c r="E23" i="94" s="1"/>
  <c r="E24" i="94" s="1"/>
  <c r="E25" i="94" s="1"/>
  <c r="E26" i="94" s="1"/>
  <c r="E27" i="94" s="1"/>
  <c r="E5" i="93"/>
  <c r="E6" i="93" s="1"/>
  <c r="E7" i="93" s="1"/>
  <c r="E8" i="93" s="1"/>
  <c r="E9" i="93" s="1"/>
  <c r="E10" i="93" s="1"/>
  <c r="E11" i="93" s="1"/>
  <c r="E12" i="93" s="1"/>
  <c r="E13" i="93" s="1"/>
  <c r="E14" i="93" s="1"/>
  <c r="E15" i="93" s="1"/>
  <c r="E16" i="93" s="1"/>
  <c r="E17" i="93" s="1"/>
  <c r="E18" i="93" s="1"/>
  <c r="E19" i="93" s="1"/>
  <c r="E20" i="93" s="1"/>
  <c r="E21" i="93" s="1"/>
  <c r="E22" i="93" s="1"/>
  <c r="E23" i="93" s="1"/>
  <c r="E24" i="93" s="1"/>
  <c r="E25" i="93" s="1"/>
  <c r="E26" i="93" s="1"/>
  <c r="E27" i="93" s="1"/>
  <c r="E5" i="92"/>
  <c r="E6" i="92" s="1"/>
  <c r="E7" i="92" s="1"/>
  <c r="E8" i="92" s="1"/>
  <c r="E9" i="92" s="1"/>
  <c r="E10" i="92" s="1"/>
  <c r="E11" i="92" s="1"/>
  <c r="E12" i="92" s="1"/>
  <c r="E13" i="92" s="1"/>
  <c r="E14" i="92" s="1"/>
  <c r="E15" i="92" s="1"/>
  <c r="E16" i="92" s="1"/>
  <c r="E17" i="92" s="1"/>
  <c r="E18" i="92" s="1"/>
  <c r="E19" i="92" s="1"/>
  <c r="E20" i="92" s="1"/>
  <c r="E21" i="92" s="1"/>
  <c r="E22" i="92" s="1"/>
  <c r="E23" i="92" s="1"/>
  <c r="E24" i="92" s="1"/>
  <c r="E25" i="92" s="1"/>
  <c r="E26" i="92" s="1"/>
  <c r="E27" i="92" s="1"/>
  <c r="E21" i="16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C29" i="73"/>
  <c r="E15" i="91"/>
  <c r="E16" i="91" s="1"/>
  <c r="E17" i="91" s="1"/>
  <c r="E18" i="91" s="1"/>
  <c r="E19" i="91" s="1"/>
  <c r="E20" i="91" s="1"/>
  <c r="E21" i="91" s="1"/>
  <c r="E22" i="91" s="1"/>
  <c r="E23" i="91" s="1"/>
  <c r="E24" i="91" s="1"/>
  <c r="E25" i="91" s="1"/>
  <c r="E26" i="91" s="1"/>
  <c r="E27" i="91" s="1"/>
  <c r="E28" i="91" s="1"/>
  <c r="E29" i="91" s="1"/>
  <c r="E30" i="91" s="1"/>
  <c r="E31" i="91" s="1"/>
  <c r="E32" i="91" s="1"/>
  <c r="E33" i="91" s="1"/>
  <c r="E34" i="91" s="1"/>
  <c r="E35" i="91" s="1"/>
  <c r="E36" i="91" s="1"/>
  <c r="E37" i="91" s="1"/>
  <c r="E38" i="91" s="1"/>
  <c r="E39" i="91" s="1"/>
  <c r="E14" i="91"/>
  <c r="E5" i="91"/>
  <c r="E6" i="91" s="1"/>
  <c r="E7" i="91" s="1"/>
  <c r="E8" i="91" s="1"/>
  <c r="E9" i="91" s="1"/>
  <c r="E10" i="91" s="1"/>
  <c r="E11" i="91" s="1"/>
  <c r="E12" i="91" s="1"/>
  <c r="C9" i="17"/>
  <c r="E5" i="90"/>
  <c r="E6" i="90" s="1"/>
  <c r="E7" i="90" s="1"/>
  <c r="E8" i="90" s="1"/>
  <c r="E9" i="90" s="1"/>
  <c r="E10" i="90" s="1"/>
  <c r="E11" i="90" s="1"/>
  <c r="E12" i="90" s="1"/>
  <c r="E13" i="90" s="1"/>
  <c r="E14" i="90" s="1"/>
  <c r="E15" i="90" s="1"/>
  <c r="E16" i="90" s="1"/>
  <c r="E17" i="90" s="1"/>
  <c r="E18" i="90" s="1"/>
  <c r="E19" i="90" s="1"/>
  <c r="E20" i="90" s="1"/>
  <c r="E21" i="90" s="1"/>
  <c r="E22" i="90" s="1"/>
  <c r="E23" i="90" s="1"/>
  <c r="E24" i="90" s="1"/>
  <c r="E25" i="90" s="1"/>
  <c r="E26" i="90" s="1"/>
  <c r="E27" i="90" s="1"/>
  <c r="E5" i="89"/>
  <c r="E6" i="89" s="1"/>
  <c r="E7" i="89" s="1"/>
  <c r="E5" i="88"/>
  <c r="E6" i="88" s="1"/>
  <c r="E7" i="88" s="1"/>
  <c r="E8" i="88" s="1"/>
  <c r="E9" i="88" s="1"/>
  <c r="E10" i="88" s="1"/>
  <c r="E11" i="88" s="1"/>
  <c r="E12" i="88" s="1"/>
  <c r="E13" i="88" s="1"/>
  <c r="E14" i="88" s="1"/>
  <c r="E15" i="88" s="1"/>
  <c r="E16" i="88" s="1"/>
  <c r="E17" i="88" s="1"/>
  <c r="E18" i="88" s="1"/>
  <c r="E19" i="88" s="1"/>
  <c r="E20" i="88" s="1"/>
  <c r="E21" i="88" s="1"/>
  <c r="E22" i="88" s="1"/>
  <c r="E23" i="88" s="1"/>
  <c r="E24" i="88" s="1"/>
  <c r="E25" i="88" s="1"/>
  <c r="E26" i="88" s="1"/>
  <c r="E27" i="88" s="1"/>
  <c r="E8" i="89" l="1"/>
  <c r="E9" i="89" s="1"/>
  <c r="E10" i="89" s="1"/>
  <c r="E11" i="89" s="1"/>
  <c r="E12" i="89" s="1"/>
  <c r="E13" i="89" s="1"/>
  <c r="E14" i="89" s="1"/>
  <c r="E15" i="89" s="1"/>
  <c r="E16" i="89" s="1"/>
  <c r="E17" i="89" s="1"/>
  <c r="E18" i="89" s="1"/>
  <c r="E19" i="89" s="1"/>
  <c r="E20" i="89" s="1"/>
  <c r="E21" i="89" s="1"/>
  <c r="E22" i="89" s="1"/>
  <c r="E23" i="89" s="1"/>
  <c r="E24" i="89" s="1"/>
  <c r="E25" i="89" s="1"/>
  <c r="E26" i="89" s="1"/>
  <c r="E27" i="89" s="1"/>
  <c r="C32" i="40"/>
  <c r="E10" i="71" l="1"/>
  <c r="E11" i="71"/>
  <c r="E12" i="71"/>
  <c r="E13" i="71" s="1"/>
  <c r="E14" i="71" s="1"/>
  <c r="E15" i="71" s="1"/>
  <c r="E16" i="71" s="1"/>
  <c r="E17" i="71" s="1"/>
  <c r="C10" i="61"/>
  <c r="E5" i="87" l="1"/>
  <c r="E6" i="87" s="1"/>
  <c r="E7" i="87" s="1"/>
  <c r="E8" i="87" s="1"/>
  <c r="E9" i="87" s="1"/>
  <c r="E10" i="87" s="1"/>
  <c r="E11" i="87" s="1"/>
  <c r="E12" i="87" s="1"/>
  <c r="E13" i="87" s="1"/>
  <c r="E14" i="87" s="1"/>
  <c r="E15" i="87" s="1"/>
  <c r="E16" i="87" s="1"/>
  <c r="E17" i="87" s="1"/>
  <c r="E18" i="87" s="1"/>
  <c r="E19" i="87" s="1"/>
  <c r="E20" i="87" s="1"/>
  <c r="E21" i="87" s="1"/>
  <c r="E22" i="87" s="1"/>
  <c r="E23" i="87" s="1"/>
  <c r="E24" i="87" s="1"/>
  <c r="E25" i="87" s="1"/>
  <c r="E26" i="87" s="1"/>
  <c r="E27" i="87" s="1"/>
  <c r="E5" i="86"/>
  <c r="E6" i="86" s="1"/>
  <c r="E7" i="86" s="1"/>
  <c r="E8" i="86" s="1"/>
  <c r="E9" i="86" s="1"/>
  <c r="E10" i="86" s="1"/>
  <c r="E11" i="86" s="1"/>
  <c r="E12" i="86" s="1"/>
  <c r="E13" i="86" s="1"/>
  <c r="E14" i="86" s="1"/>
  <c r="E15" i="86" s="1"/>
  <c r="E16" i="86" s="1"/>
  <c r="E17" i="86" s="1"/>
  <c r="E18" i="86" s="1"/>
  <c r="E19" i="86" s="1"/>
  <c r="E20" i="86" s="1"/>
  <c r="E21" i="86" s="1"/>
  <c r="E22" i="86" s="1"/>
  <c r="E23" i="86" s="1"/>
  <c r="E24" i="86" s="1"/>
  <c r="E25" i="86" s="1"/>
  <c r="E26" i="86" s="1"/>
  <c r="E27" i="86" s="1"/>
  <c r="E5" i="85"/>
  <c r="E6" i="85" s="1"/>
  <c r="E7" i="85" s="1"/>
  <c r="E8" i="85" s="1"/>
  <c r="E9" i="85" s="1"/>
  <c r="E10" i="85" s="1"/>
  <c r="E11" i="85" s="1"/>
  <c r="E12" i="85" s="1"/>
  <c r="E13" i="85" s="1"/>
  <c r="E14" i="85" s="1"/>
  <c r="E15" i="85" s="1"/>
  <c r="E16" i="85" s="1"/>
  <c r="E17" i="85" s="1"/>
  <c r="E18" i="85" s="1"/>
  <c r="E19" i="85" s="1"/>
  <c r="E20" i="85" s="1"/>
  <c r="E21" i="85" s="1"/>
  <c r="E22" i="85" s="1"/>
  <c r="E23" i="85" s="1"/>
  <c r="E24" i="85" s="1"/>
  <c r="E25" i="85" s="1"/>
  <c r="E26" i="85" s="1"/>
  <c r="E27" i="85" s="1"/>
  <c r="E5" i="84"/>
  <c r="E6" i="84" s="1"/>
  <c r="E7" i="84" s="1"/>
  <c r="E8" i="84" s="1"/>
  <c r="E9" i="84" s="1"/>
  <c r="E10" i="84" s="1"/>
  <c r="E11" i="84" s="1"/>
  <c r="E12" i="84" s="1"/>
  <c r="E13" i="84" s="1"/>
  <c r="E14" i="84" s="1"/>
  <c r="E15" i="84" s="1"/>
  <c r="E16" i="84" s="1"/>
  <c r="E17" i="84" s="1"/>
  <c r="E18" i="84" s="1"/>
  <c r="E19" i="84" s="1"/>
  <c r="E20" i="84" s="1"/>
  <c r="E21" i="84" s="1"/>
  <c r="E22" i="84" s="1"/>
  <c r="E23" i="84" s="1"/>
  <c r="E24" i="84" s="1"/>
  <c r="E25" i="84" s="1"/>
  <c r="E26" i="84" s="1"/>
  <c r="E27" i="84" s="1"/>
  <c r="E5" i="83"/>
  <c r="E6" i="83" s="1"/>
  <c r="E7" i="83" s="1"/>
  <c r="E8" i="83" s="1"/>
  <c r="E9" i="83" s="1"/>
  <c r="E10" i="83" s="1"/>
  <c r="E11" i="83" s="1"/>
  <c r="E12" i="83" s="1"/>
  <c r="E13" i="83" s="1"/>
  <c r="E14" i="83" s="1"/>
  <c r="E15" i="83" s="1"/>
  <c r="E16" i="83" s="1"/>
  <c r="E17" i="83" s="1"/>
  <c r="E18" i="83" s="1"/>
  <c r="E19" i="83" s="1"/>
  <c r="E20" i="83" s="1"/>
  <c r="E21" i="83" s="1"/>
  <c r="E22" i="83" s="1"/>
  <c r="E23" i="83" s="1"/>
  <c r="E24" i="83" s="1"/>
  <c r="E25" i="83" s="1"/>
  <c r="E26" i="83" s="1"/>
  <c r="E27" i="83" s="1"/>
  <c r="E5" i="82"/>
  <c r="E6" i="82" s="1"/>
  <c r="E7" i="82" s="1"/>
  <c r="E8" i="82" s="1"/>
  <c r="E9" i="82" s="1"/>
  <c r="E10" i="82" s="1"/>
  <c r="E11" i="82" s="1"/>
  <c r="E12" i="82" s="1"/>
  <c r="E13" i="82" s="1"/>
  <c r="E14" i="82" s="1"/>
  <c r="E15" i="82" s="1"/>
  <c r="E16" i="82" s="1"/>
  <c r="E17" i="82" s="1"/>
  <c r="E18" i="82" s="1"/>
  <c r="E19" i="82" s="1"/>
  <c r="E20" i="82" s="1"/>
  <c r="E21" i="82" s="1"/>
  <c r="E22" i="82" s="1"/>
  <c r="E23" i="82" s="1"/>
  <c r="E24" i="82" s="1"/>
  <c r="E25" i="82" s="1"/>
  <c r="E26" i="82" s="1"/>
  <c r="E27" i="82" s="1"/>
  <c r="E5" i="81"/>
  <c r="E6" i="81" s="1"/>
  <c r="E7" i="81" s="1"/>
  <c r="E8" i="81" s="1"/>
  <c r="E9" i="81" s="1"/>
  <c r="E10" i="81" s="1"/>
  <c r="E11" i="81" s="1"/>
  <c r="E12" i="81" s="1"/>
  <c r="E13" i="81" s="1"/>
  <c r="E14" i="81" s="1"/>
  <c r="E15" i="81" s="1"/>
  <c r="E16" i="81" s="1"/>
  <c r="E17" i="81" s="1"/>
  <c r="E18" i="81" s="1"/>
  <c r="E19" i="81" s="1"/>
  <c r="E20" i="81" s="1"/>
  <c r="E21" i="81" s="1"/>
  <c r="E22" i="81" s="1"/>
  <c r="E23" i="81" s="1"/>
  <c r="E24" i="81" s="1"/>
  <c r="E25" i="81" s="1"/>
  <c r="E26" i="81" s="1"/>
  <c r="E27" i="81" s="1"/>
  <c r="E5" i="80" l="1"/>
  <c r="E6" i="80" s="1"/>
  <c r="E7" i="80" s="1"/>
  <c r="E8" i="80" s="1"/>
  <c r="E9" i="80" s="1"/>
  <c r="E10" i="80" s="1"/>
  <c r="E11" i="80" s="1"/>
  <c r="E12" i="80" s="1"/>
  <c r="E13" i="80" s="1"/>
  <c r="E14" i="80" s="1"/>
  <c r="E15" i="80" s="1"/>
  <c r="E16" i="80" s="1"/>
  <c r="E17" i="80" s="1"/>
  <c r="E18" i="80" s="1"/>
  <c r="E19" i="80" s="1"/>
  <c r="E20" i="80" s="1"/>
  <c r="E21" i="80" s="1"/>
  <c r="E22" i="80" s="1"/>
  <c r="E23" i="80" s="1"/>
  <c r="E24" i="80" s="1"/>
  <c r="E25" i="80" s="1"/>
  <c r="E26" i="80" s="1"/>
  <c r="E27" i="80" s="1"/>
  <c r="E5" i="79"/>
  <c r="E6" i="79" s="1"/>
  <c r="E7" i="79" s="1"/>
  <c r="E8" i="79" s="1"/>
  <c r="E9" i="79" s="1"/>
  <c r="E10" i="79" s="1"/>
  <c r="E11" i="79" s="1"/>
  <c r="E12" i="79" s="1"/>
  <c r="E13" i="79" s="1"/>
  <c r="E14" i="79" s="1"/>
  <c r="E15" i="79" s="1"/>
  <c r="E16" i="79" s="1"/>
  <c r="E17" i="79" s="1"/>
  <c r="E18" i="79" s="1"/>
  <c r="E19" i="79" s="1"/>
  <c r="E20" i="79" s="1"/>
  <c r="E21" i="79" s="1"/>
  <c r="E22" i="79" s="1"/>
  <c r="E23" i="79" s="1"/>
  <c r="E24" i="79" s="1"/>
  <c r="E25" i="79" s="1"/>
  <c r="E26" i="79" s="1"/>
  <c r="E27" i="79" s="1"/>
  <c r="E5" i="78"/>
  <c r="E6" i="78" s="1"/>
  <c r="E7" i="78" s="1"/>
  <c r="E8" i="78" s="1"/>
  <c r="E9" i="78" s="1"/>
  <c r="E10" i="78" s="1"/>
  <c r="E11" i="78" s="1"/>
  <c r="E12" i="78" s="1"/>
  <c r="E13" i="78" s="1"/>
  <c r="E14" i="78" s="1"/>
  <c r="E15" i="78" s="1"/>
  <c r="E16" i="78" s="1"/>
  <c r="E17" i="78" s="1"/>
  <c r="E18" i="78" s="1"/>
  <c r="E19" i="78" s="1"/>
  <c r="E20" i="78" s="1"/>
  <c r="E21" i="78" s="1"/>
  <c r="E22" i="78" s="1"/>
  <c r="E23" i="78" s="1"/>
  <c r="E24" i="78" s="1"/>
  <c r="E25" i="78" s="1"/>
  <c r="E26" i="78" s="1"/>
  <c r="E27" i="78" s="1"/>
  <c r="E5" i="77"/>
  <c r="E6" i="77" s="1"/>
  <c r="E7" i="77" s="1"/>
  <c r="E8" i="77" s="1"/>
  <c r="E9" i="77" s="1"/>
  <c r="E10" i="77" s="1"/>
  <c r="E11" i="77" s="1"/>
  <c r="E12" i="77" s="1"/>
  <c r="E13" i="77" s="1"/>
  <c r="E14" i="77" s="1"/>
  <c r="E15" i="77" s="1"/>
  <c r="E16" i="77" s="1"/>
  <c r="E17" i="77" s="1"/>
  <c r="E18" i="77" s="1"/>
  <c r="E19" i="77" s="1"/>
  <c r="E20" i="77" s="1"/>
  <c r="E21" i="77" s="1"/>
  <c r="E22" i="77" s="1"/>
  <c r="E23" i="77" s="1"/>
  <c r="E24" i="77" s="1"/>
  <c r="E25" i="77" s="1"/>
  <c r="E26" i="77" s="1"/>
  <c r="E27" i="77" s="1"/>
  <c r="E5" i="76"/>
  <c r="E6" i="76" s="1"/>
  <c r="E7" i="76" s="1"/>
  <c r="E8" i="76" s="1"/>
  <c r="E9" i="76" s="1"/>
  <c r="E5" i="75"/>
  <c r="E6" i="75" s="1"/>
  <c r="E7" i="75" s="1"/>
  <c r="E8" i="75" s="1"/>
  <c r="E9" i="75" s="1"/>
  <c r="E10" i="75" s="1"/>
  <c r="E11" i="75" s="1"/>
  <c r="E12" i="75" s="1"/>
  <c r="E13" i="75" s="1"/>
  <c r="E14" i="75" s="1"/>
  <c r="E15" i="75" s="1"/>
  <c r="E16" i="75" s="1"/>
  <c r="E17" i="75" s="1"/>
  <c r="E18" i="75" s="1"/>
  <c r="E19" i="75" s="1"/>
  <c r="E20" i="75" s="1"/>
  <c r="E21" i="75" s="1"/>
  <c r="E22" i="75" s="1"/>
  <c r="E23" i="75" s="1"/>
  <c r="E24" i="75" s="1"/>
  <c r="E25" i="75" s="1"/>
  <c r="E26" i="75" s="1"/>
  <c r="E27" i="75" s="1"/>
  <c r="E5" i="74"/>
  <c r="E6" i="74" s="1"/>
  <c r="E7" i="74" s="1"/>
  <c r="E8" i="74" s="1"/>
  <c r="E9" i="74" s="1"/>
  <c r="E10" i="74" s="1"/>
  <c r="E11" i="74" s="1"/>
  <c r="E12" i="74" s="1"/>
  <c r="E13" i="74" s="1"/>
  <c r="E14" i="74" s="1"/>
  <c r="E15" i="74" s="1"/>
  <c r="E16" i="74" s="1"/>
  <c r="E17" i="74" s="1"/>
  <c r="E18" i="74" s="1"/>
  <c r="E19" i="74" s="1"/>
  <c r="E20" i="74" s="1"/>
  <c r="E21" i="74" s="1"/>
  <c r="E22" i="74" s="1"/>
  <c r="E23" i="74" s="1"/>
  <c r="E24" i="74" s="1"/>
  <c r="E25" i="74" s="1"/>
  <c r="E26" i="74" s="1"/>
  <c r="E27" i="74" s="1"/>
  <c r="E28" i="74" s="1"/>
  <c r="E29" i="74" s="1"/>
  <c r="E30" i="74" s="1"/>
  <c r="E31" i="74" s="1"/>
  <c r="E32" i="74" s="1"/>
  <c r="E33" i="74" s="1"/>
  <c r="E5" i="73"/>
  <c r="E6" i="73" s="1"/>
  <c r="E7" i="73" s="1"/>
  <c r="E8" i="73" s="1"/>
  <c r="E9" i="73" s="1"/>
  <c r="E10" i="73" s="1"/>
  <c r="E11" i="73" s="1"/>
  <c r="E12" i="73" s="1"/>
  <c r="E13" i="73" s="1"/>
  <c r="E14" i="73" s="1"/>
  <c r="E15" i="73" s="1"/>
  <c r="E16" i="73" s="1"/>
  <c r="E17" i="73" s="1"/>
  <c r="E18" i="73" s="1"/>
  <c r="E19" i="73" s="1"/>
  <c r="E20" i="73" s="1"/>
  <c r="E21" i="73" s="1"/>
  <c r="E22" i="73" s="1"/>
  <c r="E23" i="73" s="1"/>
  <c r="E24" i="73" s="1"/>
  <c r="E25" i="73" s="1"/>
  <c r="E26" i="73" s="1"/>
  <c r="E27" i="73" s="1"/>
  <c r="E28" i="73" s="1"/>
  <c r="E29" i="73" s="1"/>
  <c r="E30" i="73" s="1"/>
  <c r="E5" i="72"/>
  <c r="E6" i="72" s="1"/>
  <c r="E7" i="72" s="1"/>
  <c r="E8" i="72" s="1"/>
  <c r="E9" i="72" s="1"/>
  <c r="E10" i="72" s="1"/>
  <c r="E11" i="72" s="1"/>
  <c r="E12" i="72" s="1"/>
  <c r="E13" i="72" s="1"/>
  <c r="E14" i="72" s="1"/>
  <c r="E15" i="72" s="1"/>
  <c r="E16" i="72" s="1"/>
  <c r="E17" i="72" s="1"/>
  <c r="E18" i="72" s="1"/>
  <c r="E19" i="72" s="1"/>
  <c r="E20" i="72" s="1"/>
  <c r="E21" i="72" s="1"/>
  <c r="E22" i="72" s="1"/>
  <c r="E23" i="72" s="1"/>
  <c r="E24" i="72" s="1"/>
  <c r="E25" i="72" s="1"/>
  <c r="E26" i="72" s="1"/>
  <c r="E27" i="72" s="1"/>
  <c r="E5" i="71"/>
  <c r="E6" i="71" s="1"/>
  <c r="E7" i="71" s="1"/>
  <c r="E8" i="71" s="1"/>
  <c r="E9" i="71" s="1"/>
  <c r="E18" i="71" s="1"/>
  <c r="E19" i="71" s="1"/>
  <c r="E20" i="71" s="1"/>
  <c r="E21" i="71" s="1"/>
  <c r="E22" i="71" s="1"/>
  <c r="E23" i="71" s="1"/>
  <c r="E24" i="71" s="1"/>
  <c r="E25" i="71" s="1"/>
  <c r="E26" i="71" s="1"/>
  <c r="E27" i="71" s="1"/>
  <c r="E5" i="70"/>
  <c r="E6" i="70" s="1"/>
  <c r="E7" i="70" s="1"/>
  <c r="E8" i="70" s="1"/>
  <c r="E9" i="70" s="1"/>
  <c r="E10" i="70" s="1"/>
  <c r="E11" i="70" s="1"/>
  <c r="E12" i="70" s="1"/>
  <c r="E13" i="70" s="1"/>
  <c r="E14" i="70" s="1"/>
  <c r="E15" i="70" s="1"/>
  <c r="E16" i="70" s="1"/>
  <c r="E17" i="70" s="1"/>
  <c r="E18" i="70" s="1"/>
  <c r="E19" i="70" s="1"/>
  <c r="E20" i="70" s="1"/>
  <c r="E21" i="70" s="1"/>
  <c r="E22" i="70" s="1"/>
  <c r="E23" i="70" s="1"/>
  <c r="E24" i="70" s="1"/>
  <c r="E25" i="70" s="1"/>
  <c r="E26" i="70" s="1"/>
  <c r="E27" i="70" s="1"/>
  <c r="E5" i="69"/>
  <c r="E6" i="69" s="1"/>
  <c r="E7" i="69" s="1"/>
  <c r="E8" i="69" s="1"/>
  <c r="E9" i="69" s="1"/>
  <c r="E10" i="69" s="1"/>
  <c r="E11" i="69" s="1"/>
  <c r="E12" i="69" s="1"/>
  <c r="E13" i="69" s="1"/>
  <c r="E14" i="69" s="1"/>
  <c r="E15" i="69" s="1"/>
  <c r="E16" i="69" s="1"/>
  <c r="E17" i="69" s="1"/>
  <c r="E18" i="69" s="1"/>
  <c r="E19" i="69" s="1"/>
  <c r="E20" i="69" s="1"/>
  <c r="E21" i="69" s="1"/>
  <c r="E22" i="69" s="1"/>
  <c r="E23" i="69" s="1"/>
  <c r="E24" i="69" s="1"/>
  <c r="E25" i="69" s="1"/>
  <c r="E26" i="69" s="1"/>
  <c r="E27" i="69" s="1"/>
  <c r="E5" i="68"/>
  <c r="E6" i="68" s="1"/>
  <c r="E7" i="68" s="1"/>
  <c r="E8" i="68" s="1"/>
  <c r="E9" i="68" s="1"/>
  <c r="E10" i="68" s="1"/>
  <c r="E11" i="68" s="1"/>
  <c r="E12" i="68" s="1"/>
  <c r="E13" i="68" s="1"/>
  <c r="E14" i="68" s="1"/>
  <c r="E15" i="68" s="1"/>
  <c r="E16" i="68" s="1"/>
  <c r="E17" i="68" s="1"/>
  <c r="E18" i="68" s="1"/>
  <c r="E19" i="68" s="1"/>
  <c r="E20" i="68" s="1"/>
  <c r="E21" i="68" s="1"/>
  <c r="E22" i="68" s="1"/>
  <c r="E23" i="68" s="1"/>
  <c r="E24" i="68" s="1"/>
  <c r="E25" i="68" s="1"/>
  <c r="E26" i="68" s="1"/>
  <c r="E27" i="68" s="1"/>
  <c r="E5" i="67"/>
  <c r="E6" i="67" s="1"/>
  <c r="E7" i="67" s="1"/>
  <c r="E8" i="67" s="1"/>
  <c r="E9" i="67" s="1"/>
  <c r="E10" i="67" s="1"/>
  <c r="E11" i="67" s="1"/>
  <c r="E12" i="67" s="1"/>
  <c r="E13" i="67" s="1"/>
  <c r="E14" i="67" s="1"/>
  <c r="E15" i="67" s="1"/>
  <c r="E16" i="67" s="1"/>
  <c r="E17" i="67" s="1"/>
  <c r="E18" i="67" s="1"/>
  <c r="E19" i="67" s="1"/>
  <c r="E20" i="67" s="1"/>
  <c r="E21" i="67" s="1"/>
  <c r="E22" i="67" s="1"/>
  <c r="E23" i="67" s="1"/>
  <c r="E24" i="67" s="1"/>
  <c r="E25" i="67" s="1"/>
  <c r="E26" i="67" s="1"/>
  <c r="E27" i="67" s="1"/>
  <c r="E5" i="66"/>
  <c r="E6" i="66" s="1"/>
  <c r="E7" i="66" s="1"/>
  <c r="E8" i="66" s="1"/>
  <c r="E9" i="66" s="1"/>
  <c r="E10" i="66" s="1"/>
  <c r="E11" i="66" s="1"/>
  <c r="E12" i="66" s="1"/>
  <c r="E13" i="66" s="1"/>
  <c r="E14" i="66" s="1"/>
  <c r="E15" i="66" s="1"/>
  <c r="E16" i="66" s="1"/>
  <c r="E17" i="66" s="1"/>
  <c r="E18" i="66" s="1"/>
  <c r="E19" i="66" s="1"/>
  <c r="E20" i="66" s="1"/>
  <c r="E21" i="66" s="1"/>
  <c r="E22" i="66" s="1"/>
  <c r="E23" i="66" s="1"/>
  <c r="E24" i="66" s="1"/>
  <c r="E25" i="66" s="1"/>
  <c r="E26" i="66" s="1"/>
  <c r="E27" i="66" s="1"/>
  <c r="E5" i="65"/>
  <c r="E6" i="65" s="1"/>
  <c r="E7" i="65" s="1"/>
  <c r="E8" i="65" s="1"/>
  <c r="E9" i="65" s="1"/>
  <c r="E10" i="65" s="1"/>
  <c r="E36" i="74" l="1"/>
  <c r="E38" i="74" s="1"/>
  <c r="E39" i="74" s="1"/>
  <c r="E40" i="74" s="1"/>
  <c r="E41" i="74" s="1"/>
  <c r="E42" i="74" s="1"/>
  <c r="E43" i="74" s="1"/>
  <c r="E44" i="74" s="1"/>
  <c r="E45" i="74" s="1"/>
  <c r="E46" i="74" s="1"/>
  <c r="E11" i="65"/>
  <c r="E12" i="65" s="1"/>
  <c r="E13" i="65" s="1"/>
  <c r="E14" i="65" s="1"/>
  <c r="E15" i="65" s="1"/>
  <c r="E16" i="65" s="1"/>
  <c r="E17" i="65" s="1"/>
  <c r="E18" i="65" s="1"/>
  <c r="E19" i="65" s="1"/>
  <c r="E20" i="65" s="1"/>
  <c r="E21" i="65" s="1"/>
  <c r="E22" i="65" s="1"/>
  <c r="E23" i="65" s="1"/>
  <c r="E24" i="65" s="1"/>
  <c r="E25" i="65" s="1"/>
  <c r="E10" i="76"/>
  <c r="E11" i="76" s="1"/>
  <c r="E12" i="76" s="1"/>
  <c r="E13" i="76" s="1"/>
  <c r="E14" i="76" s="1"/>
  <c r="E15" i="76" s="1"/>
  <c r="E16" i="76" s="1"/>
  <c r="E17" i="76" s="1"/>
  <c r="E18" i="76" s="1"/>
  <c r="E19" i="76" s="1"/>
  <c r="E20" i="76" s="1"/>
  <c r="E21" i="76" s="1"/>
  <c r="E22" i="76" s="1"/>
  <c r="E23" i="76" s="1"/>
  <c r="E24" i="76" s="1"/>
  <c r="E25" i="76" s="1"/>
  <c r="E26" i="76" s="1"/>
  <c r="E31" i="73"/>
  <c r="E32" i="73" s="1"/>
  <c r="E33" i="73" s="1"/>
  <c r="E34" i="73" s="1"/>
  <c r="E35" i="73" s="1"/>
  <c r="E36" i="73" s="1"/>
  <c r="E37" i="73" s="1"/>
  <c r="E38" i="73" s="1"/>
  <c r="E39" i="73" s="1"/>
  <c r="E40" i="73" s="1"/>
  <c r="E41" i="73" s="1"/>
  <c r="E42" i="73" s="1"/>
  <c r="E43" i="73" s="1"/>
  <c r="E44" i="73" s="1"/>
  <c r="E45" i="73" s="1"/>
  <c r="E46" i="73" s="1"/>
  <c r="E47" i="73" s="1"/>
  <c r="E48" i="73" s="1"/>
  <c r="E49" i="73" s="1"/>
  <c r="E50" i="73" s="1"/>
  <c r="E51" i="73" s="1"/>
  <c r="E52" i="73" s="1"/>
  <c r="E53" i="73" s="1"/>
  <c r="E54" i="73" s="1"/>
  <c r="E55" i="73" s="1"/>
  <c r="E56" i="73" s="1"/>
  <c r="E57" i="73" s="1"/>
  <c r="E58" i="73" s="1"/>
  <c r="E59" i="73" s="1"/>
  <c r="E60" i="73" s="1"/>
  <c r="E61" i="73" s="1"/>
  <c r="E62" i="73" s="1"/>
  <c r="E63" i="73" s="1"/>
  <c r="E8" i="49"/>
  <c r="E9" i="49" s="1"/>
  <c r="E10" i="49" s="1"/>
  <c r="E11" i="49" s="1"/>
  <c r="E12" i="49" s="1"/>
  <c r="D14" i="11"/>
  <c r="D12" i="11"/>
  <c r="E5" i="39"/>
  <c r="E6" i="39" s="1"/>
  <c r="E7" i="39" s="1"/>
  <c r="E8" i="39" s="1"/>
  <c r="E9" i="39" s="1"/>
  <c r="E10" i="39" s="1"/>
  <c r="E11" i="39" s="1"/>
  <c r="E12" i="39" s="1"/>
  <c r="E13" i="39" s="1"/>
  <c r="E14" i="39" s="1"/>
  <c r="E15" i="39" s="1"/>
  <c r="E16" i="39" s="1"/>
  <c r="E17" i="39" s="1"/>
  <c r="E18" i="39" s="1"/>
  <c r="E19" i="39" s="1"/>
  <c r="E5" i="64"/>
  <c r="E6" i="64" s="1"/>
  <c r="E7" i="64" s="1"/>
  <c r="E8" i="64" s="1"/>
  <c r="E9" i="64" s="1"/>
  <c r="E10" i="64" s="1"/>
  <c r="E11" i="64" s="1"/>
  <c r="E12" i="64" s="1"/>
  <c r="E13" i="64" s="1"/>
  <c r="E14" i="64" s="1"/>
  <c r="E15" i="64" s="1"/>
  <c r="E16" i="64" s="1"/>
  <c r="E17" i="64" s="1"/>
  <c r="E18" i="64" s="1"/>
  <c r="E19" i="64" s="1"/>
  <c r="E20" i="64" s="1"/>
  <c r="E21" i="64" s="1"/>
  <c r="E22" i="64" s="1"/>
  <c r="E23" i="64" s="1"/>
  <c r="E24" i="64" s="1"/>
  <c r="E25" i="64" s="1"/>
  <c r="E26" i="64" s="1"/>
  <c r="E27" i="64" s="1"/>
  <c r="D40" i="47"/>
  <c r="C40" i="47"/>
  <c r="E5" i="63"/>
  <c r="E6" i="63" s="1"/>
  <c r="E7" i="63" s="1"/>
  <c r="E8" i="63" s="1"/>
  <c r="E9" i="63" s="1"/>
  <c r="E10" i="63" s="1"/>
  <c r="E11" i="63" s="1"/>
  <c r="E12" i="63" s="1"/>
  <c r="E13" i="63" s="1"/>
  <c r="E14" i="63" s="1"/>
  <c r="E15" i="63" s="1"/>
  <c r="E16" i="63" s="1"/>
  <c r="E17" i="63" s="1"/>
  <c r="E18" i="63" s="1"/>
  <c r="E19" i="63" s="1"/>
  <c r="E20" i="63" s="1"/>
  <c r="E21" i="63" s="1"/>
  <c r="E22" i="63" s="1"/>
  <c r="E23" i="63" s="1"/>
  <c r="E24" i="63" s="1"/>
  <c r="E25" i="63" s="1"/>
  <c r="E26" i="63" s="1"/>
  <c r="E27" i="63" s="1"/>
  <c r="E5" i="62"/>
  <c r="E6" i="62" s="1"/>
  <c r="E7" i="62" s="1"/>
  <c r="E8" i="62" s="1"/>
  <c r="E9" i="62" s="1"/>
  <c r="E10" i="62" s="1"/>
  <c r="E11" i="62" s="1"/>
  <c r="E12" i="62" s="1"/>
  <c r="E13" i="62" s="1"/>
  <c r="E14" i="62" s="1"/>
  <c r="E15" i="62" s="1"/>
  <c r="E16" i="62" s="1"/>
  <c r="E17" i="62" s="1"/>
  <c r="E18" i="62" s="1"/>
  <c r="E19" i="62" s="1"/>
  <c r="E20" i="62" s="1"/>
  <c r="E21" i="62" s="1"/>
  <c r="E22" i="62" s="1"/>
  <c r="E23" i="62" s="1"/>
  <c r="E24" i="62" s="1"/>
  <c r="E25" i="62" s="1"/>
  <c r="E26" i="62" s="1"/>
  <c r="E27" i="62" s="1"/>
  <c r="E5" i="61"/>
  <c r="E6" i="61" s="1"/>
  <c r="E7" i="61" s="1"/>
  <c r="E8" i="61" s="1"/>
  <c r="E9" i="61" s="1"/>
  <c r="E10" i="61" s="1"/>
  <c r="E11" i="61" s="1"/>
  <c r="E12" i="61" s="1"/>
  <c r="E13" i="61" s="1"/>
  <c r="E14" i="61" s="1"/>
  <c r="E15" i="61" s="1"/>
  <c r="E16" i="61" s="1"/>
  <c r="E17" i="61" s="1"/>
  <c r="E18" i="61" s="1"/>
  <c r="E19" i="61" s="1"/>
  <c r="E20" i="61" s="1"/>
  <c r="E21" i="61" s="1"/>
  <c r="E22" i="61" s="1"/>
  <c r="E23" i="61" s="1"/>
  <c r="E24" i="61" s="1"/>
  <c r="E25" i="61" s="1"/>
  <c r="E26" i="61" s="1"/>
  <c r="E27" i="61" s="1"/>
  <c r="E5" i="60"/>
  <c r="E6" i="60" s="1"/>
  <c r="E7" i="60" s="1"/>
  <c r="E8" i="60" s="1"/>
  <c r="E9" i="60" s="1"/>
  <c r="E10" i="60" s="1"/>
  <c r="E11" i="60" s="1"/>
  <c r="E12" i="60" s="1"/>
  <c r="E13" i="60" s="1"/>
  <c r="E14" i="60" s="1"/>
  <c r="E15" i="60" s="1"/>
  <c r="E16" i="60" s="1"/>
  <c r="E17" i="60" s="1"/>
  <c r="E18" i="60" s="1"/>
  <c r="E19" i="60" s="1"/>
  <c r="E20" i="60" s="1"/>
  <c r="E21" i="60" s="1"/>
  <c r="E22" i="60" s="1"/>
  <c r="E23" i="60" s="1"/>
  <c r="E24" i="60" s="1"/>
  <c r="E25" i="60" s="1"/>
  <c r="E26" i="60" s="1"/>
  <c r="E27" i="60" s="1"/>
  <c r="E5" i="59"/>
  <c r="E6" i="59" s="1"/>
  <c r="E7" i="59" s="1"/>
  <c r="E8" i="59" s="1"/>
  <c r="E40" i="47" l="1"/>
  <c r="E9" i="59"/>
  <c r="E10" i="59" s="1"/>
  <c r="E11" i="59" s="1"/>
  <c r="E12" i="59" s="1"/>
  <c r="E13" i="59" s="1"/>
  <c r="E14" i="59" s="1"/>
  <c r="E15" i="59" s="1"/>
  <c r="E16" i="59" s="1"/>
  <c r="E17" i="59" s="1"/>
  <c r="E18" i="59" s="1"/>
  <c r="E19" i="59" s="1"/>
  <c r="E20" i="59" s="1"/>
  <c r="E21" i="59" s="1"/>
  <c r="E22" i="59" s="1"/>
  <c r="E23" i="59" s="1"/>
  <c r="E24" i="59" s="1"/>
  <c r="E25" i="59" s="1"/>
  <c r="E26" i="59" s="1"/>
  <c r="E27" i="59" s="1"/>
  <c r="E28" i="59" s="1"/>
  <c r="E5" i="58"/>
  <c r="E6" i="58" s="1"/>
  <c r="E7" i="58" s="1"/>
  <c r="E8" i="58" s="1"/>
  <c r="E9" i="58" s="1"/>
  <c r="E10" i="58" s="1"/>
  <c r="E11" i="58" s="1"/>
  <c r="E12" i="58" s="1"/>
  <c r="E13" i="58" s="1"/>
  <c r="E14" i="58" s="1"/>
  <c r="E15" i="58" s="1"/>
  <c r="E16" i="58" s="1"/>
  <c r="E17" i="58" s="1"/>
  <c r="E18" i="58" s="1"/>
  <c r="E19" i="58" s="1"/>
  <c r="E20" i="58" s="1"/>
  <c r="E21" i="58" s="1"/>
  <c r="E22" i="58" s="1"/>
  <c r="E23" i="58" s="1"/>
  <c r="E24" i="58" s="1"/>
  <c r="E25" i="58" s="1"/>
  <c r="E26" i="58" s="1"/>
  <c r="E27" i="58" s="1"/>
  <c r="E5" i="57"/>
  <c r="E6" i="57" s="1"/>
  <c r="E7" i="57" s="1"/>
  <c r="E8" i="57" s="1"/>
  <c r="E9" i="57" s="1"/>
  <c r="E10" i="57" s="1"/>
  <c r="E11" i="57" s="1"/>
  <c r="E12" i="57" s="1"/>
  <c r="E13" i="57" s="1"/>
  <c r="E14" i="57" s="1"/>
  <c r="E15" i="57" s="1"/>
  <c r="E16" i="57" s="1"/>
  <c r="E17" i="57" s="1"/>
  <c r="E18" i="57" s="1"/>
  <c r="E19" i="57" s="1"/>
  <c r="E20" i="57" s="1"/>
  <c r="E21" i="57" s="1"/>
  <c r="E22" i="57" s="1"/>
  <c r="E23" i="57" s="1"/>
  <c r="E24" i="57" s="1"/>
  <c r="E25" i="57" s="1"/>
  <c r="E26" i="57" s="1"/>
  <c r="E27" i="57" s="1"/>
  <c r="E5" i="56"/>
  <c r="E6" i="56" s="1"/>
  <c r="E7" i="56" s="1"/>
  <c r="E8" i="56" s="1"/>
  <c r="E9" i="56" s="1"/>
  <c r="E10" i="56" s="1"/>
  <c r="E11" i="56" s="1"/>
  <c r="E12" i="56" s="1"/>
  <c r="E13" i="56" s="1"/>
  <c r="E14" i="56" s="1"/>
  <c r="E15" i="56" s="1"/>
  <c r="E16" i="56" s="1"/>
  <c r="E17" i="56" s="1"/>
  <c r="E18" i="56" s="1"/>
  <c r="E19" i="56" s="1"/>
  <c r="E20" i="56" s="1"/>
  <c r="E21" i="56" s="1"/>
  <c r="E22" i="56" s="1"/>
  <c r="E23" i="56" s="1"/>
  <c r="E24" i="56" s="1"/>
  <c r="E25" i="56" s="1"/>
  <c r="E26" i="56" s="1"/>
  <c r="E27" i="56" s="1"/>
  <c r="E5" i="55"/>
  <c r="E6" i="55" s="1"/>
  <c r="E7" i="55" s="1"/>
  <c r="E8" i="55" s="1"/>
  <c r="E9" i="55" s="1"/>
  <c r="E10" i="55" s="1"/>
  <c r="E11" i="55" s="1"/>
  <c r="E12" i="55" s="1"/>
  <c r="E13" i="55" s="1"/>
  <c r="E14" i="55" s="1"/>
  <c r="E15" i="55" s="1"/>
  <c r="E16" i="55" s="1"/>
  <c r="E17" i="55" s="1"/>
  <c r="E18" i="55" s="1"/>
  <c r="E19" i="55" s="1"/>
  <c r="E20" i="55" s="1"/>
  <c r="E21" i="55" s="1"/>
  <c r="E22" i="55" s="1"/>
  <c r="E23" i="55" s="1"/>
  <c r="E24" i="55" s="1"/>
  <c r="E25" i="55" s="1"/>
  <c r="E26" i="55" s="1"/>
  <c r="E27" i="55" s="1"/>
  <c r="E5" i="54"/>
  <c r="E6" i="54" s="1"/>
  <c r="E7" i="54" s="1"/>
  <c r="E8" i="54" s="1"/>
  <c r="E9" i="54" s="1"/>
  <c r="E10" i="54" s="1"/>
  <c r="E11" i="54" s="1"/>
  <c r="E12" i="54" s="1"/>
  <c r="E13" i="54" s="1"/>
  <c r="E14" i="54" s="1"/>
  <c r="E15" i="54" s="1"/>
  <c r="E16" i="54" s="1"/>
  <c r="E17" i="54" s="1"/>
  <c r="E18" i="54" s="1"/>
  <c r="E19" i="54" s="1"/>
  <c r="E20" i="54" s="1"/>
  <c r="E21" i="54" s="1"/>
  <c r="E22" i="54" s="1"/>
  <c r="E23" i="54" s="1"/>
  <c r="E24" i="54" s="1"/>
  <c r="E25" i="54" s="1"/>
  <c r="E26" i="54" s="1"/>
  <c r="E27" i="54" s="1"/>
  <c r="E5" i="53"/>
  <c r="E6" i="53" s="1"/>
  <c r="E7" i="53" s="1"/>
  <c r="E8" i="53" s="1"/>
  <c r="E9" i="53" s="1"/>
  <c r="E10" i="53" s="1"/>
  <c r="E11" i="53" s="1"/>
  <c r="E12" i="53" s="1"/>
  <c r="E13" i="53" s="1"/>
  <c r="E14" i="53" s="1"/>
  <c r="E15" i="53" s="1"/>
  <c r="E16" i="53" s="1"/>
  <c r="E17" i="53" s="1"/>
  <c r="E18" i="53" s="1"/>
  <c r="E19" i="53" s="1"/>
  <c r="E20" i="53" s="1"/>
  <c r="E21" i="53" s="1"/>
  <c r="E22" i="53" s="1"/>
  <c r="E23" i="53" s="1"/>
  <c r="E24" i="53" s="1"/>
  <c r="E25" i="53" s="1"/>
  <c r="E26" i="53" s="1"/>
  <c r="E27" i="53" s="1"/>
  <c r="E5" i="52"/>
  <c r="E6" i="52" s="1"/>
  <c r="E7" i="52" s="1"/>
  <c r="E8" i="52" s="1"/>
  <c r="E9" i="52" s="1"/>
  <c r="E10" i="52" s="1"/>
  <c r="E11" i="52" s="1"/>
  <c r="E12" i="52" s="1"/>
  <c r="E13" i="52" s="1"/>
  <c r="E14" i="52" s="1"/>
  <c r="E15" i="52" s="1"/>
  <c r="E16" i="52" s="1"/>
  <c r="E17" i="52" s="1"/>
  <c r="E18" i="52" s="1"/>
  <c r="E19" i="52" s="1"/>
  <c r="E20" i="52" s="1"/>
  <c r="E21" i="52" s="1"/>
  <c r="E22" i="52" s="1"/>
  <c r="E23" i="52" s="1"/>
  <c r="E24" i="52" s="1"/>
  <c r="E25" i="52" s="1"/>
  <c r="E26" i="52" s="1"/>
  <c r="E27" i="52" s="1"/>
  <c r="E28" i="52" s="1"/>
  <c r="E29" i="52" s="1"/>
  <c r="E30" i="52" s="1"/>
  <c r="E31" i="52" s="1"/>
  <c r="E32" i="52" s="1"/>
  <c r="E5" i="51"/>
  <c r="E6" i="51" s="1"/>
  <c r="E7" i="51" s="1"/>
  <c r="E8" i="51" s="1"/>
  <c r="E9" i="51" s="1"/>
  <c r="E10" i="51" s="1"/>
  <c r="E11" i="51" s="1"/>
  <c r="E12" i="51" s="1"/>
  <c r="E13" i="51" s="1"/>
  <c r="E14" i="51" s="1"/>
  <c r="E15" i="51" s="1"/>
  <c r="E16" i="51" s="1"/>
  <c r="E17" i="51" s="1"/>
  <c r="E18" i="51" s="1"/>
  <c r="E19" i="51" s="1"/>
  <c r="E20" i="51" s="1"/>
  <c r="E21" i="51" s="1"/>
  <c r="E22" i="51" s="1"/>
  <c r="E23" i="51" s="1"/>
  <c r="E24" i="51" s="1"/>
  <c r="E25" i="51" s="1"/>
  <c r="E26" i="51" s="1"/>
  <c r="E27" i="51" s="1"/>
  <c r="E5" i="50"/>
  <c r="E6" i="50" s="1"/>
  <c r="E7" i="50" s="1"/>
  <c r="E8" i="50" s="1"/>
  <c r="E9" i="50" s="1"/>
  <c r="E10" i="50" s="1"/>
  <c r="E11" i="50" s="1"/>
  <c r="E12" i="50" s="1"/>
  <c r="E13" i="50" s="1"/>
  <c r="E14" i="50" s="1"/>
  <c r="E15" i="50" s="1"/>
  <c r="E16" i="50" s="1"/>
  <c r="E17" i="50" s="1"/>
  <c r="E18" i="50" s="1"/>
  <c r="E19" i="50" s="1"/>
  <c r="E20" i="50" s="1"/>
  <c r="E21" i="50" s="1"/>
  <c r="E22" i="50" s="1"/>
  <c r="E23" i="50" s="1"/>
  <c r="E24" i="50" s="1"/>
  <c r="E25" i="50" s="1"/>
  <c r="E26" i="50" s="1"/>
  <c r="E27" i="50" s="1"/>
  <c r="E20" i="39"/>
  <c r="E22" i="39" s="1"/>
  <c r="E23" i="39" s="1"/>
  <c r="E24" i="39" s="1"/>
  <c r="E25" i="39" s="1"/>
  <c r="E26" i="39" s="1"/>
  <c r="E27" i="39" s="1"/>
  <c r="E28" i="39" s="1"/>
  <c r="E29" i="39" s="1"/>
  <c r="E30" i="39" s="1"/>
  <c r="E31" i="39" s="1"/>
  <c r="E32" i="39" s="1"/>
  <c r="E33" i="39" s="1"/>
  <c r="E34" i="39" s="1"/>
  <c r="E35" i="39" s="1"/>
  <c r="E36" i="39" s="1"/>
  <c r="E37" i="39" s="1"/>
  <c r="E5" i="49"/>
  <c r="E6" i="49" s="1"/>
  <c r="E7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25" i="49" s="1"/>
  <c r="E26" i="49" s="1"/>
  <c r="E27" i="49" s="1"/>
  <c r="E28" i="49" s="1"/>
  <c r="E5" i="48"/>
  <c r="E6" i="48" s="1"/>
  <c r="E7" i="48" s="1"/>
  <c r="E8" i="48" s="1"/>
  <c r="E9" i="48" s="1"/>
  <c r="E10" i="48" s="1"/>
  <c r="E11" i="48" s="1"/>
  <c r="E12" i="48" s="1"/>
  <c r="E13" i="48" s="1"/>
  <c r="E14" i="48" s="1"/>
  <c r="E15" i="48" s="1"/>
  <c r="E16" i="48" s="1"/>
  <c r="E17" i="48" s="1"/>
  <c r="E18" i="48" s="1"/>
  <c r="E19" i="48" s="1"/>
  <c r="E20" i="48" s="1"/>
  <c r="E21" i="48" s="1"/>
  <c r="E22" i="48" s="1"/>
  <c r="E23" i="48" s="1"/>
  <c r="E24" i="48" s="1"/>
  <c r="E25" i="48" s="1"/>
  <c r="E26" i="48" s="1"/>
  <c r="E27" i="48" s="1"/>
  <c r="E5" i="47"/>
  <c r="E6" i="47" s="1"/>
  <c r="E7" i="47" s="1"/>
  <c r="E8" i="47" s="1"/>
  <c r="E9" i="47" s="1"/>
  <c r="E10" i="47" s="1"/>
  <c r="E11" i="47" s="1"/>
  <c r="E12" i="47" s="1"/>
  <c r="E13" i="47" s="1"/>
  <c r="E14" i="47" s="1"/>
  <c r="E15" i="47" s="1"/>
  <c r="E16" i="47" s="1"/>
  <c r="E17" i="47" s="1"/>
  <c r="E18" i="47" s="1"/>
  <c r="E19" i="47" s="1"/>
  <c r="E20" i="47" s="1"/>
  <c r="E21" i="47" s="1"/>
  <c r="E22" i="47" s="1"/>
  <c r="E23" i="47" s="1"/>
  <c r="E24" i="47" s="1"/>
  <c r="E25" i="47" s="1"/>
  <c r="E26" i="47" s="1"/>
  <c r="E27" i="47" s="1"/>
  <c r="E5" i="46"/>
  <c r="E6" i="46" s="1"/>
  <c r="E7" i="46" s="1"/>
  <c r="E8" i="46" s="1"/>
  <c r="E9" i="46" s="1"/>
  <c r="E10" i="46" s="1"/>
  <c r="E11" i="46" s="1"/>
  <c r="E12" i="46" s="1"/>
  <c r="E13" i="46" s="1"/>
  <c r="E14" i="46" s="1"/>
  <c r="E15" i="46" s="1"/>
  <c r="E16" i="46" s="1"/>
  <c r="E17" i="46" s="1"/>
  <c r="E18" i="46" s="1"/>
  <c r="E19" i="46" s="1"/>
  <c r="E20" i="46" s="1"/>
  <c r="E21" i="46" s="1"/>
  <c r="E22" i="46" s="1"/>
  <c r="E23" i="46" s="1"/>
  <c r="E24" i="46" s="1"/>
  <c r="E25" i="46" s="1"/>
  <c r="E26" i="46" s="1"/>
  <c r="E27" i="46" s="1"/>
  <c r="D40" i="22"/>
  <c r="C40" i="22"/>
  <c r="C15" i="40"/>
  <c r="C14" i="40"/>
  <c r="E40" i="22" l="1"/>
  <c r="C12" i="32"/>
  <c r="E5" i="44"/>
  <c r="E6" i="44" s="1"/>
  <c r="E7" i="44" s="1"/>
  <c r="E8" i="44" s="1"/>
  <c r="E9" i="44" s="1"/>
  <c r="E10" i="44" s="1"/>
  <c r="E11" i="44" s="1"/>
  <c r="E12" i="44" s="1"/>
  <c r="E13" i="44" s="1"/>
  <c r="E14" i="44" s="1"/>
  <c r="E15" i="44" s="1"/>
  <c r="E16" i="44" s="1"/>
  <c r="E17" i="44" s="1"/>
  <c r="E18" i="44" s="1"/>
  <c r="E19" i="44" s="1"/>
  <c r="E20" i="44" s="1"/>
  <c r="E21" i="44" s="1"/>
  <c r="E22" i="44" s="1"/>
  <c r="E23" i="44" s="1"/>
  <c r="E24" i="44" s="1"/>
  <c r="E25" i="44" s="1"/>
  <c r="E26" i="44" s="1"/>
  <c r="E27" i="44" s="1"/>
  <c r="E28" i="44" s="1"/>
  <c r="E29" i="44" s="1"/>
  <c r="E30" i="44" s="1"/>
  <c r="E31" i="44" s="1"/>
  <c r="E32" i="44" s="1"/>
  <c r="E33" i="44" s="1"/>
  <c r="E34" i="44" s="1"/>
  <c r="E35" i="44" s="1"/>
  <c r="E36" i="44" s="1"/>
  <c r="E37" i="44" s="1"/>
  <c r="E38" i="44" s="1"/>
  <c r="E39" i="44" s="1"/>
  <c r="E40" i="44" s="1"/>
  <c r="E41" i="44" s="1"/>
  <c r="E42" i="44" s="1"/>
  <c r="E43" i="44" s="1"/>
  <c r="E44" i="44" s="1"/>
  <c r="E45" i="44" s="1"/>
  <c r="E46" i="44" s="1"/>
  <c r="E47" i="44" s="1"/>
  <c r="E48" i="44" s="1"/>
  <c r="E5" i="42"/>
  <c r="E6" i="42" s="1"/>
  <c r="E7" i="42" s="1"/>
  <c r="E8" i="42" s="1"/>
  <c r="E9" i="42" s="1"/>
  <c r="E10" i="42" s="1"/>
  <c r="E11" i="42" s="1"/>
  <c r="E12" i="42" s="1"/>
  <c r="E13" i="42" s="1"/>
  <c r="E14" i="42" s="1"/>
  <c r="C11" i="32"/>
  <c r="E5" i="41"/>
  <c r="E6" i="41" s="1"/>
  <c r="E7" i="41" s="1"/>
  <c r="E8" i="41" s="1"/>
  <c r="E9" i="41" s="1"/>
  <c r="E10" i="41" s="1"/>
  <c r="E11" i="41" s="1"/>
  <c r="E12" i="41" s="1"/>
  <c r="E13" i="41" s="1"/>
  <c r="E14" i="41" s="1"/>
  <c r="E15" i="41" s="1"/>
  <c r="E16" i="41" s="1"/>
  <c r="E17" i="41" s="1"/>
  <c r="E18" i="41" s="1"/>
  <c r="E19" i="41" s="1"/>
  <c r="E20" i="41" s="1"/>
  <c r="E21" i="41" s="1"/>
  <c r="E22" i="41" s="1"/>
  <c r="E23" i="41" s="1"/>
  <c r="E24" i="41" s="1"/>
  <c r="E25" i="41" s="1"/>
  <c r="E26" i="41" s="1"/>
  <c r="E27" i="41" s="1"/>
  <c r="E5" i="40"/>
  <c r="E6" i="40" s="1"/>
  <c r="E7" i="40" s="1"/>
  <c r="E8" i="40" s="1"/>
  <c r="E9" i="40" s="1"/>
  <c r="E10" i="40" s="1"/>
  <c r="E11" i="40" s="1"/>
  <c r="E12" i="40" s="1"/>
  <c r="E13" i="40" s="1"/>
  <c r="E14" i="40" s="1"/>
  <c r="E15" i="40" s="1"/>
  <c r="E16" i="40" s="1"/>
  <c r="E17" i="40" s="1"/>
  <c r="E18" i="40" s="1"/>
  <c r="E19" i="40" s="1"/>
  <c r="E20" i="40" s="1"/>
  <c r="E21" i="40" s="1"/>
  <c r="E22" i="40" s="1"/>
  <c r="E23" i="40" s="1"/>
  <c r="E24" i="40" s="1"/>
  <c r="E25" i="40" s="1"/>
  <c r="E26" i="40" s="1"/>
  <c r="E27" i="40" s="1"/>
  <c r="E28" i="40" s="1"/>
  <c r="E29" i="40" s="1"/>
  <c r="E30" i="40" s="1"/>
  <c r="E31" i="40" s="1"/>
  <c r="E32" i="40" s="1"/>
  <c r="E33" i="40" s="1"/>
  <c r="E34" i="40" s="1"/>
  <c r="E35" i="40" s="1"/>
  <c r="E36" i="40" s="1"/>
  <c r="E37" i="40" s="1"/>
  <c r="E38" i="40" s="1"/>
  <c r="E5" i="38"/>
  <c r="E6" i="38" s="1"/>
  <c r="E7" i="38" s="1"/>
  <c r="E8" i="38" s="1"/>
  <c r="E9" i="38" s="1"/>
  <c r="E10" i="38" s="1"/>
  <c r="E11" i="38" s="1"/>
  <c r="E12" i="38" s="1"/>
  <c r="E13" i="38" s="1"/>
  <c r="E14" i="38" s="1"/>
  <c r="E15" i="38" s="1"/>
  <c r="E16" i="38" s="1"/>
  <c r="E17" i="38" s="1"/>
  <c r="E18" i="38" s="1"/>
  <c r="E19" i="38" s="1"/>
  <c r="E20" i="38" s="1"/>
  <c r="E21" i="38" s="1"/>
  <c r="E22" i="38" s="1"/>
  <c r="E23" i="38" s="1"/>
  <c r="E24" i="38" s="1"/>
  <c r="E25" i="38" s="1"/>
  <c r="E26" i="38" s="1"/>
  <c r="E27" i="38" s="1"/>
  <c r="E5" i="37"/>
  <c r="E6" i="37" s="1"/>
  <c r="E7" i="37" s="1"/>
  <c r="E8" i="37" s="1"/>
  <c r="E9" i="37" s="1"/>
  <c r="E10" i="37" s="1"/>
  <c r="E11" i="37" s="1"/>
  <c r="E12" i="37" s="1"/>
  <c r="E13" i="37" s="1"/>
  <c r="E14" i="37" s="1"/>
  <c r="E15" i="37" s="1"/>
  <c r="E16" i="37" s="1"/>
  <c r="E17" i="37" s="1"/>
  <c r="E18" i="37" s="1"/>
  <c r="E19" i="37" s="1"/>
  <c r="E20" i="37" s="1"/>
  <c r="E21" i="37" s="1"/>
  <c r="E22" i="37" s="1"/>
  <c r="E23" i="37" s="1"/>
  <c r="E24" i="37" s="1"/>
  <c r="E25" i="37" s="1"/>
  <c r="E26" i="37" s="1"/>
  <c r="E27" i="37" s="1"/>
  <c r="E5" i="36"/>
  <c r="E6" i="36" s="1"/>
  <c r="E7" i="36" s="1"/>
  <c r="E8" i="36" s="1"/>
  <c r="E9" i="36" s="1"/>
  <c r="E10" i="36" s="1"/>
  <c r="E11" i="36" s="1"/>
  <c r="E12" i="36" s="1"/>
  <c r="E13" i="36" s="1"/>
  <c r="E14" i="36" s="1"/>
  <c r="E15" i="36" s="1"/>
  <c r="E16" i="36" s="1"/>
  <c r="E17" i="36" s="1"/>
  <c r="E18" i="36" s="1"/>
  <c r="E19" i="36" s="1"/>
  <c r="E20" i="36" s="1"/>
  <c r="E21" i="36" s="1"/>
  <c r="E22" i="36" s="1"/>
  <c r="E23" i="36" s="1"/>
  <c r="E24" i="36" s="1"/>
  <c r="E25" i="36" s="1"/>
  <c r="E26" i="36" s="1"/>
  <c r="E27" i="36" s="1"/>
  <c r="E39" i="40" l="1"/>
  <c r="E40" i="40" s="1"/>
  <c r="E41" i="40" s="1"/>
  <c r="E42" i="40" s="1"/>
  <c r="E43" i="40" s="1"/>
  <c r="E44" i="40" s="1"/>
  <c r="E45" i="40" s="1"/>
  <c r="E46" i="40" s="1"/>
  <c r="E47" i="40" s="1"/>
  <c r="E48" i="40" s="1"/>
  <c r="E49" i="40" s="1"/>
  <c r="E50" i="40" s="1"/>
  <c r="E51" i="40" s="1"/>
  <c r="E5" i="34"/>
  <c r="E6" i="34" s="1"/>
  <c r="E7" i="34" s="1"/>
  <c r="E8" i="34" s="1"/>
  <c r="E9" i="34" s="1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E22" i="34" s="1"/>
  <c r="E23" i="34" s="1"/>
  <c r="E24" i="34" s="1"/>
  <c r="E25" i="34" s="1"/>
  <c r="E26" i="34" s="1"/>
  <c r="E27" i="34" s="1"/>
  <c r="E5" i="33"/>
  <c r="E6" i="33" s="1"/>
  <c r="E7" i="33" s="1"/>
  <c r="E8" i="33" s="1"/>
  <c r="E9" i="33" s="1"/>
  <c r="E10" i="33" s="1"/>
  <c r="E11" i="33" s="1"/>
  <c r="E12" i="33" s="1"/>
  <c r="E13" i="33" s="1"/>
  <c r="E14" i="33" s="1"/>
  <c r="E15" i="33" s="1"/>
  <c r="E16" i="33" s="1"/>
  <c r="E17" i="33" s="1"/>
  <c r="E18" i="33" s="1"/>
  <c r="E19" i="33" s="1"/>
  <c r="E20" i="33" s="1"/>
  <c r="E21" i="33" s="1"/>
  <c r="E22" i="33" s="1"/>
  <c r="E23" i="33" s="1"/>
  <c r="E24" i="33" s="1"/>
  <c r="E25" i="33" s="1"/>
  <c r="E26" i="33" s="1"/>
  <c r="E27" i="33" s="1"/>
  <c r="E5" i="32"/>
  <c r="E6" i="32" s="1"/>
  <c r="E7" i="32" s="1"/>
  <c r="E8" i="32" s="1"/>
  <c r="E9" i="32" s="1"/>
  <c r="E10" i="32" s="1"/>
  <c r="E11" i="32" s="1"/>
  <c r="E12" i="32" s="1"/>
  <c r="E13" i="32" s="1"/>
  <c r="E14" i="32" s="1"/>
  <c r="E15" i="32" s="1"/>
  <c r="E16" i="32" s="1"/>
  <c r="E17" i="32" s="1"/>
  <c r="E18" i="32" s="1"/>
  <c r="E19" i="32" s="1"/>
  <c r="E20" i="32" s="1"/>
  <c r="E21" i="32" s="1"/>
  <c r="E22" i="32" s="1"/>
  <c r="E23" i="32" s="1"/>
  <c r="E24" i="32" s="1"/>
  <c r="E25" i="32" s="1"/>
  <c r="E26" i="32" s="1"/>
  <c r="E27" i="32" s="1"/>
  <c r="E5" i="31"/>
  <c r="E6" i="31" s="1"/>
  <c r="E7" i="31" s="1"/>
  <c r="E8" i="31" s="1"/>
  <c r="E9" i="31" s="1"/>
  <c r="E10" i="31" s="1"/>
  <c r="E11" i="31" s="1"/>
  <c r="E12" i="31" s="1"/>
  <c r="E13" i="31" s="1"/>
  <c r="E14" i="31" s="1"/>
  <c r="E15" i="31" s="1"/>
  <c r="E16" i="31" s="1"/>
  <c r="E17" i="31" s="1"/>
  <c r="E18" i="31" s="1"/>
  <c r="E19" i="31" s="1"/>
  <c r="E20" i="31" s="1"/>
  <c r="E21" i="31" s="1"/>
  <c r="E22" i="31" s="1"/>
  <c r="E23" i="31" s="1"/>
  <c r="E24" i="31" s="1"/>
  <c r="E25" i="31" s="1"/>
  <c r="E26" i="31" s="1"/>
  <c r="E27" i="31" s="1"/>
  <c r="E52" i="40" l="1"/>
  <c r="E53" i="40" s="1"/>
  <c r="E54" i="40" s="1"/>
  <c r="E55" i="40" s="1"/>
  <c r="E56" i="40" s="1"/>
  <c r="E57" i="40" s="1"/>
  <c r="E58" i="40" s="1"/>
  <c r="E59" i="40" s="1"/>
  <c r="E60" i="40" s="1"/>
  <c r="E61" i="40" s="1"/>
  <c r="E62" i="40" s="1"/>
  <c r="E63" i="40" s="1"/>
  <c r="E5" i="29"/>
  <c r="E8" i="29" s="1"/>
  <c r="E9" i="29" l="1"/>
  <c r="E10" i="29" s="1"/>
  <c r="E11" i="29" s="1"/>
  <c r="E12" i="29" s="1"/>
  <c r="E13" i="29" s="1"/>
  <c r="E14" i="29" s="1"/>
  <c r="E15" i="29" s="1"/>
  <c r="E16" i="29" s="1"/>
  <c r="E17" i="29" s="1"/>
  <c r="E18" i="29" s="1"/>
  <c r="E20" i="29" l="1"/>
  <c r="E21" i="29" s="1"/>
  <c r="E22" i="29" s="1"/>
  <c r="E23" i="29" s="1"/>
  <c r="E24" i="29" s="1"/>
  <c r="E25" i="29" s="1"/>
  <c r="E26" i="29" s="1"/>
  <c r="E27" i="29" s="1"/>
  <c r="E28" i="29" s="1"/>
  <c r="E29" i="29" s="1"/>
  <c r="E30" i="29" s="1"/>
  <c r="E19" i="29"/>
  <c r="D7" i="16"/>
  <c r="E5" i="28"/>
  <c r="E6" i="28" s="1"/>
  <c r="E7" i="28" s="1"/>
  <c r="E8" i="28" s="1"/>
  <c r="E9" i="28" s="1"/>
  <c r="E10" i="28" s="1"/>
  <c r="E11" i="28" s="1"/>
  <c r="E12" i="28" s="1"/>
  <c r="E13" i="28" s="1"/>
  <c r="E14" i="28" s="1"/>
  <c r="E15" i="28" s="1"/>
  <c r="E16" i="28" s="1"/>
  <c r="E17" i="28" s="1"/>
  <c r="E18" i="28" s="1"/>
  <c r="E19" i="28" s="1"/>
  <c r="E20" i="28" s="1"/>
  <c r="E21" i="28" s="1"/>
  <c r="E22" i="28" s="1"/>
  <c r="E23" i="28" s="1"/>
  <c r="E24" i="28" s="1"/>
  <c r="E25" i="28" s="1"/>
  <c r="E26" i="28" s="1"/>
  <c r="E27" i="28" s="1"/>
  <c r="E5" i="27"/>
  <c r="E6" i="27" s="1"/>
  <c r="E7" i="27" s="1"/>
  <c r="E8" i="27" s="1"/>
  <c r="E9" i="27" s="1"/>
  <c r="E10" i="27" s="1"/>
  <c r="E11" i="27" s="1"/>
  <c r="E12" i="27" s="1"/>
  <c r="E13" i="27" s="1"/>
  <c r="E14" i="27" s="1"/>
  <c r="E15" i="27" s="1"/>
  <c r="E16" i="27" s="1"/>
  <c r="E17" i="27" s="1"/>
  <c r="E18" i="27" s="1"/>
  <c r="E19" i="27" s="1"/>
  <c r="E20" i="27" s="1"/>
  <c r="E21" i="27" s="1"/>
  <c r="E22" i="27" s="1"/>
  <c r="E23" i="27" s="1"/>
  <c r="E24" i="27" s="1"/>
  <c r="E25" i="27" s="1"/>
  <c r="E26" i="27" s="1"/>
  <c r="E27" i="27" s="1"/>
  <c r="E5" i="26"/>
  <c r="E6" i="26" s="1"/>
  <c r="E7" i="26" s="1"/>
  <c r="E8" i="26" s="1"/>
  <c r="E9" i="26" s="1"/>
  <c r="E10" i="26" s="1"/>
  <c r="E11" i="26" s="1"/>
  <c r="E12" i="26" s="1"/>
  <c r="E13" i="26" s="1"/>
  <c r="E14" i="26" s="1"/>
  <c r="E15" i="26" s="1"/>
  <c r="E16" i="26" s="1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5" i="25"/>
  <c r="E6" i="25" s="1"/>
  <c r="E7" i="25" s="1"/>
  <c r="E8" i="25" l="1"/>
  <c r="E9" i="25" s="1"/>
  <c r="E10" i="25" s="1"/>
  <c r="E11" i="25" s="1"/>
  <c r="E12" i="25" s="1"/>
  <c r="E13" i="25" s="1"/>
  <c r="E14" i="25" s="1"/>
  <c r="E15" i="25" s="1"/>
  <c r="E16" i="25" s="1"/>
  <c r="E17" i="25" s="1"/>
  <c r="E18" i="25" s="1"/>
  <c r="E19" i="25" s="1"/>
  <c r="E20" i="25" s="1"/>
  <c r="E21" i="25" s="1"/>
  <c r="E22" i="25" s="1"/>
  <c r="E23" i="25" s="1"/>
  <c r="E24" i="25" s="1"/>
  <c r="E25" i="25" s="1"/>
  <c r="E26" i="25" s="1"/>
  <c r="E27" i="25" s="1"/>
  <c r="E5" i="24"/>
  <c r="E6" i="24" s="1"/>
  <c r="E7" i="24" s="1"/>
  <c r="E8" i="24" s="1"/>
  <c r="E9" i="24" s="1"/>
  <c r="E10" i="24" s="1"/>
  <c r="E11" i="24" s="1"/>
  <c r="E12" i="24" s="1"/>
  <c r="E13" i="24" s="1"/>
  <c r="E14" i="24" s="1"/>
  <c r="E15" i="24" s="1"/>
  <c r="E16" i="24" s="1"/>
  <c r="E17" i="24" s="1"/>
  <c r="E18" i="24" s="1"/>
  <c r="E19" i="24" s="1"/>
  <c r="E20" i="24" s="1"/>
  <c r="E21" i="24" s="1"/>
  <c r="E22" i="24" s="1"/>
  <c r="E23" i="24" s="1"/>
  <c r="E24" i="24" s="1"/>
  <c r="E25" i="24" s="1"/>
  <c r="E26" i="24" s="1"/>
  <c r="E27" i="24" s="1"/>
  <c r="E5" i="23"/>
  <c r="E6" i="23" s="1"/>
  <c r="E7" i="23" s="1"/>
  <c r="E8" i="23" s="1"/>
  <c r="E9" i="23" s="1"/>
  <c r="E10" i="23" s="1"/>
  <c r="E11" i="23" s="1"/>
  <c r="E12" i="23" s="1"/>
  <c r="E13" i="23" s="1"/>
  <c r="E14" i="23" s="1"/>
  <c r="E15" i="23" s="1"/>
  <c r="E16" i="23" s="1"/>
  <c r="E17" i="23" s="1"/>
  <c r="E18" i="23" s="1"/>
  <c r="E19" i="23" s="1"/>
  <c r="E20" i="23" s="1"/>
  <c r="E21" i="23" s="1"/>
  <c r="E22" i="23" s="1"/>
  <c r="E23" i="23" s="1"/>
  <c r="E24" i="23" s="1"/>
  <c r="E25" i="23" s="1"/>
  <c r="E26" i="23" s="1"/>
  <c r="E27" i="23" s="1"/>
  <c r="E5" i="22"/>
  <c r="E6" i="22" s="1"/>
  <c r="E7" i="22" s="1"/>
  <c r="E8" i="22" s="1"/>
  <c r="E9" i="22" s="1"/>
  <c r="E10" i="22" s="1"/>
  <c r="E11" i="22" s="1"/>
  <c r="E12" i="22" s="1"/>
  <c r="E13" i="22" s="1"/>
  <c r="E14" i="22" s="1"/>
  <c r="E15" i="22" s="1"/>
  <c r="E16" i="22" s="1"/>
  <c r="E17" i="22" s="1"/>
  <c r="E18" i="22" s="1"/>
  <c r="E19" i="22" s="1"/>
  <c r="E20" i="22" s="1"/>
  <c r="E21" i="22" s="1"/>
  <c r="E22" i="22" s="1"/>
  <c r="E23" i="22" s="1"/>
  <c r="E24" i="22" s="1"/>
  <c r="E25" i="22" s="1"/>
  <c r="E26" i="22" s="1"/>
  <c r="E27" i="22" s="1"/>
  <c r="E28" i="22" s="1"/>
  <c r="E29" i="22" s="1"/>
  <c r="E5" i="21"/>
  <c r="E6" i="21" s="1"/>
  <c r="E7" i="21" s="1"/>
  <c r="E8" i="21" s="1"/>
  <c r="E9" i="21" s="1"/>
  <c r="E10" i="21" s="1"/>
  <c r="E11" i="21" s="1"/>
  <c r="E12" i="21" s="1"/>
  <c r="E13" i="21" s="1"/>
  <c r="E14" i="21" s="1"/>
  <c r="E15" i="21" s="1"/>
  <c r="E16" i="21" s="1"/>
  <c r="E17" i="21" s="1"/>
  <c r="E18" i="21" s="1"/>
  <c r="E19" i="21" s="1"/>
  <c r="E20" i="21" s="1"/>
  <c r="E21" i="21" s="1"/>
  <c r="E22" i="21" s="1"/>
  <c r="E23" i="21" s="1"/>
  <c r="E24" i="21" s="1"/>
  <c r="E25" i="21" s="1"/>
  <c r="E26" i="21" s="1"/>
  <c r="E27" i="21" s="1"/>
  <c r="E5" i="20"/>
  <c r="E6" i="20" s="1"/>
  <c r="E7" i="20" s="1"/>
  <c r="E8" i="20" s="1"/>
  <c r="E9" i="20" s="1"/>
  <c r="E10" i="20" s="1"/>
  <c r="E11" i="20" s="1"/>
  <c r="E12" i="20" s="1"/>
  <c r="E13" i="20" s="1"/>
  <c r="E14" i="20" s="1"/>
  <c r="E15" i="20" s="1"/>
  <c r="E16" i="20" s="1"/>
  <c r="E17" i="20" s="1"/>
  <c r="E18" i="20" s="1"/>
  <c r="E19" i="20" s="1"/>
  <c r="E20" i="20" s="1"/>
  <c r="E21" i="20" s="1"/>
  <c r="E22" i="20" s="1"/>
  <c r="E23" i="20" s="1"/>
  <c r="E24" i="20" s="1"/>
  <c r="E25" i="20" s="1"/>
  <c r="E26" i="20" s="1"/>
  <c r="E27" i="20" s="1"/>
  <c r="D42" i="16"/>
  <c r="C42" i="16"/>
  <c r="E5" i="18"/>
  <c r="E6" i="18" s="1"/>
  <c r="E7" i="18" s="1"/>
  <c r="E8" i="18" s="1"/>
  <c r="E9" i="18" s="1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5" i="17"/>
  <c r="E6" i="17" s="1"/>
  <c r="E7" i="17" s="1"/>
  <c r="E8" i="17" s="1"/>
  <c r="E9" i="17" s="1"/>
  <c r="E10" i="17" s="1"/>
  <c r="E11" i="17" s="1"/>
  <c r="E12" i="17" s="1"/>
  <c r="E13" i="17" s="1"/>
  <c r="E14" i="17" s="1"/>
  <c r="E15" i="17" s="1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6" i="11"/>
  <c r="E5" i="11"/>
  <c r="E6" i="9"/>
  <c r="E7" i="9" s="1"/>
  <c r="E8" i="9" s="1"/>
  <c r="E9" i="9" s="1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5" i="8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l="1"/>
  <c r="E21" i="8" s="1"/>
  <c r="E22" i="8" s="1"/>
  <c r="E23" i="8" s="1"/>
  <c r="E24" i="8" s="1"/>
  <c r="E25" i="8" s="1"/>
  <c r="E26" i="8" s="1"/>
  <c r="E27" i="8" s="1"/>
  <c r="E28" i="8" s="1"/>
  <c r="E29" i="8" s="1"/>
  <c r="E22" i="9"/>
  <c r="E23" i="9" s="1"/>
  <c r="E24" i="9" s="1"/>
  <c r="E25" i="9" s="1"/>
  <c r="E26" i="9" s="1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E40" i="9" s="1"/>
  <c r="E41" i="9" s="1"/>
  <c r="E42" i="9" s="1"/>
  <c r="E43" i="9" s="1"/>
  <c r="E44" i="9" s="1"/>
  <c r="E45" i="9" s="1"/>
  <c r="E46" i="9" s="1"/>
  <c r="E47" i="9" s="1"/>
  <c r="E48" i="9" s="1"/>
  <c r="E49" i="9" s="1"/>
  <c r="E50" i="9" s="1"/>
  <c r="E42" i="16"/>
  <c r="E7" i="11"/>
  <c r="E8" i="11" s="1"/>
  <c r="E9" i="11" s="1"/>
  <c r="E10" i="11" s="1"/>
  <c r="E11" i="11" s="1"/>
  <c r="E12" i="11" s="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21" authorId="0" shapeId="0" xr:uid="{74F7AB64-0C1C-4C2A-BAB3-FCF0A347406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10/4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보험금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입금됨
</t>
        </r>
        <r>
          <rPr>
            <sz val="9"/>
            <color indexed="81"/>
            <rFont val="Tahoma"/>
            <family val="2"/>
          </rPr>
          <t>3,394,900</t>
        </r>
      </text>
    </comment>
    <comment ref="D23" authorId="0" shapeId="0" xr:uid="{89CEEA14-DD13-49D9-90A6-5B8FD9FC86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보험금입금</t>
        </r>
        <r>
          <rPr>
            <sz val="9"/>
            <color indexed="81"/>
            <rFont val="Tahoma"/>
            <family val="2"/>
          </rPr>
          <t xml:space="preserve">3,830,000
</t>
        </r>
        <r>
          <rPr>
            <sz val="9"/>
            <color indexed="81"/>
            <rFont val="돋움"/>
            <family val="3"/>
            <charset val="129"/>
          </rPr>
          <t>휠조합</t>
        </r>
        <r>
          <rPr>
            <sz val="9"/>
            <color indexed="81"/>
            <rFont val="Tahoma"/>
            <family val="2"/>
          </rPr>
          <t xml:space="preserve">2    4,639,520
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액</t>
        </r>
        <r>
          <rPr>
            <sz val="9"/>
            <color indexed="81"/>
            <rFont val="Tahoma"/>
            <family val="2"/>
          </rPr>
          <t xml:space="preserve">     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5" authorId="0" shapeId="0" xr:uid="{28852FE6-0246-4FC6-8B95-873E96AE241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중고인수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백</t>
        </r>
      </text>
    </comment>
  </commentList>
</comments>
</file>

<file path=xl/sharedStrings.xml><?xml version="1.0" encoding="utf-8"?>
<sst xmlns="http://schemas.openxmlformats.org/spreadsheetml/2006/main" count="2507" uniqueCount="1303">
  <si>
    <t>일자</t>
    <phoneticPr fontId="2" type="noConversion"/>
  </si>
  <si>
    <t>적     요</t>
    <phoneticPr fontId="2" type="noConversion"/>
  </si>
  <si>
    <t>매출금액</t>
    <phoneticPr fontId="2" type="noConversion"/>
  </si>
  <si>
    <t>입금</t>
    <phoneticPr fontId="2" type="noConversion"/>
  </si>
  <si>
    <t>잔    액</t>
    <phoneticPr fontId="2" type="noConversion"/>
  </si>
  <si>
    <t>비   고</t>
    <phoneticPr fontId="2" type="noConversion"/>
  </si>
  <si>
    <t>콤바인 ZR6130</t>
    <phoneticPr fontId="2" type="noConversion"/>
  </si>
  <si>
    <t>현금입금</t>
    <phoneticPr fontId="2" type="noConversion"/>
  </si>
  <si>
    <t>스타호일2,핀2개 무상장착</t>
    <phoneticPr fontId="2" type="noConversion"/>
  </si>
  <si>
    <t>010.3264.3147</t>
    <phoneticPr fontId="2" type="noConversion"/>
  </si>
  <si>
    <t xml:space="preserve"> 영암읍 백년동길132</t>
    <phoneticPr fontId="2" type="noConversion"/>
  </si>
  <si>
    <t>최남근</t>
    <phoneticPr fontId="2" type="noConversion"/>
  </si>
  <si>
    <t>KBH20400TN6G10908</t>
    <phoneticPr fontId="4" type="noConversion"/>
  </si>
  <si>
    <t>예취날 무상지급[1백]</t>
    <phoneticPr fontId="2" type="noConversion"/>
  </si>
  <si>
    <t>융자금[9/하]</t>
    <phoneticPr fontId="2" type="noConversion"/>
  </si>
  <si>
    <t>콤바인 ZR7130</t>
    <phoneticPr fontId="2" type="noConversion"/>
  </si>
  <si>
    <t>KBH20600CN6H10086</t>
    <phoneticPr fontId="4" type="noConversion"/>
  </si>
  <si>
    <t>서호면 학파로337</t>
    <phoneticPr fontId="2" type="noConversion"/>
  </si>
  <si>
    <t>윤태봉</t>
    <phoneticPr fontId="2" type="noConversion"/>
  </si>
  <si>
    <t>010.3631.6119</t>
    <phoneticPr fontId="2" type="noConversion"/>
  </si>
  <si>
    <t>예취날,스타호일3,핀3 무상지급</t>
    <phoneticPr fontId="2" type="noConversion"/>
  </si>
  <si>
    <t xml:space="preserve"> 군서면 왕인로601-6</t>
    <phoneticPr fontId="2" type="noConversion"/>
  </si>
  <si>
    <t>010.6630.1165</t>
    <phoneticPr fontId="2" type="noConversion"/>
  </si>
  <si>
    <t>캐피탈[10/5일 본사입금]</t>
    <phoneticPr fontId="2" type="noConversion"/>
  </si>
  <si>
    <t>9/하 보고완</t>
    <phoneticPr fontId="2" type="noConversion"/>
  </si>
  <si>
    <t>위탁17,000,000</t>
    <phoneticPr fontId="2" type="noConversion"/>
  </si>
  <si>
    <t>위탁 9,000,000</t>
    <phoneticPr fontId="2" type="noConversion"/>
  </si>
  <si>
    <t>자부담입금</t>
    <phoneticPr fontId="2" type="noConversion"/>
  </si>
  <si>
    <t>캐피탈실행</t>
    <phoneticPr fontId="2" type="noConversion"/>
  </si>
  <si>
    <t>10/상 융자금</t>
    <phoneticPr fontId="2" type="noConversion"/>
  </si>
  <si>
    <t>에어크리너부상지급</t>
    <phoneticPr fontId="2" type="noConversion"/>
  </si>
  <si>
    <t>MR1157H[본+로우더+3단폴더</t>
    <phoneticPr fontId="2" type="noConversion"/>
  </si>
  <si>
    <t>기대대금입금</t>
    <phoneticPr fontId="2" type="noConversion"/>
  </si>
  <si>
    <t>KBUUCAMCTN8F10011</t>
    <phoneticPr fontId="4" type="noConversion"/>
  </si>
  <si>
    <t>LED등</t>
    <phoneticPr fontId="2" type="noConversion"/>
  </si>
  <si>
    <t>진용호</t>
    <phoneticPr fontId="2" type="noConversion"/>
  </si>
  <si>
    <t>010.4006.0259</t>
    <phoneticPr fontId="2" type="noConversion"/>
  </si>
  <si>
    <t>읍 이화신정길11-22</t>
    <phoneticPr fontId="2" type="noConversion"/>
  </si>
  <si>
    <t>KWN8SFS-GS/HYS85[약제살포기]</t>
    <phoneticPr fontId="2" type="noConversion"/>
  </si>
  <si>
    <t>2/하 융자</t>
    <phoneticPr fontId="2" type="noConversion"/>
  </si>
  <si>
    <t>KNW6S-GS</t>
    <phoneticPr fontId="2" type="noConversion"/>
  </si>
  <si>
    <t>KNW8SFS-GS</t>
    <phoneticPr fontId="2" type="noConversion"/>
  </si>
  <si>
    <t>3/상 융자</t>
    <phoneticPr fontId="2" type="noConversion"/>
  </si>
  <si>
    <t>정원기</t>
    <phoneticPr fontId="2" type="noConversion"/>
  </si>
  <si>
    <t>미암 배드리길90</t>
  </si>
  <si>
    <t>010.8226.5357</t>
    <phoneticPr fontId="2" type="noConversion"/>
  </si>
  <si>
    <t>이석</t>
    <phoneticPr fontId="2" type="noConversion"/>
  </si>
  <si>
    <t>010.8892.2069</t>
    <phoneticPr fontId="2" type="noConversion"/>
  </si>
  <si>
    <t>서호 서호로885</t>
    <phoneticPr fontId="2" type="noConversion"/>
  </si>
  <si>
    <t xml:space="preserve">3/상 융자 </t>
    <phoneticPr fontId="2" type="noConversion"/>
  </si>
  <si>
    <t>최휴제</t>
    <phoneticPr fontId="2" type="noConversion"/>
  </si>
  <si>
    <t>KNW6SFS-GS</t>
    <phoneticPr fontId="2" type="noConversion"/>
  </si>
  <si>
    <t>010.3628.3765</t>
    <phoneticPr fontId="2" type="noConversion"/>
  </si>
  <si>
    <t>학산 미교길5-8</t>
    <phoneticPr fontId="2" type="noConversion"/>
  </si>
  <si>
    <t>m953부품대외수리비</t>
    <phoneticPr fontId="2" type="noConversion"/>
  </si>
  <si>
    <t>외상</t>
    <phoneticPr fontId="2" type="noConversion"/>
  </si>
  <si>
    <t>박재철</t>
    <phoneticPr fontId="2" type="noConversion"/>
  </si>
  <si>
    <t>군서 월암길34-12</t>
    <phoneticPr fontId="2" type="noConversion"/>
  </si>
  <si>
    <t>010.8603.3336</t>
    <phoneticPr fontId="4" type="noConversion"/>
  </si>
  <si>
    <t>㈜부영제초기M3</t>
    <phoneticPr fontId="2" type="noConversion"/>
  </si>
  <si>
    <t>오진수</t>
    <phoneticPr fontId="2" type="noConversion"/>
  </si>
  <si>
    <t>군서 목화정길78-3</t>
  </si>
  <si>
    <t>010.4603.1149</t>
    <phoneticPr fontId="4" type="noConversion"/>
  </si>
  <si>
    <t>YJ280MH</t>
    <phoneticPr fontId="4" type="noConversion"/>
  </si>
  <si>
    <t>이준수</t>
    <phoneticPr fontId="2" type="noConversion"/>
  </si>
  <si>
    <t>knw8sfs-gs</t>
    <phoneticPr fontId="2" type="noConversion"/>
  </si>
  <si>
    <t>KEP40600AP6A61165</t>
    <phoneticPr fontId="2" type="noConversion"/>
  </si>
  <si>
    <t>010.7488.0501</t>
    <phoneticPr fontId="2" type="noConversion"/>
  </si>
  <si>
    <t>미암 곤미현로708-21</t>
    <phoneticPr fontId="2" type="noConversion"/>
  </si>
  <si>
    <t>자부담미입금분</t>
    <phoneticPr fontId="2" type="noConversion"/>
  </si>
  <si>
    <t>김동주</t>
    <phoneticPr fontId="2" type="noConversion"/>
  </si>
  <si>
    <t>010.4159.3243</t>
    <phoneticPr fontId="2" type="noConversion"/>
  </si>
  <si>
    <t>덕진 우도로413-1</t>
    <phoneticPr fontId="2" type="noConversion"/>
  </si>
  <si>
    <t>디스크해로우</t>
    <phoneticPr fontId="2" type="noConversion"/>
  </si>
  <si>
    <t>KBP40600CP6B61277</t>
    <phoneticPr fontId="4" type="noConversion"/>
  </si>
  <si>
    <t>KBP40600CN6L61084</t>
    <phoneticPr fontId="4" type="noConversion"/>
  </si>
  <si>
    <t>KBP40400KP6A60922</t>
    <phoneticPr fontId="4" type="noConversion"/>
  </si>
  <si>
    <t>KBP4600HP6A61122</t>
    <phoneticPr fontId="4" type="noConversion"/>
  </si>
  <si>
    <t>KBP40400CN6L60868</t>
    <phoneticPr fontId="4" type="noConversion"/>
  </si>
  <si>
    <t>P-YJ280MH-0004</t>
    <phoneticPr fontId="4" type="noConversion"/>
  </si>
  <si>
    <t>KBP40400PP6A60952</t>
    <phoneticPr fontId="4" type="noConversion"/>
  </si>
  <si>
    <t>knw6sfs-gs</t>
    <phoneticPr fontId="2" type="noConversion"/>
  </si>
  <si>
    <t>임항순</t>
    <phoneticPr fontId="2" type="noConversion"/>
  </si>
  <si>
    <t>010.3604.9539</t>
    <phoneticPr fontId="4" type="noConversion"/>
  </si>
  <si>
    <t>신북 화정길39</t>
    <phoneticPr fontId="2" type="noConversion"/>
  </si>
  <si>
    <t>KBP40400CP6A60938</t>
    <phoneticPr fontId="4" type="noConversion"/>
  </si>
  <si>
    <t>knw6SFS-GS</t>
    <phoneticPr fontId="2" type="noConversion"/>
  </si>
  <si>
    <t>4/상융자</t>
    <phoneticPr fontId="2" type="noConversion"/>
  </si>
  <si>
    <t>조연근</t>
    <phoneticPr fontId="2" type="noConversion"/>
  </si>
  <si>
    <t>KBP40600AP6B61203</t>
    <phoneticPr fontId="4" type="noConversion"/>
  </si>
  <si>
    <t>010.7643.7277</t>
    <phoneticPr fontId="4" type="noConversion"/>
  </si>
  <si>
    <t>군서 신마산길31-3</t>
    <phoneticPr fontId="2" type="noConversion"/>
  </si>
  <si>
    <t>KNW8S-GS,CS-100</t>
    <phoneticPr fontId="2" type="noConversion"/>
  </si>
  <si>
    <t>김용아</t>
    <phoneticPr fontId="2" type="noConversion"/>
  </si>
  <si>
    <t>010.3642.4579</t>
    <phoneticPr fontId="4" type="noConversion"/>
  </si>
  <si>
    <t>미암 신정길29-22</t>
    <phoneticPr fontId="2" type="noConversion"/>
  </si>
  <si>
    <t>채갑수</t>
    <phoneticPr fontId="2" type="noConversion"/>
  </si>
  <si>
    <t>010.6378.6102</t>
    <phoneticPr fontId="2" type="noConversion"/>
  </si>
  <si>
    <t>도포 숭의길39</t>
    <phoneticPr fontId="2" type="noConversion"/>
  </si>
  <si>
    <t>KBP40600CP6B61286</t>
    <phoneticPr fontId="4" type="noConversion"/>
  </si>
  <si>
    <t xml:space="preserve"> 부착다이는무상지급</t>
    <phoneticPr fontId="2" type="noConversion"/>
  </si>
  <si>
    <t>승용 행거교체 및 오일교환외</t>
    <phoneticPr fontId="2" type="noConversion"/>
  </si>
  <si>
    <t>MZ953보험처리.자부담</t>
    <phoneticPr fontId="2" type="noConversion"/>
  </si>
  <si>
    <t>133=&gt;3백추가할인됨</t>
    <phoneticPr fontId="2" type="noConversion"/>
  </si>
  <si>
    <t>위캔</t>
    <phoneticPr fontId="2" type="noConversion"/>
  </si>
  <si>
    <t>기대번호</t>
    <phoneticPr fontId="2" type="noConversion"/>
  </si>
  <si>
    <t>4/하</t>
    <phoneticPr fontId="2" type="noConversion"/>
  </si>
  <si>
    <t>융자</t>
    <phoneticPr fontId="2" type="noConversion"/>
  </si>
  <si>
    <t>현금</t>
    <phoneticPr fontId="2" type="noConversion"/>
  </si>
  <si>
    <t>인력절감 보조금</t>
    <phoneticPr fontId="2" type="noConversion"/>
  </si>
  <si>
    <t>10,000천원 중고위탁</t>
    <phoneticPr fontId="2" type="noConversion"/>
  </si>
  <si>
    <t>36백 중고10천만환불</t>
    <phoneticPr fontId="2" type="noConversion"/>
  </si>
  <si>
    <t>이앙기수리[묘탑재판외]</t>
    <phoneticPr fontId="2" type="noConversion"/>
  </si>
  <si>
    <t>인력절감형 보조</t>
    <phoneticPr fontId="2" type="noConversion"/>
  </si>
  <si>
    <t>위캔 해로우디스크</t>
    <phoneticPr fontId="2" type="noConversion"/>
  </si>
  <si>
    <t>동력제초기,자부담</t>
    <phoneticPr fontId="2" type="noConversion"/>
  </si>
  <si>
    <t>김지흥</t>
    <phoneticPr fontId="2" type="noConversion"/>
  </si>
  <si>
    <t>010.9456.8187</t>
    <phoneticPr fontId="2" type="noConversion"/>
  </si>
  <si>
    <t>성지천길63-1</t>
    <phoneticPr fontId="2" type="noConversion"/>
  </si>
  <si>
    <t>동력제초기/GC605G-KR</t>
    <phoneticPr fontId="2" type="noConversion"/>
  </si>
  <si>
    <t>PE00255[김국찬명]</t>
    <phoneticPr fontId="4" type="noConversion"/>
  </si>
  <si>
    <t>거래장</t>
    <phoneticPr fontId="2" type="noConversion"/>
  </si>
  <si>
    <t>부품대[오일씰,테션풀리2]</t>
    <phoneticPr fontId="2" type="noConversion"/>
  </si>
  <si>
    <t>콩파종기</t>
    <phoneticPr fontId="2" type="noConversion"/>
  </si>
  <si>
    <t>박연오</t>
    <phoneticPr fontId="2" type="noConversion"/>
  </si>
  <si>
    <t>010-3330-6640</t>
    <phoneticPr fontId="2" type="noConversion"/>
  </si>
  <si>
    <t>시종 금강길56</t>
    <phoneticPr fontId="2" type="noConversion"/>
  </si>
  <si>
    <t>m7460+로우더 출고</t>
    <phoneticPr fontId="2" type="noConversion"/>
  </si>
  <si>
    <t>융자금[3/하]</t>
    <phoneticPr fontId="2" type="noConversion"/>
  </si>
  <si>
    <t>KBUMSADCAN5F60015</t>
    <phoneticPr fontId="4" type="noConversion"/>
  </si>
  <si>
    <t>이대중</t>
    <phoneticPr fontId="2" type="noConversion"/>
  </si>
  <si>
    <t>010-6790-2446</t>
    <phoneticPr fontId="2" type="noConversion"/>
  </si>
  <si>
    <t>동력제초기10대</t>
    <phoneticPr fontId="2" type="noConversion"/>
  </si>
  <si>
    <t>동력제초기2대</t>
    <phoneticPr fontId="2" type="noConversion"/>
  </si>
  <si>
    <t>예취날[36개]</t>
    <phoneticPr fontId="2" type="noConversion"/>
  </si>
  <si>
    <t>8만원할인</t>
    <phoneticPr fontId="2" type="noConversion"/>
  </si>
  <si>
    <t>동력제초기1대</t>
    <phoneticPr fontId="2" type="noConversion"/>
  </si>
  <si>
    <t>수평실린더 무상장착</t>
    <phoneticPr fontId="2" type="noConversion"/>
  </si>
  <si>
    <t>희망농기계</t>
    <phoneticPr fontId="2" type="noConversion"/>
  </si>
  <si>
    <t>개인 거래장</t>
    <phoneticPr fontId="2" type="noConversion"/>
  </si>
  <si>
    <t>이영희</t>
    <phoneticPr fontId="2" type="noConversion"/>
  </si>
  <si>
    <t>010-5299-2373</t>
    <phoneticPr fontId="2" type="noConversion"/>
  </si>
  <si>
    <t>GC605R-KR</t>
    <phoneticPr fontId="2" type="noConversion"/>
  </si>
  <si>
    <t>소형농기계지원보조</t>
    <phoneticPr fontId="2" type="noConversion"/>
  </si>
  <si>
    <t>김상호</t>
    <phoneticPr fontId="2" type="noConversion"/>
  </si>
  <si>
    <t>도포 도포길1-36</t>
    <phoneticPr fontId="2" type="noConversion"/>
  </si>
  <si>
    <t>미암 신정길29-238</t>
    <phoneticPr fontId="2" type="noConversion"/>
  </si>
  <si>
    <t>010-3616-5478</t>
    <phoneticPr fontId="2" type="noConversion"/>
  </si>
  <si>
    <t>동력배토기[NTH-1]</t>
    <phoneticPr fontId="2" type="noConversion"/>
  </si>
  <si>
    <t>김영우</t>
    <phoneticPr fontId="2" type="noConversion"/>
  </si>
  <si>
    <t>010-3737-7881</t>
    <phoneticPr fontId="2" type="noConversion"/>
  </si>
  <si>
    <t>미암 비래길39</t>
    <phoneticPr fontId="2" type="noConversion"/>
  </si>
  <si>
    <t>자부담</t>
    <phoneticPr fontId="2" type="noConversion"/>
  </si>
  <si>
    <t>영진고속쟁기</t>
    <phoneticPr fontId="2" type="noConversion"/>
  </si>
  <si>
    <t>M6-1431</t>
    <phoneticPr fontId="2" type="noConversion"/>
  </si>
  <si>
    <t>KBUMZEPCEN1L60034</t>
    <phoneticPr fontId="4" type="noConversion"/>
  </si>
  <si>
    <t>RP421-53712배속턴스위치</t>
    <phoneticPr fontId="2" type="noConversion"/>
  </si>
  <si>
    <t>M7460[로우더+로타리+감자수확기]</t>
    <phoneticPr fontId="2" type="noConversion"/>
  </si>
  <si>
    <t>5/상</t>
    <phoneticPr fontId="2" type="noConversion"/>
  </si>
  <si>
    <t>본+로우더+로타리</t>
    <phoneticPr fontId="2" type="noConversion"/>
  </si>
  <si>
    <t>감자수확기</t>
    <phoneticPr fontId="2" type="noConversion"/>
  </si>
  <si>
    <t>중고인수</t>
    <phoneticPr fontId="2" type="noConversion"/>
  </si>
  <si>
    <t>이광민</t>
    <phoneticPr fontId="2" type="noConversion"/>
  </si>
  <si>
    <t>010-2465-8321</t>
    <phoneticPr fontId="2" type="noConversion"/>
  </si>
  <si>
    <t>시종 여천길55-39</t>
    <phoneticPr fontId="2" type="noConversion"/>
  </si>
  <si>
    <t>KBUMSADCAP8C60106</t>
    <phoneticPr fontId="4" type="noConversion"/>
  </si>
  <si>
    <t>M7460</t>
    <phoneticPr fontId="4" type="noConversion"/>
  </si>
  <si>
    <t>속배토기 제작대금</t>
    <phoneticPr fontId="2" type="noConversion"/>
  </si>
  <si>
    <t>동력제초기핀세트gc 5개</t>
    <phoneticPr fontId="2" type="noConversion"/>
  </si>
  <si>
    <t>무상지급</t>
    <phoneticPr fontId="2" type="noConversion"/>
  </si>
  <si>
    <t>차감</t>
    <phoneticPr fontId="2" type="noConversion"/>
  </si>
  <si>
    <t>지지횡이송</t>
    <phoneticPr fontId="2" type="noConversion"/>
  </si>
  <si>
    <t>박정근</t>
    <phoneticPr fontId="2" type="noConversion"/>
  </si>
  <si>
    <t>KBP40600LP6B61283</t>
    <phoneticPr fontId="4" type="noConversion"/>
  </si>
  <si>
    <t>010-2635-0043</t>
    <phoneticPr fontId="2" type="noConversion"/>
  </si>
  <si>
    <t>군서 주암길36</t>
    <phoneticPr fontId="2" type="noConversion"/>
  </si>
  <si>
    <t>이복용</t>
    <phoneticPr fontId="2" type="noConversion"/>
  </si>
  <si>
    <t>군서 월산길36</t>
    <phoneticPr fontId="2" type="noConversion"/>
  </si>
  <si>
    <t>010-3644-1080</t>
    <phoneticPr fontId="2" type="noConversion"/>
  </si>
  <si>
    <t>KBP40600JP6C61359</t>
    <phoneticPr fontId="4" type="noConversion"/>
  </si>
  <si>
    <t>부품대</t>
    <phoneticPr fontId="2" type="noConversion"/>
  </si>
  <si>
    <t>현금입금[조수희]</t>
    <phoneticPr fontId="2" type="noConversion"/>
  </si>
  <si>
    <t>이앙기판매성과금차감</t>
    <phoneticPr fontId="2" type="noConversion"/>
  </si>
  <si>
    <t>보조금입금</t>
    <phoneticPr fontId="2" type="noConversion"/>
  </si>
  <si>
    <t>부품교환및 수리</t>
    <phoneticPr fontId="2" type="noConversion"/>
  </si>
  <si>
    <t>M6-1431+로우더</t>
    <phoneticPr fontId="2" type="noConversion"/>
  </si>
  <si>
    <t>사다리[0815]</t>
    <phoneticPr fontId="2" type="noConversion"/>
  </si>
  <si>
    <t>HSY-85[농약살포기]</t>
    <phoneticPr fontId="2" type="noConversion"/>
  </si>
  <si>
    <t>KBP40600VP6B61216</t>
    <phoneticPr fontId="4" type="noConversion"/>
  </si>
  <si>
    <t>줄치기마커</t>
    <phoneticPr fontId="2" type="noConversion"/>
  </si>
  <si>
    <t>6/하</t>
    <phoneticPr fontId="2" type="noConversion"/>
  </si>
  <si>
    <t>융자금</t>
    <phoneticPr fontId="2" type="noConversion"/>
  </si>
  <si>
    <t>인려절감보조미입금</t>
    <phoneticPr fontId="2" type="noConversion"/>
  </si>
  <si>
    <t>보조금</t>
    <phoneticPr fontId="2" type="noConversion"/>
  </si>
  <si>
    <t>농약살포기[중고구입]</t>
    <phoneticPr fontId="2" type="noConversion"/>
  </si>
  <si>
    <t>최종식</t>
    <phoneticPr fontId="2" type="noConversion"/>
  </si>
  <si>
    <t>군서 동호길54-1</t>
    <phoneticPr fontId="2" type="noConversion"/>
  </si>
  <si>
    <t>KBP40600LP6C61321</t>
    <phoneticPr fontId="4" type="noConversion"/>
  </si>
  <si>
    <t>010.4650.1059</t>
    <phoneticPr fontId="4" type="noConversion"/>
  </si>
  <si>
    <t>이앙기8조</t>
    <phoneticPr fontId="2" type="noConversion"/>
  </si>
  <si>
    <t>실린더,유압오일[20]</t>
    <phoneticPr fontId="2" type="noConversion"/>
  </si>
  <si>
    <t>트랙터죠이스틱외</t>
    <phoneticPr fontId="2" type="noConversion"/>
  </si>
  <si>
    <t>이앙기수리외</t>
    <phoneticPr fontId="2" type="noConversion"/>
  </si>
  <si>
    <t>제촉기칼날,키교환수리</t>
    <phoneticPr fontId="2" type="noConversion"/>
  </si>
  <si>
    <t>이우희</t>
    <phoneticPr fontId="2" type="noConversion"/>
  </si>
  <si>
    <t>010.3614.4042</t>
    <phoneticPr fontId="2" type="noConversion"/>
  </si>
  <si>
    <t>읍 망호정길51</t>
    <phoneticPr fontId="2" type="noConversion"/>
  </si>
  <si>
    <t>MZ953</t>
    <phoneticPr fontId="2" type="noConversion"/>
  </si>
  <si>
    <t>6조,8조</t>
    <phoneticPr fontId="2" type="noConversion"/>
  </si>
  <si>
    <t>코마교체 및 수리</t>
    <phoneticPr fontId="2" type="noConversion"/>
  </si>
  <si>
    <t>이앙기수리[머규레이터,행거외]</t>
    <phoneticPr fontId="2" type="noConversion"/>
  </si>
  <si>
    <t>2백5십만원중 할인</t>
    <phoneticPr fontId="2" type="noConversion"/>
  </si>
  <si>
    <t>8조 제초제전용</t>
    <phoneticPr fontId="2" type="noConversion"/>
  </si>
  <si>
    <t>배토기바퀴,리네나 수리</t>
    <phoneticPr fontId="2" type="noConversion"/>
  </si>
  <si>
    <t>볼트</t>
    <phoneticPr fontId="2" type="noConversion"/>
  </si>
  <si>
    <t>축,스크류외</t>
    <phoneticPr fontId="2" type="noConversion"/>
  </si>
  <si>
    <t>샤프트외</t>
    <phoneticPr fontId="2" type="noConversion"/>
  </si>
  <si>
    <t>사프트</t>
    <phoneticPr fontId="2" type="noConversion"/>
  </si>
  <si>
    <t>박갑수</t>
    <phoneticPr fontId="2" type="noConversion"/>
  </si>
  <si>
    <t>010-9744-0045</t>
    <phoneticPr fontId="2" type="noConversion"/>
  </si>
  <si>
    <t>신북 종오리정길33</t>
    <phoneticPr fontId="2" type="noConversion"/>
  </si>
  <si>
    <t>친환경사업보조</t>
    <phoneticPr fontId="2" type="noConversion"/>
  </si>
  <si>
    <t>7/상</t>
    <phoneticPr fontId="2" type="noConversion"/>
  </si>
  <si>
    <t>ZR7130</t>
    <phoneticPr fontId="2" type="noConversion"/>
  </si>
  <si>
    <t>7/상융자</t>
    <phoneticPr fontId="2" type="noConversion"/>
  </si>
  <si>
    <t>캐피탈</t>
    <phoneticPr fontId="2" type="noConversion"/>
  </si>
  <si>
    <t>7/상 융자금</t>
    <phoneticPr fontId="2" type="noConversion"/>
  </si>
  <si>
    <t>정종원</t>
    <phoneticPr fontId="2" type="noConversion"/>
  </si>
  <si>
    <t>시종 학림길33-26</t>
    <phoneticPr fontId="2" type="noConversion"/>
  </si>
  <si>
    <t>010-3435-8603</t>
    <phoneticPr fontId="2" type="noConversion"/>
  </si>
  <si>
    <t>ZR6130</t>
    <phoneticPr fontId="2" type="noConversion"/>
  </si>
  <si>
    <t>임대천</t>
    <phoneticPr fontId="2" type="noConversion"/>
  </si>
  <si>
    <t>군서 신덕정길36-1</t>
    <phoneticPr fontId="2" type="noConversion"/>
  </si>
  <si>
    <t>010-3638-1589</t>
    <phoneticPr fontId="2" type="noConversion"/>
  </si>
  <si>
    <t>박승용</t>
    <phoneticPr fontId="2" type="noConversion"/>
  </si>
  <si>
    <t>영암읍 신기길122</t>
    <phoneticPr fontId="2" type="noConversion"/>
  </si>
  <si>
    <t>대성농기계 010-9446-1132</t>
    <phoneticPr fontId="2" type="noConversion"/>
  </si>
  <si>
    <t>영진고속쟁기자부담입금</t>
    <phoneticPr fontId="2" type="noConversion"/>
  </si>
  <si>
    <t>개인별 미수금현황</t>
    <phoneticPr fontId="2" type="noConversion"/>
  </si>
  <si>
    <t>약제살포기[5십만원할인공급]</t>
    <phoneticPr fontId="2" type="noConversion"/>
  </si>
  <si>
    <t>5십만원할인공급</t>
    <phoneticPr fontId="2" type="noConversion"/>
  </si>
  <si>
    <t>KBH20600LP6D10147</t>
    <phoneticPr fontId="4" type="noConversion"/>
  </si>
  <si>
    <t>KBH20600PP6F10176</t>
    <phoneticPr fontId="4" type="noConversion"/>
  </si>
  <si>
    <t>캐피탈[8/상]</t>
    <phoneticPr fontId="2" type="noConversion"/>
  </si>
  <si>
    <t>3/하 캐피탈실행</t>
    <phoneticPr fontId="2" type="noConversion"/>
  </si>
  <si>
    <t>강대삼</t>
    <phoneticPr fontId="2" type="noConversion"/>
  </si>
  <si>
    <t>KBH20600CP6F10188</t>
    <phoneticPr fontId="4" type="noConversion"/>
  </si>
  <si>
    <t>ZR7130공급</t>
    <phoneticPr fontId="2" type="noConversion"/>
  </si>
  <si>
    <t>민형철</t>
    <phoneticPr fontId="2" type="noConversion"/>
  </si>
  <si>
    <t>시종 원봉소길15</t>
    <phoneticPr fontId="2" type="noConversion"/>
  </si>
  <si>
    <t>신북 예향로2855</t>
    <phoneticPr fontId="2" type="noConversion"/>
  </si>
  <si>
    <t>KBH20400CP6F11000</t>
    <phoneticPr fontId="4" type="noConversion"/>
  </si>
  <si>
    <t>010-9629-1707</t>
  </si>
  <si>
    <t>ZR6130공급</t>
    <phoneticPr fontId="2" type="noConversion"/>
  </si>
  <si>
    <t>캐피탈 실행</t>
    <phoneticPr fontId="2" type="noConversion"/>
  </si>
  <si>
    <t>이창수</t>
    <phoneticPr fontId="2" type="noConversion"/>
  </si>
  <si>
    <t>ZR6130중고판매</t>
    <phoneticPr fontId="2" type="noConversion"/>
  </si>
  <si>
    <t>예취날1개</t>
    <phoneticPr fontId="2" type="noConversion"/>
  </si>
  <si>
    <t>2개중1무상,1개매출외상</t>
    <phoneticPr fontId="2" type="noConversion"/>
  </si>
  <si>
    <t>박득용</t>
    <phoneticPr fontId="2" type="noConversion"/>
  </si>
  <si>
    <t>010-4601-8284</t>
  </si>
  <si>
    <t>시종면 갈곡길51[와우리</t>
    <phoneticPr fontId="2" type="noConversion"/>
  </si>
  <si>
    <t>가을작업후입금약속</t>
    <phoneticPr fontId="2" type="noConversion"/>
  </si>
  <si>
    <t>박찬구</t>
    <phoneticPr fontId="2" type="noConversion"/>
  </si>
  <si>
    <t>도포 나가척 봉오리519</t>
    <phoneticPr fontId="2" type="noConversion"/>
  </si>
  <si>
    <t>010-2320-1502</t>
    <phoneticPr fontId="2" type="noConversion"/>
  </si>
  <si>
    <t>ER112 중고판매</t>
    <phoneticPr fontId="2" type="noConversion"/>
  </si>
  <si>
    <t>11/15일까지입금약속</t>
    <phoneticPr fontId="2" type="noConversion"/>
  </si>
  <si>
    <t>콤바인엔진레핑</t>
    <phoneticPr fontId="2" type="noConversion"/>
  </si>
  <si>
    <t>라디어CD</t>
    <phoneticPr fontId="2" type="noConversion"/>
  </si>
  <si>
    <t>예취날2,탈곡벨트무상</t>
    <phoneticPr fontId="2" type="noConversion"/>
  </si>
  <si>
    <t>로우더보조금</t>
    <phoneticPr fontId="2" type="noConversion"/>
  </si>
  <si>
    <t>85백인수</t>
    <phoneticPr fontId="2" type="noConversion"/>
  </si>
  <si>
    <t>현금입금[직접현금수령]</t>
    <phoneticPr fontId="2" type="noConversion"/>
  </si>
  <si>
    <t>25190탕감</t>
    <phoneticPr fontId="2" type="noConversion"/>
  </si>
  <si>
    <t>예취날[18개]</t>
    <phoneticPr fontId="2" type="noConversion"/>
  </si>
  <si>
    <t>강웅집</t>
    <phoneticPr fontId="2" type="noConversion"/>
  </si>
  <si>
    <t>덕진 영등길62-9</t>
    <phoneticPr fontId="2" type="noConversion"/>
  </si>
  <si>
    <t>010-8607-3293</t>
    <phoneticPr fontId="2" type="noConversion"/>
  </si>
  <si>
    <t>ZR6130 수리비</t>
    <phoneticPr fontId="2" type="noConversion"/>
  </si>
  <si>
    <t>이수범</t>
    <phoneticPr fontId="2" type="noConversion"/>
  </si>
  <si>
    <t>미암 갈마달산길96</t>
    <phoneticPr fontId="2" type="noConversion"/>
  </si>
  <si>
    <t>010-3984-6882</t>
    <phoneticPr fontId="2" type="noConversion"/>
  </si>
  <si>
    <t>콤바인/트랙터수리</t>
    <phoneticPr fontId="2" type="noConversion"/>
  </si>
  <si>
    <t>콤바인부품외</t>
    <phoneticPr fontId="2" type="noConversion"/>
  </si>
  <si>
    <t>35,100할인</t>
    <phoneticPr fontId="2" type="noConversion"/>
  </si>
  <si>
    <t>8/하반월실행</t>
    <phoneticPr fontId="2" type="noConversion"/>
  </si>
  <si>
    <t>8/하</t>
    <phoneticPr fontId="2" type="noConversion"/>
  </si>
  <si>
    <t>부품및수리</t>
    <phoneticPr fontId="2" type="noConversion"/>
  </si>
  <si>
    <t>KC6130수리</t>
    <phoneticPr fontId="2" type="noConversion"/>
  </si>
  <si>
    <t>9/상</t>
    <phoneticPr fontId="2" type="noConversion"/>
  </si>
  <si>
    <t>50%지원</t>
    <phoneticPr fontId="2" type="noConversion"/>
  </si>
  <si>
    <t>문영상</t>
    <phoneticPr fontId="2" type="noConversion"/>
  </si>
  <si>
    <t>010-3969-4963</t>
    <phoneticPr fontId="2" type="noConversion"/>
  </si>
  <si>
    <t>시종 연소길155-6</t>
    <phoneticPr fontId="2" type="noConversion"/>
  </si>
  <si>
    <t>KBH20400TP6F11024</t>
    <phoneticPr fontId="4" type="noConversion"/>
  </si>
  <si>
    <t>콤바인 zr6130</t>
    <phoneticPr fontId="2" type="noConversion"/>
  </si>
  <si>
    <t>콤바인텐션롤러외</t>
    <phoneticPr fontId="2" type="noConversion"/>
  </si>
  <si>
    <t>영진고속쟁기 보조금입금</t>
    <phoneticPr fontId="2" type="noConversion"/>
  </si>
  <si>
    <t>제초제[8조전용]</t>
    <phoneticPr fontId="2" type="noConversion"/>
  </si>
  <si>
    <t>캐피탈[9/상실행]</t>
    <phoneticPr fontId="2" type="noConversion"/>
  </si>
  <si>
    <t>송암츄레일러</t>
    <phoneticPr fontId="2" type="noConversion"/>
  </si>
  <si>
    <t>6조중고이앙기</t>
    <phoneticPr fontId="2" type="noConversion"/>
  </si>
  <si>
    <t>9/하</t>
    <phoneticPr fontId="2" type="noConversion"/>
  </si>
  <si>
    <t>캐피탈[영광농협방문]</t>
    <phoneticPr fontId="2" type="noConversion"/>
  </si>
  <si>
    <t>이흔홍</t>
    <phoneticPr fontId="2" type="noConversion"/>
  </si>
  <si>
    <t>콤바인수리비</t>
    <phoneticPr fontId="2" type="noConversion"/>
  </si>
  <si>
    <t>ER575</t>
    <phoneticPr fontId="2" type="noConversion"/>
  </si>
  <si>
    <t>ER575KQ</t>
    <phoneticPr fontId="2" type="noConversion"/>
  </si>
  <si>
    <t>나종오</t>
    <phoneticPr fontId="2" type="noConversion"/>
  </si>
  <si>
    <t>KBH20100CP6G20328</t>
    <phoneticPr fontId="4" type="noConversion"/>
  </si>
  <si>
    <t>시종 갈마동길39</t>
    <phoneticPr fontId="2" type="noConversion"/>
  </si>
  <si>
    <t>010-4720-8297</t>
  </si>
  <si>
    <t>동력제초기 1대</t>
    <phoneticPr fontId="2" type="noConversion"/>
  </si>
  <si>
    <t>그래플고리</t>
    <phoneticPr fontId="2" type="noConversion"/>
  </si>
  <si>
    <t>예취날[위에껏2개]</t>
    <phoneticPr fontId="2" type="noConversion"/>
  </si>
  <si>
    <t>김창균</t>
    <phoneticPr fontId="2" type="noConversion"/>
  </si>
  <si>
    <t>시종 정동길34-14</t>
    <phoneticPr fontId="2" type="noConversion"/>
  </si>
  <si>
    <t>ARN98 수리</t>
    <phoneticPr fontId="2" type="noConversion"/>
  </si>
  <si>
    <t>백미러</t>
    <phoneticPr fontId="2" type="noConversion"/>
  </si>
  <si>
    <t>곽동열</t>
    <phoneticPr fontId="2" type="noConversion"/>
  </si>
  <si>
    <t>학산면 목동길85</t>
    <phoneticPr fontId="2" type="noConversion"/>
  </si>
  <si>
    <t>010-4617-5619</t>
    <phoneticPr fontId="2" type="noConversion"/>
  </si>
  <si>
    <t>국제4조수리</t>
    <phoneticPr fontId="2" type="noConversion"/>
  </si>
  <si>
    <t>나눔바[R]</t>
    <phoneticPr fontId="2" type="noConversion"/>
  </si>
  <si>
    <t>크로울러1개</t>
    <phoneticPr fontId="2" type="noConversion"/>
  </si>
  <si>
    <t>외날,양날,출장수리비</t>
    <phoneticPr fontId="2" type="noConversion"/>
  </si>
  <si>
    <t>010-2606-8520</t>
    <phoneticPr fontId="2" type="noConversion"/>
  </si>
  <si>
    <t>ARN98</t>
    <phoneticPr fontId="2" type="noConversion"/>
  </si>
  <si>
    <t>국제총판구입수리</t>
    <phoneticPr fontId="2" type="noConversion"/>
  </si>
  <si>
    <t>최기동</t>
    <phoneticPr fontId="2" type="noConversion"/>
  </si>
  <si>
    <t>010-9475-3666</t>
    <phoneticPr fontId="2" type="noConversion"/>
  </si>
  <si>
    <t>서호 금강길5</t>
    <phoneticPr fontId="2" type="noConversion"/>
  </si>
  <si>
    <t>크러울러1개</t>
    <phoneticPr fontId="2" type="noConversion"/>
  </si>
  <si>
    <t>부품</t>
    <phoneticPr fontId="2" type="noConversion"/>
  </si>
  <si>
    <t>할인</t>
    <phoneticPr fontId="2" type="noConversion"/>
  </si>
  <si>
    <t>전체오일,앞차축베어링,씰외</t>
    <phoneticPr fontId="2" type="noConversion"/>
  </si>
  <si>
    <t>시동불량출장수리</t>
    <phoneticPr fontId="2" type="noConversion"/>
  </si>
  <si>
    <t>전복기대수리</t>
    <phoneticPr fontId="2" type="noConversion"/>
  </si>
  <si>
    <t>공장장출장부품및수리</t>
    <phoneticPr fontId="2" type="noConversion"/>
  </si>
  <si>
    <t>로우더보조금입금</t>
    <phoneticPr fontId="2" type="noConversion"/>
  </si>
  <si>
    <t>ZR6130중고=&gt;10/11새기대교체</t>
    <phoneticPr fontId="2" type="noConversion"/>
  </si>
  <si>
    <t>중고인수10백인수</t>
    <phoneticPr fontId="2" type="noConversion"/>
  </si>
  <si>
    <t>콤바인수리[인기축좌측수리]</t>
    <phoneticPr fontId="2" type="noConversion"/>
  </si>
  <si>
    <t>콤바인수리[1번스크,벨트외]</t>
    <phoneticPr fontId="2" type="noConversion"/>
  </si>
  <si>
    <t>박영운</t>
    <phoneticPr fontId="2" type="noConversion"/>
  </si>
  <si>
    <t>삼호 용당1길18</t>
    <phoneticPr fontId="2" type="noConversion"/>
  </si>
  <si>
    <t>010-3642-5182</t>
    <phoneticPr fontId="2" type="noConversion"/>
  </si>
  <si>
    <t>zr6130해남서구입</t>
    <phoneticPr fontId="2" type="noConversion"/>
  </si>
  <si>
    <t>6조예취날</t>
    <phoneticPr fontId="2" type="noConversion"/>
  </si>
  <si>
    <t>김종수</t>
    <phoneticPr fontId="2" type="noConversion"/>
  </si>
  <si>
    <t>시종 고분로158-16</t>
    <phoneticPr fontId="2" type="noConversion"/>
  </si>
  <si>
    <t>010-3643-5196</t>
    <phoneticPr fontId="2" type="noConversion"/>
  </si>
  <si>
    <t>입금자:김성옥</t>
    <phoneticPr fontId="2" type="noConversion"/>
  </si>
  <si>
    <t>76백인수</t>
    <phoneticPr fontId="2" type="noConversion"/>
  </si>
  <si>
    <t>축,보스</t>
    <phoneticPr fontId="2" type="noConversion"/>
  </si>
  <si>
    <t>곡물센스</t>
    <phoneticPr fontId="2" type="noConversion"/>
  </si>
  <si>
    <t>국제4조수리[체인,축,레일대외]</t>
    <phoneticPr fontId="2" type="noConversion"/>
  </si>
  <si>
    <t>2백에공급</t>
    <phoneticPr fontId="2" type="noConversion"/>
  </si>
  <si>
    <t>이앙기중고대금</t>
    <phoneticPr fontId="2" type="noConversion"/>
  </si>
  <si>
    <t>이앙기부품대</t>
    <phoneticPr fontId="2" type="noConversion"/>
  </si>
  <si>
    <t>트랙터PTO클러치외수리</t>
    <phoneticPr fontId="2" type="noConversion"/>
  </si>
  <si>
    <t>최종록</t>
    <phoneticPr fontId="2" type="noConversion"/>
  </si>
  <si>
    <t>010-3721-5070</t>
    <phoneticPr fontId="2" type="noConversion"/>
  </si>
  <si>
    <t>도포 항동길85</t>
    <phoneticPr fontId="2" type="noConversion"/>
  </si>
  <si>
    <t>예취날</t>
    <phoneticPr fontId="2" type="noConversion"/>
  </si>
  <si>
    <t>1,180,000=&gt;1,100,000</t>
    <phoneticPr fontId="2" type="noConversion"/>
  </si>
  <si>
    <t>오거축 수리</t>
    <phoneticPr fontId="2" type="noConversion"/>
  </si>
  <si>
    <t>분초간,나눔바</t>
    <phoneticPr fontId="2" type="noConversion"/>
  </si>
  <si>
    <t>오일교환외</t>
    <phoneticPr fontId="2" type="noConversion"/>
  </si>
  <si>
    <t>1310탕감</t>
    <phoneticPr fontId="2" type="noConversion"/>
  </si>
  <si>
    <t>126,620탕감</t>
    <phoneticPr fontId="2" type="noConversion"/>
  </si>
  <si>
    <t>서윤호</t>
    <phoneticPr fontId="2" type="noConversion"/>
  </si>
  <si>
    <t>너그체인조합 6개</t>
    <phoneticPr fontId="2" type="noConversion"/>
  </si>
  <si>
    <t>언로더중간부위,스크류</t>
    <phoneticPr fontId="2" type="noConversion"/>
  </si>
  <si>
    <t>후면상부카바,커바[상부1]</t>
    <phoneticPr fontId="2" type="noConversion"/>
  </si>
  <si>
    <t>무상처리</t>
    <phoneticPr fontId="2" type="noConversion"/>
  </si>
  <si>
    <t>벨트,출장수리</t>
    <phoneticPr fontId="2" type="noConversion"/>
  </si>
  <si>
    <t>연료필터</t>
    <phoneticPr fontId="2" type="noConversion"/>
  </si>
  <si>
    <t>체인</t>
    <phoneticPr fontId="2" type="noConversion"/>
  </si>
  <si>
    <t>오거나선스크류외</t>
    <phoneticPr fontId="2" type="noConversion"/>
  </si>
  <si>
    <t>2번스크류,예취날외</t>
    <phoneticPr fontId="2" type="noConversion"/>
  </si>
  <si>
    <t>현금입금[입금자명;신금자]</t>
    <phoneticPr fontId="2" type="noConversion"/>
  </si>
  <si>
    <t>11/상 융자</t>
    <phoneticPr fontId="2" type="noConversion"/>
  </si>
  <si>
    <t>135 전륜휠 2개</t>
    <phoneticPr fontId="2" type="noConversion"/>
  </si>
  <si>
    <t>그동안 5회
출장중1회만적용</t>
    <phoneticPr fontId="2" type="noConversion"/>
  </si>
  <si>
    <t>실린더외[kar65]</t>
    <phoneticPr fontId="2" type="noConversion"/>
  </si>
  <si>
    <t>수리비무상</t>
    <phoneticPr fontId="2" type="noConversion"/>
  </si>
  <si>
    <t>주행벨트교체</t>
    <phoneticPr fontId="2" type="noConversion"/>
  </si>
  <si>
    <t>인기러그체인2,키2</t>
    <phoneticPr fontId="2" type="noConversion"/>
  </si>
  <si>
    <t>11/상</t>
    <phoneticPr fontId="2" type="noConversion"/>
  </si>
  <si>
    <t>11/상 융자실행</t>
    <phoneticPr fontId="2" type="noConversion"/>
  </si>
  <si>
    <t>콤바인오일교환 필터값3</t>
    <phoneticPr fontId="2" type="noConversion"/>
  </si>
  <si>
    <t>현금입금[최순종명입금]</t>
    <phoneticPr fontId="2" type="noConversion"/>
  </si>
  <si>
    <t>500,000남음</t>
    <phoneticPr fontId="2" type="noConversion"/>
  </si>
  <si>
    <t>콤바인오일교환</t>
    <phoneticPr fontId="2" type="noConversion"/>
  </si>
  <si>
    <t>49만원에서 9만할인</t>
    <phoneticPr fontId="2" type="noConversion"/>
  </si>
  <si>
    <t>3.4십만원지원</t>
    <phoneticPr fontId="2" type="noConversion"/>
  </si>
  <si>
    <t>탑재판 무상장착</t>
    <phoneticPr fontId="2" type="noConversion"/>
  </si>
  <si>
    <t>11/하</t>
    <phoneticPr fontId="2" type="noConversion"/>
  </si>
  <si>
    <t>박재봉명 융자</t>
    <phoneticPr fontId="2" type="noConversion"/>
  </si>
  <si>
    <t>010-5329-8053</t>
    <phoneticPr fontId="2" type="noConversion"/>
  </si>
  <si>
    <t>카드결재</t>
    <phoneticPr fontId="2" type="noConversion"/>
  </si>
  <si>
    <t>국제콤바인 수리차감</t>
    <phoneticPr fontId="2" type="noConversion"/>
  </si>
  <si>
    <t>현금입금[이지원명입금]</t>
    <phoneticPr fontId="2" type="noConversion"/>
  </si>
  <si>
    <t>135전륜우측오일씰외</t>
    <phoneticPr fontId="2" type="noConversion"/>
  </si>
  <si>
    <t>무상,형님입고</t>
    <phoneticPr fontId="2" type="noConversion"/>
  </si>
  <si>
    <t>무상</t>
    <phoneticPr fontId="2" type="noConversion"/>
  </si>
  <si>
    <t>오일값무상처리</t>
    <phoneticPr fontId="2" type="noConversion"/>
  </si>
  <si>
    <r>
      <t xml:space="preserve">버들영농조합 </t>
    </r>
    <r>
      <rPr>
        <sz val="11"/>
        <color rgb="FFFF0000"/>
        <rFont val="맑은 고딕"/>
        <family val="3"/>
        <charset val="129"/>
        <scheme val="minor"/>
      </rPr>
      <t>자부담입금</t>
    </r>
    <r>
      <rPr>
        <sz val="11"/>
        <color theme="1"/>
        <rFont val="맑은 고딕"/>
        <family val="2"/>
        <charset val="129"/>
        <scheme val="minor"/>
      </rPr>
      <t>3단폴더</t>
    </r>
    <phoneticPr fontId="2" type="noConversion"/>
  </si>
  <si>
    <t>수리비</t>
    <phoneticPr fontId="2" type="noConversion"/>
  </si>
  <si>
    <t>ZR6130중고판매인수</t>
    <phoneticPr fontId="2" type="noConversion"/>
  </si>
  <si>
    <t>문명철입금</t>
    <phoneticPr fontId="2" type="noConversion"/>
  </si>
  <si>
    <r>
      <t xml:space="preserve">버들영농조합 </t>
    </r>
    <r>
      <rPr>
        <sz val="11"/>
        <color rgb="FFFF0000"/>
        <rFont val="맑은 고딕"/>
        <family val="3"/>
        <charset val="129"/>
        <scheme val="minor"/>
      </rPr>
      <t>보조금입금</t>
    </r>
    <r>
      <rPr>
        <sz val="11"/>
        <color theme="1"/>
        <rFont val="맑은 고딕"/>
        <family val="2"/>
        <charset val="129"/>
        <scheme val="minor"/>
      </rPr>
      <t>3단폴더</t>
    </r>
    <phoneticPr fontId="2" type="noConversion"/>
  </si>
  <si>
    <t>트랙터오일교환외</t>
    <phoneticPr fontId="2" type="noConversion"/>
  </si>
  <si>
    <t>축 2개</t>
    <phoneticPr fontId="2" type="noConversion"/>
  </si>
  <si>
    <t>zr6130 중고판매</t>
    <phoneticPr fontId="2" type="noConversion"/>
  </si>
  <si>
    <t>국제6130 중고위탁</t>
    <phoneticPr fontId="2" type="noConversion"/>
  </si>
  <si>
    <t>인수분 박정근판매</t>
    <phoneticPr fontId="2" type="noConversion"/>
  </si>
  <si>
    <t>가스켓5개,1개</t>
    <phoneticPr fontId="2" type="noConversion"/>
  </si>
  <si>
    <t>예취축 1개</t>
    <phoneticPr fontId="2" type="noConversion"/>
  </si>
  <si>
    <t>김종훈</t>
    <phoneticPr fontId="2" type="noConversion"/>
  </si>
  <si>
    <t>영암읍 백운율산길69</t>
    <phoneticPr fontId="2" type="noConversion"/>
  </si>
  <si>
    <t>010-3647-3294</t>
    <phoneticPr fontId="2" type="noConversion"/>
  </si>
  <si>
    <t>KBP40600LP6C61352</t>
  </si>
  <si>
    <t>중고대금차액환불</t>
    <phoneticPr fontId="2" type="noConversion"/>
  </si>
  <si>
    <t>zr6130 신덕정총체 보조금</t>
    <phoneticPr fontId="2" type="noConversion"/>
  </si>
  <si>
    <t>무상,종석입고</t>
    <phoneticPr fontId="2" type="noConversion"/>
  </si>
  <si>
    <t>쌀값공제</t>
    <phoneticPr fontId="2" type="noConversion"/>
  </si>
  <si>
    <t>24년 입금약속</t>
    <phoneticPr fontId="2" type="noConversion"/>
  </si>
  <si>
    <t>약제살포기</t>
    <phoneticPr fontId="2" type="noConversion"/>
  </si>
  <si>
    <t>차액손실처리</t>
    <phoneticPr fontId="2" type="noConversion"/>
  </si>
  <si>
    <t>콤바인보험수리</t>
    <phoneticPr fontId="2" type="noConversion"/>
  </si>
  <si>
    <t>보험사입금</t>
    <phoneticPr fontId="2" type="noConversion"/>
  </si>
  <si>
    <t>200,000원 차감됨</t>
    <phoneticPr fontId="2" type="noConversion"/>
  </si>
  <si>
    <t>심음볼트8+4</t>
    <phoneticPr fontId="2" type="noConversion"/>
  </si>
  <si>
    <t>MR1157H+로우더</t>
    <phoneticPr fontId="2" type="noConversion"/>
  </si>
  <si>
    <t>융자보고</t>
    <phoneticPr fontId="2" type="noConversion"/>
  </si>
  <si>
    <t>이인서</t>
    <phoneticPr fontId="2" type="noConversion"/>
  </si>
  <si>
    <t>KBUUCAMCCP8J10164</t>
  </si>
  <si>
    <t>서호 성재길3</t>
    <phoneticPr fontId="2" type="noConversion"/>
  </si>
  <si>
    <t>010-8244-7369</t>
    <phoneticPr fontId="2" type="noConversion"/>
  </si>
  <si>
    <t>HST벨브및수리비</t>
    <phoneticPr fontId="2" type="noConversion"/>
  </si>
  <si>
    <t>보고완료</t>
    <phoneticPr fontId="2" type="noConversion"/>
  </si>
  <si>
    <t>박윤우</t>
    <phoneticPr fontId="2" type="noConversion"/>
  </si>
  <si>
    <t>트랙터LS100중고판매</t>
    <phoneticPr fontId="2" type="noConversion"/>
  </si>
  <si>
    <t>조만석</t>
    <phoneticPr fontId="2" type="noConversion"/>
  </si>
  <si>
    <t>융자접수</t>
    <phoneticPr fontId="2" type="noConversion"/>
  </si>
  <si>
    <t>3/상</t>
    <phoneticPr fontId="2" type="noConversion"/>
  </si>
  <si>
    <t>보조금[인력절감형]</t>
    <phoneticPr fontId="2" type="noConversion"/>
  </si>
  <si>
    <t>010-9431-2845</t>
    <phoneticPr fontId="2" type="noConversion"/>
  </si>
  <si>
    <t>도포 숭의길80</t>
    <phoneticPr fontId="2" type="noConversion"/>
  </si>
  <si>
    <t>KBUMZEPCER1A60129</t>
    <phoneticPr fontId="4" type="noConversion"/>
  </si>
  <si>
    <t>맹광일</t>
    <phoneticPr fontId="2" type="noConversion"/>
  </si>
  <si>
    <t>미암면 남산길11</t>
    <phoneticPr fontId="2" type="noConversion"/>
  </si>
  <si>
    <t>주암길36</t>
    <phoneticPr fontId="2" type="noConversion"/>
  </si>
  <si>
    <t>010-6337-9796</t>
    <phoneticPr fontId="2" type="noConversion"/>
  </si>
  <si>
    <t>KBP40600KP6M61377</t>
  </si>
  <si>
    <t>KNW8SFS-GS+CS100+살충제</t>
    <phoneticPr fontId="2" type="noConversion"/>
  </si>
  <si>
    <t>전재식</t>
    <phoneticPr fontId="2" type="noConversion"/>
  </si>
  <si>
    <t>현금환불[수표1백X16매]</t>
    <phoneticPr fontId="2" type="noConversion"/>
  </si>
  <si>
    <t>수표지급16매</t>
    <phoneticPr fontId="2" type="noConversion"/>
  </si>
  <si>
    <t>현금환불 통장입금</t>
    <phoneticPr fontId="2" type="noConversion"/>
  </si>
  <si>
    <t>무통장입금</t>
    <phoneticPr fontId="2" type="noConversion"/>
  </si>
  <si>
    <t>잔금대체[폴더로타리적자분]</t>
    <phoneticPr fontId="2" type="noConversion"/>
  </si>
  <si>
    <t>햇빛,보조바퀴,약제살포기</t>
    <phoneticPr fontId="2" type="noConversion"/>
  </si>
  <si>
    <t>4십만원할인</t>
    <phoneticPr fontId="2" type="noConversion"/>
  </si>
  <si>
    <t>KBUUBCGCHP8E10094</t>
    <phoneticPr fontId="4" type="noConversion"/>
  </si>
  <si>
    <t>MR1057+K2-800</t>
    <phoneticPr fontId="2" type="noConversion"/>
  </si>
  <si>
    <t>도포 원산로75</t>
    <phoneticPr fontId="2" type="noConversion"/>
  </si>
  <si>
    <t>010-6613-9910</t>
    <phoneticPr fontId="4" type="noConversion"/>
  </si>
  <si>
    <t>본+로 140백 할,중 50</t>
    <phoneticPr fontId="2" type="noConversion"/>
  </si>
  <si>
    <t>KNW6S-GS 중고인수</t>
    <phoneticPr fontId="2" type="noConversion"/>
  </si>
  <si>
    <t>KBP40600VR6A61409</t>
  </si>
  <si>
    <t>KNW8SFS-GS판매</t>
    <phoneticPr fontId="2" type="noConversion"/>
  </si>
  <si>
    <t>LT1070</t>
    <phoneticPr fontId="2" type="noConversion"/>
  </si>
  <si>
    <t>드론착륙장</t>
    <phoneticPr fontId="2" type="noConversion"/>
  </si>
  <si>
    <t>발아기,4조정열기,2중공급기</t>
    <phoneticPr fontId="2" type="noConversion"/>
  </si>
  <si>
    <t>서광섭</t>
    <phoneticPr fontId="2" type="noConversion"/>
  </si>
  <si>
    <t>군서 월암길84-32</t>
    <phoneticPr fontId="2" type="noConversion"/>
  </si>
  <si>
    <t>010-6680-0485</t>
    <phoneticPr fontId="2" type="noConversion"/>
  </si>
  <si>
    <t>제광사</t>
    <phoneticPr fontId="2" type="noConversion"/>
  </si>
  <si>
    <t>이상모</t>
    <phoneticPr fontId="2" type="noConversion"/>
  </si>
  <si>
    <t>모산구만동길34-11</t>
    <phoneticPr fontId="2" type="noConversion"/>
  </si>
  <si>
    <t>010-4720-1693</t>
    <phoneticPr fontId="2" type="noConversion"/>
  </si>
  <si>
    <t>KBUUCAMCCR8B10249</t>
  </si>
  <si>
    <t>MR1157H</t>
    <phoneticPr fontId="2" type="noConversion"/>
  </si>
  <si>
    <t>트랙터본체 MR1157H</t>
    <phoneticPr fontId="2" type="noConversion"/>
  </si>
  <si>
    <t>4/상</t>
    <phoneticPr fontId="2" type="noConversion"/>
  </si>
  <si>
    <t>3/하</t>
    <phoneticPr fontId="2" type="noConversion"/>
  </si>
  <si>
    <t>용성</t>
    <phoneticPr fontId="2" type="noConversion"/>
  </si>
  <si>
    <t>로드앤드,타이로드</t>
    <phoneticPr fontId="2" type="noConversion"/>
  </si>
  <si>
    <t>햇빛가리개</t>
    <phoneticPr fontId="2" type="noConversion"/>
  </si>
  <si>
    <t>3M760-15780 벨트2개</t>
    <phoneticPr fontId="2" type="noConversion"/>
  </si>
  <si>
    <t>미입금</t>
    <phoneticPr fontId="2" type="noConversion"/>
  </si>
  <si>
    <t>최연진</t>
    <phoneticPr fontId="2" type="noConversion"/>
  </si>
  <si>
    <t>군서 지남길23-2</t>
    <phoneticPr fontId="2" type="noConversion"/>
  </si>
  <si>
    <t>010-8666-2097</t>
    <phoneticPr fontId="2" type="noConversion"/>
  </si>
  <si>
    <t>KBP40600JR6A61455</t>
  </si>
  <si>
    <t>GM73뒷차축오일실/유압오일</t>
    <phoneticPr fontId="2" type="noConversion"/>
  </si>
  <si>
    <t>타이로드</t>
    <phoneticPr fontId="2" type="noConversion"/>
  </si>
  <si>
    <t>밸브조합외</t>
    <phoneticPr fontId="2" type="noConversion"/>
  </si>
  <si>
    <t>파이프[소음기외]</t>
    <phoneticPr fontId="2" type="noConversion"/>
  </si>
  <si>
    <t>오일씰2/슬리브2</t>
    <phoneticPr fontId="2" type="noConversion"/>
  </si>
  <si>
    <t>m125엔진필터</t>
    <phoneticPr fontId="2" type="noConversion"/>
  </si>
  <si>
    <t>위캔로타리수리</t>
    <phoneticPr fontId="2" type="noConversion"/>
  </si>
  <si>
    <t>콩받는다이</t>
    <phoneticPr fontId="2" type="noConversion"/>
  </si>
  <si>
    <t>고속쟁기 특강볼트</t>
    <phoneticPr fontId="2" type="noConversion"/>
  </si>
  <si>
    <t>흑염소즙 상계처리</t>
    <phoneticPr fontId="2" type="noConversion"/>
  </si>
  <si>
    <t>LV8 LS8조 중고판매</t>
    <phoneticPr fontId="2" type="noConversion"/>
  </si>
  <si>
    <t>현금1/무통장1</t>
    <phoneticPr fontId="2" type="noConversion"/>
  </si>
  <si>
    <t>수리비할인</t>
    <phoneticPr fontId="2" type="noConversion"/>
  </si>
  <si>
    <t>손실처리</t>
    <phoneticPr fontId="2" type="noConversion"/>
  </si>
  <si>
    <t>5십만원할인[3,500,천원]</t>
    <phoneticPr fontId="2" type="noConversion"/>
  </si>
  <si>
    <t>약제살포기[3백5십=&gt;5십할인]</t>
    <phoneticPr fontId="2" type="noConversion"/>
  </si>
  <si>
    <t>전륜레디얼2개</t>
    <phoneticPr fontId="2" type="noConversion"/>
  </si>
  <si>
    <t>3/하 융자실행</t>
    <phoneticPr fontId="2" type="noConversion"/>
  </si>
  <si>
    <t>나머지는 대리점부담</t>
    <phoneticPr fontId="2" type="noConversion"/>
  </si>
  <si>
    <t>이앙기수리</t>
    <phoneticPr fontId="2" type="noConversion"/>
  </si>
  <si>
    <t>플러그</t>
    <phoneticPr fontId="2" type="noConversion"/>
  </si>
  <si>
    <t>콤부레샤조합</t>
    <phoneticPr fontId="2" type="noConversion"/>
  </si>
  <si>
    <t>죠인트</t>
    <phoneticPr fontId="2" type="noConversion"/>
  </si>
  <si>
    <t>MZ953중고인수</t>
    <phoneticPr fontId="2" type="noConversion"/>
  </si>
  <si>
    <t>MZ957중고+로우더</t>
    <phoneticPr fontId="2" type="noConversion"/>
  </si>
  <si>
    <t>현금[이상모명]중고대출직거래</t>
    <phoneticPr fontId="2" type="noConversion"/>
  </si>
  <si>
    <t>이앙기개선품</t>
    <phoneticPr fontId="2" type="noConversion"/>
  </si>
  <si>
    <t>텐션풀리외</t>
    <phoneticPr fontId="2" type="noConversion"/>
  </si>
  <si>
    <t>타이로드2,벨트2</t>
    <phoneticPr fontId="2" type="noConversion"/>
  </si>
  <si>
    <t>3백5십=&gt;5십할인</t>
    <phoneticPr fontId="2" type="noConversion"/>
  </si>
  <si>
    <t>5/상 융자</t>
    <phoneticPr fontId="2" type="noConversion"/>
  </si>
  <si>
    <t>중고13백인수 1백적자</t>
    <phoneticPr fontId="2" type="noConversion"/>
  </si>
  <si>
    <t>핸들조합,칼라</t>
    <phoneticPr fontId="2" type="noConversion"/>
  </si>
  <si>
    <t>연료필터조합[세퍼레이터]외</t>
    <phoneticPr fontId="2" type="noConversion"/>
  </si>
  <si>
    <t>중고인수후</t>
    <phoneticPr fontId="2" type="noConversion"/>
  </si>
  <si>
    <t>중고35백인수[1억판]</t>
    <phoneticPr fontId="2" type="noConversion"/>
  </si>
  <si>
    <t>할인판매</t>
    <phoneticPr fontId="2" type="noConversion"/>
  </si>
  <si>
    <t>축,칼라,전구</t>
    <phoneticPr fontId="2" type="noConversion"/>
  </si>
  <si>
    <t>고바시3단폴더</t>
    <phoneticPr fontId="2" type="noConversion"/>
  </si>
  <si>
    <t>박종록</t>
    <phoneticPr fontId="2" type="noConversion"/>
  </si>
  <si>
    <t>KBUUBCGCJP8J10111</t>
    <phoneticPr fontId="4" type="noConversion"/>
  </si>
  <si>
    <t>MR1057</t>
    <phoneticPr fontId="2" type="noConversion"/>
  </si>
  <si>
    <t>도포 토말로124</t>
    <phoneticPr fontId="2" type="noConversion"/>
  </si>
  <si>
    <t>010-3215-2944</t>
    <phoneticPr fontId="2" type="noConversion"/>
  </si>
  <si>
    <t>CHC // GPS[트+이]</t>
    <phoneticPr fontId="2" type="noConversion"/>
  </si>
  <si>
    <t>폴더입찰-2백적자</t>
    <phoneticPr fontId="2" type="noConversion"/>
  </si>
  <si>
    <t>이앙기8조knw8sfs-gs</t>
    <phoneticPr fontId="2" type="noConversion"/>
  </si>
  <si>
    <t>nt220로타리</t>
    <phoneticPr fontId="2" type="noConversion"/>
  </si>
  <si>
    <t>파종기JK300</t>
    <phoneticPr fontId="2" type="noConversion"/>
  </si>
  <si>
    <t>카드결제</t>
    <phoneticPr fontId="2" type="noConversion"/>
  </si>
  <si>
    <t>5/4일현금입금</t>
    <phoneticPr fontId="2" type="noConversion"/>
  </si>
  <si>
    <t>5/4현금입금</t>
    <phoneticPr fontId="2" type="noConversion"/>
  </si>
  <si>
    <t>8조약제살포기</t>
    <phoneticPr fontId="2" type="noConversion"/>
  </si>
  <si>
    <t>부시2,벨트2</t>
    <phoneticPr fontId="2" type="noConversion"/>
  </si>
  <si>
    <t xml:space="preserve">MZ953 </t>
    <phoneticPr fontId="2" type="noConversion"/>
  </si>
  <si>
    <t>PX90 인수</t>
    <phoneticPr fontId="2" type="noConversion"/>
  </si>
  <si>
    <t>줄치기마크킷트</t>
    <phoneticPr fontId="2" type="noConversion"/>
  </si>
  <si>
    <t>김용근</t>
    <phoneticPr fontId="2" type="noConversion"/>
  </si>
  <si>
    <t>L45SV매출</t>
    <phoneticPr fontId="2" type="noConversion"/>
  </si>
  <si>
    <t>3/상융자</t>
    <phoneticPr fontId="2" type="noConversion"/>
  </si>
  <si>
    <t>M5-960</t>
    <phoneticPr fontId="2" type="noConversion"/>
  </si>
  <si>
    <t>KBUMUADCAR8A60081</t>
  </si>
  <si>
    <t>KBULGBDRJP8L50131</t>
    <phoneticPr fontId="2" type="noConversion"/>
  </si>
  <si>
    <t>박순오</t>
    <phoneticPr fontId="2" type="noConversion"/>
  </si>
  <si>
    <t>액제살포기</t>
    <phoneticPr fontId="2" type="noConversion"/>
  </si>
  <si>
    <t>KBP40600HR6A61379</t>
  </si>
  <si>
    <t>김현준</t>
    <phoneticPr fontId="2" type="noConversion"/>
  </si>
  <si>
    <t>김태진</t>
    <phoneticPr fontId="2" type="noConversion"/>
  </si>
  <si>
    <t>KNW8SFS-GS+상자처리제</t>
    <phoneticPr fontId="2" type="noConversion"/>
  </si>
  <si>
    <t>인력절감보조금</t>
    <phoneticPr fontId="2" type="noConversion"/>
  </si>
  <si>
    <t>호스6개</t>
    <phoneticPr fontId="2" type="noConversion"/>
  </si>
  <si>
    <t>M6-1431, KNW8SFS-GS 소개비</t>
    <phoneticPr fontId="2" type="noConversion"/>
  </si>
  <si>
    <t>135텐션풀리외</t>
    <phoneticPr fontId="2" type="noConversion"/>
  </si>
  <si>
    <t>약제살포기입금[양용철명]</t>
    <phoneticPr fontId="2" type="noConversion"/>
  </si>
  <si>
    <t>현금입금[조수희명]</t>
    <phoneticPr fontId="2" type="noConversion"/>
  </si>
  <si>
    <t>반품 2백할인 파종기공급</t>
    <phoneticPr fontId="2" type="noConversion"/>
  </si>
  <si>
    <t>삼영카센타 교환</t>
    <phoneticPr fontId="2" type="noConversion"/>
  </si>
  <si>
    <t>25년외상</t>
    <phoneticPr fontId="2" type="noConversion"/>
  </si>
  <si>
    <t>KNW8SFS-GS[CS-100]</t>
    <phoneticPr fontId="2" type="noConversion"/>
  </si>
  <si>
    <t xml:space="preserve"> 융자</t>
    <phoneticPr fontId="2" type="noConversion"/>
  </si>
  <si>
    <t>이앙기엔진필터5,오일씰3</t>
    <phoneticPr fontId="2" type="noConversion"/>
  </si>
  <si>
    <t>KNW6SF-GS+약제살포기</t>
    <phoneticPr fontId="2" type="noConversion"/>
  </si>
  <si>
    <t>탱크더블와샤</t>
    <phoneticPr fontId="2" type="noConversion"/>
  </si>
  <si>
    <t>약제살포기[손실처리]</t>
    <phoneticPr fontId="2" type="noConversion"/>
  </si>
  <si>
    <t>M6-135스티어링 콘트롤러</t>
    <phoneticPr fontId="2" type="noConversion"/>
  </si>
  <si>
    <t>40,000원 손실처리</t>
    <phoneticPr fontId="2" type="noConversion"/>
  </si>
  <si>
    <t>2백할인 원상복구중 1백만</t>
    <phoneticPr fontId="2" type="noConversion"/>
  </si>
  <si>
    <t>서호 학파로210</t>
    <phoneticPr fontId="2" type="noConversion"/>
  </si>
  <si>
    <t>010-4632-6504</t>
    <phoneticPr fontId="2" type="noConversion"/>
  </si>
  <si>
    <t>서호 금강길18-4</t>
    <phoneticPr fontId="2" type="noConversion"/>
  </si>
  <si>
    <t>010-3044-7402</t>
    <phoneticPr fontId="2" type="noConversion"/>
  </si>
  <si>
    <t>KNW6SF-GS</t>
    <phoneticPr fontId="2" type="noConversion"/>
  </si>
  <si>
    <t>이송스크류,홀더조합,코마외</t>
    <phoneticPr fontId="2" type="noConversion"/>
  </si>
  <si>
    <t>KNW8SFS-GS 팬벨트2개</t>
    <phoneticPr fontId="2" type="noConversion"/>
  </si>
  <si>
    <t>월출농기</t>
    <phoneticPr fontId="2" type="noConversion"/>
  </si>
  <si>
    <t>010-9116-7418</t>
    <phoneticPr fontId="2" type="noConversion"/>
  </si>
  <si>
    <t>전용남대표</t>
    <phoneticPr fontId="2" type="noConversion"/>
  </si>
  <si>
    <t>젯톡스</t>
    <phoneticPr fontId="2" type="noConversion"/>
  </si>
  <si>
    <t>전경주</t>
    <phoneticPr fontId="2" type="noConversion"/>
  </si>
  <si>
    <t>서호 서호로265</t>
    <phoneticPr fontId="2" type="noConversion"/>
  </si>
  <si>
    <t>010-5238-4520</t>
    <phoneticPr fontId="2" type="noConversion"/>
  </si>
  <si>
    <t>수입타이어[135전륜2개]</t>
    <phoneticPr fontId="2" type="noConversion"/>
  </si>
  <si>
    <t>KNW8SFS 식입간2개[우측]</t>
    <phoneticPr fontId="2" type="noConversion"/>
  </si>
  <si>
    <t>드론다이</t>
    <phoneticPr fontId="2" type="noConversion"/>
  </si>
  <si>
    <t>gm73좌측유리+수리비</t>
    <phoneticPr fontId="2" type="noConversion"/>
  </si>
  <si>
    <t>스위치셔틀</t>
    <phoneticPr fontId="2" type="noConversion"/>
  </si>
  <si>
    <t>사다리</t>
    <phoneticPr fontId="2" type="noConversion"/>
  </si>
  <si>
    <t>이앙기습동판조합/홀더모종대</t>
    <phoneticPr fontId="2" type="noConversion"/>
  </si>
  <si>
    <t>앞차축[좌,우]오일씰외</t>
    <phoneticPr fontId="2" type="noConversion"/>
  </si>
  <si>
    <t>센서(엑셀)2개</t>
    <phoneticPr fontId="2" type="noConversion"/>
  </si>
  <si>
    <t>신용수</t>
    <phoneticPr fontId="2" type="noConversion"/>
  </si>
  <si>
    <t>호보통,뚜껑</t>
    <phoneticPr fontId="2" type="noConversion"/>
  </si>
  <si>
    <t>이앙기8조중고=&gt;얀마6조교체</t>
    <phoneticPr fontId="2" type="noConversion"/>
  </si>
  <si>
    <t>커버,오일팬킷트</t>
    <phoneticPr fontId="2" type="noConversion"/>
  </si>
  <si>
    <t>보스1</t>
    <phoneticPr fontId="2" type="noConversion"/>
  </si>
  <si>
    <t>뒷커버23*2 십자베어링</t>
    <phoneticPr fontId="2" type="noConversion"/>
  </si>
  <si>
    <t>엔진오일필터2개</t>
    <phoneticPr fontId="2" type="noConversion"/>
  </si>
  <si>
    <t>보조스키2,흙방지2,사다리1.십자베어링</t>
    <phoneticPr fontId="2" type="noConversion"/>
  </si>
  <si>
    <t>M125엔진오일필터4개</t>
    <phoneticPr fontId="2" type="noConversion"/>
  </si>
  <si>
    <t>유압오일6리x3개</t>
    <phoneticPr fontId="2" type="noConversion"/>
  </si>
  <si>
    <t>조수희명</t>
    <phoneticPr fontId="2" type="noConversion"/>
  </si>
  <si>
    <t>펌프,축,실드,유리좌,택배비</t>
    <phoneticPr fontId="2" type="noConversion"/>
  </si>
  <si>
    <t>이만훈</t>
    <phoneticPr fontId="2" type="noConversion"/>
  </si>
  <si>
    <t>식입간assy 및 출장수리비</t>
    <phoneticPr fontId="2" type="noConversion"/>
  </si>
  <si>
    <t>시동모타 및 출장수리비</t>
    <phoneticPr fontId="2" type="noConversion"/>
  </si>
  <si>
    <t>호스8개[시비기]</t>
    <phoneticPr fontId="2" type="noConversion"/>
  </si>
  <si>
    <t>홀더[모종대]10개</t>
    <phoneticPr fontId="2" type="noConversion"/>
  </si>
  <si>
    <t>마커</t>
    <phoneticPr fontId="2" type="noConversion"/>
  </si>
  <si>
    <t>M135전륜휀다받침대</t>
    <phoneticPr fontId="2" type="noConversion"/>
  </si>
  <si>
    <t>SPU이앙암(좌)</t>
    <phoneticPr fontId="2" type="noConversion"/>
  </si>
  <si>
    <t>로터확산 날개-2개</t>
    <phoneticPr fontId="2" type="noConversion"/>
  </si>
  <si>
    <t>습동판조합,가드[우]</t>
    <phoneticPr fontId="2" type="noConversion"/>
  </si>
  <si>
    <t>spu이앙암(우)</t>
    <phoneticPr fontId="2" type="noConversion"/>
  </si>
  <si>
    <t>유압휠터3개,볼트10,웨이트볼트10</t>
    <phoneticPr fontId="2" type="noConversion"/>
  </si>
  <si>
    <t>6/4반납</t>
    <phoneticPr fontId="2" type="noConversion"/>
  </si>
  <si>
    <t>실린더헤드,커넥팅,가스겟킷트,가스켓,피스톤링,피스톤외</t>
    <phoneticPr fontId="2" type="noConversion"/>
  </si>
  <si>
    <t>택배비15</t>
    <phoneticPr fontId="2" type="noConversion"/>
  </si>
  <si>
    <t>택배비25</t>
    <phoneticPr fontId="2" type="noConversion"/>
  </si>
  <si>
    <t>로타리13개</t>
    <phoneticPr fontId="2" type="noConversion"/>
  </si>
  <si>
    <t>로타리죠인트</t>
    <phoneticPr fontId="2" type="noConversion"/>
  </si>
  <si>
    <t>11백=&gt;7백판매.할인</t>
    <phoneticPr fontId="2" type="noConversion"/>
  </si>
  <si>
    <t>현금입금[서재택]</t>
    <phoneticPr fontId="2" type="noConversion"/>
  </si>
  <si>
    <t>솔로노이드밸브출장수리</t>
    <phoneticPr fontId="2" type="noConversion"/>
  </si>
  <si>
    <t>파이프콤프</t>
    <phoneticPr fontId="2" type="noConversion"/>
  </si>
  <si>
    <t>아들가져감</t>
    <phoneticPr fontId="2" type="noConversion"/>
  </si>
  <si>
    <t>010-9440-3969</t>
    <phoneticPr fontId="2" type="noConversion"/>
  </si>
  <si>
    <t>링크</t>
    <phoneticPr fontId="2" type="noConversion"/>
  </si>
  <si>
    <t>연료필터.10리터/출장비</t>
    <phoneticPr fontId="2" type="noConversion"/>
  </si>
  <si>
    <t>분리침</t>
    <phoneticPr fontId="2" type="noConversion"/>
  </si>
  <si>
    <t>서비스</t>
    <phoneticPr fontId="2" type="noConversion"/>
  </si>
  <si>
    <t>드론사다리5개</t>
    <phoneticPr fontId="2" type="noConversion"/>
  </si>
  <si>
    <t>스위치조합[품파]</t>
    <phoneticPr fontId="2" type="noConversion"/>
  </si>
  <si>
    <t>유니벌셜죠인트외7기종</t>
    <phoneticPr fontId="2" type="noConversion"/>
  </si>
  <si>
    <t>오일씰2개</t>
    <phoneticPr fontId="2" type="noConversion"/>
  </si>
  <si>
    <t xml:space="preserve"> 융자보고완</t>
    <phoneticPr fontId="2" type="noConversion"/>
  </si>
  <si>
    <t>융자보고완</t>
    <phoneticPr fontId="2" type="noConversion"/>
  </si>
  <si>
    <t>유압오일12리터/마개,출장비외</t>
    <phoneticPr fontId="2" type="noConversion"/>
  </si>
  <si>
    <t>오일값만적용</t>
    <phoneticPr fontId="2" type="noConversion"/>
  </si>
  <si>
    <t>식부암1,모종대2</t>
    <phoneticPr fontId="2" type="noConversion"/>
  </si>
  <si>
    <t>pto씰,유압오일60,필터</t>
    <phoneticPr fontId="2" type="noConversion"/>
  </si>
  <si>
    <t>40만=&gt;10만할인</t>
    <phoneticPr fontId="2" type="noConversion"/>
  </si>
  <si>
    <t>유리,실드외</t>
    <phoneticPr fontId="2" type="noConversion"/>
  </si>
  <si>
    <t>트랙터연료필터조합외</t>
    <phoneticPr fontId="2" type="noConversion"/>
  </si>
  <si>
    <t>트랙터캐빈외[보험예정]</t>
    <phoneticPr fontId="2" type="noConversion"/>
  </si>
  <si>
    <t>댐퍼수리[출장수리]</t>
    <phoneticPr fontId="2" type="noConversion"/>
  </si>
  <si>
    <t>정찬성</t>
    <phoneticPr fontId="2" type="noConversion"/>
  </si>
  <si>
    <t>중고손실</t>
    <phoneticPr fontId="2" type="noConversion"/>
  </si>
  <si>
    <t>중고판매적자</t>
    <phoneticPr fontId="2" type="noConversion"/>
  </si>
  <si>
    <t>이앙기엔진오일필터5개</t>
    <phoneticPr fontId="2" type="noConversion"/>
  </si>
  <si>
    <t>현금입금[한애순명]</t>
    <phoneticPr fontId="2" type="noConversion"/>
  </si>
  <si>
    <t>3백5십=&gt;3백에공급</t>
    <phoneticPr fontId="2" type="noConversion"/>
  </si>
  <si>
    <t>현금입금[택배비포함]</t>
    <phoneticPr fontId="2" type="noConversion"/>
  </si>
  <si>
    <t>ls트랙터 pto축외</t>
    <phoneticPr fontId="2" type="noConversion"/>
  </si>
  <si>
    <t>ns8d중고인수</t>
    <phoneticPr fontId="2" type="noConversion"/>
  </si>
  <si>
    <t>중고인수/폐차</t>
    <phoneticPr fontId="2" type="noConversion"/>
  </si>
  <si>
    <t>엔진오일 무상처리</t>
    <phoneticPr fontId="2" type="noConversion"/>
  </si>
  <si>
    <t>ZR6130/MZ957/KEP8S</t>
    <phoneticPr fontId="2" type="noConversion"/>
  </si>
  <si>
    <t>타인명의 보조금신청예정</t>
    <phoneticPr fontId="2" type="noConversion"/>
  </si>
  <si>
    <t>김영채</t>
    <phoneticPr fontId="2" type="noConversion"/>
  </si>
  <si>
    <t>010-8574-3721</t>
    <phoneticPr fontId="2" type="noConversion"/>
  </si>
  <si>
    <t>군서 오산252</t>
    <phoneticPr fontId="2" type="noConversion"/>
  </si>
  <si>
    <t>이앙기수리보험처리예정</t>
    <phoneticPr fontId="2" type="noConversion"/>
  </si>
  <si>
    <t>송풍기수리외</t>
    <phoneticPr fontId="2" type="noConversion"/>
  </si>
  <si>
    <t>보험금입금</t>
    <phoneticPr fontId="2" type="noConversion"/>
  </si>
  <si>
    <t>10만원 자부담으로받을것</t>
    <phoneticPr fontId="2" type="noConversion"/>
  </si>
  <si>
    <t>보험회사 영채씨통화필</t>
    <phoneticPr fontId="2" type="noConversion"/>
  </si>
  <si>
    <t>메탈3</t>
    <phoneticPr fontId="2" type="noConversion"/>
  </si>
  <si>
    <t>택배비제외</t>
    <phoneticPr fontId="2" type="noConversion"/>
  </si>
  <si>
    <t>워터펌프</t>
    <phoneticPr fontId="2" type="noConversion"/>
  </si>
  <si>
    <t>강진,해남수배</t>
    <phoneticPr fontId="2" type="noConversion"/>
  </si>
  <si>
    <t>6/하 융자</t>
    <phoneticPr fontId="2" type="noConversion"/>
  </si>
  <si>
    <t>LS T5060 워터펌프,가스켓</t>
    <phoneticPr fontId="2" type="noConversion"/>
  </si>
  <si>
    <t>190천원 손실처리</t>
    <phoneticPr fontId="2" type="noConversion"/>
  </si>
  <si>
    <t>부품값[카드결제분]</t>
    <phoneticPr fontId="2" type="noConversion"/>
  </si>
  <si>
    <t>엔진오일필터</t>
    <phoneticPr fontId="2" type="noConversion"/>
  </si>
  <si>
    <t>고바시625</t>
    <phoneticPr fontId="2" type="noConversion"/>
  </si>
  <si>
    <t>식부침 3개[이석부친가져감]</t>
    <phoneticPr fontId="2" type="noConversion"/>
  </si>
  <si>
    <t>ZR6130위탁전복기대</t>
    <phoneticPr fontId="2" type="noConversion"/>
  </si>
  <si>
    <t>이앙기스프링마크,부츠,유압필터,유압,엔진오일외</t>
    <phoneticPr fontId="2" type="noConversion"/>
  </si>
  <si>
    <t>사다리350,스키33*2</t>
    <phoneticPr fontId="2" type="noConversion"/>
  </si>
  <si>
    <t>드론사다리*3</t>
    <phoneticPr fontId="2" type="noConversion"/>
  </si>
  <si>
    <t>현금250, 나머지는 손실처리</t>
    <phoneticPr fontId="2" type="noConversion"/>
  </si>
  <si>
    <t>14백판매 1백적자</t>
    <phoneticPr fontId="2" type="noConversion"/>
  </si>
  <si>
    <t>튜브 어셈블리</t>
    <phoneticPr fontId="2" type="noConversion"/>
  </si>
  <si>
    <t>농업회사법인명 현금입금</t>
    <phoneticPr fontId="2" type="noConversion"/>
  </si>
  <si>
    <t>현금입금[최남현,유운종]</t>
    <phoneticPr fontId="2" type="noConversion"/>
  </si>
  <si>
    <t>L45 전륜휠조합</t>
    <phoneticPr fontId="2" type="noConversion"/>
  </si>
  <si>
    <t>경동택배비 代부담</t>
    <phoneticPr fontId="2" type="noConversion"/>
  </si>
  <si>
    <t>유리.웨더스트립</t>
    <phoneticPr fontId="2" type="noConversion"/>
  </si>
  <si>
    <t>트랙터본네트외[보험예정]</t>
    <phoneticPr fontId="2" type="noConversion"/>
  </si>
  <si>
    <t>콤바인수리</t>
    <phoneticPr fontId="2" type="noConversion"/>
  </si>
  <si>
    <t>체크제인브라켓[좌,우],체크제인</t>
    <phoneticPr fontId="2" type="noConversion"/>
  </si>
  <si>
    <t>크롤러텐션볼트</t>
    <phoneticPr fontId="2" type="noConversion"/>
  </si>
  <si>
    <t>공장장출고</t>
    <phoneticPr fontId="2" type="noConversion"/>
  </si>
  <si>
    <t>사장님현금입금</t>
    <phoneticPr fontId="2" type="noConversion"/>
  </si>
  <si>
    <t>강연주</t>
    <phoneticPr fontId="2" type="noConversion"/>
  </si>
  <si>
    <t xml:space="preserve"> 010-6249-1769</t>
    <phoneticPr fontId="2" type="noConversion"/>
  </si>
  <si>
    <t>영암읍 백운율산길128-40</t>
    <phoneticPr fontId="2" type="noConversion"/>
  </si>
  <si>
    <t>KBH20400CN6G10915</t>
    <phoneticPr fontId="4" type="noConversion"/>
  </si>
  <si>
    <t>중고위탁</t>
    <phoneticPr fontId="2" type="noConversion"/>
  </si>
  <si>
    <t>위탁 30,000,000</t>
    <phoneticPr fontId="2" type="noConversion"/>
  </si>
  <si>
    <t>현금입금[융자금정책자금]</t>
    <phoneticPr fontId="2" type="noConversion"/>
  </si>
  <si>
    <t xml:space="preserve">예취날 무상지급 </t>
    <phoneticPr fontId="2" type="noConversion"/>
  </si>
  <si>
    <t>가을작업수 입금약속</t>
    <phoneticPr fontId="2" type="noConversion"/>
  </si>
  <si>
    <t>통장입금</t>
    <phoneticPr fontId="2" type="noConversion"/>
  </si>
  <si>
    <t>시비기상판</t>
    <phoneticPr fontId="2" type="noConversion"/>
  </si>
  <si>
    <t>분리침10개</t>
    <phoneticPr fontId="2" type="noConversion"/>
  </si>
  <si>
    <t>팬벨트</t>
    <phoneticPr fontId="2" type="noConversion"/>
  </si>
  <si>
    <t>분리침16개</t>
    <phoneticPr fontId="2" type="noConversion"/>
  </si>
  <si>
    <t>부시10,오일씰8</t>
    <phoneticPr fontId="2" type="noConversion"/>
  </si>
  <si>
    <t>로드앤드1</t>
    <phoneticPr fontId="2" type="noConversion"/>
  </si>
  <si>
    <t>프레임[우측트랙]</t>
    <phoneticPr fontId="2" type="noConversion"/>
  </si>
  <si>
    <t>홀더이삭텐션</t>
    <phoneticPr fontId="2" type="noConversion"/>
  </si>
  <si>
    <t>플레이트</t>
    <phoneticPr fontId="2" type="noConversion"/>
  </si>
  <si>
    <t>타이로드조합</t>
    <phoneticPr fontId="2" type="noConversion"/>
  </si>
  <si>
    <t>풀리2,레일[우]2,홀더뎉션1,텐션암2</t>
    <phoneticPr fontId="2" type="noConversion"/>
  </si>
  <si>
    <t>트랙롤러외5가지품목</t>
    <phoneticPr fontId="2" type="noConversion"/>
  </si>
  <si>
    <t>콤바인수리[대동]</t>
    <phoneticPr fontId="2" type="noConversion"/>
  </si>
  <si>
    <t>ZR7130 공급</t>
    <phoneticPr fontId="2" type="noConversion"/>
  </si>
  <si>
    <t>김희철</t>
    <phoneticPr fontId="2" type="noConversion"/>
  </si>
  <si>
    <t>도포 함반동길31-20</t>
    <phoneticPr fontId="2" type="noConversion"/>
  </si>
  <si>
    <t>010-4604-3982</t>
  </si>
  <si>
    <t>KBH20600CR6F10291</t>
  </si>
  <si>
    <t>류재완</t>
    <phoneticPr fontId="2" type="noConversion"/>
  </si>
  <si>
    <t>신북면 오봉로322</t>
    <phoneticPr fontId="2" type="noConversion"/>
  </si>
  <si>
    <t>010-2611-8964</t>
  </si>
  <si>
    <t>KBH20400ER6E11151</t>
  </si>
  <si>
    <t>mz953인수</t>
    <phoneticPr fontId="2" type="noConversion"/>
  </si>
  <si>
    <t>리미트스위치2</t>
    <phoneticPr fontId="2" type="noConversion"/>
  </si>
  <si>
    <t>케이블1</t>
    <phoneticPr fontId="2" type="noConversion"/>
  </si>
  <si>
    <t>한동석</t>
    <phoneticPr fontId="2" type="noConversion"/>
  </si>
  <si>
    <t>미암면 문수길36[액비운영]</t>
    <phoneticPr fontId="2" type="noConversion"/>
  </si>
  <si>
    <t>010-3627-1100</t>
    <phoneticPr fontId="2" type="noConversion"/>
  </si>
  <si>
    <t>아그로스로타리260</t>
    <phoneticPr fontId="2" type="noConversion"/>
  </si>
  <si>
    <t>암콤프2</t>
    <phoneticPr fontId="2" type="noConversion"/>
  </si>
  <si>
    <t>오일씰2</t>
    <phoneticPr fontId="2" type="noConversion"/>
  </si>
  <si>
    <t>정밀치10+10,보강치10</t>
    <phoneticPr fontId="2" type="noConversion"/>
  </si>
  <si>
    <t>수망[상,하]2개씩</t>
    <phoneticPr fontId="2" type="noConversion"/>
  </si>
  <si>
    <t>9/상융자</t>
    <phoneticPr fontId="2" type="noConversion"/>
  </si>
  <si>
    <t>정남채</t>
    <phoneticPr fontId="2" type="noConversion"/>
  </si>
  <si>
    <t>신북 옥정길136</t>
    <phoneticPr fontId="2" type="noConversion"/>
  </si>
  <si>
    <t>010-3632-5610</t>
    <phoneticPr fontId="2" type="noConversion"/>
  </si>
  <si>
    <t>임상범</t>
    <phoneticPr fontId="2" type="noConversion"/>
  </si>
  <si>
    <t>신북 아리랑로28</t>
    <phoneticPr fontId="2" type="noConversion"/>
  </si>
  <si>
    <t>010-8609-9613</t>
    <phoneticPr fontId="2" type="noConversion"/>
  </si>
  <si>
    <t>엔진오일6리*3, 필터1</t>
    <phoneticPr fontId="2" type="noConversion"/>
  </si>
  <si>
    <t>wr68 중고8백5십=&gt;국4 2백인수</t>
    <phoneticPr fontId="2" type="noConversion"/>
  </si>
  <si>
    <t>국제4조2백인수</t>
    <phoneticPr fontId="2" type="noConversion"/>
  </si>
  <si>
    <t>현금200, 나머지는 손실처리</t>
    <phoneticPr fontId="2" type="noConversion"/>
  </si>
  <si>
    <t>쿠션고무3</t>
    <phoneticPr fontId="2" type="noConversion"/>
  </si>
  <si>
    <t>롤로[캐리어],롤러</t>
    <phoneticPr fontId="2" type="noConversion"/>
  </si>
  <si>
    <t>160천원할인</t>
    <phoneticPr fontId="2" type="noConversion"/>
  </si>
  <si>
    <t>텐션볼트1</t>
    <phoneticPr fontId="2" type="noConversion"/>
  </si>
  <si>
    <t>뿌리</t>
    <phoneticPr fontId="2" type="noConversion"/>
  </si>
  <si>
    <t>드론용사다리</t>
    <phoneticPr fontId="2" type="noConversion"/>
  </si>
  <si>
    <t>공급센서1</t>
    <phoneticPr fontId="2" type="noConversion"/>
  </si>
  <si>
    <t>라이너,케이스</t>
    <phoneticPr fontId="2" type="noConversion"/>
  </si>
  <si>
    <t>스크류외5</t>
    <phoneticPr fontId="2" type="noConversion"/>
  </si>
  <si>
    <t>스크류</t>
    <phoneticPr fontId="2" type="noConversion"/>
  </si>
  <si>
    <t>수망[상,하]1개씩,링크실린더2</t>
    <phoneticPr fontId="2" type="noConversion"/>
  </si>
  <si>
    <t>직원가져감[공장장출고]</t>
    <phoneticPr fontId="2" type="noConversion"/>
  </si>
  <si>
    <t>박재봉</t>
    <phoneticPr fontId="2" type="noConversion"/>
  </si>
  <si>
    <t>시종 태정길95</t>
    <phoneticPr fontId="2" type="noConversion"/>
  </si>
  <si>
    <t>010-6661-2322</t>
    <phoneticPr fontId="2" type="noConversion"/>
  </si>
  <si>
    <t>아들 박현 명의 융자</t>
    <phoneticPr fontId="2" type="noConversion"/>
  </si>
  <si>
    <t>9/하 융자</t>
    <phoneticPr fontId="2" type="noConversion"/>
  </si>
  <si>
    <t>레핑비용 대납</t>
    <phoneticPr fontId="2" type="noConversion"/>
  </si>
  <si>
    <t>켐클러치</t>
    <phoneticPr fontId="2" type="noConversion"/>
  </si>
  <si>
    <t>프리크리너</t>
    <phoneticPr fontId="2" type="noConversion"/>
  </si>
  <si>
    <t>시종 와우정길39</t>
    <phoneticPr fontId="2" type="noConversion"/>
  </si>
  <si>
    <t>010-9019-0486</t>
    <phoneticPr fontId="2" type="noConversion"/>
  </si>
  <si>
    <t>배용기 아들</t>
    <phoneticPr fontId="2" type="noConversion"/>
  </si>
  <si>
    <t>김삼호</t>
    <phoneticPr fontId="2" type="noConversion"/>
  </si>
  <si>
    <t>3조정열기</t>
    <phoneticPr fontId="2" type="noConversion"/>
  </si>
  <si>
    <t>온누리트레일러</t>
    <phoneticPr fontId="2" type="noConversion"/>
  </si>
  <si>
    <t>군서 장사리길51</t>
    <phoneticPr fontId="2" type="noConversion"/>
  </si>
  <si>
    <t>010-4148-0951</t>
    <phoneticPr fontId="2" type="noConversion"/>
  </si>
  <si>
    <t>연료센서외</t>
    <phoneticPr fontId="2" type="noConversion"/>
  </si>
  <si>
    <t>장만리</t>
    <phoneticPr fontId="2" type="noConversion"/>
  </si>
  <si>
    <t>덕진 영등길62-31</t>
    <phoneticPr fontId="2" type="noConversion"/>
  </si>
  <si>
    <t>010-5239-1260</t>
    <phoneticPr fontId="2" type="noConversion"/>
  </si>
  <si>
    <t>L45SV+로타리</t>
    <phoneticPr fontId="2" type="noConversion"/>
  </si>
  <si>
    <t>25년 이월</t>
    <phoneticPr fontId="2" type="noConversion"/>
  </si>
  <si>
    <t>9/16입금</t>
    <phoneticPr fontId="2" type="noConversion"/>
  </si>
  <si>
    <t>서포트[체인누름대],가이드깊이</t>
    <phoneticPr fontId="2" type="noConversion"/>
  </si>
  <si>
    <t>엔진오일필터4</t>
    <phoneticPr fontId="2" type="noConversion"/>
  </si>
  <si>
    <t>박춘석</t>
    <phoneticPr fontId="2" type="noConversion"/>
  </si>
  <si>
    <t>010-7252-1205</t>
    <phoneticPr fontId="2" type="noConversion"/>
  </si>
  <si>
    <t>시종 갈곡길50-1</t>
    <phoneticPr fontId="2" type="noConversion"/>
  </si>
  <si>
    <t>zr6130</t>
    <phoneticPr fontId="2" type="noConversion"/>
  </si>
  <si>
    <t>예취프레임외 수리</t>
    <phoneticPr fontId="2" type="noConversion"/>
  </si>
  <si>
    <t>탈곡통벨트출장교환</t>
    <phoneticPr fontId="2" type="noConversion"/>
  </si>
  <si>
    <t>스크류축[2번]kar65</t>
    <phoneticPr fontId="2" type="noConversion"/>
  </si>
  <si>
    <t>스프로켓,보스외 수리</t>
    <phoneticPr fontId="2" type="noConversion"/>
  </si>
  <si>
    <t>축,풀리</t>
    <phoneticPr fontId="2" type="noConversion"/>
  </si>
  <si>
    <t>스위치콤비</t>
    <phoneticPr fontId="2" type="noConversion"/>
  </si>
  <si>
    <t>험프,에어크리너2</t>
    <phoneticPr fontId="2" type="noConversion"/>
  </si>
  <si>
    <t>콤바인수리[예취날외]</t>
    <phoneticPr fontId="2" type="noConversion"/>
  </si>
  <si>
    <t>헤더조합외</t>
    <phoneticPr fontId="2" type="noConversion"/>
  </si>
  <si>
    <t>10/상 융자</t>
    <phoneticPr fontId="2" type="noConversion"/>
  </si>
  <si>
    <t>배춘옥</t>
    <phoneticPr fontId="2" type="noConversion"/>
  </si>
  <si>
    <t>10/상</t>
    <phoneticPr fontId="2" type="noConversion"/>
  </si>
  <si>
    <t>강광천</t>
    <phoneticPr fontId="2" type="noConversion"/>
  </si>
  <si>
    <t xml:space="preserve">시종 </t>
    <phoneticPr fontId="2" type="noConversion"/>
  </si>
  <si>
    <t>강용경</t>
    <phoneticPr fontId="2" type="noConversion"/>
  </si>
  <si>
    <t>현금입금[강용경명입금]</t>
    <phoneticPr fontId="2" type="noConversion"/>
  </si>
  <si>
    <t>나눔바</t>
    <phoneticPr fontId="2" type="noConversion"/>
  </si>
  <si>
    <t>예취구동벨트</t>
    <phoneticPr fontId="2" type="noConversion"/>
  </si>
  <si>
    <t>논 현지출장교체</t>
    <phoneticPr fontId="2" type="noConversion"/>
  </si>
  <si>
    <t>탈곡통벨트</t>
    <phoneticPr fontId="2" type="noConversion"/>
  </si>
  <si>
    <t>크랭크핀외</t>
    <phoneticPr fontId="2" type="noConversion"/>
  </si>
  <si>
    <t>수리비무상처리</t>
    <phoneticPr fontId="2" type="noConversion"/>
  </si>
  <si>
    <t>탈곡통벨트/수리비</t>
    <phoneticPr fontId="2" type="noConversion"/>
  </si>
  <si>
    <t>에어크리너</t>
    <phoneticPr fontId="2" type="noConversion"/>
  </si>
  <si>
    <t>[이종수출장]</t>
  </si>
  <si>
    <t>언로더셋팅,텐션롤러볼트조정</t>
    <phoneticPr fontId="2" type="noConversion"/>
  </si>
  <si>
    <t>경적1,언로더셋팅출장수리</t>
    <phoneticPr fontId="2" type="noConversion"/>
  </si>
  <si>
    <t>트랙롤러외수리[zr6130]</t>
    <phoneticPr fontId="2" type="noConversion"/>
  </si>
  <si>
    <t>현금입금[콤바인수리분]</t>
    <phoneticPr fontId="2" type="noConversion"/>
  </si>
  <si>
    <t>김성민</t>
    <phoneticPr fontId="2" type="noConversion"/>
  </si>
  <si>
    <t>도포센타</t>
    <phoneticPr fontId="2" type="noConversion"/>
  </si>
  <si>
    <t>디바이더/국산예취날er</t>
    <phoneticPr fontId="2" type="noConversion"/>
  </si>
  <si>
    <t>방진카바1</t>
    <phoneticPr fontId="2" type="noConversion"/>
  </si>
  <si>
    <t>칼라3</t>
    <phoneticPr fontId="2" type="noConversion"/>
  </si>
  <si>
    <t>풀리.팽행키.반송풀리.베어링</t>
    <phoneticPr fontId="2" type="noConversion"/>
  </si>
  <si>
    <t>경적2</t>
    <phoneticPr fontId="2" type="noConversion"/>
  </si>
  <si>
    <t>풍구벨트.정밀치.보강치.중간급치</t>
    <phoneticPr fontId="2" type="noConversion"/>
  </si>
  <si>
    <t>케이스.라이너2.볼트.고무쿠션4</t>
    <phoneticPr fontId="2" type="noConversion"/>
  </si>
  <si>
    <t>2번세로스크류케이스</t>
    <phoneticPr fontId="2" type="noConversion"/>
  </si>
  <si>
    <t>010-8601-6091</t>
    <phoneticPr fontId="2" type="noConversion"/>
  </si>
  <si>
    <t>곡물센서,혼.[정밀치-4]차감</t>
    <phoneticPr fontId="2" type="noConversion"/>
  </si>
  <si>
    <t>10하 융자</t>
    <phoneticPr fontId="2" type="noConversion"/>
  </si>
  <si>
    <t>유창수</t>
    <phoneticPr fontId="2" type="noConversion"/>
  </si>
  <si>
    <t>학산  용산길29-14</t>
    <phoneticPr fontId="2" type="noConversion"/>
  </si>
  <si>
    <t>010-3606-8344</t>
    <phoneticPr fontId="2" type="noConversion"/>
  </si>
  <si>
    <t>ZR6130 판매[중고]</t>
    <phoneticPr fontId="2" type="noConversion"/>
  </si>
  <si>
    <t>양날[절단날]</t>
    <phoneticPr fontId="2" type="noConversion"/>
  </si>
  <si>
    <t>곡물센서[부품값]</t>
    <phoneticPr fontId="2" type="noConversion"/>
  </si>
  <si>
    <t>스터링손잡이[부품값]</t>
    <phoneticPr fontId="2" type="noConversion"/>
  </si>
  <si>
    <t>경적부품출장교체</t>
    <phoneticPr fontId="2" type="noConversion"/>
  </si>
  <si>
    <t>스크류케이외</t>
    <phoneticPr fontId="2" type="noConversion"/>
  </si>
  <si>
    <t>콤바인시브조합외</t>
    <phoneticPr fontId="2" type="noConversion"/>
  </si>
  <si>
    <t>트랙롤러zr</t>
    <phoneticPr fontId="2" type="noConversion"/>
  </si>
  <si>
    <t>쿠션6</t>
    <phoneticPr fontId="2" type="noConversion"/>
  </si>
  <si>
    <t>센서[오거]젖힘각</t>
    <phoneticPr fontId="2" type="noConversion"/>
  </si>
  <si>
    <t>2번구벨트2개</t>
    <phoneticPr fontId="2" type="noConversion"/>
  </si>
  <si>
    <t>종수출장</t>
    <phoneticPr fontId="2" type="noConversion"/>
  </si>
  <si>
    <t>축(1 끌어올림)</t>
  </si>
  <si>
    <t>디바이더[안].필터</t>
    <phoneticPr fontId="2" type="noConversion"/>
  </si>
  <si>
    <t>브라켓1.볼트4.너트4</t>
    <phoneticPr fontId="2" type="noConversion"/>
  </si>
  <si>
    <t>콤바인수리wr68</t>
    <phoneticPr fontId="2" type="noConversion"/>
  </si>
  <si>
    <t>2번구벨트[b107]</t>
    <phoneticPr fontId="2" type="noConversion"/>
  </si>
  <si>
    <t>전순태</t>
    <phoneticPr fontId="2" type="noConversion"/>
  </si>
  <si>
    <t>서호 흥산길37</t>
    <phoneticPr fontId="2" type="noConversion"/>
  </si>
  <si>
    <t>010-3646-9986</t>
    <phoneticPr fontId="2" type="noConversion"/>
  </si>
  <si>
    <t>축1,끌어올림[1],축1끌어올림[2]</t>
    <phoneticPr fontId="2" type="noConversion"/>
  </si>
  <si>
    <t>곡물센서1출장교체</t>
    <phoneticPr fontId="2" type="noConversion"/>
  </si>
  <si>
    <t>곡물통내스크류카바 용접</t>
    <phoneticPr fontId="2" type="noConversion"/>
  </si>
  <si>
    <t>백무저1</t>
    <phoneticPr fontId="2" type="noConversion"/>
  </si>
  <si>
    <t>현철이집공급[종수]</t>
    <phoneticPr fontId="2" type="noConversion"/>
  </si>
  <si>
    <t>서포트아이들우측</t>
    <phoneticPr fontId="2" type="noConversion"/>
  </si>
  <si>
    <t>탁경애</t>
    <phoneticPr fontId="2" type="noConversion"/>
  </si>
  <si>
    <t>서호 서산송산길59</t>
    <phoneticPr fontId="2" type="noConversion"/>
  </si>
  <si>
    <t>010-4633-6536</t>
    <phoneticPr fontId="2" type="noConversion"/>
  </si>
  <si>
    <t>선회모터베이스외수리</t>
    <phoneticPr fontId="2" type="noConversion"/>
  </si>
  <si>
    <t>홀더[L],로드외.택시비3만외</t>
    <phoneticPr fontId="2" type="noConversion"/>
  </si>
  <si>
    <t>방진카바</t>
    <phoneticPr fontId="2" type="noConversion"/>
  </si>
  <si>
    <t>10/16일 출장비 무상처리</t>
    <phoneticPr fontId="2" type="noConversion"/>
  </si>
  <si>
    <t xml:space="preserve">ZR6130 예취날 </t>
    <phoneticPr fontId="2" type="noConversion"/>
  </si>
  <si>
    <t>전화통화.아줌마논주인가져감</t>
    <phoneticPr fontId="2" type="noConversion"/>
  </si>
  <si>
    <t>가스스피링[시트]</t>
    <phoneticPr fontId="2" type="noConversion"/>
  </si>
  <si>
    <t>이종수[부품값]</t>
    <phoneticPr fontId="2" type="noConversion"/>
  </si>
  <si>
    <t>체인이탈 출장수리</t>
    <phoneticPr fontId="2" type="noConversion"/>
  </si>
  <si>
    <t>텐션롤로외수리[우측]</t>
    <phoneticPr fontId="2" type="noConversion"/>
  </si>
  <si>
    <t>좌측수리출고/우측입고수리</t>
    <phoneticPr fontId="2" type="noConversion"/>
  </si>
  <si>
    <t>텐션롤로외수리[좌측]/주행벨트</t>
    <phoneticPr fontId="2" type="noConversion"/>
  </si>
  <si>
    <t>전륜휠보험자부담미입금됨</t>
    <phoneticPr fontId="2" type="noConversion"/>
  </si>
  <si>
    <t>m5-101/자부담50천원
50천원=&gt;2건 1백미입금됨</t>
    <phoneticPr fontId="2" type="noConversion"/>
  </si>
  <si>
    <t>현금입금[보험자부담건],방진카바</t>
    <phoneticPr fontId="2" type="noConversion"/>
  </si>
  <si>
    <t>m6-135/자부담5십미입금</t>
    <phoneticPr fontId="2" type="noConversion"/>
  </si>
  <si>
    <t>보험입금</t>
    <phoneticPr fontId="2" type="noConversion"/>
  </si>
  <si>
    <t>3M999-00110후륜휠조합/탈착별도]</t>
    <phoneticPr fontId="2" type="noConversion"/>
  </si>
  <si>
    <t>백미러조합</t>
    <phoneticPr fontId="2" type="noConversion"/>
  </si>
  <si>
    <t>디바이더1</t>
    <phoneticPr fontId="2" type="noConversion"/>
  </si>
  <si>
    <t>예취날 무상지급[약속분]</t>
    <phoneticPr fontId="2" type="noConversion"/>
  </si>
  <si>
    <t>체인죠인트[이음새]</t>
    <phoneticPr fontId="2" type="noConversion"/>
  </si>
  <si>
    <t>가이드[작물상단],벨트</t>
    <phoneticPr fontId="2" type="noConversion"/>
  </si>
  <si>
    <t>이종수출장 무상</t>
    <phoneticPr fontId="2" type="noConversion"/>
  </si>
  <si>
    <t>개당2만원할인공급</t>
    <phoneticPr fontId="2" type="noConversion"/>
  </si>
  <si>
    <t>출장교체[출장비0]</t>
    <phoneticPr fontId="2" type="noConversion"/>
  </si>
  <si>
    <t>경적.부저[부품값]</t>
    <phoneticPr fontId="2" type="noConversion"/>
  </si>
  <si>
    <t>보스,체인조합,플레이트외수리</t>
    <phoneticPr fontId="2" type="noConversion"/>
  </si>
  <si>
    <t>화물운송비무상처리</t>
    <phoneticPr fontId="2" type="noConversion"/>
  </si>
  <si>
    <t>5t차량용 사다리</t>
    <phoneticPr fontId="2" type="noConversion"/>
  </si>
  <si>
    <t>마크조합[이앙기]</t>
    <phoneticPr fontId="2" type="noConversion"/>
  </si>
  <si>
    <t>양날8개</t>
    <phoneticPr fontId="2" type="noConversion"/>
  </si>
  <si>
    <t>수표입금[전순태]</t>
    <phoneticPr fontId="2" type="noConversion"/>
  </si>
  <si>
    <t>쿠션고무3,커버[L]끌어올림</t>
    <phoneticPr fontId="2" type="noConversion"/>
  </si>
  <si>
    <t>현금입금[현금자져옴]</t>
    <phoneticPr fontId="2" type="noConversion"/>
  </si>
  <si>
    <t>구동스프로켓출장수리</t>
    <phoneticPr fontId="2" type="noConversion"/>
  </si>
  <si>
    <t>유압오일20리1말</t>
    <phoneticPr fontId="2" type="noConversion"/>
  </si>
  <si>
    <t>먼로실린더,암깊이텐션,핀,경적</t>
    <phoneticPr fontId="2" type="noConversion"/>
  </si>
  <si>
    <t>스프로켓2</t>
    <phoneticPr fontId="2" type="noConversion"/>
  </si>
  <si>
    <t>강용남</t>
    <phoneticPr fontId="2" type="noConversion"/>
  </si>
  <si>
    <t>시종 원봉소길131</t>
    <phoneticPr fontId="2" type="noConversion"/>
  </si>
  <si>
    <t>콤바인7조</t>
    <phoneticPr fontId="2" type="noConversion"/>
  </si>
  <si>
    <t>11상융자</t>
    <phoneticPr fontId="2" type="noConversion"/>
  </si>
  <si>
    <t>010-3628-3653</t>
    <phoneticPr fontId="2" type="noConversion"/>
  </si>
  <si>
    <t>KBH20600AR6F10298</t>
  </si>
  <si>
    <t>스프로켓.평행핀,보스출장수리</t>
    <phoneticPr fontId="2" type="noConversion"/>
  </si>
  <si>
    <t>클러치와이어 출장수리</t>
    <phoneticPr fontId="2" type="noConversion"/>
  </si>
  <si>
    <t>스프로켓외수리</t>
    <phoneticPr fontId="2" type="noConversion"/>
  </si>
  <si>
    <t>콤바인수리유압외</t>
    <phoneticPr fontId="2" type="noConversion"/>
  </si>
  <si>
    <t>카터벨트1</t>
    <phoneticPr fontId="2" type="noConversion"/>
  </si>
  <si>
    <t>남현가져감</t>
    <phoneticPr fontId="2" type="noConversion"/>
  </si>
  <si>
    <t>보스아이들롤러,팽핸핀</t>
    <phoneticPr fontId="2" type="noConversion"/>
  </si>
  <si>
    <t>엔진오일필터10,쿠션고무5</t>
    <phoneticPr fontId="2" type="noConversion"/>
  </si>
  <si>
    <t>소개비2백 차감</t>
    <phoneticPr fontId="2" type="noConversion"/>
  </si>
  <si>
    <t>10/31</t>
    <phoneticPr fontId="2" type="noConversion"/>
  </si>
  <si>
    <t>스포로켓2개</t>
    <phoneticPr fontId="2" type="noConversion"/>
  </si>
  <si>
    <t>예취날,주행벨트,예취클러치벨트외</t>
    <phoneticPr fontId="2" type="noConversion"/>
  </si>
  <si>
    <t>무상출장수리</t>
    <phoneticPr fontId="2" type="noConversion"/>
  </si>
  <si>
    <t>2일출장비[3십중 150천원]</t>
    <phoneticPr fontId="2" type="noConversion"/>
  </si>
  <si>
    <t>30-31</t>
    <phoneticPr fontId="2" type="noConversion"/>
  </si>
  <si>
    <t>G90팬벨트1</t>
    <phoneticPr fontId="2" type="noConversion"/>
  </si>
  <si>
    <t>판1[5k164-22330]</t>
    <phoneticPr fontId="2" type="noConversion"/>
  </si>
  <si>
    <t>엔진오일10,죠인트10,플레이트1</t>
    <phoneticPr fontId="2" type="noConversion"/>
  </si>
  <si>
    <t>양날8개[반품]</t>
    <phoneticPr fontId="2" type="noConversion"/>
  </si>
  <si>
    <t>중간급치4,절단날4</t>
    <phoneticPr fontId="2" type="noConversion"/>
  </si>
  <si>
    <t>L45SV/얀마5조 인수</t>
    <phoneticPr fontId="2" type="noConversion"/>
  </si>
  <si>
    <t>절단날10,양날2</t>
    <phoneticPr fontId="2" type="noConversion"/>
  </si>
  <si>
    <t>양날9개</t>
    <phoneticPr fontId="2" type="noConversion"/>
  </si>
  <si>
    <t>인젝트키트외 부품교환</t>
    <phoneticPr fontId="2" type="noConversion"/>
  </si>
  <si>
    <t>현금입금[이귀자명]</t>
    <phoneticPr fontId="2" type="noConversion"/>
  </si>
  <si>
    <t>러그체인문제 출장수리</t>
    <phoneticPr fontId="2" type="noConversion"/>
  </si>
  <si>
    <t>영광친구</t>
    <phoneticPr fontId="2" type="noConversion"/>
  </si>
  <si>
    <t>연료필터/출장교환</t>
    <phoneticPr fontId="2" type="noConversion"/>
  </si>
  <si>
    <t>막오일</t>
    <phoneticPr fontId="2" type="noConversion"/>
  </si>
  <si>
    <t>예취가이드</t>
    <phoneticPr fontId="2" type="noConversion"/>
  </si>
  <si>
    <t>디바이더[소]</t>
    <phoneticPr fontId="2" type="noConversion"/>
  </si>
  <si>
    <t>보고완</t>
    <phoneticPr fontId="2" type="noConversion"/>
  </si>
  <si>
    <t>라이너1/접시나사10</t>
    <phoneticPr fontId="2" type="noConversion"/>
  </si>
  <si>
    <t>서포트/롤러조합1</t>
    <phoneticPr fontId="2" type="noConversion"/>
  </si>
  <si>
    <t>오일씰1</t>
    <phoneticPr fontId="2" type="noConversion"/>
  </si>
  <si>
    <t>흔들채볼트/출장</t>
    <phoneticPr fontId="2" type="noConversion"/>
  </si>
  <si>
    <t>스티어링포스트조합,와이어.칼라</t>
    <phoneticPr fontId="2" type="noConversion"/>
  </si>
  <si>
    <t>현금입금[강용남명]</t>
    <phoneticPr fontId="2" type="noConversion"/>
  </si>
  <si>
    <t>현금입금[김미정]</t>
    <phoneticPr fontId="2" type="noConversion"/>
  </si>
  <si>
    <t>경동택배비부담</t>
    <phoneticPr fontId="2" type="noConversion"/>
  </si>
  <si>
    <t>크랭크암1</t>
    <phoneticPr fontId="2" type="noConversion"/>
  </si>
  <si>
    <t>커버외</t>
    <phoneticPr fontId="2" type="noConversion"/>
  </si>
  <si>
    <t>마크,라벨.명판</t>
    <phoneticPr fontId="2" type="noConversion"/>
  </si>
  <si>
    <t>010-3616-9391</t>
    <phoneticPr fontId="2" type="noConversion"/>
  </si>
  <si>
    <t>도포 우도로11</t>
    <phoneticPr fontId="2" type="noConversion"/>
  </si>
  <si>
    <t>탈곡통벨트157 교환출장교환</t>
    <phoneticPr fontId="2" type="noConversion"/>
  </si>
  <si>
    <t>예취클러치벨트/출장교환</t>
    <phoneticPr fontId="2" type="noConversion"/>
  </si>
  <si>
    <t>벨트출장수리</t>
    <phoneticPr fontId="2" type="noConversion"/>
  </si>
  <si>
    <t>11/상융자</t>
    <phoneticPr fontId="2" type="noConversion"/>
  </si>
  <si>
    <t>11/하 융자</t>
    <phoneticPr fontId="2" type="noConversion"/>
  </si>
  <si>
    <t>탈곡통벨트3,출장수리</t>
    <phoneticPr fontId="2" type="noConversion"/>
  </si>
  <si>
    <t>센서kar65</t>
    <phoneticPr fontId="2" type="noConversion"/>
  </si>
  <si>
    <t>커버L,R외</t>
    <phoneticPr fontId="2" type="noConversion"/>
  </si>
  <si>
    <t>융자11/하</t>
    <phoneticPr fontId="2" type="noConversion"/>
  </si>
  <si>
    <t>타이로트1,케이블2</t>
    <phoneticPr fontId="2" type="noConversion"/>
  </si>
  <si>
    <t>이퀄자리이져1,오일실2</t>
    <phoneticPr fontId="2" type="noConversion"/>
  </si>
  <si>
    <t>보험처리 자부담</t>
    <phoneticPr fontId="2" type="noConversion"/>
  </si>
  <si>
    <t>10/하</t>
    <phoneticPr fontId="2" type="noConversion"/>
  </si>
  <si>
    <t>엔진오일,카터날교환외</t>
    <phoneticPr fontId="2" type="noConversion"/>
  </si>
  <si>
    <t>KBH20400CR6G11228</t>
  </si>
  <si>
    <t>현금입금[대출금액]</t>
    <phoneticPr fontId="2" type="noConversion"/>
  </si>
  <si>
    <t>010-3604-1058</t>
    <phoneticPr fontId="2" type="noConversion"/>
  </si>
  <si>
    <t>장사리길148</t>
    <phoneticPr fontId="2" type="noConversion"/>
  </si>
  <si>
    <t>필터,그리조합</t>
    <phoneticPr fontId="2" type="noConversion"/>
  </si>
  <si>
    <t>파이프소음기426+출장10</t>
    <phoneticPr fontId="2" type="noConversion"/>
  </si>
  <si>
    <t>이건주</t>
    <phoneticPr fontId="2" type="noConversion"/>
  </si>
  <si>
    <t>010-3611-6949</t>
    <phoneticPr fontId="2" type="noConversion"/>
  </si>
  <si>
    <t>도포 상리길31-1</t>
    <phoneticPr fontId="2" type="noConversion"/>
  </si>
  <si>
    <t>대광탈곡망[최광섭분]입금</t>
    <phoneticPr fontId="2" type="noConversion"/>
  </si>
  <si>
    <t>자부담입금[환불예정]</t>
    <phoneticPr fontId="2" type="noConversion"/>
  </si>
  <si>
    <t>1백중/5십지원</t>
    <phoneticPr fontId="2" type="noConversion"/>
  </si>
  <si>
    <t>롤러조합</t>
    <phoneticPr fontId="2" type="noConversion"/>
  </si>
  <si>
    <t xml:space="preserve"> 프레임[좌]</t>
    <phoneticPr fontId="2" type="noConversion"/>
  </si>
  <si>
    <t>수망[상,하],험프2</t>
    <phoneticPr fontId="2" type="noConversion"/>
  </si>
  <si>
    <t>택배3만6천중2만</t>
    <phoneticPr fontId="2" type="noConversion"/>
  </si>
  <si>
    <t>ER112</t>
    <phoneticPr fontId="2" type="noConversion"/>
  </si>
  <si>
    <t>현금입금[강용남통자입금]대출</t>
    <phoneticPr fontId="2" type="noConversion"/>
  </si>
  <si>
    <t>노윤기</t>
    <phoneticPr fontId="2" type="noConversion"/>
  </si>
  <si>
    <t>군서 죽정소원길19</t>
    <phoneticPr fontId="2" type="noConversion"/>
  </si>
  <si>
    <t>010-5661-1662</t>
    <phoneticPr fontId="2" type="noConversion"/>
  </si>
  <si>
    <t>위캔디스크대금입금[서숙자보조사업분]</t>
    <phoneticPr fontId="2" type="noConversion"/>
  </si>
  <si>
    <t>MR115H+YJ230GM</t>
    <phoneticPr fontId="2" type="noConversion"/>
  </si>
  <si>
    <t>콤판매시지원</t>
    <phoneticPr fontId="2" type="noConversion"/>
  </si>
  <si>
    <t>12/하</t>
    <phoneticPr fontId="2" type="noConversion"/>
  </si>
  <si>
    <t>융자[본65,800+로4,000]</t>
    <phoneticPr fontId="2" type="noConversion"/>
  </si>
  <si>
    <t>25년이월</t>
    <phoneticPr fontId="2" type="noConversion"/>
  </si>
  <si>
    <t>서숙자보조금</t>
    <phoneticPr fontId="2" type="noConversion"/>
  </si>
  <si>
    <t>콤바인수리[언로더외,오일교환]</t>
    <phoneticPr fontId="2" type="noConversion"/>
  </si>
  <si>
    <t>9/30-10백 약속
11/30-잔금약속</t>
    <phoneticPr fontId="2" type="noConversion"/>
  </si>
  <si>
    <t>유압오일,엔진오일외</t>
    <phoneticPr fontId="2" type="noConversion"/>
  </si>
  <si>
    <t>콤바인텐션베어링외오일교환외</t>
    <phoneticPr fontId="2" type="noConversion"/>
  </si>
  <si>
    <t>안테나,필터,밋션오일</t>
    <phoneticPr fontId="2" type="noConversion"/>
  </si>
  <si>
    <t>케이스1투스2번,러아너,캡,급티외</t>
    <phoneticPr fontId="2" type="noConversion"/>
  </si>
  <si>
    <t>25년이월[25/6말]</t>
    <phoneticPr fontId="2" type="noConversion"/>
  </si>
  <si>
    <t>텐션풀리</t>
    <phoneticPr fontId="2" type="noConversion"/>
  </si>
  <si>
    <t>25/1/3</t>
    <phoneticPr fontId="2" type="noConversion"/>
  </si>
  <si>
    <t>25/1/7</t>
    <phoneticPr fontId="2" type="noConversion"/>
  </si>
  <si>
    <t>25/1/08</t>
    <phoneticPr fontId="2" type="noConversion"/>
  </si>
  <si>
    <t>25/1/2</t>
    <phoneticPr fontId="2" type="noConversion"/>
  </si>
  <si>
    <t>450천원 세금처리</t>
    <phoneticPr fontId="2" type="noConversion"/>
  </si>
  <si>
    <t>5만할인처리</t>
    <phoneticPr fontId="2" type="noConversion"/>
  </si>
  <si>
    <t>25/1/13</t>
    <phoneticPr fontId="2" type="noConversion"/>
  </si>
  <si>
    <t>환불입금</t>
    <phoneticPr fontId="2" type="noConversion"/>
  </si>
  <si>
    <t>라디에이터조합</t>
    <phoneticPr fontId="2" type="noConversion"/>
  </si>
  <si>
    <t>트랙터유압오일,필터교환</t>
    <phoneticPr fontId="2" type="noConversion"/>
  </si>
  <si>
    <t>용성농기계</t>
    <phoneticPr fontId="2" type="noConversion"/>
  </si>
  <si>
    <t>캐리어롤러조합,오일씰2</t>
    <phoneticPr fontId="2" type="noConversion"/>
  </si>
  <si>
    <t>가스켓,워터펌프</t>
    <phoneticPr fontId="2" type="noConversion"/>
  </si>
  <si>
    <t>25/1/4</t>
    <phoneticPr fontId="2" type="noConversion"/>
  </si>
  <si>
    <t>유압오일필터</t>
    <phoneticPr fontId="2" type="noConversion"/>
  </si>
  <si>
    <t>종선가져감</t>
    <phoneticPr fontId="2" type="noConversion"/>
  </si>
  <si>
    <t>호스클래프2,파이프1</t>
    <phoneticPr fontId="2" type="noConversion"/>
  </si>
  <si>
    <t>솔로노이드밸브</t>
    <phoneticPr fontId="2" type="noConversion"/>
  </si>
  <si>
    <t>OK</t>
    <phoneticPr fontId="2" type="noConversion"/>
  </si>
  <si>
    <t>010.5644.8536</t>
    <phoneticPr fontId="2" type="noConversion"/>
  </si>
  <si>
    <t>신북 OK농기계센타</t>
    <phoneticPr fontId="2" type="noConversion"/>
  </si>
  <si>
    <t>13마력타이어1,엔진필터,엘레멘트</t>
    <phoneticPr fontId="2" type="noConversion"/>
  </si>
  <si>
    <t>칼란12+12/커버,날2+2/캡2</t>
    <phoneticPr fontId="2" type="noConversion"/>
  </si>
  <si>
    <t>대동중고[본+로]</t>
    <phoneticPr fontId="2" type="noConversion"/>
  </si>
  <si>
    <t>오일게이지</t>
    <phoneticPr fontId="2" type="noConversion"/>
  </si>
  <si>
    <t>수수료55k소개비</t>
    <phoneticPr fontId="2" type="noConversion"/>
  </si>
  <si>
    <t>실[링,클러치]4</t>
    <phoneticPr fontId="2" type="noConversion"/>
  </si>
  <si>
    <t>클러티[셔틀조합]</t>
    <phoneticPr fontId="2" type="noConversion"/>
  </si>
  <si>
    <t>모니터스위치1</t>
    <phoneticPr fontId="2" type="noConversion"/>
  </si>
  <si>
    <t>이앙기+약제살포기+윈치</t>
    <phoneticPr fontId="2" type="noConversion"/>
  </si>
  <si>
    <t>mz953</t>
    <phoneticPr fontId="2" type="noConversion"/>
  </si>
  <si>
    <t>M6-1151+로우더</t>
    <phoneticPr fontId="2" type="noConversion"/>
  </si>
  <si>
    <t>KNW8SFS-GS+농약살포기</t>
    <phoneticPr fontId="2" type="noConversion"/>
  </si>
  <si>
    <t>곽종현</t>
    <phoneticPr fontId="2" type="noConversion"/>
  </si>
  <si>
    <t>학산 영산로164-1</t>
    <phoneticPr fontId="2" type="noConversion"/>
  </si>
  <si>
    <t>010-3646-2891</t>
    <phoneticPr fontId="2" type="noConversion"/>
  </si>
  <si>
    <t>이성출</t>
    <phoneticPr fontId="2" type="noConversion"/>
  </si>
  <si>
    <t>미암 영선길35-2 남산1리</t>
    <phoneticPr fontId="2" type="noConversion"/>
  </si>
  <si>
    <t>010-3602-4626</t>
    <phoneticPr fontId="2" type="noConversion"/>
  </si>
  <si>
    <t>KNW6S</t>
    <phoneticPr fontId="2" type="noConversion"/>
  </si>
  <si>
    <t>배순열</t>
    <phoneticPr fontId="2" type="noConversion"/>
  </si>
  <si>
    <t>시종 구산로200</t>
    <phoneticPr fontId="2" type="noConversion"/>
  </si>
  <si>
    <t>010-3623-9559</t>
    <phoneticPr fontId="2" type="noConversion"/>
  </si>
  <si>
    <t>위탁10</t>
    <phoneticPr fontId="2" type="noConversion"/>
  </si>
  <si>
    <t>파이프콤프1</t>
    <phoneticPr fontId="2" type="noConversion"/>
  </si>
  <si>
    <t>타이로드1</t>
    <phoneticPr fontId="2" type="noConversion"/>
  </si>
  <si>
    <t>위탁15</t>
    <phoneticPr fontId="2" type="noConversion"/>
  </si>
  <si>
    <t>오영식</t>
    <phoneticPr fontId="2" type="noConversion"/>
  </si>
  <si>
    <t>군서 영산로2198</t>
    <phoneticPr fontId="2" type="noConversion"/>
  </si>
  <si>
    <t>010-2688-8125</t>
    <phoneticPr fontId="2" type="noConversion"/>
  </si>
  <si>
    <t>오일팬킷트외수리</t>
    <phoneticPr fontId="2" type="noConversion"/>
  </si>
  <si>
    <t>영진YJ280M</t>
    <phoneticPr fontId="2" type="noConversion"/>
  </si>
  <si>
    <t>2/28입/보조금잔액</t>
    <phoneticPr fontId="2" type="noConversion"/>
  </si>
  <si>
    <t>로타리첼리E500P</t>
    <phoneticPr fontId="2" type="noConversion"/>
  </si>
  <si>
    <t>분압기1,커버센서,유압파이프,링외</t>
    <phoneticPr fontId="2" type="noConversion"/>
  </si>
  <si>
    <t>입금[수표1백1장]</t>
    <phoneticPr fontId="2" type="noConversion"/>
  </si>
  <si>
    <t>탈곡구동벨[5h632.11500]2개</t>
    <phoneticPr fontId="2" type="noConversion"/>
  </si>
  <si>
    <t>케이블1.플러그.ㅇ링</t>
    <phoneticPr fontId="2" type="noConversion"/>
  </si>
  <si>
    <t>고무,핀</t>
    <phoneticPr fontId="2" type="noConversion"/>
  </si>
  <si>
    <t>트랙터앞차축오일교환외</t>
    <phoneticPr fontId="2" type="noConversion"/>
  </si>
  <si>
    <t>부품:1,688,140
수리:1,366,200</t>
    <phoneticPr fontId="2" type="noConversion"/>
  </si>
  <si>
    <r>
      <t>mz703</t>
    </r>
    <r>
      <rPr>
        <sz val="10"/>
        <color rgb="FFFF0000"/>
        <rFont val="맑은 고딕"/>
        <family val="3"/>
        <charset val="129"/>
        <scheme val="minor"/>
      </rPr>
      <t>김제공장부품대및수리비</t>
    </r>
    <phoneticPr fontId="2" type="noConversion"/>
  </si>
  <si>
    <t>연료필터1</t>
    <phoneticPr fontId="2" type="noConversion"/>
  </si>
  <si>
    <t>볼베어링3</t>
    <phoneticPr fontId="2" type="noConversion"/>
  </si>
  <si>
    <t>25/4/상</t>
    <phoneticPr fontId="2" type="noConversion"/>
  </si>
  <si>
    <t xml:space="preserve"> 논두렁조성기</t>
    <phoneticPr fontId="2" type="noConversion"/>
  </si>
  <si>
    <t>강호원</t>
    <phoneticPr fontId="2" type="noConversion"/>
  </si>
  <si>
    <t>시종 원봉소길68-4</t>
    <phoneticPr fontId="2" type="noConversion"/>
  </si>
  <si>
    <t>010-3614-1907</t>
    <phoneticPr fontId="2" type="noConversion"/>
  </si>
  <si>
    <t>윤상철</t>
    <phoneticPr fontId="2" type="noConversion"/>
  </si>
  <si>
    <t>서호 영산로1869-11</t>
    <phoneticPr fontId="2" type="noConversion"/>
  </si>
  <si>
    <t>010-9272-2085</t>
    <phoneticPr fontId="2" type="noConversion"/>
  </si>
  <si>
    <t>M7460</t>
    <phoneticPr fontId="2" type="noConversion"/>
  </si>
  <si>
    <t>동력배토기[부영]안호순사모</t>
    <phoneticPr fontId="2" type="noConversion"/>
  </si>
  <si>
    <t>KNW8SF</t>
    <phoneticPr fontId="2" type="noConversion"/>
  </si>
  <si>
    <t>서호 소산송산길5-9</t>
    <phoneticPr fontId="2" type="noConversion"/>
  </si>
  <si>
    <t>010-4133-8168</t>
    <phoneticPr fontId="2" type="noConversion"/>
  </si>
  <si>
    <t>이앙기2대 수리</t>
    <phoneticPr fontId="2" type="noConversion"/>
  </si>
  <si>
    <t xml:space="preserve">    융자</t>
    <phoneticPr fontId="2" type="noConversion"/>
  </si>
  <si>
    <t>이영란</t>
    <phoneticPr fontId="2" type="noConversion"/>
  </si>
  <si>
    <t>L55K</t>
    <phoneticPr fontId="2" type="noConversion"/>
  </si>
  <si>
    <t>현금입금[안호순:20,000]</t>
    <phoneticPr fontId="2" type="noConversion"/>
  </si>
  <si>
    <t>안호순명2천만입금</t>
    <phoneticPr fontId="2" type="noConversion"/>
  </si>
  <si>
    <t>3/하 융자</t>
    <phoneticPr fontId="2" type="noConversion"/>
  </si>
  <si>
    <t>KBULJEMRES8A50127</t>
  </si>
  <si>
    <t>신북 들소리로210-2</t>
    <phoneticPr fontId="2" type="noConversion"/>
  </si>
  <si>
    <t>010-3535-3394</t>
    <phoneticPr fontId="2" type="noConversion"/>
  </si>
  <si>
    <t>신종택</t>
    <phoneticPr fontId="2" type="noConversion"/>
  </si>
  <si>
    <t>미암 삿갓머리길65-8</t>
    <phoneticPr fontId="2" type="noConversion"/>
  </si>
  <si>
    <t>010-4717-6001</t>
    <phoneticPr fontId="2" type="noConversion"/>
  </si>
  <si>
    <t>KBULJEMRTS8A50132</t>
  </si>
  <si>
    <t>L55K+로타리NT185</t>
    <phoneticPr fontId="2" type="noConversion"/>
  </si>
  <si>
    <t>박재형</t>
    <phoneticPr fontId="2" type="noConversion"/>
  </si>
  <si>
    <t>KNW8SF+장율주행</t>
    <phoneticPr fontId="2" type="noConversion"/>
  </si>
  <si>
    <t>20위탁</t>
    <phoneticPr fontId="2" type="noConversion"/>
  </si>
  <si>
    <t>신광범</t>
    <phoneticPr fontId="2" type="noConversion"/>
  </si>
  <si>
    <t>서호 학파로329</t>
    <phoneticPr fontId="2" type="noConversion"/>
  </si>
  <si>
    <t>010-</t>
    <phoneticPr fontId="2" type="noConversion"/>
  </si>
  <si>
    <t>010-7330-6613</t>
  </si>
  <si>
    <t>김재준</t>
    <phoneticPr fontId="2" type="noConversion"/>
  </si>
  <si>
    <t>TXZ505T-4L</t>
    <phoneticPr fontId="2" type="noConversion"/>
  </si>
  <si>
    <t>군서 양지촌길22</t>
    <phoneticPr fontId="2" type="noConversion"/>
  </si>
  <si>
    <t>양승철</t>
    <phoneticPr fontId="2" type="noConversion"/>
  </si>
  <si>
    <t>군서 양장길14</t>
    <phoneticPr fontId="2" type="noConversion"/>
  </si>
  <si>
    <t>010-3619-0346</t>
    <phoneticPr fontId="2" type="noConversion"/>
  </si>
  <si>
    <t>L500C실린더[뒷유리]</t>
    <phoneticPr fontId="2" type="noConversion"/>
  </si>
  <si>
    <t>최부장부품 사다줌[카드]</t>
    <phoneticPr fontId="2" type="noConversion"/>
  </si>
  <si>
    <t>L55C+로우더</t>
    <phoneticPr fontId="2" type="noConversion"/>
  </si>
  <si>
    <t>8십만원에서 할인공급</t>
    <phoneticPr fontId="2" type="noConversion"/>
  </si>
  <si>
    <t>웅진240로타리카바[택배비십만원무상처리]</t>
    <phoneticPr fontId="2" type="noConversion"/>
  </si>
  <si>
    <t>유압필터12,유압오일필터,엔진필터1</t>
    <phoneticPr fontId="2" type="noConversion"/>
  </si>
  <si>
    <t>리테이너1,연료1.엔진필터1,타이로드,휜지</t>
    <phoneticPr fontId="2" type="noConversion"/>
  </si>
  <si>
    <t>25백인수</t>
    <phoneticPr fontId="2" type="noConversion"/>
  </si>
  <si>
    <t>융자[안호순명융자]</t>
    <phoneticPr fontId="2" type="noConversion"/>
  </si>
  <si>
    <t>보조금1,090천원잔액</t>
    <phoneticPr fontId="2" type="noConversion"/>
  </si>
  <si>
    <t>손실철리</t>
    <phoneticPr fontId="2" type="noConversion"/>
  </si>
  <si>
    <t>ls110 20백인수</t>
    <phoneticPr fontId="2" type="noConversion"/>
  </si>
  <si>
    <t>이앙기사다리8자</t>
    <phoneticPr fontId="2" type="noConversion"/>
  </si>
  <si>
    <t>집게포함[태성]</t>
    <phoneticPr fontId="2" type="noConversion"/>
  </si>
  <si>
    <t>M105X[본+로우더+집게]</t>
    <phoneticPr fontId="2" type="noConversion"/>
  </si>
  <si>
    <r>
      <t>위탁15-3=12/</t>
    </r>
    <r>
      <rPr>
        <sz val="10"/>
        <color rgb="FFFF0000"/>
        <rFont val="맑은 고딕"/>
        <family val="3"/>
        <charset val="129"/>
        <scheme val="minor"/>
      </rPr>
      <t>3백손실</t>
    </r>
    <phoneticPr fontId="2" type="noConversion"/>
  </si>
  <si>
    <t>손실공급</t>
    <phoneticPr fontId="2" type="noConversion"/>
  </si>
  <si>
    <t>로타리걸이금구</t>
    <phoneticPr fontId="2" type="noConversion"/>
  </si>
  <si>
    <t>습동판콤브1,플레이트2,호퍼통외다수</t>
    <phoneticPr fontId="2" type="noConversion"/>
  </si>
  <si>
    <t>신영국가져감</t>
    <phoneticPr fontId="2" type="noConversion"/>
  </si>
  <si>
    <t>미암면 채지리6-1</t>
    <phoneticPr fontId="2" type="noConversion"/>
  </si>
  <si>
    <t>3단폴더[TXA565T-4L]</t>
    <phoneticPr fontId="2" type="noConversion"/>
  </si>
  <si>
    <t>안경오</t>
    <phoneticPr fontId="2" type="noConversion"/>
  </si>
  <si>
    <t>군서 지남길11-5</t>
    <phoneticPr fontId="2" type="noConversion"/>
  </si>
  <si>
    <t>010-2991-0743</t>
  </si>
  <si>
    <t>KNW6SF[CS-30,</t>
    <phoneticPr fontId="2" type="noConversion"/>
  </si>
  <si>
    <t>4/하융자 트랙터</t>
    <phoneticPr fontId="2" type="noConversion"/>
  </si>
  <si>
    <t>위탁15백</t>
    <phoneticPr fontId="2" type="noConversion"/>
  </si>
  <si>
    <t>MR737[본+로우더]</t>
    <phoneticPr fontId="2" type="noConversion"/>
  </si>
  <si>
    <t>4/하융자 이앙기</t>
    <phoneticPr fontId="2" type="noConversion"/>
  </si>
  <si>
    <t>이앙기엔진오일교환외</t>
    <phoneticPr fontId="2" type="noConversion"/>
  </si>
  <si>
    <t>스끼[삼광280]2</t>
    <phoneticPr fontId="2" type="noConversion"/>
  </si>
  <si>
    <t>KNW8SF[슬라이드좌,우장착]</t>
    <phoneticPr fontId="2" type="noConversion"/>
  </si>
  <si>
    <t>습종판조합[좌우]1,캡8,브츠2</t>
    <phoneticPr fontId="2" type="noConversion"/>
  </si>
  <si>
    <t>위캔드스크쟁기</t>
    <phoneticPr fontId="2" type="noConversion"/>
  </si>
  <si>
    <t>24/10/1010-10</t>
    <phoneticPr fontId="2" type="noConversion"/>
  </si>
  <si>
    <t>KBUUBCGCJR8C10165</t>
  </si>
  <si>
    <t>TXZ565T-4L</t>
    <phoneticPr fontId="2" type="noConversion"/>
  </si>
  <si>
    <t xml:space="preserve"> </t>
    <phoneticPr fontId="2" type="noConversion"/>
  </si>
  <si>
    <t>배토기제작분</t>
    <phoneticPr fontId="2" type="noConversion"/>
  </si>
  <si>
    <t>부시3,오일씰3,플러그3</t>
    <phoneticPr fontId="2" type="noConversion"/>
  </si>
  <si>
    <t>앞차축오일씰2외</t>
    <phoneticPr fontId="2" type="noConversion"/>
  </si>
  <si>
    <t>MR1157H유압,엔진오일,필터</t>
    <phoneticPr fontId="2" type="noConversion"/>
  </si>
  <si>
    <t>TXF415T-4SD</t>
    <phoneticPr fontId="4" type="noConversion"/>
  </si>
  <si>
    <t>MZ953앞차축앤드볼2</t>
    <phoneticPr fontId="2" type="noConversion"/>
  </si>
  <si>
    <t>JK-575적재기[2,750,]</t>
    <phoneticPr fontId="2" type="noConversion"/>
  </si>
  <si>
    <t>25만원할인</t>
    <phoneticPr fontId="2" type="noConversion"/>
  </si>
  <si>
    <t>M5-101엔진오일,필터,에어크리너</t>
    <phoneticPr fontId="2" type="noConversion"/>
  </si>
  <si>
    <t>출장교환</t>
    <phoneticPr fontId="2" type="noConversion"/>
  </si>
  <si>
    <t>고바시 32백[이석]</t>
    <phoneticPr fontId="2" type="noConversion"/>
  </si>
  <si>
    <t>3단폴터 32백[이승남]</t>
    <phoneticPr fontId="2" type="noConversion"/>
  </si>
  <si>
    <t>얀마YR6D6조</t>
    <phoneticPr fontId="2" type="noConversion"/>
  </si>
  <si>
    <t>엔진필터10개</t>
    <phoneticPr fontId="2" type="noConversion"/>
  </si>
  <si>
    <t>m6-1431라디에이터수리</t>
    <phoneticPr fontId="2" type="noConversion"/>
  </si>
  <si>
    <t>현금입금[입찰자부담]</t>
    <phoneticPr fontId="2" type="noConversion"/>
  </si>
  <si>
    <t>샤프트2,홀더1,오일씰12</t>
    <phoneticPr fontId="2" type="noConversion"/>
  </si>
  <si>
    <t>실린더죠인트</t>
    <phoneticPr fontId="2" type="noConversion"/>
  </si>
  <si>
    <t>사장님가져감</t>
    <phoneticPr fontId="2" type="noConversion"/>
  </si>
  <si>
    <t>금구어셈블리1</t>
    <phoneticPr fontId="2" type="noConversion"/>
  </si>
  <si>
    <t>4/하융자</t>
    <phoneticPr fontId="2" type="noConversion"/>
  </si>
  <si>
    <t>출장달아줌</t>
    <phoneticPr fontId="2" type="noConversion"/>
  </si>
  <si>
    <t>박부장출장수리</t>
    <phoneticPr fontId="2" type="noConversion"/>
  </si>
  <si>
    <t>mZ953배선95천원 출장</t>
    <phoneticPr fontId="2" type="noConversion"/>
  </si>
  <si>
    <t>엔진오일/,약제살포기</t>
    <phoneticPr fontId="2" type="noConversion"/>
  </si>
  <si>
    <t>이앙기엔진,유압knw8sf-gs</t>
    <phoneticPr fontId="2" type="noConversion"/>
  </si>
  <si>
    <t>니폴로3단폴더</t>
    <phoneticPr fontId="2" type="noConversion"/>
  </si>
  <si>
    <t>현금입금/차액손실처리</t>
    <phoneticPr fontId="2" type="noConversion"/>
  </si>
  <si>
    <t>TXZ625T-4L</t>
    <phoneticPr fontId="2" type="noConversion"/>
  </si>
  <si>
    <t>보조금 가상 입금처리</t>
    <phoneticPr fontId="2" type="noConversion"/>
  </si>
  <si>
    <t>미입금됨</t>
    <phoneticPr fontId="2" type="noConversion"/>
  </si>
  <si>
    <t>M5-108엔진오일교환</t>
    <phoneticPr fontId="2" type="noConversion"/>
  </si>
  <si>
    <t>에어컨벨트</t>
    <phoneticPr fontId="2" type="noConversion"/>
  </si>
  <si>
    <t>유압오일,로하링크부품및수리</t>
    <phoneticPr fontId="2" type="noConversion"/>
  </si>
  <si>
    <t>5/상융자</t>
    <phoneticPr fontId="2" type="noConversion"/>
  </si>
  <si>
    <t>최부장 부품값 서비스처리</t>
    <phoneticPr fontId="2" type="noConversion"/>
  </si>
  <si>
    <t>공장장입출고운송/수리비무상</t>
    <phoneticPr fontId="2" type="noConversion"/>
  </si>
  <si>
    <t>현금입금[최길수명]</t>
    <phoneticPr fontId="2" type="noConversion"/>
  </si>
  <si>
    <t>5/하융자</t>
    <phoneticPr fontId="2" type="noConversion"/>
  </si>
  <si>
    <t>최성수</t>
    <phoneticPr fontId="2" type="noConversion"/>
  </si>
  <si>
    <t>군서 동호길8</t>
    <phoneticPr fontId="2" type="noConversion"/>
  </si>
  <si>
    <t>010-2665-7080</t>
    <phoneticPr fontId="2" type="noConversion"/>
  </si>
  <si>
    <t>약제살포기[확산날개]2</t>
    <phoneticPr fontId="2" type="noConversion"/>
  </si>
  <si>
    <t>원터지무상공급</t>
    <phoneticPr fontId="2" type="noConversion"/>
  </si>
  <si>
    <t>로드앤드[좌]1</t>
    <phoneticPr fontId="2" type="noConversion"/>
  </si>
  <si>
    <t>펌브</t>
    <phoneticPr fontId="2" type="noConversion"/>
  </si>
  <si>
    <t>PT0기어외</t>
    <phoneticPr fontId="2" type="noConversion"/>
  </si>
  <si>
    <t>에어크리너8조</t>
    <phoneticPr fontId="2" type="noConversion"/>
  </si>
  <si>
    <t>분리침40,엔진오일필터1,8조</t>
    <phoneticPr fontId="2" type="noConversion"/>
  </si>
  <si>
    <t>타리로드2,PTO축1</t>
    <phoneticPr fontId="2" type="noConversion"/>
  </si>
  <si>
    <t>브라케어셈블리1,팬벨트1,훅3</t>
    <phoneticPr fontId="2" type="noConversion"/>
  </si>
  <si>
    <t>스프링[하브링크]2</t>
    <phoneticPr fontId="2" type="noConversion"/>
  </si>
  <si>
    <t>축[먼로]1</t>
    <phoneticPr fontId="2" type="noConversion"/>
  </si>
  <si>
    <t>축(로드)1,좌너트1,로드앤드(좌우)2,오일실3</t>
    <phoneticPr fontId="2" type="noConversion"/>
  </si>
  <si>
    <t>에어크리너1,팬벨트1</t>
    <phoneticPr fontId="2" type="noConversion"/>
  </si>
  <si>
    <t>윤상철명</t>
    <phoneticPr fontId="2" type="noConversion"/>
  </si>
  <si>
    <t>약제살포기CS-100R</t>
    <phoneticPr fontId="2" type="noConversion"/>
  </si>
  <si>
    <t>로터리문짝체인,고정핀</t>
    <phoneticPr fontId="2" type="noConversion"/>
  </si>
  <si>
    <t>ZR6130위탁/전복기대</t>
    <phoneticPr fontId="2" type="noConversion"/>
  </si>
  <si>
    <t>입고 금구교체</t>
    <phoneticPr fontId="2" type="noConversion"/>
  </si>
  <si>
    <t>패킹,더스트실,링(백업)</t>
    <phoneticPr fontId="2" type="noConversion"/>
  </si>
  <si>
    <t>센서[꺽임각]1,센터[액셀]</t>
    <phoneticPr fontId="2" type="noConversion"/>
  </si>
  <si>
    <t>커플링</t>
    <phoneticPr fontId="2" type="noConversion"/>
  </si>
  <si>
    <t>실린더죠인트 무상처리</t>
    <phoneticPr fontId="2" type="noConversion"/>
  </si>
  <si>
    <t>밧데리W4800-P0016 1개</t>
    <phoneticPr fontId="2" type="noConversion"/>
  </si>
  <si>
    <t>죠인트십자베어링</t>
    <phoneticPr fontId="2" type="noConversion"/>
  </si>
  <si>
    <t>GC605수리부품대9만,수리1만</t>
    <phoneticPr fontId="2" type="noConversion"/>
  </si>
  <si>
    <t>현금입금[김준성명]</t>
    <phoneticPr fontId="2" type="noConversion"/>
  </si>
  <si>
    <t>오일씰6,엔진필터125x4개,부츠2</t>
    <phoneticPr fontId="2" type="noConversion"/>
  </si>
  <si>
    <t>최종석</t>
    <phoneticPr fontId="2" type="noConversion"/>
  </si>
  <si>
    <t>군서 동호길62-1</t>
    <phoneticPr fontId="2" type="noConversion"/>
  </si>
  <si>
    <t>knw8sfs-gs+cs-100+hys85</t>
    <phoneticPr fontId="2" type="noConversion"/>
  </si>
  <si>
    <t>5/하</t>
    <phoneticPr fontId="2" type="noConversion"/>
  </si>
  <si>
    <t>융자실행</t>
    <phoneticPr fontId="2" type="noConversion"/>
  </si>
  <si>
    <t>010-6424-8189</t>
    <phoneticPr fontId="2" type="noConversion"/>
  </si>
  <si>
    <t>인수판매=&gt;용호판매</t>
    <phoneticPr fontId="2" type="noConversion"/>
  </si>
  <si>
    <t>사모님카드결제</t>
    <phoneticPr fontId="2" type="noConversion"/>
  </si>
  <si>
    <t>죠인트2,마커스프링2,핀1,햇빛가리개1</t>
    <phoneticPr fontId="2" type="noConversion"/>
  </si>
  <si>
    <t>홀더콤프1팬벨트2주행1,오일씰3,샤프트1,축외</t>
    <phoneticPr fontId="2" type="noConversion"/>
  </si>
  <si>
    <t>오일 씰(축붙이)2</t>
    <phoneticPr fontId="2" type="noConversion"/>
  </si>
  <si>
    <t>GPS관련부품ASSY</t>
    <phoneticPr fontId="2" type="noConversion"/>
  </si>
  <si>
    <t>밧데리</t>
    <phoneticPr fontId="2" type="noConversion"/>
  </si>
  <si>
    <t>엔진오일필터1[6조]</t>
    <phoneticPr fontId="2" type="noConversion"/>
  </si>
  <si>
    <t>마크모터[좌,우],플레이트2</t>
    <phoneticPr fontId="2" type="noConversion"/>
  </si>
  <si>
    <t>승강링크브라켓외다수교체</t>
    <phoneticPr fontId="2" type="noConversion"/>
  </si>
  <si>
    <t>8조햇빛350</t>
    <phoneticPr fontId="2" type="noConversion"/>
  </si>
  <si>
    <t>벨로즈1</t>
    <phoneticPr fontId="2" type="noConversion"/>
  </si>
  <si>
    <t>엔진오일필터hh1j0-32430,5개</t>
    <phoneticPr fontId="2" type="noConversion"/>
  </si>
  <si>
    <t>스위치1</t>
    <phoneticPr fontId="2" type="noConversion"/>
  </si>
  <si>
    <t>보조금입금대상금액[미입금]</t>
    <phoneticPr fontId="2" type="noConversion"/>
  </si>
  <si>
    <t>공장장출장수리[부품대]</t>
    <phoneticPr fontId="2" type="noConversion"/>
  </si>
  <si>
    <t>밀쇄1[입고수리 수리비무상]</t>
    <phoneticPr fontId="2" type="noConversion"/>
  </si>
  <si>
    <t>마커킷트1,나사형스프링1</t>
    <phoneticPr fontId="2" type="noConversion"/>
  </si>
  <si>
    <t>공장장출장수리비무상</t>
    <phoneticPr fontId="2" type="noConversion"/>
  </si>
  <si>
    <t>박진철</t>
    <phoneticPr fontId="2" type="noConversion"/>
  </si>
  <si>
    <t>미암 향양길40-8</t>
    <phoneticPr fontId="2" type="noConversion"/>
  </si>
  <si>
    <t>010-8666-2297</t>
    <phoneticPr fontId="2" type="noConversion"/>
  </si>
  <si>
    <t>M6-135엔진,유압,백미러등</t>
    <phoneticPr fontId="2" type="noConversion"/>
  </si>
  <si>
    <t>융자[16,800,000] 예정</t>
    <phoneticPr fontId="2" type="noConversion"/>
  </si>
  <si>
    <t>KBUMZBPCCS1D60050</t>
  </si>
  <si>
    <t>할인공급</t>
    <phoneticPr fontId="2" type="noConversion"/>
  </si>
  <si>
    <t>벨로즈2개</t>
    <phoneticPr fontId="2" type="noConversion"/>
  </si>
  <si>
    <t>2번가져감</t>
    <phoneticPr fontId="2" type="noConversion"/>
  </si>
  <si>
    <t>코마</t>
    <phoneticPr fontId="2" type="noConversion"/>
  </si>
  <si>
    <t>953펌프수리[3/20포함]</t>
    <phoneticPr fontId="2" type="noConversion"/>
  </si>
  <si>
    <t>센서1,사다리</t>
    <phoneticPr fontId="2" type="noConversion"/>
  </si>
  <si>
    <t>m135x앞차축수리</t>
    <phoneticPr fontId="2" type="noConversion"/>
  </si>
  <si>
    <t>m101se앞차축[좌,우]수리</t>
    <phoneticPr fontId="2" type="noConversion"/>
  </si>
  <si>
    <t>와이어스트록센서[부품대]</t>
    <phoneticPr fontId="2" type="noConversion"/>
  </si>
  <si>
    <t>다운입찰</t>
    <phoneticPr fontId="2" type="noConversion"/>
  </si>
  <si>
    <t>이앙기호스부품대 및 출장</t>
    <phoneticPr fontId="2" type="noConversion"/>
  </si>
  <si>
    <t xml:space="preserve"> 융자예정금</t>
    <phoneticPr fontId="2" type="noConversion"/>
  </si>
  <si>
    <t>김막례</t>
    <phoneticPr fontId="2" type="noConversion"/>
  </si>
  <si>
    <t>미암 곤미현로1274 [두억리]</t>
    <phoneticPr fontId="2" type="noConversion"/>
  </si>
  <si>
    <t>010-3648-4353</t>
    <phoneticPr fontId="2" type="noConversion"/>
  </si>
  <si>
    <t>빔</t>
    <phoneticPr fontId="2" type="noConversion"/>
  </si>
  <si>
    <t>택배사에서찿아감</t>
    <phoneticPr fontId="2" type="noConversion"/>
  </si>
  <si>
    <t>트랙터M6-1431[레디알6백]+GPS+콩파종기</t>
    <phoneticPr fontId="2" type="noConversion"/>
  </si>
  <si>
    <t>식입간[좌]1[수리비무상]</t>
    <phoneticPr fontId="2" type="noConversion"/>
  </si>
  <si>
    <t>시비기호스2,[출장비무상처리]</t>
    <phoneticPr fontId="2" type="noConversion"/>
  </si>
  <si>
    <t>유압오일1말[최부장출장]</t>
    <phoneticPr fontId="2" type="noConversion"/>
  </si>
  <si>
    <t>이앙기엔진오일,집게,판수리</t>
    <phoneticPr fontId="2" type="noConversion"/>
  </si>
  <si>
    <t>이앙기로터수리</t>
    <phoneticPr fontId="2" type="noConversion"/>
  </si>
  <si>
    <t>양용철</t>
    <phoneticPr fontId="2" type="noConversion"/>
  </si>
  <si>
    <t>축3,기어외</t>
    <phoneticPr fontId="2" type="noConversion"/>
  </si>
  <si>
    <t>홀더조합,코마,부츠,스크류</t>
    <phoneticPr fontId="2" type="noConversion"/>
  </si>
  <si>
    <t>박재봉명입금</t>
    <phoneticPr fontId="2" type="noConversion"/>
  </si>
  <si>
    <t>박현명융자</t>
    <phoneticPr fontId="2" type="noConversion"/>
  </si>
  <si>
    <t>스프링[좌]1,유압필터1 이앙기</t>
    <phoneticPr fontId="2" type="noConversion"/>
  </si>
  <si>
    <t>이앙암[좌,우]각1개씩</t>
    <phoneticPr fontId="2" type="noConversion"/>
  </si>
  <si>
    <t>cs-100</t>
    <phoneticPr fontId="2" type="noConversion"/>
  </si>
  <si>
    <t>모가이드1,너트2,나사2</t>
    <phoneticPr fontId="2" type="noConversion"/>
  </si>
  <si>
    <t>팬벨트1출장수리</t>
    <phoneticPr fontId="2" type="noConversion"/>
  </si>
  <si>
    <t>식부침16,플레이트1</t>
    <phoneticPr fontId="2" type="noConversion"/>
  </si>
  <si>
    <t>박,최부장출장수리</t>
    <phoneticPr fontId="2" type="noConversion"/>
  </si>
  <si>
    <t>광식계 1,090,000원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</si>
</sst>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yy&quot;/&quot;m&quot;/&quot;d;@"/>
    <numFmt numFmtId="177" formatCode="mm&quot;월&quot;\ dd&quot;일&quot;"/>
    <numFmt numFmtId="178" formatCode="#,##0_ "/>
  </numFmts>
  <fonts count="5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굴림"/>
      <family val="3"/>
      <charset val="129"/>
    </font>
    <font>
      <sz val="8"/>
      <name val="굴림"/>
      <family val="3"/>
      <charset val="129"/>
    </font>
    <font>
      <sz val="10"/>
      <color theme="1"/>
      <name val="굴림"/>
      <family val="3"/>
      <charset val="129"/>
    </font>
    <font>
      <sz val="1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00FF"/>
      <name val="맑은 고딕"/>
      <family val="2"/>
      <charset val="129"/>
      <scheme val="minor"/>
    </font>
    <font>
      <sz val="11"/>
      <color rgb="FF0000FF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rgb="FFFF0000"/>
      <name val="굴림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10"/>
      <color rgb="FF000000"/>
      <name val="굴림"/>
      <family val="3"/>
      <charset val="129"/>
    </font>
    <font>
      <b/>
      <sz val="11"/>
      <name val="맑은 고딕"/>
      <family val="3"/>
      <charset val="129"/>
      <scheme val="minor"/>
    </font>
    <font>
      <sz val="10"/>
      <color indexed="12"/>
      <name val="굴림"/>
      <family val="3"/>
      <charset val="129"/>
    </font>
    <font>
      <b/>
      <sz val="10"/>
      <color rgb="FFFF0000"/>
      <name val="굴림"/>
      <family val="3"/>
      <charset val="129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9"/>
      <name val="돋움"/>
      <family val="3"/>
      <charset val="129"/>
    </font>
    <font>
      <b/>
      <sz val="10"/>
      <color rgb="FF000000"/>
      <name val="굴림"/>
      <family val="3"/>
      <charset val="129"/>
    </font>
    <font>
      <b/>
      <sz val="14"/>
      <color theme="1"/>
      <name val="맑은 고딕"/>
      <family val="3"/>
      <charset val="129"/>
      <scheme val="minor"/>
    </font>
    <font>
      <sz val="11"/>
      <name val="굴림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0"/>
      <color rgb="FFFF0000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10"/>
      <color rgb="FF0000FF"/>
      <name val="맑은 고딕"/>
      <family val="2"/>
      <charset val="129"/>
      <scheme val="minor"/>
    </font>
    <font>
      <b/>
      <sz val="11"/>
      <color rgb="FF000000"/>
      <name val="굴림"/>
      <family val="3"/>
      <charset val="129"/>
    </font>
    <font>
      <sz val="11"/>
      <color theme="10"/>
      <name val="맑은 고딕"/>
      <family val="2"/>
      <charset val="129"/>
      <scheme val="minor"/>
    </font>
    <font>
      <sz val="9"/>
      <color rgb="FF0000FF"/>
      <name val="굴림"/>
      <family val="3"/>
      <charset val="129"/>
    </font>
    <font>
      <sz val="8"/>
      <color rgb="FF0000FF"/>
      <name val="굴림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rgb="FF0000FF"/>
      <name val="맑은 고딕"/>
      <family val="2"/>
      <charset val="129"/>
      <scheme val="minor"/>
    </font>
    <font>
      <sz val="11"/>
      <color rgb="FFFF3300"/>
      <name val="맑은 고딕"/>
      <family val="3"/>
      <charset val="129"/>
      <scheme val="minor"/>
    </font>
    <font>
      <sz val="11"/>
      <color rgb="FFFF3300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2"/>
      <charset val="129"/>
      <scheme val="minor"/>
    </font>
    <font>
      <sz val="11"/>
      <name val="맑은 고딕"/>
      <family val="3"/>
      <charset val="129"/>
    </font>
    <font>
      <sz val="8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rgb="FFFF330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10"/>
      <color rgb="FFFF330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CFFFF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Dashed">
        <color auto="1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0" fillId="0" borderId="0"/>
    <xf numFmtId="41" fontId="20" fillId="0" borderId="0" applyFont="0" applyFill="0" applyBorder="0" applyAlignment="0" applyProtection="0"/>
    <xf numFmtId="41" fontId="23" fillId="0" borderId="0" applyFont="0" applyFill="0" applyBorder="0" applyAlignment="0" applyProtection="0">
      <alignment vertical="center"/>
    </xf>
  </cellStyleXfs>
  <cellXfs count="292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176" fontId="0" fillId="0" borderId="0" xfId="0" applyNumberFormat="1">
      <alignment vertical="center"/>
    </xf>
    <xf numFmtId="176" fontId="0" fillId="0" borderId="8" xfId="0" applyNumberFormat="1" applyBorder="1">
      <alignment vertical="center"/>
    </xf>
    <xf numFmtId="176" fontId="0" fillId="0" borderId="3" xfId="0" applyNumberFormat="1" applyBorder="1">
      <alignment vertical="center"/>
    </xf>
    <xf numFmtId="176" fontId="0" fillId="0" borderId="5" xfId="0" applyNumberFormat="1" applyBorder="1">
      <alignment vertical="center"/>
    </xf>
    <xf numFmtId="41" fontId="0" fillId="0" borderId="0" xfId="1" applyFont="1">
      <alignment vertical="center"/>
    </xf>
    <xf numFmtId="41" fontId="0" fillId="0" borderId="1" xfId="1" applyFont="1" applyBorder="1">
      <alignment vertical="center"/>
    </xf>
    <xf numFmtId="41" fontId="0" fillId="0" borderId="2" xfId="1" applyFont="1" applyBorder="1">
      <alignment vertical="center"/>
    </xf>
    <xf numFmtId="41" fontId="0" fillId="0" borderId="6" xfId="1" applyFont="1" applyBorder="1">
      <alignment vertical="center"/>
    </xf>
    <xf numFmtId="41" fontId="0" fillId="0" borderId="12" xfId="1" applyFont="1" applyBorder="1" applyAlignment="1">
      <alignment vertical="center"/>
    </xf>
    <xf numFmtId="0" fontId="5" fillId="0" borderId="2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4" xfId="0" applyFont="1" applyBorder="1">
      <alignment vertical="center"/>
    </xf>
    <xf numFmtId="176" fontId="0" fillId="2" borderId="9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41" fontId="0" fillId="2" borderId="10" xfId="1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41" fontId="0" fillId="0" borderId="4" xfId="0" applyNumberFormat="1" applyBorder="1">
      <alignment vertical="center"/>
    </xf>
    <xf numFmtId="41" fontId="7" fillId="0" borderId="2" xfId="1" applyFont="1" applyBorder="1">
      <alignment vertical="center"/>
    </xf>
    <xf numFmtId="0" fontId="7" fillId="0" borderId="4" xfId="0" applyFont="1" applyBorder="1">
      <alignment vertical="center"/>
    </xf>
    <xf numFmtId="41" fontId="3" fillId="0" borderId="4" xfId="1" applyFont="1" applyBorder="1">
      <alignment vertical="center"/>
    </xf>
    <xf numFmtId="0" fontId="9" fillId="0" borderId="4" xfId="0" applyFont="1" applyBorder="1">
      <alignment vertical="center"/>
    </xf>
    <xf numFmtId="41" fontId="6" fillId="0" borderId="2" xfId="1" applyFont="1" applyBorder="1">
      <alignment vertical="center"/>
    </xf>
    <xf numFmtId="41" fontId="0" fillId="0" borderId="0" xfId="0" applyNumberFormat="1">
      <alignment vertical="center"/>
    </xf>
    <xf numFmtId="177" fontId="0" fillId="0" borderId="1" xfId="0" applyNumberFormat="1" applyBorder="1">
      <alignment vertical="center"/>
    </xf>
    <xf numFmtId="41" fontId="11" fillId="0" borderId="0" xfId="0" applyNumberFormat="1" applyFont="1">
      <alignment vertical="center"/>
    </xf>
    <xf numFmtId="0" fontId="10" fillId="0" borderId="2" xfId="0" applyFont="1" applyBorder="1">
      <alignment vertical="center"/>
    </xf>
    <xf numFmtId="41" fontId="10" fillId="0" borderId="2" xfId="1" applyFont="1" applyBorder="1">
      <alignment vertical="center"/>
    </xf>
    <xf numFmtId="0" fontId="9" fillId="0" borderId="2" xfId="0" applyFont="1" applyBorder="1">
      <alignment vertical="center"/>
    </xf>
    <xf numFmtId="41" fontId="0" fillId="0" borderId="4" xfId="1" applyFont="1" applyBorder="1">
      <alignment vertical="center"/>
    </xf>
    <xf numFmtId="176" fontId="6" fillId="0" borderId="3" xfId="0" applyNumberFormat="1" applyFont="1" applyBorder="1">
      <alignment vertical="center"/>
    </xf>
    <xf numFmtId="0" fontId="6" fillId="0" borderId="2" xfId="0" applyFont="1" applyBorder="1">
      <alignment vertical="center"/>
    </xf>
    <xf numFmtId="41" fontId="8" fillId="0" borderId="2" xfId="1" applyFont="1" applyBorder="1">
      <alignment vertical="center"/>
    </xf>
    <xf numFmtId="41" fontId="12" fillId="0" borderId="4" xfId="1" applyFont="1" applyBorder="1">
      <alignment vertical="center"/>
    </xf>
    <xf numFmtId="176" fontId="7" fillId="0" borderId="3" xfId="0" applyNumberFormat="1" applyFont="1" applyBorder="1">
      <alignment vertical="center"/>
    </xf>
    <xf numFmtId="0" fontId="7" fillId="0" borderId="2" xfId="0" applyFont="1" applyBorder="1">
      <alignment vertical="center"/>
    </xf>
    <xf numFmtId="41" fontId="13" fillId="0" borderId="2" xfId="1" applyFont="1" applyBorder="1">
      <alignment vertical="center"/>
    </xf>
    <xf numFmtId="0" fontId="13" fillId="0" borderId="4" xfId="0" applyFont="1" applyBorder="1">
      <alignment vertical="center"/>
    </xf>
    <xf numFmtId="176" fontId="9" fillId="0" borderId="3" xfId="0" applyNumberFormat="1" applyFont="1" applyBorder="1">
      <alignment vertical="center"/>
    </xf>
    <xf numFmtId="0" fontId="14" fillId="0" borderId="6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176" fontId="11" fillId="0" borderId="0" xfId="0" applyNumberFormat="1" applyFont="1">
      <alignment vertical="center"/>
    </xf>
    <xf numFmtId="0" fontId="3" fillId="3" borderId="2" xfId="0" applyFont="1" applyFill="1" applyBorder="1">
      <alignment vertical="center"/>
    </xf>
    <xf numFmtId="41" fontId="3" fillId="0" borderId="14" xfId="1" applyFont="1" applyBorder="1">
      <alignment vertical="center"/>
    </xf>
    <xf numFmtId="0" fontId="3" fillId="3" borderId="4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16" fillId="3" borderId="2" xfId="0" applyFont="1" applyFill="1" applyBorder="1">
      <alignment vertical="center"/>
    </xf>
    <xf numFmtId="0" fontId="6" fillId="0" borderId="0" xfId="0" applyFont="1">
      <alignment vertical="center"/>
    </xf>
    <xf numFmtId="176" fontId="0" fillId="4" borderId="0" xfId="0" applyNumberFormat="1" applyFill="1">
      <alignment vertical="center"/>
    </xf>
    <xf numFmtId="0" fontId="0" fillId="4" borderId="0" xfId="0" applyFill="1">
      <alignment vertical="center"/>
    </xf>
    <xf numFmtId="41" fontId="0" fillId="4" borderId="0" xfId="1" applyFont="1" applyFill="1">
      <alignment vertical="center"/>
    </xf>
    <xf numFmtId="176" fontId="15" fillId="4" borderId="0" xfId="0" applyNumberFormat="1" applyFont="1" applyFill="1">
      <alignment vertical="center"/>
    </xf>
    <xf numFmtId="0" fontId="3" fillId="4" borderId="2" xfId="0" applyFont="1" applyFill="1" applyBorder="1">
      <alignment vertical="center"/>
    </xf>
    <xf numFmtId="0" fontId="3" fillId="4" borderId="7" xfId="0" applyFont="1" applyFill="1" applyBorder="1" applyAlignment="1">
      <alignment horizontal="left" vertical="center"/>
    </xf>
    <xf numFmtId="41" fontId="0" fillId="4" borderId="6" xfId="1" applyFont="1" applyFill="1" applyBorder="1" applyAlignment="1">
      <alignment horizontal="center" vertical="center"/>
    </xf>
    <xf numFmtId="176" fontId="11" fillId="2" borderId="9" xfId="0" applyNumberFormat="1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41" fontId="11" fillId="2" borderId="10" xfId="1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41" fontId="7" fillId="0" borderId="4" xfId="0" applyNumberFormat="1" applyFont="1" applyBorder="1">
      <alignment vertical="center"/>
    </xf>
    <xf numFmtId="0" fontId="3" fillId="3" borderId="14" xfId="0" applyFont="1" applyFill="1" applyBorder="1" applyAlignment="1">
      <alignment horizontal="left" vertical="center"/>
    </xf>
    <xf numFmtId="0" fontId="17" fillId="0" borderId="4" xfId="0" applyFont="1" applyBorder="1" applyAlignment="1">
      <alignment horizontal="left" vertical="center"/>
    </xf>
    <xf numFmtId="176" fontId="19" fillId="0" borderId="0" xfId="0" applyNumberFormat="1" applyFont="1">
      <alignment vertical="center"/>
    </xf>
    <xf numFmtId="0" fontId="21" fillId="0" borderId="6" xfId="0" applyFont="1" applyBorder="1" applyAlignment="1">
      <alignment horizontal="left" vertical="center"/>
    </xf>
    <xf numFmtId="0" fontId="3" fillId="3" borderId="14" xfId="0" applyFont="1" applyFill="1" applyBorder="1">
      <alignment vertical="center"/>
    </xf>
    <xf numFmtId="0" fontId="14" fillId="4" borderId="6" xfId="0" applyFont="1" applyFill="1" applyBorder="1" applyAlignment="1">
      <alignment horizontal="left" vertical="center"/>
    </xf>
    <xf numFmtId="41" fontId="0" fillId="4" borderId="12" xfId="1" applyFont="1" applyFill="1" applyBorder="1" applyAlignment="1">
      <alignment vertical="center"/>
    </xf>
    <xf numFmtId="0" fontId="3" fillId="3" borderId="13" xfId="0" applyFont="1" applyFill="1" applyBorder="1">
      <alignment vertical="center"/>
    </xf>
    <xf numFmtId="41" fontId="10" fillId="0" borderId="2" xfId="1" applyFont="1" applyFill="1" applyBorder="1">
      <alignment vertical="center"/>
    </xf>
    <xf numFmtId="176" fontId="0" fillId="0" borderId="8" xfId="0" quotePrefix="1" applyNumberFormat="1" applyBorder="1">
      <alignment vertical="center"/>
    </xf>
    <xf numFmtId="0" fontId="3" fillId="5" borderId="2" xfId="0" applyFont="1" applyFill="1" applyBorder="1">
      <alignment vertical="center"/>
    </xf>
    <xf numFmtId="176" fontId="13" fillId="0" borderId="3" xfId="0" applyNumberFormat="1" applyFont="1" applyBorder="1">
      <alignment vertical="center"/>
    </xf>
    <xf numFmtId="0" fontId="13" fillId="0" borderId="2" xfId="0" applyFont="1" applyBorder="1">
      <alignment vertical="center"/>
    </xf>
    <xf numFmtId="41" fontId="13" fillId="5" borderId="2" xfId="1" applyFont="1" applyFill="1" applyBorder="1">
      <alignment vertical="center"/>
    </xf>
    <xf numFmtId="0" fontId="3" fillId="3" borderId="4" xfId="0" applyFont="1" applyFill="1" applyBorder="1" applyAlignment="1">
      <alignment horizontal="left" vertical="center"/>
    </xf>
    <xf numFmtId="0" fontId="0" fillId="0" borderId="4" xfId="0" quotePrefix="1" applyBorder="1">
      <alignment vertical="center"/>
    </xf>
    <xf numFmtId="0" fontId="8" fillId="0" borderId="2" xfId="0" applyFont="1" applyBorder="1">
      <alignment vertical="center"/>
    </xf>
    <xf numFmtId="41" fontId="9" fillId="0" borderId="2" xfId="1" applyFont="1" applyBorder="1">
      <alignment vertical="center"/>
    </xf>
    <xf numFmtId="0" fontId="21" fillId="4" borderId="6" xfId="0" applyFont="1" applyFill="1" applyBorder="1" applyAlignment="1">
      <alignment horizontal="left" vertical="center"/>
    </xf>
    <xf numFmtId="176" fontId="0" fillId="4" borderId="9" xfId="0" applyNumberForma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41" fontId="0" fillId="4" borderId="10" xfId="1" applyFont="1" applyFill="1" applyBorder="1" applyAlignment="1">
      <alignment horizontal="center" vertical="center"/>
    </xf>
    <xf numFmtId="41" fontId="7" fillId="0" borderId="4" xfId="1" applyFont="1" applyBorder="1">
      <alignment vertical="center"/>
    </xf>
    <xf numFmtId="0" fontId="0" fillId="3" borderId="1" xfId="0" applyFill="1" applyBorder="1">
      <alignment vertical="center"/>
    </xf>
    <xf numFmtId="41" fontId="0" fillId="3" borderId="1" xfId="1" applyFont="1" applyFill="1" applyBorder="1">
      <alignment vertical="center"/>
    </xf>
    <xf numFmtId="41" fontId="0" fillId="3" borderId="2" xfId="1" applyFont="1" applyFill="1" applyBorder="1">
      <alignment vertical="center"/>
    </xf>
    <xf numFmtId="176" fontId="11" fillId="4" borderId="0" xfId="0" applyNumberFormat="1" applyFont="1" applyFill="1">
      <alignment vertical="center"/>
    </xf>
    <xf numFmtId="0" fontId="5" fillId="4" borderId="2" xfId="0" applyFont="1" applyFill="1" applyBorder="1">
      <alignment vertical="center"/>
    </xf>
    <xf numFmtId="41" fontId="11" fillId="0" borderId="12" xfId="1" applyFont="1" applyBorder="1" applyAlignment="1">
      <alignment vertical="center"/>
    </xf>
    <xf numFmtId="41" fontId="8" fillId="4" borderId="2" xfId="4" applyFont="1" applyFill="1" applyBorder="1" applyAlignment="1"/>
    <xf numFmtId="41" fontId="0" fillId="4" borderId="2" xfId="1" applyFont="1" applyFill="1" applyBorder="1">
      <alignment vertical="center"/>
    </xf>
    <xf numFmtId="41" fontId="0" fillId="0" borderId="2" xfId="1" applyFont="1" applyFill="1" applyBorder="1">
      <alignment vertical="center"/>
    </xf>
    <xf numFmtId="41" fontId="6" fillId="0" borderId="2" xfId="1" applyFont="1" applyFill="1" applyBorder="1">
      <alignment vertical="center"/>
    </xf>
    <xf numFmtId="41" fontId="7" fillId="0" borderId="1" xfId="1" applyFont="1" applyBorder="1">
      <alignment vertical="center"/>
    </xf>
    <xf numFmtId="176" fontId="24" fillId="4" borderId="0" xfId="0" applyNumberFormat="1" applyFont="1" applyFill="1">
      <alignment vertical="center"/>
    </xf>
    <xf numFmtId="176" fontId="25" fillId="2" borderId="9" xfId="0" applyNumberFormat="1" applyFont="1" applyFill="1" applyBorder="1" applyAlignment="1">
      <alignment horizontal="center" vertical="center"/>
    </xf>
    <xf numFmtId="176" fontId="25" fillId="0" borderId="8" xfId="0" applyNumberFormat="1" applyFont="1" applyBorder="1">
      <alignment vertical="center"/>
    </xf>
    <xf numFmtId="176" fontId="25" fillId="0" borderId="3" xfId="0" applyNumberFormat="1" applyFont="1" applyBorder="1">
      <alignment vertical="center"/>
    </xf>
    <xf numFmtId="176" fontId="25" fillId="0" borderId="5" xfId="0" applyNumberFormat="1" applyFont="1" applyBorder="1">
      <alignment vertical="center"/>
    </xf>
    <xf numFmtId="176" fontId="25" fillId="0" borderId="0" xfId="0" applyNumberFormat="1" applyFont="1">
      <alignment vertical="center"/>
    </xf>
    <xf numFmtId="176" fontId="24" fillId="2" borderId="9" xfId="0" applyNumberFormat="1" applyFont="1" applyFill="1" applyBorder="1" applyAlignment="1">
      <alignment horizontal="center" vertical="center"/>
    </xf>
    <xf numFmtId="41" fontId="8" fillId="0" borderId="2" xfId="1" applyFont="1" applyFill="1" applyBorder="1">
      <alignment vertical="center"/>
    </xf>
    <xf numFmtId="176" fontId="24" fillId="0" borderId="8" xfId="0" applyNumberFormat="1" applyFont="1" applyBorder="1">
      <alignment vertical="center"/>
    </xf>
    <xf numFmtId="176" fontId="24" fillId="0" borderId="3" xfId="0" applyNumberFormat="1" applyFont="1" applyBorder="1">
      <alignment vertical="center"/>
    </xf>
    <xf numFmtId="176" fontId="26" fillId="0" borderId="3" xfId="0" applyNumberFormat="1" applyFont="1" applyBorder="1">
      <alignment vertical="center"/>
    </xf>
    <xf numFmtId="176" fontId="24" fillId="0" borderId="0" xfId="0" applyNumberFormat="1" applyFont="1">
      <alignment vertical="center"/>
    </xf>
    <xf numFmtId="41" fontId="0" fillId="0" borderId="2" xfId="1" applyFont="1" applyBorder="1" applyAlignment="1">
      <alignment horizontal="left" vertical="center"/>
    </xf>
    <xf numFmtId="41" fontId="9" fillId="0" borderId="2" xfId="1" applyFont="1" applyFill="1" applyBorder="1">
      <alignment vertical="center"/>
    </xf>
    <xf numFmtId="177" fontId="0" fillId="0" borderId="2" xfId="0" applyNumberFormat="1" applyBorder="1">
      <alignment vertical="center"/>
    </xf>
    <xf numFmtId="0" fontId="30" fillId="0" borderId="4" xfId="0" applyFont="1" applyBorder="1">
      <alignment vertical="center"/>
    </xf>
    <xf numFmtId="0" fontId="31" fillId="0" borderId="4" xfId="0" applyFont="1" applyBorder="1">
      <alignment vertical="center"/>
    </xf>
    <xf numFmtId="0" fontId="25" fillId="0" borderId="4" xfId="0" applyFont="1" applyBorder="1">
      <alignment vertical="center"/>
    </xf>
    <xf numFmtId="176" fontId="32" fillId="0" borderId="0" xfId="0" applyNumberFormat="1" applyFont="1">
      <alignment vertical="center"/>
    </xf>
    <xf numFmtId="176" fontId="32" fillId="2" borderId="9" xfId="0" applyNumberFormat="1" applyFont="1" applyFill="1" applyBorder="1" applyAlignment="1">
      <alignment horizontal="center" vertical="center"/>
    </xf>
    <xf numFmtId="41" fontId="0" fillId="3" borderId="12" xfId="1" applyFont="1" applyFill="1" applyBorder="1" applyAlignment="1">
      <alignment vertical="center"/>
    </xf>
    <xf numFmtId="176" fontId="33" fillId="0" borderId="3" xfId="0" applyNumberFormat="1" applyFont="1" applyBorder="1">
      <alignment vertical="center"/>
    </xf>
    <xf numFmtId="176" fontId="34" fillId="0" borderId="3" xfId="0" applyNumberFormat="1" applyFont="1" applyBorder="1">
      <alignment vertical="center"/>
    </xf>
    <xf numFmtId="41" fontId="7" fillId="0" borderId="2" xfId="1" applyFont="1" applyFill="1" applyBorder="1">
      <alignment vertical="center"/>
    </xf>
    <xf numFmtId="176" fontId="35" fillId="0" borderId="3" xfId="0" applyNumberFormat="1" applyFont="1" applyBorder="1">
      <alignment vertical="center"/>
    </xf>
    <xf numFmtId="176" fontId="31" fillId="0" borderId="3" xfId="0" applyNumberFormat="1" applyFont="1" applyBorder="1">
      <alignment vertical="center"/>
    </xf>
    <xf numFmtId="176" fontId="32" fillId="4" borderId="0" xfId="0" applyNumberFormat="1" applyFont="1" applyFill="1">
      <alignment vertical="center"/>
    </xf>
    <xf numFmtId="176" fontId="19" fillId="4" borderId="0" xfId="0" applyNumberFormat="1" applyFont="1" applyFill="1">
      <alignment vertical="center"/>
    </xf>
    <xf numFmtId="0" fontId="36" fillId="4" borderId="6" xfId="0" applyFont="1" applyFill="1" applyBorder="1" applyAlignment="1">
      <alignment horizontal="left" vertical="center"/>
    </xf>
    <xf numFmtId="176" fontId="0" fillId="4" borderId="6" xfId="0" applyNumberFormat="1" applyFill="1" applyBorder="1">
      <alignment vertical="center"/>
    </xf>
    <xf numFmtId="0" fontId="3" fillId="3" borderId="6" xfId="0" applyFont="1" applyFill="1" applyBorder="1" applyAlignment="1">
      <alignment horizontal="left" vertical="center"/>
    </xf>
    <xf numFmtId="0" fontId="3" fillId="3" borderId="20" xfId="0" applyFont="1" applyFill="1" applyBorder="1" applyAlignment="1">
      <alignment horizontal="left" vertical="center"/>
    </xf>
    <xf numFmtId="41" fontId="0" fillId="4" borderId="6" xfId="1" applyFont="1" applyFill="1" applyBorder="1" applyAlignment="1">
      <alignment vertical="center"/>
    </xf>
    <xf numFmtId="0" fontId="0" fillId="4" borderId="6" xfId="0" applyFill="1" applyBorder="1">
      <alignment vertical="center"/>
    </xf>
    <xf numFmtId="0" fontId="3" fillId="0" borderId="0" xfId="0" applyFont="1" applyAlignment="1">
      <alignment horizontal="left" vertical="center"/>
    </xf>
    <xf numFmtId="176" fontId="24" fillId="3" borderId="8" xfId="0" applyNumberFormat="1" applyFont="1" applyFill="1" applyBorder="1">
      <alignment vertical="center"/>
    </xf>
    <xf numFmtId="176" fontId="33" fillId="0" borderId="3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left" vertical="center"/>
    </xf>
    <xf numFmtId="0" fontId="24" fillId="0" borderId="4" xfId="0" applyFont="1" applyBorder="1">
      <alignment vertical="center"/>
    </xf>
    <xf numFmtId="0" fontId="3" fillId="4" borderId="4" xfId="0" applyFont="1" applyFill="1" applyBorder="1">
      <alignment vertical="center"/>
    </xf>
    <xf numFmtId="41" fontId="33" fillId="0" borderId="4" xfId="1" applyFont="1" applyBorder="1">
      <alignment vertical="center"/>
    </xf>
    <xf numFmtId="41" fontId="6" fillId="0" borderId="1" xfId="1" applyFont="1" applyBorder="1">
      <alignment vertical="center"/>
    </xf>
    <xf numFmtId="0" fontId="24" fillId="5" borderId="4" xfId="0" applyFont="1" applyFill="1" applyBorder="1">
      <alignment vertical="center"/>
    </xf>
    <xf numFmtId="0" fontId="0" fillId="7" borderId="4" xfId="0" applyFill="1" applyBorder="1">
      <alignment vertical="center"/>
    </xf>
    <xf numFmtId="41" fontId="0" fillId="7" borderId="2" xfId="1" applyFont="1" applyFill="1" applyBorder="1">
      <alignment vertical="center"/>
    </xf>
    <xf numFmtId="0" fontId="9" fillId="0" borderId="1" xfId="0" applyFont="1" applyBorder="1">
      <alignment vertical="center"/>
    </xf>
    <xf numFmtId="41" fontId="10" fillId="0" borderId="1" xfId="1" applyFont="1" applyBorder="1">
      <alignment vertical="center"/>
    </xf>
    <xf numFmtId="176" fontId="35" fillId="0" borderId="8" xfId="0" applyNumberFormat="1" applyFont="1" applyBorder="1">
      <alignment vertical="center"/>
    </xf>
    <xf numFmtId="0" fontId="24" fillId="7" borderId="4" xfId="0" applyFont="1" applyFill="1" applyBorder="1">
      <alignment vertical="center"/>
    </xf>
    <xf numFmtId="0" fontId="37" fillId="0" borderId="2" xfId="0" applyFont="1" applyBorder="1">
      <alignment vertical="center"/>
    </xf>
    <xf numFmtId="176" fontId="30" fillId="0" borderId="3" xfId="0" applyNumberFormat="1" applyFont="1" applyBorder="1">
      <alignment vertical="center"/>
    </xf>
    <xf numFmtId="41" fontId="13" fillId="0" borderId="1" xfId="1" applyFont="1" applyBorder="1">
      <alignment vertical="center"/>
    </xf>
    <xf numFmtId="41" fontId="13" fillId="0" borderId="2" xfId="1" applyFont="1" applyFill="1" applyBorder="1">
      <alignment vertical="center"/>
    </xf>
    <xf numFmtId="0" fontId="7" fillId="8" borderId="2" xfId="0" applyFont="1" applyFill="1" applyBorder="1">
      <alignment vertical="center"/>
    </xf>
    <xf numFmtId="41" fontId="13" fillId="8" borderId="2" xfId="1" applyFont="1" applyFill="1" applyBorder="1">
      <alignment vertical="center"/>
    </xf>
    <xf numFmtId="0" fontId="0" fillId="3" borderId="2" xfId="0" applyFill="1" applyBorder="1">
      <alignment vertical="center"/>
    </xf>
    <xf numFmtId="0" fontId="34" fillId="0" borderId="4" xfId="0" applyFont="1" applyBorder="1">
      <alignment vertical="center"/>
    </xf>
    <xf numFmtId="41" fontId="39" fillId="0" borderId="27" xfId="1" applyFont="1" applyBorder="1" applyAlignment="1">
      <alignment horizontal="left" vertical="center"/>
    </xf>
    <xf numFmtId="41" fontId="38" fillId="0" borderId="21" xfId="1" applyFont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25" fillId="0" borderId="1" xfId="0" applyFont="1" applyBorder="1">
      <alignment vertical="center"/>
    </xf>
    <xf numFmtId="0" fontId="33" fillId="0" borderId="2" xfId="0" applyFont="1" applyBorder="1">
      <alignment vertical="center"/>
    </xf>
    <xf numFmtId="0" fontId="25" fillId="0" borderId="2" xfId="0" applyFont="1" applyBorder="1">
      <alignment vertical="center"/>
    </xf>
    <xf numFmtId="0" fontId="34" fillId="0" borderId="2" xfId="0" applyFont="1" applyBorder="1">
      <alignment vertical="center"/>
    </xf>
    <xf numFmtId="0" fontId="25" fillId="0" borderId="6" xfId="0" applyFont="1" applyBorder="1">
      <alignment vertical="center"/>
    </xf>
    <xf numFmtId="0" fontId="25" fillId="0" borderId="0" xfId="0" applyFont="1">
      <alignment vertical="center"/>
    </xf>
    <xf numFmtId="0" fontId="34" fillId="0" borderId="2" xfId="0" applyFont="1" applyBorder="1" applyAlignment="1">
      <alignment horizontal="center" vertical="center"/>
    </xf>
    <xf numFmtId="0" fontId="24" fillId="4" borderId="0" xfId="0" applyFont="1" applyFill="1">
      <alignment vertical="center"/>
    </xf>
    <xf numFmtId="0" fontId="24" fillId="0" borderId="7" xfId="0" applyFont="1" applyBorder="1">
      <alignment vertical="center"/>
    </xf>
    <xf numFmtId="0" fontId="24" fillId="0" borderId="0" xfId="0" applyFont="1">
      <alignment vertical="center"/>
    </xf>
    <xf numFmtId="0" fontId="0" fillId="4" borderId="11" xfId="0" applyFill="1" applyBorder="1" applyAlignment="1">
      <alignment horizontal="center" vertical="center"/>
    </xf>
    <xf numFmtId="0" fontId="24" fillId="0" borderId="2" xfId="0" applyFont="1" applyBorder="1">
      <alignment vertical="center"/>
    </xf>
    <xf numFmtId="0" fontId="31" fillId="0" borderId="2" xfId="0" applyFont="1" applyBorder="1">
      <alignment vertical="center"/>
    </xf>
    <xf numFmtId="0" fontId="8" fillId="0" borderId="1" xfId="0" applyFont="1" applyBorder="1">
      <alignment vertical="center"/>
    </xf>
    <xf numFmtId="41" fontId="8" fillId="0" borderId="1" xfId="1" applyFont="1" applyBorder="1">
      <alignment vertical="center"/>
    </xf>
    <xf numFmtId="176" fontId="33" fillId="0" borderId="8" xfId="0" applyNumberFormat="1" applyFont="1" applyBorder="1">
      <alignment vertical="center"/>
    </xf>
    <xf numFmtId="0" fontId="40" fillId="0" borderId="2" xfId="0" applyFont="1" applyBorder="1">
      <alignment vertical="center"/>
    </xf>
    <xf numFmtId="176" fontId="24" fillId="0" borderId="25" xfId="0" applyNumberFormat="1" applyFont="1" applyBorder="1">
      <alignment vertical="center"/>
    </xf>
    <xf numFmtId="0" fontId="25" fillId="0" borderId="28" xfId="0" applyFont="1" applyBorder="1">
      <alignment vertical="center"/>
    </xf>
    <xf numFmtId="41" fontId="0" fillId="0" borderId="28" xfId="1" applyFont="1" applyBorder="1">
      <alignment vertical="center"/>
    </xf>
    <xf numFmtId="0" fontId="0" fillId="0" borderId="20" xfId="0" applyBorder="1">
      <alignment vertical="center"/>
    </xf>
    <xf numFmtId="0" fontId="40" fillId="0" borderId="4" xfId="0" applyFont="1" applyBorder="1">
      <alignment vertical="center"/>
    </xf>
    <xf numFmtId="0" fontId="41" fillId="0" borderId="4" xfId="0" applyFont="1" applyBorder="1">
      <alignment vertical="center"/>
    </xf>
    <xf numFmtId="176" fontId="42" fillId="0" borderId="8" xfId="0" applyNumberFormat="1" applyFont="1" applyBorder="1">
      <alignment vertical="center"/>
    </xf>
    <xf numFmtId="176" fontId="43" fillId="0" borderId="3" xfId="0" applyNumberFormat="1" applyFont="1" applyBorder="1">
      <alignment vertical="center"/>
    </xf>
    <xf numFmtId="176" fontId="42" fillId="0" borderId="3" xfId="0" applyNumberFormat="1" applyFont="1" applyBorder="1">
      <alignment vertical="center"/>
    </xf>
    <xf numFmtId="176" fontId="40" fillId="0" borderId="8" xfId="0" applyNumberFormat="1" applyFont="1" applyBorder="1">
      <alignment vertical="center"/>
    </xf>
    <xf numFmtId="0" fontId="3" fillId="0" borderId="13" xfId="0" applyFont="1" applyBorder="1" applyAlignment="1">
      <alignment horizontal="center" vertical="center"/>
    </xf>
    <xf numFmtId="176" fontId="24" fillId="0" borderId="3" xfId="0" quotePrefix="1" applyNumberFormat="1" applyFont="1" applyBorder="1">
      <alignment vertical="center"/>
    </xf>
    <xf numFmtId="0" fontId="0" fillId="0" borderId="2" xfId="0" quotePrefix="1" applyBorder="1">
      <alignment vertical="center"/>
    </xf>
    <xf numFmtId="176" fontId="24" fillId="0" borderId="3" xfId="0" applyNumberFormat="1" applyFont="1" applyBorder="1" applyAlignment="1">
      <alignment horizontal="center" vertical="center"/>
    </xf>
    <xf numFmtId="176" fontId="31" fillId="0" borderId="25" xfId="0" applyNumberFormat="1" applyFont="1" applyBorder="1">
      <alignment vertical="center"/>
    </xf>
    <xf numFmtId="0" fontId="31" fillId="0" borderId="28" xfId="0" applyFont="1" applyBorder="1">
      <alignment vertical="center"/>
    </xf>
    <xf numFmtId="41" fontId="13" fillId="0" borderId="28" xfId="1" applyFont="1" applyBorder="1">
      <alignment vertical="center"/>
    </xf>
    <xf numFmtId="176" fontId="40" fillId="0" borderId="3" xfId="0" applyNumberFormat="1" applyFont="1" applyBorder="1">
      <alignment vertical="center"/>
    </xf>
    <xf numFmtId="176" fontId="44" fillId="0" borderId="3" xfId="0" applyNumberFormat="1" applyFont="1" applyBorder="1">
      <alignment vertical="center"/>
    </xf>
    <xf numFmtId="41" fontId="7" fillId="0" borderId="28" xfId="1" applyFont="1" applyBorder="1">
      <alignment vertical="center"/>
    </xf>
    <xf numFmtId="0" fontId="10" fillId="0" borderId="4" xfId="0" applyFont="1" applyBorder="1">
      <alignment vertical="center"/>
    </xf>
    <xf numFmtId="0" fontId="33" fillId="0" borderId="28" xfId="0" applyFont="1" applyBorder="1">
      <alignment vertical="center"/>
    </xf>
    <xf numFmtId="41" fontId="8" fillId="0" borderId="28" xfId="1" applyFont="1" applyBorder="1">
      <alignment vertical="center"/>
    </xf>
    <xf numFmtId="41" fontId="22" fillId="5" borderId="15" xfId="1" applyFont="1" applyFill="1" applyBorder="1" applyAlignment="1">
      <alignment horizontal="center" vertical="center"/>
    </xf>
    <xf numFmtId="41" fontId="22" fillId="5" borderId="16" xfId="1" applyFont="1" applyFill="1" applyBorder="1" applyAlignment="1">
      <alignment horizontal="center" vertical="center"/>
    </xf>
    <xf numFmtId="41" fontId="22" fillId="5" borderId="17" xfId="1" applyFont="1" applyFill="1" applyBorder="1" applyAlignment="1">
      <alignment horizontal="center" vertical="center"/>
    </xf>
    <xf numFmtId="41" fontId="0" fillId="4" borderId="12" xfId="1" applyFont="1" applyFill="1" applyBorder="1" applyAlignment="1">
      <alignment horizontal="center" vertical="center"/>
    </xf>
    <xf numFmtId="0" fontId="0" fillId="6" borderId="2" xfId="0" applyFill="1" applyBorder="1">
      <alignment vertical="center"/>
    </xf>
    <xf numFmtId="41" fontId="0" fillId="6" borderId="2" xfId="1" applyFont="1" applyFill="1" applyBorder="1">
      <alignment vertical="center"/>
    </xf>
    <xf numFmtId="0" fontId="41" fillId="0" borderId="2" xfId="0" applyFont="1" applyBorder="1">
      <alignment vertical="center"/>
    </xf>
    <xf numFmtId="0" fontId="45" fillId="0" borderId="2" xfId="0" applyFont="1" applyBorder="1">
      <alignment vertical="center"/>
    </xf>
    <xf numFmtId="41" fontId="45" fillId="0" borderId="2" xfId="1" applyFont="1" applyBorder="1">
      <alignment vertical="center"/>
    </xf>
    <xf numFmtId="0" fontId="46" fillId="0" borderId="2" xfId="0" applyFont="1" applyBorder="1">
      <alignment vertical="center"/>
    </xf>
    <xf numFmtId="41" fontId="1" fillId="0" borderId="2" xfId="1" applyFont="1" applyBorder="1">
      <alignment vertical="center"/>
    </xf>
    <xf numFmtId="41" fontId="32" fillId="0" borderId="2" xfId="1" applyFont="1" applyBorder="1">
      <alignment vertical="center"/>
    </xf>
    <xf numFmtId="0" fontId="35" fillId="0" borderId="4" xfId="0" applyFont="1" applyBorder="1">
      <alignment vertical="center"/>
    </xf>
    <xf numFmtId="0" fontId="0" fillId="0" borderId="21" xfId="0" quotePrefix="1" applyBorder="1">
      <alignment vertical="center"/>
    </xf>
    <xf numFmtId="0" fontId="0" fillId="0" borderId="0" xfId="0" quotePrefix="1">
      <alignment vertical="center"/>
    </xf>
    <xf numFmtId="41" fontId="46" fillId="0" borderId="2" xfId="1" applyFont="1" applyBorder="1">
      <alignment vertical="center"/>
    </xf>
    <xf numFmtId="176" fontId="25" fillId="0" borderId="3" xfId="0" quotePrefix="1" applyNumberFormat="1" applyFont="1" applyBorder="1">
      <alignment vertical="center"/>
    </xf>
    <xf numFmtId="176" fontId="47" fillId="2" borderId="9" xfId="0" applyNumberFormat="1" applyFont="1" applyFill="1" applyBorder="1" applyAlignment="1">
      <alignment horizontal="center" vertical="center"/>
    </xf>
    <xf numFmtId="178" fontId="0" fillId="0" borderId="2" xfId="1" applyNumberFormat="1" applyFont="1" applyBorder="1">
      <alignment vertical="center"/>
    </xf>
    <xf numFmtId="176" fontId="33" fillId="0" borderId="25" xfId="0" applyNumberFormat="1" applyFont="1" applyBorder="1">
      <alignment vertical="center"/>
    </xf>
    <xf numFmtId="0" fontId="8" fillId="0" borderId="20" xfId="0" applyFont="1" applyBorder="1">
      <alignment vertical="center"/>
    </xf>
    <xf numFmtId="176" fontId="33" fillId="0" borderId="5" xfId="0" applyNumberFormat="1" applyFont="1" applyBorder="1">
      <alignment vertical="center"/>
    </xf>
    <xf numFmtId="0" fontId="33" fillId="0" borderId="6" xfId="0" applyFont="1" applyBorder="1">
      <alignment vertical="center"/>
    </xf>
    <xf numFmtId="41" fontId="8" fillId="0" borderId="6" xfId="1" applyFont="1" applyBorder="1">
      <alignment vertical="center"/>
    </xf>
    <xf numFmtId="0" fontId="8" fillId="0" borderId="7" xfId="0" applyFont="1" applyBorder="1">
      <alignment vertical="center"/>
    </xf>
    <xf numFmtId="178" fontId="8" fillId="0" borderId="2" xfId="1" applyNumberFormat="1" applyFont="1" applyBorder="1">
      <alignment vertical="center"/>
    </xf>
    <xf numFmtId="176" fontId="48" fillId="0" borderId="3" xfId="0" applyNumberFormat="1" applyFont="1" applyBorder="1">
      <alignment vertical="center"/>
    </xf>
    <xf numFmtId="0" fontId="40" fillId="0" borderId="1" xfId="0" applyFont="1" applyBorder="1">
      <alignment vertical="center"/>
    </xf>
    <xf numFmtId="0" fontId="43" fillId="0" borderId="2" xfId="0" applyFont="1" applyBorder="1">
      <alignment vertical="center"/>
    </xf>
    <xf numFmtId="0" fontId="42" fillId="0" borderId="2" xfId="0" applyFont="1" applyBorder="1">
      <alignment vertical="center"/>
    </xf>
    <xf numFmtId="0" fontId="49" fillId="0" borderId="2" xfId="0" applyFont="1" applyBorder="1">
      <alignment vertical="center"/>
    </xf>
    <xf numFmtId="0" fontId="32" fillId="0" borderId="2" xfId="0" applyFont="1" applyBorder="1">
      <alignment vertical="center"/>
    </xf>
    <xf numFmtId="178" fontId="10" fillId="0" borderId="2" xfId="1" applyNumberFormat="1" applyFont="1" applyBorder="1">
      <alignment vertical="center"/>
    </xf>
    <xf numFmtId="176" fontId="42" fillId="0" borderId="3" xfId="0" applyNumberFormat="1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9" borderId="1" xfId="0" applyFont="1" applyFill="1" applyBorder="1">
      <alignment vertical="center"/>
    </xf>
    <xf numFmtId="0" fontId="50" fillId="0" borderId="1" xfId="0" applyFont="1" applyBorder="1">
      <alignment vertical="center"/>
    </xf>
    <xf numFmtId="0" fontId="3" fillId="0" borderId="21" xfId="0" applyFont="1" applyBorder="1" applyAlignment="1">
      <alignment horizontal="center" vertical="center"/>
    </xf>
    <xf numFmtId="176" fontId="51" fillId="0" borderId="3" xfId="0" applyNumberFormat="1" applyFont="1" applyBorder="1" applyAlignment="1">
      <alignment horizontal="center" vertical="center"/>
    </xf>
    <xf numFmtId="178" fontId="13" fillId="0" borderId="2" xfId="1" applyNumberFormat="1" applyFont="1" applyBorder="1">
      <alignment vertical="center"/>
    </xf>
    <xf numFmtId="0" fontId="34" fillId="0" borderId="28" xfId="0" applyFont="1" applyBorder="1">
      <alignment vertical="center"/>
    </xf>
    <xf numFmtId="41" fontId="10" fillId="0" borderId="28" xfId="1" applyFont="1" applyBorder="1">
      <alignment vertical="center"/>
    </xf>
    <xf numFmtId="0" fontId="46" fillId="0" borderId="4" xfId="0" applyFont="1" applyBorder="1">
      <alignment vertical="center"/>
    </xf>
    <xf numFmtId="176" fontId="52" fillId="0" borderId="3" xfId="0" applyNumberFormat="1" applyFont="1" applyBorder="1">
      <alignment vertical="center"/>
    </xf>
    <xf numFmtId="0" fontId="53" fillId="0" borderId="4" xfId="0" applyFont="1" applyBorder="1">
      <alignment vertical="center"/>
    </xf>
    <xf numFmtId="178" fontId="45" fillId="0" borderId="2" xfId="1" applyNumberFormat="1" applyFont="1" applyBorder="1">
      <alignment vertical="center"/>
    </xf>
    <xf numFmtId="0" fontId="0" fillId="0" borderId="21" xfId="0" applyBorder="1">
      <alignment vertical="center"/>
    </xf>
    <xf numFmtId="176" fontId="34" fillId="0" borderId="30" xfId="0" applyNumberFormat="1" applyFont="1" applyBorder="1">
      <alignment vertical="center"/>
    </xf>
    <xf numFmtId="0" fontId="10" fillId="0" borderId="31" xfId="0" applyFont="1" applyBorder="1">
      <alignment vertical="center"/>
    </xf>
    <xf numFmtId="41" fontId="10" fillId="0" borderId="31" xfId="1" applyFont="1" applyBorder="1">
      <alignment vertical="center"/>
    </xf>
    <xf numFmtId="41" fontId="13" fillId="0" borderId="31" xfId="1" applyFont="1" applyBorder="1">
      <alignment vertical="center"/>
    </xf>
    <xf numFmtId="0" fontId="0" fillId="0" borderId="32" xfId="0" applyBorder="1">
      <alignment vertical="center"/>
    </xf>
    <xf numFmtId="178" fontId="9" fillId="0" borderId="2" xfId="1" applyNumberFormat="1" applyFont="1" applyBorder="1">
      <alignment vertical="center"/>
    </xf>
    <xf numFmtId="0" fontId="11" fillId="0" borderId="2" xfId="0" applyFont="1" applyBorder="1">
      <alignment vertical="center"/>
    </xf>
    <xf numFmtId="0" fontId="54" fillId="0" borderId="4" xfId="0" applyFont="1" applyBorder="1">
      <alignment vertical="center"/>
    </xf>
    <xf numFmtId="41" fontId="25" fillId="0" borderId="4" xfId="0" applyNumberFormat="1" applyFont="1" applyBorder="1">
      <alignment vertical="center"/>
    </xf>
    <xf numFmtId="0" fontId="40" fillId="0" borderId="28" xfId="0" applyFont="1" applyBorder="1">
      <alignment vertical="center"/>
    </xf>
    <xf numFmtId="176" fontId="55" fillId="0" borderId="3" xfId="0" applyNumberFormat="1" applyFont="1" applyBorder="1">
      <alignment vertical="center"/>
    </xf>
    <xf numFmtId="41" fontId="22" fillId="5" borderId="15" xfId="1" applyFont="1" applyFill="1" applyBorder="1" applyAlignment="1">
      <alignment horizontal="center" vertical="center"/>
    </xf>
    <xf numFmtId="41" fontId="22" fillId="5" borderId="16" xfId="1" applyFont="1" applyFill="1" applyBorder="1" applyAlignment="1">
      <alignment horizontal="center" vertical="center"/>
    </xf>
    <xf numFmtId="41" fontId="22" fillId="5" borderId="17" xfId="1" applyFont="1" applyFill="1" applyBorder="1" applyAlignment="1">
      <alignment horizontal="center" vertical="center"/>
    </xf>
    <xf numFmtId="41" fontId="19" fillId="4" borderId="12" xfId="1" applyFont="1" applyFill="1" applyBorder="1" applyAlignment="1">
      <alignment horizontal="center" vertical="center"/>
    </xf>
    <xf numFmtId="41" fontId="0" fillId="0" borderId="12" xfId="1" applyFont="1" applyBorder="1" applyAlignment="1">
      <alignment horizontal="center" vertical="center"/>
    </xf>
    <xf numFmtId="41" fontId="0" fillId="0" borderId="13" xfId="1" applyFont="1" applyBorder="1" applyAlignment="1">
      <alignment horizontal="center" vertical="center"/>
    </xf>
    <xf numFmtId="41" fontId="19" fillId="0" borderId="12" xfId="1" applyFont="1" applyBorder="1" applyAlignment="1">
      <alignment horizontal="center" vertical="center"/>
    </xf>
    <xf numFmtId="41" fontId="0" fillId="4" borderId="12" xfId="1" applyFont="1" applyFill="1" applyBorder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31" fillId="0" borderId="20" xfId="0" applyFont="1" applyBorder="1" applyAlignment="1">
      <alignment horizontal="left" vertical="center" wrapText="1"/>
    </xf>
    <xf numFmtId="0" fontId="31" fillId="0" borderId="21" xfId="0" applyFont="1" applyBorder="1" applyAlignment="1">
      <alignment horizontal="left" vertical="center"/>
    </xf>
    <xf numFmtId="41" fontId="0" fillId="4" borderId="13" xfId="1" applyFont="1" applyFill="1" applyBorder="1" applyAlignment="1">
      <alignment horizontal="center" vertical="center"/>
    </xf>
    <xf numFmtId="176" fontId="24" fillId="0" borderId="25" xfId="0" applyNumberFormat="1" applyFont="1" applyBorder="1" applyAlignment="1">
      <alignment horizontal="center" vertical="center"/>
    </xf>
    <xf numFmtId="176" fontId="24" fillId="0" borderId="8" xfId="0" applyNumberFormat="1" applyFont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41" fontId="0" fillId="4" borderId="18" xfId="1" applyFont="1" applyFill="1" applyBorder="1" applyAlignment="1">
      <alignment horizontal="center" vertical="center"/>
    </xf>
    <xf numFmtId="41" fontId="0" fillId="4" borderId="26" xfId="1" applyFont="1" applyFill="1" applyBorder="1" applyAlignment="1">
      <alignment horizontal="center" vertical="center"/>
    </xf>
    <xf numFmtId="41" fontId="11" fillId="4" borderId="12" xfId="1" applyFont="1" applyFill="1" applyBorder="1" applyAlignment="1">
      <alignment horizontal="center" vertical="center"/>
    </xf>
    <xf numFmtId="0" fontId="13" fillId="0" borderId="20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/>
    </xf>
    <xf numFmtId="0" fontId="0" fillId="0" borderId="20" xfId="0" quotePrefix="1" applyBorder="1" applyAlignment="1">
      <alignment horizontal="center" vertical="center" wrapText="1"/>
    </xf>
    <xf numFmtId="0" fontId="0" fillId="0" borderId="29" xfId="0" quotePrefix="1" applyBorder="1" applyAlignment="1">
      <alignment horizontal="center" vertical="center" wrapText="1"/>
    </xf>
    <xf numFmtId="0" fontId="0" fillId="0" borderId="21" xfId="0" quotePrefix="1" applyBorder="1" applyAlignment="1">
      <alignment horizontal="center" vertical="center" wrapText="1"/>
    </xf>
    <xf numFmtId="41" fontId="0" fillId="4" borderId="19" xfId="1" applyFont="1" applyFill="1" applyBorder="1" applyAlignment="1">
      <alignment horizontal="center" vertical="center"/>
    </xf>
    <xf numFmtId="41" fontId="22" fillId="5" borderId="22" xfId="1" applyFont="1" applyFill="1" applyBorder="1" applyAlignment="1">
      <alignment horizontal="center" vertical="center"/>
    </xf>
    <xf numFmtId="41" fontId="22" fillId="5" borderId="23" xfId="1" applyFont="1" applyFill="1" applyBorder="1" applyAlignment="1">
      <alignment horizontal="center" vertical="center"/>
    </xf>
    <xf numFmtId="41" fontId="22" fillId="5" borderId="24" xfId="1" applyFont="1" applyFill="1" applyBorder="1" applyAlignment="1">
      <alignment horizontal="center" vertical="center"/>
    </xf>
    <xf numFmtId="41" fontId="0" fillId="4" borderId="6" xfId="1" applyFont="1" applyFill="1" applyBorder="1" applyAlignment="1">
      <alignment horizontal="center" vertical="center"/>
    </xf>
    <xf numFmtId="41" fontId="6" fillId="4" borderId="13" xfId="1" applyFont="1" applyFill="1" applyBorder="1" applyAlignment="1">
      <alignment horizontal="center" vertical="center"/>
    </xf>
    <xf numFmtId="41" fontId="6" fillId="4" borderId="12" xfId="1" applyFont="1" applyFill="1" applyBorder="1" applyAlignment="1">
      <alignment horizontal="center" vertical="center"/>
    </xf>
    <xf numFmtId="41" fontId="18" fillId="5" borderId="15" xfId="1" applyFont="1" applyFill="1" applyBorder="1" applyAlignment="1">
      <alignment horizontal="center" vertical="center"/>
    </xf>
    <xf numFmtId="41" fontId="18" fillId="5" borderId="16" xfId="1" applyFont="1" applyFill="1" applyBorder="1" applyAlignment="1">
      <alignment horizontal="center" vertical="center"/>
    </xf>
    <xf numFmtId="41" fontId="18" fillId="5" borderId="17" xfId="1" applyFont="1" applyFill="1" applyBorder="1" applyAlignment="1">
      <alignment horizontal="center" vertical="center"/>
    </xf>
  </cellXfs>
  <cellStyles count="5">
    <cellStyle name="쉼표 [0]" xfId="1" builtinId="6"/>
    <cellStyle name="쉼표 [0] 15" xfId="4" xr:uid="{4EEA6AA7-16B9-404D-B258-08A8C51AFD26}"/>
    <cellStyle name="쉼표 [0] 2" xfId="3" xr:uid="{AB474823-69C4-4024-8A53-699FE958F7D6}"/>
    <cellStyle name="표준" xfId="0" builtinId="0"/>
    <cellStyle name="표준 2" xfId="2" xr:uid="{9CB3CFB6-E96C-40BC-99DF-F46131EFC4FF}"/>
  </cellStyles>
  <dxfs count="0"/>
  <tableStyles count="0" defaultTableStyle="TableStyleMedium2" defaultPivotStyle="PivotStyleLight16"/>
  <colors>
    <mruColors>
      <color rgb="FFCCFFCC"/>
      <color rgb="FF0000FF"/>
      <color rgb="FFFF3300"/>
      <color rgb="FFFFFF99"/>
      <color rgb="FFCC3300"/>
      <color rgb="FFFFFFCC"/>
      <color rgb="FF99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theme" Target="theme/theme1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styles" Target="style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calcChain" Target="calcChain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D19D5-87D0-4971-AB85-256EF3C51C4B}">
  <dimension ref="A1:F40"/>
  <sheetViews>
    <sheetView zoomScaleNormal="100" workbookViewId="0">
      <selection activeCell="K26" sqref="K26"/>
    </sheetView>
  </sheetViews>
  <sheetFormatPr defaultRowHeight="16.5"/>
  <cols>
    <col min="1" max="1" width="7.375" style="6" customWidth="1"/>
    <col min="2" max="2" width="26.75" customWidth="1"/>
    <col min="3" max="5" width="13.875" style="10" customWidth="1"/>
    <col min="6" max="6" width="18.25" customWidth="1"/>
  </cols>
  <sheetData>
    <row r="1" spans="1:6" s="54" customFormat="1">
      <c r="A1" s="53"/>
      <c r="C1" s="55"/>
      <c r="D1" s="55"/>
      <c r="E1" s="55"/>
    </row>
    <row r="2" spans="1:6" s="54" customFormat="1" ht="20.25">
      <c r="A2" s="53"/>
      <c r="C2" s="258" t="s">
        <v>238</v>
      </c>
      <c r="D2" s="259"/>
      <c r="E2" s="260"/>
    </row>
    <row r="3" spans="1:6" s="54" customFormat="1" ht="17.25" thickBot="1">
      <c r="A3" s="126"/>
      <c r="B3" s="83"/>
      <c r="C3" s="261"/>
      <c r="D3" s="261"/>
      <c r="E3" s="71"/>
    </row>
    <row r="4" spans="1:6" ht="23.25" customHeight="1" thickBot="1">
      <c r="A4" s="18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6" ht="19.5" customHeight="1">
      <c r="A5" s="7"/>
      <c r="B5" s="5"/>
      <c r="C5" s="11"/>
      <c r="D5" s="11"/>
      <c r="E5" s="11">
        <f>C5-D5</f>
        <v>0</v>
      </c>
      <c r="F5" s="25"/>
    </row>
    <row r="6" spans="1:6" ht="19.5" customHeight="1">
      <c r="A6" s="8"/>
      <c r="B6" s="33"/>
      <c r="C6" s="32"/>
      <c r="D6" s="32"/>
      <c r="E6" s="32">
        <f>E5+C6-D6</f>
        <v>0</v>
      </c>
      <c r="F6" s="38"/>
    </row>
    <row r="7" spans="1:6" ht="19.5" customHeight="1">
      <c r="A7" s="8"/>
      <c r="B7" s="1"/>
      <c r="C7" s="12"/>
      <c r="D7" s="12"/>
      <c r="E7" s="12">
        <f t="shared" ref="E7:E27" si="0">E6+C7-D7</f>
        <v>0</v>
      </c>
      <c r="F7" s="2"/>
    </row>
    <row r="8" spans="1:6" ht="19.5" customHeight="1">
      <c r="A8" s="8"/>
      <c r="B8" s="1"/>
      <c r="C8" s="12"/>
      <c r="D8" s="12"/>
      <c r="E8" s="12">
        <f t="shared" si="0"/>
        <v>0</v>
      </c>
      <c r="F8" s="2"/>
    </row>
    <row r="9" spans="1:6" ht="19.5" customHeight="1">
      <c r="A9" s="8"/>
      <c r="B9" s="1"/>
      <c r="C9" s="12"/>
      <c r="D9" s="12"/>
      <c r="E9" s="12">
        <f t="shared" si="0"/>
        <v>0</v>
      </c>
      <c r="F9" s="2"/>
    </row>
    <row r="10" spans="1:6" ht="19.5" customHeight="1">
      <c r="A10" s="8"/>
      <c r="B10" s="1"/>
      <c r="C10" s="12"/>
      <c r="D10" s="12"/>
      <c r="E10" s="12">
        <f t="shared" si="0"/>
        <v>0</v>
      </c>
      <c r="F10" s="2"/>
    </row>
    <row r="11" spans="1:6" ht="19.5" customHeight="1">
      <c r="A11" s="8"/>
      <c r="B11" s="1"/>
      <c r="C11" s="12"/>
      <c r="D11" s="12"/>
      <c r="E11" s="12">
        <f t="shared" si="0"/>
        <v>0</v>
      </c>
      <c r="F11" s="2"/>
    </row>
    <row r="12" spans="1:6" ht="19.5" customHeight="1">
      <c r="A12" s="8"/>
      <c r="B12" s="1"/>
      <c r="C12" s="12"/>
      <c r="D12" s="12"/>
      <c r="E12" s="12">
        <f t="shared" si="0"/>
        <v>0</v>
      </c>
      <c r="F12" s="2"/>
    </row>
    <row r="13" spans="1:6" ht="19.5" customHeight="1">
      <c r="A13" s="8"/>
      <c r="B13" s="1"/>
      <c r="C13" s="12"/>
      <c r="D13" s="12"/>
      <c r="E13" s="12">
        <f t="shared" si="0"/>
        <v>0</v>
      </c>
      <c r="F13" s="2"/>
    </row>
    <row r="14" spans="1:6" ht="19.5" customHeight="1">
      <c r="A14" s="8"/>
      <c r="B14" s="1"/>
      <c r="C14" s="12"/>
      <c r="D14" s="12"/>
      <c r="E14" s="12">
        <f t="shared" si="0"/>
        <v>0</v>
      </c>
      <c r="F14" s="2"/>
    </row>
    <row r="15" spans="1:6" ht="19.5" customHeight="1">
      <c r="A15" s="8"/>
      <c r="B15" s="1"/>
      <c r="C15" s="12"/>
      <c r="D15" s="12"/>
      <c r="E15" s="12">
        <f t="shared" si="0"/>
        <v>0</v>
      </c>
      <c r="F15" s="2"/>
    </row>
    <row r="16" spans="1:6" ht="19.5" customHeight="1">
      <c r="A16" s="8"/>
      <c r="B16" s="1"/>
      <c r="C16" s="12"/>
      <c r="D16" s="12"/>
      <c r="E16" s="12">
        <f t="shared" si="0"/>
        <v>0</v>
      </c>
      <c r="F16" s="2"/>
    </row>
    <row r="17" spans="1:6" ht="19.5" customHeight="1">
      <c r="A17" s="8"/>
      <c r="B17" s="1"/>
      <c r="C17" s="12"/>
      <c r="D17" s="12"/>
      <c r="E17" s="12">
        <f t="shared" si="0"/>
        <v>0</v>
      </c>
      <c r="F17" s="2"/>
    </row>
    <row r="18" spans="1:6" ht="19.5" customHeight="1">
      <c r="A18" s="8"/>
      <c r="B18" s="1"/>
      <c r="C18" s="12"/>
      <c r="D18" s="12"/>
      <c r="E18" s="12">
        <f t="shared" si="0"/>
        <v>0</v>
      </c>
      <c r="F18" s="2"/>
    </row>
    <row r="19" spans="1:6" ht="19.5" customHeight="1">
      <c r="A19" s="8"/>
      <c r="B19" s="1"/>
      <c r="C19" s="12"/>
      <c r="D19" s="12"/>
      <c r="E19" s="12">
        <f t="shared" si="0"/>
        <v>0</v>
      </c>
      <c r="F19" s="2"/>
    </row>
    <row r="20" spans="1:6" ht="19.5" customHeight="1">
      <c r="A20" s="8"/>
      <c r="B20" s="1"/>
      <c r="C20" s="12"/>
      <c r="D20" s="12"/>
      <c r="E20" s="12">
        <f t="shared" si="0"/>
        <v>0</v>
      </c>
      <c r="F20" s="2"/>
    </row>
    <row r="21" spans="1:6" ht="19.5" customHeight="1">
      <c r="A21" s="8"/>
      <c r="B21" s="1"/>
      <c r="C21" s="12"/>
      <c r="D21" s="12"/>
      <c r="E21" s="12">
        <f t="shared" si="0"/>
        <v>0</v>
      </c>
      <c r="F21" s="2"/>
    </row>
    <row r="22" spans="1:6" ht="19.5" customHeight="1">
      <c r="A22" s="8"/>
      <c r="B22" s="1"/>
      <c r="C22" s="12"/>
      <c r="D22" s="12"/>
      <c r="E22" s="12">
        <f t="shared" si="0"/>
        <v>0</v>
      </c>
      <c r="F22" s="2"/>
    </row>
    <row r="23" spans="1:6" ht="19.5" customHeight="1">
      <c r="A23" s="8"/>
      <c r="B23" s="1"/>
      <c r="C23" s="12"/>
      <c r="D23" s="12"/>
      <c r="E23" s="12">
        <f t="shared" si="0"/>
        <v>0</v>
      </c>
      <c r="F23" s="2"/>
    </row>
    <row r="24" spans="1:6" ht="19.5" customHeight="1">
      <c r="A24" s="8"/>
      <c r="B24" s="1"/>
      <c r="C24" s="12"/>
      <c r="D24" s="12"/>
      <c r="E24" s="12">
        <f t="shared" si="0"/>
        <v>0</v>
      </c>
      <c r="F24" s="2"/>
    </row>
    <row r="25" spans="1:6" ht="19.5" customHeight="1">
      <c r="A25" s="8"/>
      <c r="B25" s="1"/>
      <c r="C25" s="12"/>
      <c r="D25" s="12"/>
      <c r="E25" s="12">
        <f t="shared" si="0"/>
        <v>0</v>
      </c>
      <c r="F25" s="2"/>
    </row>
    <row r="26" spans="1:6" ht="19.5" customHeight="1">
      <c r="A26" s="8"/>
      <c r="B26" s="1"/>
      <c r="C26" s="12"/>
      <c r="D26" s="12"/>
      <c r="E26" s="12">
        <f t="shared" si="0"/>
        <v>0</v>
      </c>
      <c r="F26" s="2"/>
    </row>
    <row r="27" spans="1:6" ht="19.5" customHeight="1">
      <c r="A27" s="8"/>
      <c r="B27" s="1"/>
      <c r="C27" s="12"/>
      <c r="D27" s="12"/>
      <c r="E27" s="12">
        <f t="shared" si="0"/>
        <v>0</v>
      </c>
      <c r="F27" s="2"/>
    </row>
    <row r="28" spans="1:6" ht="19.5" customHeight="1">
      <c r="A28" s="8"/>
      <c r="B28" s="1"/>
      <c r="C28" s="12"/>
      <c r="D28" s="12"/>
      <c r="E28" s="12"/>
      <c r="F28" s="2"/>
    </row>
    <row r="29" spans="1:6" ht="19.5" customHeight="1">
      <c r="A29" s="8"/>
      <c r="B29" s="1"/>
      <c r="C29" s="12"/>
      <c r="D29" s="12"/>
      <c r="E29" s="12"/>
      <c r="F29" s="2"/>
    </row>
    <row r="30" spans="1:6" ht="19.5" customHeight="1">
      <c r="A30" s="8"/>
      <c r="B30" s="1"/>
      <c r="C30" s="12"/>
      <c r="D30" s="12"/>
      <c r="E30" s="12"/>
      <c r="F30" s="2"/>
    </row>
    <row r="31" spans="1:6" ht="19.5" customHeight="1">
      <c r="A31" s="8"/>
      <c r="B31" s="1"/>
      <c r="C31" s="12"/>
      <c r="D31" s="12"/>
      <c r="E31" s="12"/>
      <c r="F31" s="2"/>
    </row>
    <row r="32" spans="1:6" ht="19.5" customHeight="1">
      <c r="A32" s="8"/>
      <c r="B32" s="1"/>
      <c r="C32" s="12"/>
      <c r="D32" s="12"/>
      <c r="E32" s="12"/>
      <c r="F32" s="2"/>
    </row>
    <row r="33" spans="1:6" ht="19.5" customHeight="1">
      <c r="A33" s="8"/>
      <c r="B33" s="1"/>
      <c r="C33" s="12"/>
      <c r="D33" s="12"/>
      <c r="E33" s="12"/>
      <c r="F33" s="2"/>
    </row>
    <row r="34" spans="1:6" ht="19.5" customHeight="1">
      <c r="A34" s="8"/>
      <c r="B34" s="1"/>
      <c r="C34" s="12"/>
      <c r="D34" s="12"/>
      <c r="E34" s="12"/>
      <c r="F34" s="2"/>
    </row>
    <row r="35" spans="1:6" ht="19.5" customHeight="1">
      <c r="A35" s="8"/>
      <c r="B35" s="1"/>
      <c r="C35" s="12"/>
      <c r="D35" s="12"/>
      <c r="E35" s="12"/>
      <c r="F35" s="2"/>
    </row>
    <row r="36" spans="1:6" ht="19.5" customHeight="1">
      <c r="A36" s="8"/>
      <c r="B36" s="1"/>
      <c r="C36" s="12"/>
      <c r="D36" s="12"/>
      <c r="E36" s="12"/>
      <c r="F36" s="2"/>
    </row>
    <row r="37" spans="1:6" ht="19.5" customHeight="1">
      <c r="A37" s="8"/>
      <c r="B37" s="1"/>
      <c r="C37" s="12"/>
      <c r="D37" s="12"/>
      <c r="E37" s="12"/>
      <c r="F37" s="2"/>
    </row>
    <row r="38" spans="1:6" ht="19.5" customHeight="1">
      <c r="A38" s="8"/>
      <c r="B38" s="1"/>
      <c r="C38" s="12"/>
      <c r="D38" s="12"/>
      <c r="E38" s="12"/>
      <c r="F38" s="2"/>
    </row>
    <row r="39" spans="1:6" ht="19.5" customHeight="1">
      <c r="A39" s="8"/>
      <c r="B39" s="1"/>
      <c r="C39" s="12"/>
      <c r="D39" s="12"/>
      <c r="E39" s="12"/>
      <c r="F39" s="2"/>
    </row>
    <row r="40" spans="1:6" ht="19.5" customHeight="1" thickBot="1">
      <c r="A40" s="9"/>
      <c r="B40" s="3"/>
      <c r="C40" s="13"/>
      <c r="D40" s="13"/>
      <c r="E40" s="13"/>
      <c r="F40" s="4"/>
    </row>
  </sheetData>
  <mergeCells count="2">
    <mergeCell ref="C2:E2"/>
    <mergeCell ref="C3:D3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7667-D8EB-43CC-AA59-2B2708AF7F6F}">
  <sheetPr codeName="Sheet18"/>
  <dimension ref="A3:F40"/>
  <sheetViews>
    <sheetView zoomScaleNormal="100" workbookViewId="0">
      <selection activeCell="H25" sqref="H25"/>
    </sheetView>
  </sheetViews>
  <sheetFormatPr defaultRowHeight="16.5"/>
  <cols>
    <col min="1" max="1" width="7.375" style="6" customWidth="1"/>
    <col min="2" max="2" width="26.75" customWidth="1"/>
    <col min="3" max="5" width="13.875" style="10" customWidth="1"/>
    <col min="6" max="6" width="21.125" customWidth="1"/>
  </cols>
  <sheetData>
    <row r="3" spans="1:6" ht="17.25" thickBot="1">
      <c r="A3" s="6" t="s">
        <v>82</v>
      </c>
      <c r="B3" s="50" t="s">
        <v>83</v>
      </c>
      <c r="C3" s="262" t="s">
        <v>84</v>
      </c>
      <c r="D3" s="262"/>
      <c r="E3" s="14"/>
      <c r="F3" s="47" t="s">
        <v>85</v>
      </c>
    </row>
    <row r="4" spans="1:6" ht="23.25" customHeight="1" thickBot="1">
      <c r="A4" s="18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6" ht="19.5" customHeight="1">
      <c r="A5" s="7">
        <v>45027</v>
      </c>
      <c r="B5" s="5" t="s">
        <v>86</v>
      </c>
      <c r="C5" s="11">
        <v>35000000</v>
      </c>
      <c r="D5" s="11"/>
      <c r="E5" s="11">
        <f>C5-D5</f>
        <v>35000000</v>
      </c>
      <c r="F5" s="25"/>
    </row>
    <row r="6" spans="1:6" ht="19.5" customHeight="1">
      <c r="A6" s="8">
        <v>45031</v>
      </c>
      <c r="B6" s="33" t="s">
        <v>87</v>
      </c>
      <c r="C6" s="32"/>
      <c r="D6" s="32">
        <v>20800000</v>
      </c>
      <c r="E6" s="32">
        <f>E5+C6-D6</f>
        <v>14200000</v>
      </c>
      <c r="F6" s="38"/>
    </row>
    <row r="7" spans="1:6" ht="19.5" customHeight="1">
      <c r="A7" s="8">
        <v>45027</v>
      </c>
      <c r="B7" s="1" t="s">
        <v>27</v>
      </c>
      <c r="C7" s="12"/>
      <c r="D7" s="12">
        <v>14200000</v>
      </c>
      <c r="E7" s="12">
        <f t="shared" ref="E7:E27" si="0">E6+C7-D7</f>
        <v>0</v>
      </c>
      <c r="F7" s="2"/>
    </row>
    <row r="8" spans="1:6" ht="19.5" customHeight="1">
      <c r="A8" s="8"/>
      <c r="B8" s="1"/>
      <c r="C8" s="12"/>
      <c r="D8" s="12"/>
      <c r="E8" s="12">
        <f t="shared" si="0"/>
        <v>0</v>
      </c>
      <c r="F8" s="2"/>
    </row>
    <row r="9" spans="1:6" ht="19.5" customHeight="1">
      <c r="A9" s="8"/>
      <c r="B9" s="1"/>
      <c r="C9" s="12"/>
      <c r="D9" s="12"/>
      <c r="E9" s="12">
        <f t="shared" si="0"/>
        <v>0</v>
      </c>
      <c r="F9" s="2"/>
    </row>
    <row r="10" spans="1:6" ht="19.5" customHeight="1">
      <c r="A10" s="8"/>
      <c r="B10" s="1"/>
      <c r="C10" s="12"/>
      <c r="D10" s="12"/>
      <c r="E10" s="12">
        <f t="shared" si="0"/>
        <v>0</v>
      </c>
      <c r="F10" s="2"/>
    </row>
    <row r="11" spans="1:6" ht="19.5" customHeight="1">
      <c r="A11" s="8"/>
      <c r="B11" s="1"/>
      <c r="C11" s="12"/>
      <c r="D11" s="12"/>
      <c r="E11" s="12">
        <f t="shared" si="0"/>
        <v>0</v>
      </c>
      <c r="F11" s="2"/>
    </row>
    <row r="12" spans="1:6" ht="19.5" customHeight="1">
      <c r="A12" s="8"/>
      <c r="B12" s="1"/>
      <c r="C12" s="12"/>
      <c r="D12" s="12"/>
      <c r="E12" s="12">
        <f t="shared" si="0"/>
        <v>0</v>
      </c>
      <c r="F12" s="2"/>
    </row>
    <row r="13" spans="1:6" ht="19.5" customHeight="1">
      <c r="A13" s="8"/>
      <c r="B13" s="1"/>
      <c r="C13" s="12"/>
      <c r="D13" s="12"/>
      <c r="E13" s="12">
        <f t="shared" si="0"/>
        <v>0</v>
      </c>
      <c r="F13" s="2"/>
    </row>
    <row r="14" spans="1:6" ht="19.5" customHeight="1">
      <c r="A14" s="8"/>
      <c r="B14" s="1"/>
      <c r="C14" s="12"/>
      <c r="D14" s="12"/>
      <c r="E14" s="12">
        <f t="shared" si="0"/>
        <v>0</v>
      </c>
      <c r="F14" s="2"/>
    </row>
    <row r="15" spans="1:6" ht="19.5" customHeight="1">
      <c r="A15" s="8"/>
      <c r="B15" s="1"/>
      <c r="C15" s="12"/>
      <c r="D15" s="12"/>
      <c r="E15" s="12">
        <f t="shared" si="0"/>
        <v>0</v>
      </c>
      <c r="F15" s="2"/>
    </row>
    <row r="16" spans="1:6" ht="19.5" customHeight="1">
      <c r="A16" s="8"/>
      <c r="B16" s="1"/>
      <c r="C16" s="12"/>
      <c r="D16" s="12"/>
      <c r="E16" s="12">
        <f t="shared" si="0"/>
        <v>0</v>
      </c>
      <c r="F16" s="2"/>
    </row>
    <row r="17" spans="1:6" ht="19.5" customHeight="1">
      <c r="A17" s="8"/>
      <c r="B17" s="1"/>
      <c r="C17" s="12"/>
      <c r="D17" s="12"/>
      <c r="E17" s="12">
        <f t="shared" si="0"/>
        <v>0</v>
      </c>
      <c r="F17" s="2"/>
    </row>
    <row r="18" spans="1:6" ht="19.5" customHeight="1">
      <c r="A18" s="8"/>
      <c r="B18" s="1"/>
      <c r="C18" s="12"/>
      <c r="D18" s="12"/>
      <c r="E18" s="12">
        <f t="shared" si="0"/>
        <v>0</v>
      </c>
      <c r="F18" s="2"/>
    </row>
    <row r="19" spans="1:6" ht="19.5" customHeight="1">
      <c r="A19" s="8"/>
      <c r="B19" s="1"/>
      <c r="C19" s="12"/>
      <c r="D19" s="12"/>
      <c r="E19" s="12">
        <f t="shared" si="0"/>
        <v>0</v>
      </c>
      <c r="F19" s="2"/>
    </row>
    <row r="20" spans="1:6" ht="19.5" customHeight="1">
      <c r="A20" s="8"/>
      <c r="B20" s="1"/>
      <c r="C20" s="12"/>
      <c r="D20" s="12"/>
      <c r="E20" s="12">
        <f t="shared" si="0"/>
        <v>0</v>
      </c>
      <c r="F20" s="2"/>
    </row>
    <row r="21" spans="1:6" ht="19.5" customHeight="1">
      <c r="A21" s="8"/>
      <c r="B21" s="1"/>
      <c r="C21" s="12"/>
      <c r="D21" s="12"/>
      <c r="E21" s="12">
        <f t="shared" si="0"/>
        <v>0</v>
      </c>
      <c r="F21" s="2"/>
    </row>
    <row r="22" spans="1:6" ht="19.5" customHeight="1">
      <c r="A22" s="8"/>
      <c r="B22" s="1"/>
      <c r="C22" s="12"/>
      <c r="D22" s="12"/>
      <c r="E22" s="12">
        <f t="shared" si="0"/>
        <v>0</v>
      </c>
      <c r="F22" s="2"/>
    </row>
    <row r="23" spans="1:6" ht="19.5" customHeight="1">
      <c r="A23" s="8"/>
      <c r="B23" s="1"/>
      <c r="C23" s="12"/>
      <c r="D23" s="12"/>
      <c r="E23" s="12">
        <f t="shared" si="0"/>
        <v>0</v>
      </c>
      <c r="F23" s="2"/>
    </row>
    <row r="24" spans="1:6" ht="19.5" customHeight="1">
      <c r="A24" s="8"/>
      <c r="B24" s="1"/>
      <c r="C24" s="12"/>
      <c r="D24" s="12"/>
      <c r="E24" s="12">
        <f t="shared" si="0"/>
        <v>0</v>
      </c>
      <c r="F24" s="2"/>
    </row>
    <row r="25" spans="1:6" ht="19.5" customHeight="1">
      <c r="A25" s="8"/>
      <c r="B25" s="1"/>
      <c r="C25" s="12"/>
      <c r="D25" s="12"/>
      <c r="E25" s="12">
        <f t="shared" si="0"/>
        <v>0</v>
      </c>
      <c r="F25" s="2"/>
    </row>
    <row r="26" spans="1:6" ht="19.5" customHeight="1">
      <c r="A26" s="8"/>
      <c r="B26" s="1"/>
      <c r="C26" s="12"/>
      <c r="D26" s="12"/>
      <c r="E26" s="12">
        <f t="shared" si="0"/>
        <v>0</v>
      </c>
      <c r="F26" s="2"/>
    </row>
    <row r="27" spans="1:6" ht="19.5" customHeight="1">
      <c r="A27" s="8"/>
      <c r="B27" s="1"/>
      <c r="C27" s="12"/>
      <c r="D27" s="12"/>
      <c r="E27" s="12">
        <f t="shared" si="0"/>
        <v>0</v>
      </c>
      <c r="F27" s="2"/>
    </row>
    <row r="28" spans="1:6" ht="19.5" customHeight="1">
      <c r="A28" s="8"/>
      <c r="B28" s="1"/>
      <c r="C28" s="12"/>
      <c r="D28" s="12"/>
      <c r="E28" s="12"/>
      <c r="F28" s="2"/>
    </row>
    <row r="29" spans="1:6" ht="19.5" customHeight="1">
      <c r="A29" s="8"/>
      <c r="B29" s="1"/>
      <c r="C29" s="12"/>
      <c r="D29" s="12"/>
      <c r="E29" s="12"/>
      <c r="F29" s="2"/>
    </row>
    <row r="30" spans="1:6" ht="19.5" customHeight="1">
      <c r="A30" s="8"/>
      <c r="B30" s="1"/>
      <c r="C30" s="12"/>
      <c r="D30" s="12"/>
      <c r="E30" s="12"/>
      <c r="F30" s="2"/>
    </row>
    <row r="31" spans="1:6" ht="19.5" customHeight="1">
      <c r="A31" s="8"/>
      <c r="B31" s="1"/>
      <c r="C31" s="12"/>
      <c r="D31" s="12"/>
      <c r="E31" s="12"/>
      <c r="F31" s="2"/>
    </row>
    <row r="32" spans="1:6" ht="19.5" customHeight="1">
      <c r="A32" s="8"/>
      <c r="B32" s="1"/>
      <c r="C32" s="12"/>
      <c r="D32" s="12"/>
      <c r="E32" s="12"/>
      <c r="F32" s="2"/>
    </row>
    <row r="33" spans="1:6" ht="19.5" customHeight="1">
      <c r="A33" s="8"/>
      <c r="B33" s="1"/>
      <c r="C33" s="12"/>
      <c r="D33" s="12"/>
      <c r="E33" s="12"/>
      <c r="F33" s="2"/>
    </row>
    <row r="34" spans="1:6" ht="19.5" customHeight="1">
      <c r="A34" s="8"/>
      <c r="B34" s="1"/>
      <c r="C34" s="12"/>
      <c r="D34" s="12"/>
      <c r="E34" s="12"/>
      <c r="F34" s="2"/>
    </row>
    <row r="35" spans="1:6" ht="19.5" customHeight="1">
      <c r="A35" s="8"/>
      <c r="B35" s="1"/>
      <c r="C35" s="12"/>
      <c r="D35" s="12"/>
      <c r="E35" s="12"/>
      <c r="F35" s="2"/>
    </row>
    <row r="36" spans="1:6" ht="19.5" customHeight="1">
      <c r="A36" s="8"/>
      <c r="B36" s="1"/>
      <c r="C36" s="12"/>
      <c r="D36" s="12"/>
      <c r="E36" s="12"/>
      <c r="F36" s="2"/>
    </row>
    <row r="37" spans="1:6" ht="19.5" customHeight="1">
      <c r="A37" s="8"/>
      <c r="B37" s="1"/>
      <c r="C37" s="12"/>
      <c r="D37" s="12"/>
      <c r="E37" s="12"/>
      <c r="F37" s="2"/>
    </row>
    <row r="38" spans="1:6" ht="19.5" customHeight="1">
      <c r="A38" s="8"/>
      <c r="B38" s="1"/>
      <c r="C38" s="12"/>
      <c r="D38" s="12"/>
      <c r="E38" s="12"/>
      <c r="F38" s="2"/>
    </row>
    <row r="39" spans="1:6" ht="19.5" customHeight="1">
      <c r="A39" s="8"/>
      <c r="B39" s="1"/>
      <c r="C39" s="12"/>
      <c r="D39" s="12"/>
      <c r="E39" s="12"/>
      <c r="F39" s="2"/>
    </row>
    <row r="40" spans="1:6" ht="19.5" customHeight="1" thickBot="1">
      <c r="A40" s="9"/>
      <c r="B40" s="3"/>
      <c r="C40" s="13"/>
      <c r="D40" s="13"/>
      <c r="E40" s="13"/>
      <c r="F40" s="4"/>
    </row>
  </sheetData>
  <mergeCells count="1">
    <mergeCell ref="C3:D3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31C4E-910C-4E89-A46D-D35DE4BF9D10}">
  <dimension ref="A1:F40"/>
  <sheetViews>
    <sheetView zoomScaleNormal="100" workbookViewId="0">
      <selection activeCell="I25" sqref="I25"/>
    </sheetView>
  </sheetViews>
  <sheetFormatPr defaultRowHeight="16.5"/>
  <cols>
    <col min="1" max="1" width="7.375" style="6" customWidth="1"/>
    <col min="2" max="2" width="26.75" customWidth="1"/>
    <col min="3" max="5" width="13.875" style="10" customWidth="1"/>
    <col min="6" max="6" width="18.25" customWidth="1"/>
  </cols>
  <sheetData>
    <row r="1" spans="1:6" s="54" customFormat="1">
      <c r="A1" s="53"/>
      <c r="C1" s="55"/>
      <c r="D1" s="55"/>
      <c r="E1" s="55"/>
    </row>
    <row r="2" spans="1:6" s="54" customFormat="1" ht="20.25">
      <c r="A2" s="53"/>
      <c r="C2" s="258" t="s">
        <v>238</v>
      </c>
      <c r="D2" s="259"/>
      <c r="E2" s="260"/>
    </row>
    <row r="3" spans="1:6" s="54" customFormat="1" ht="17.25" thickBot="1">
      <c r="A3" s="53" t="s">
        <v>621</v>
      </c>
      <c r="B3" s="83" t="s">
        <v>1098</v>
      </c>
      <c r="C3" s="265" t="s">
        <v>1099</v>
      </c>
      <c r="D3" s="265"/>
      <c r="E3" s="71"/>
    </row>
    <row r="4" spans="1:6" ht="23.25" customHeight="1" thickBot="1">
      <c r="A4" s="18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6" ht="19.5" customHeight="1">
      <c r="A5" s="107">
        <v>45426</v>
      </c>
      <c r="B5" s="5" t="s">
        <v>622</v>
      </c>
      <c r="C5" s="11">
        <v>670000</v>
      </c>
      <c r="D5" s="11"/>
      <c r="E5" s="11">
        <f>C5-D5</f>
        <v>670000</v>
      </c>
      <c r="F5" s="25"/>
    </row>
    <row r="6" spans="1:6" ht="19.5" customHeight="1">
      <c r="A6" s="108">
        <v>45440</v>
      </c>
      <c r="B6" s="81" t="s">
        <v>623</v>
      </c>
      <c r="C6" s="37">
        <v>649500</v>
      </c>
      <c r="D6" s="37"/>
      <c r="E6" s="37">
        <f>E5+C6-D6</f>
        <v>1319500</v>
      </c>
      <c r="F6" s="38"/>
    </row>
    <row r="7" spans="1:6" ht="19.5" customHeight="1">
      <c r="A7" s="108">
        <v>45449</v>
      </c>
      <c r="B7" s="1" t="s">
        <v>548</v>
      </c>
      <c r="C7" s="12">
        <v>-19500</v>
      </c>
      <c r="D7" s="12">
        <v>1300000</v>
      </c>
      <c r="E7" s="12">
        <f t="shared" ref="E7:E27" si="0">E6+C7-D7</f>
        <v>0</v>
      </c>
      <c r="F7" s="2"/>
    </row>
    <row r="8" spans="1:6" ht="19.5" customHeight="1">
      <c r="A8" s="108">
        <v>45756</v>
      </c>
      <c r="B8" s="1" t="s">
        <v>1097</v>
      </c>
      <c r="C8" s="12">
        <v>47000000</v>
      </c>
      <c r="D8" s="12"/>
      <c r="E8" s="12">
        <f t="shared" si="0"/>
        <v>47000000</v>
      </c>
      <c r="F8" s="2"/>
    </row>
    <row r="9" spans="1:6" ht="19.5" customHeight="1">
      <c r="A9" s="149">
        <v>45791</v>
      </c>
      <c r="B9" s="40" t="s">
        <v>1204</v>
      </c>
      <c r="C9" s="41"/>
      <c r="D9" s="41">
        <v>18600000</v>
      </c>
      <c r="E9" s="12">
        <f t="shared" si="0"/>
        <v>28400000</v>
      </c>
      <c r="F9" s="2"/>
    </row>
    <row r="10" spans="1:6" ht="19.5" customHeight="1">
      <c r="A10" s="108"/>
      <c r="B10" s="1" t="s">
        <v>1205</v>
      </c>
      <c r="C10" s="12"/>
      <c r="D10" s="12">
        <v>21600000</v>
      </c>
      <c r="E10" s="12">
        <f t="shared" si="0"/>
        <v>6800000</v>
      </c>
      <c r="F10" s="2"/>
    </row>
    <row r="11" spans="1:6" ht="19.5" customHeight="1">
      <c r="A11" s="108">
        <v>45793</v>
      </c>
      <c r="B11" s="209" t="s">
        <v>1204</v>
      </c>
      <c r="C11" s="208"/>
      <c r="D11" s="208">
        <v>6000000</v>
      </c>
      <c r="E11" s="12">
        <f t="shared" si="0"/>
        <v>800000</v>
      </c>
      <c r="F11" s="2"/>
    </row>
    <row r="12" spans="1:6" ht="19.5" customHeight="1">
      <c r="A12" s="108">
        <v>45797</v>
      </c>
      <c r="B12" s="1" t="s">
        <v>1223</v>
      </c>
      <c r="C12" s="12">
        <v>3000000</v>
      </c>
      <c r="D12" s="12"/>
      <c r="E12" s="215">
        <f t="shared" si="0"/>
        <v>3800000</v>
      </c>
      <c r="F12" s="242" t="s">
        <v>528</v>
      </c>
    </row>
    <row r="13" spans="1:6" ht="19.5" customHeight="1">
      <c r="A13" s="108"/>
      <c r="B13" s="1"/>
      <c r="C13" s="12"/>
      <c r="D13" s="12"/>
      <c r="E13" s="12">
        <f t="shared" si="0"/>
        <v>3800000</v>
      </c>
      <c r="F13" s="2"/>
    </row>
    <row r="14" spans="1:6" ht="19.5" customHeight="1">
      <c r="A14" s="108"/>
      <c r="B14" s="1"/>
      <c r="C14" s="12"/>
      <c r="D14" s="12"/>
      <c r="E14" s="12">
        <f t="shared" si="0"/>
        <v>3800000</v>
      </c>
      <c r="F14" s="2"/>
    </row>
    <row r="15" spans="1:6" ht="19.5" customHeight="1">
      <c r="A15" s="108"/>
      <c r="B15" s="1"/>
      <c r="C15" s="12"/>
      <c r="D15" s="12"/>
      <c r="E15" s="12">
        <f t="shared" si="0"/>
        <v>3800000</v>
      </c>
      <c r="F15" s="2"/>
    </row>
    <row r="16" spans="1:6" ht="19.5" customHeight="1">
      <c r="A16" s="108"/>
      <c r="B16" s="1"/>
      <c r="C16" s="12"/>
      <c r="D16" s="12"/>
      <c r="E16" s="12">
        <f t="shared" si="0"/>
        <v>3800000</v>
      </c>
      <c r="F16" s="2"/>
    </row>
    <row r="17" spans="1:6" ht="19.5" customHeight="1">
      <c r="A17" s="108"/>
      <c r="B17" s="1"/>
      <c r="C17" s="12"/>
      <c r="D17" s="12"/>
      <c r="E17" s="12">
        <f t="shared" si="0"/>
        <v>3800000</v>
      </c>
      <c r="F17" s="2"/>
    </row>
    <row r="18" spans="1:6" ht="19.5" customHeight="1">
      <c r="A18" s="108"/>
      <c r="B18" s="1"/>
      <c r="C18" s="12"/>
      <c r="D18" s="12"/>
      <c r="E18" s="12">
        <f t="shared" si="0"/>
        <v>3800000</v>
      </c>
      <c r="F18" s="2"/>
    </row>
    <row r="19" spans="1:6" ht="19.5" customHeight="1">
      <c r="A19" s="108"/>
      <c r="B19" s="1"/>
      <c r="C19" s="12"/>
      <c r="D19" s="12"/>
      <c r="E19" s="12">
        <f t="shared" si="0"/>
        <v>3800000</v>
      </c>
      <c r="F19" s="2"/>
    </row>
    <row r="20" spans="1:6" ht="19.5" customHeight="1">
      <c r="A20" s="108"/>
      <c r="B20" s="1"/>
      <c r="C20" s="12"/>
      <c r="D20" s="12"/>
      <c r="E20" s="12">
        <f t="shared" si="0"/>
        <v>3800000</v>
      </c>
      <c r="F20" s="2"/>
    </row>
    <row r="21" spans="1:6" ht="19.5" customHeight="1">
      <c r="A21" s="108"/>
      <c r="B21" s="1"/>
      <c r="C21" s="12"/>
      <c r="D21" s="12"/>
      <c r="E21" s="12">
        <f t="shared" si="0"/>
        <v>3800000</v>
      </c>
      <c r="F21" s="2"/>
    </row>
    <row r="22" spans="1:6" ht="19.5" customHeight="1">
      <c r="A22" s="108"/>
      <c r="B22" s="1"/>
      <c r="C22" s="12"/>
      <c r="D22" s="12"/>
      <c r="E22" s="12">
        <f t="shared" si="0"/>
        <v>3800000</v>
      </c>
      <c r="F22" s="2"/>
    </row>
    <row r="23" spans="1:6" ht="19.5" customHeight="1">
      <c r="A23" s="108"/>
      <c r="B23" s="1"/>
      <c r="C23" s="12"/>
      <c r="D23" s="12"/>
      <c r="E23" s="12">
        <f t="shared" si="0"/>
        <v>3800000</v>
      </c>
      <c r="F23" s="2"/>
    </row>
    <row r="24" spans="1:6" ht="19.5" customHeight="1">
      <c r="A24" s="108"/>
      <c r="B24" s="1"/>
      <c r="C24" s="12"/>
      <c r="D24" s="12"/>
      <c r="E24" s="12">
        <f t="shared" si="0"/>
        <v>3800000</v>
      </c>
      <c r="F24" s="2"/>
    </row>
    <row r="25" spans="1:6" ht="19.5" customHeight="1">
      <c r="A25" s="108"/>
      <c r="B25" s="1"/>
      <c r="C25" s="12"/>
      <c r="D25" s="12"/>
      <c r="E25" s="12">
        <f t="shared" si="0"/>
        <v>3800000</v>
      </c>
      <c r="F25" s="2"/>
    </row>
    <row r="26" spans="1:6" ht="19.5" customHeight="1">
      <c r="A26" s="108"/>
      <c r="B26" s="1"/>
      <c r="C26" s="12"/>
      <c r="D26" s="12"/>
      <c r="E26" s="12">
        <f t="shared" si="0"/>
        <v>3800000</v>
      </c>
      <c r="F26" s="2"/>
    </row>
    <row r="27" spans="1:6" ht="19.5" customHeight="1">
      <c r="A27" s="108"/>
      <c r="B27" s="1"/>
      <c r="C27" s="12"/>
      <c r="D27" s="12"/>
      <c r="E27" s="12">
        <f t="shared" si="0"/>
        <v>3800000</v>
      </c>
      <c r="F27" s="2"/>
    </row>
    <row r="28" spans="1:6" ht="19.5" customHeight="1">
      <c r="A28" s="8"/>
      <c r="B28" s="1"/>
      <c r="C28" s="12"/>
      <c r="D28" s="12"/>
      <c r="E28" s="12"/>
      <c r="F28" s="2"/>
    </row>
    <row r="29" spans="1:6" ht="19.5" customHeight="1">
      <c r="A29" s="8"/>
      <c r="B29" s="1"/>
      <c r="C29" s="12"/>
      <c r="D29" s="12"/>
      <c r="E29" s="12"/>
      <c r="F29" s="2"/>
    </row>
    <row r="30" spans="1:6" ht="19.5" customHeight="1">
      <c r="A30" s="8"/>
      <c r="B30" s="1"/>
      <c r="C30" s="12"/>
      <c r="D30" s="12"/>
      <c r="E30" s="12"/>
      <c r="F30" s="2"/>
    </row>
    <row r="31" spans="1:6" ht="19.5" customHeight="1">
      <c r="A31" s="8"/>
      <c r="B31" s="1"/>
      <c r="C31" s="12"/>
      <c r="D31" s="12"/>
      <c r="E31" s="12"/>
      <c r="F31" s="2"/>
    </row>
    <row r="32" spans="1:6" ht="19.5" customHeight="1">
      <c r="A32" s="8"/>
      <c r="B32" s="1"/>
      <c r="C32" s="12"/>
      <c r="D32" s="12"/>
      <c r="E32" s="12"/>
      <c r="F32" s="2"/>
    </row>
    <row r="33" spans="1:6" ht="19.5" customHeight="1">
      <c r="A33" s="8"/>
      <c r="B33" s="1"/>
      <c r="C33" s="12"/>
      <c r="D33" s="12"/>
      <c r="E33" s="12"/>
      <c r="F33" s="2"/>
    </row>
    <row r="34" spans="1:6" ht="19.5" customHeight="1">
      <c r="A34" s="8"/>
      <c r="B34" s="1"/>
      <c r="C34" s="12"/>
      <c r="D34" s="12"/>
      <c r="E34" s="12"/>
      <c r="F34" s="2"/>
    </row>
    <row r="35" spans="1:6" ht="19.5" customHeight="1">
      <c r="A35" s="8"/>
      <c r="B35" s="1"/>
      <c r="C35" s="12"/>
      <c r="D35" s="12"/>
      <c r="E35" s="12"/>
      <c r="F35" s="2"/>
    </row>
    <row r="36" spans="1:6" ht="19.5" customHeight="1">
      <c r="A36" s="8"/>
      <c r="B36" s="1"/>
      <c r="C36" s="12"/>
      <c r="D36" s="12"/>
      <c r="E36" s="12"/>
      <c r="F36" s="2"/>
    </row>
    <row r="37" spans="1:6" ht="19.5" customHeight="1">
      <c r="A37" s="8"/>
      <c r="B37" s="1"/>
      <c r="C37" s="12"/>
      <c r="D37" s="12"/>
      <c r="E37" s="12"/>
      <c r="F37" s="2"/>
    </row>
    <row r="38" spans="1:6" ht="19.5" customHeight="1">
      <c r="A38" s="8"/>
      <c r="B38" s="1"/>
      <c r="C38" s="12"/>
      <c r="D38" s="12"/>
      <c r="E38" s="12"/>
      <c r="F38" s="2"/>
    </row>
    <row r="39" spans="1:6" ht="19.5" customHeight="1">
      <c r="A39" s="8"/>
      <c r="B39" s="1"/>
      <c r="C39" s="12"/>
      <c r="D39" s="12"/>
      <c r="E39" s="12"/>
      <c r="F39" s="2"/>
    </row>
    <row r="40" spans="1:6" ht="19.5" customHeight="1" thickBot="1">
      <c r="A40" s="9"/>
      <c r="B40" s="3"/>
      <c r="C40" s="13"/>
      <c r="D40" s="13"/>
      <c r="E40" s="13"/>
      <c r="F40" s="4"/>
    </row>
  </sheetData>
  <mergeCells count="2">
    <mergeCell ref="C2:E2"/>
    <mergeCell ref="C3:D3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C7735-3BA9-4016-8855-D715E61C3FAF}">
  <dimension ref="A1:F40"/>
  <sheetViews>
    <sheetView topLeftCell="A7" zoomScaleNormal="100" workbookViewId="0">
      <selection activeCell="I24" sqref="I24"/>
    </sheetView>
  </sheetViews>
  <sheetFormatPr defaultRowHeight="16.5"/>
  <cols>
    <col min="1" max="1" width="7.375" style="6" customWidth="1"/>
    <col min="2" max="2" width="26.75" customWidth="1"/>
    <col min="3" max="5" width="13.875" style="10" customWidth="1"/>
    <col min="6" max="6" width="18.25" customWidth="1"/>
  </cols>
  <sheetData>
    <row r="1" spans="1:6" s="54" customFormat="1">
      <c r="A1" s="53"/>
      <c r="C1" s="55"/>
      <c r="D1" s="55"/>
      <c r="E1" s="55"/>
    </row>
    <row r="2" spans="1:6" s="54" customFormat="1" ht="20.25">
      <c r="A2" s="53"/>
      <c r="C2" s="258" t="s">
        <v>238</v>
      </c>
      <c r="D2" s="259"/>
      <c r="E2" s="260"/>
    </row>
    <row r="3" spans="1:6" s="54" customFormat="1" ht="17.25" thickBot="1">
      <c r="A3" s="126" t="s">
        <v>1125</v>
      </c>
      <c r="B3" s="83" t="s">
        <v>1126</v>
      </c>
      <c r="C3" s="261" t="s">
        <v>1127</v>
      </c>
      <c r="D3" s="261"/>
      <c r="E3" s="71"/>
      <c r="F3" s="187"/>
    </row>
    <row r="4" spans="1:6" ht="23.25" customHeight="1" thickBot="1">
      <c r="A4" s="18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6" ht="19.5" customHeight="1">
      <c r="A5" s="186">
        <v>45762</v>
      </c>
      <c r="B5" s="236" t="s">
        <v>1132</v>
      </c>
      <c r="C5" s="11">
        <v>600000</v>
      </c>
      <c r="D5" s="11"/>
      <c r="E5" s="11">
        <f>C5-D5</f>
        <v>600000</v>
      </c>
      <c r="F5" s="159" t="s">
        <v>1131</v>
      </c>
    </row>
    <row r="6" spans="1:6" ht="19.5" customHeight="1">
      <c r="A6" s="185">
        <v>45764</v>
      </c>
      <c r="B6" s="33" t="s">
        <v>1128</v>
      </c>
      <c r="C6" s="32">
        <v>37600</v>
      </c>
      <c r="D6" s="32"/>
      <c r="E6" s="32">
        <f>E5+C6-D6</f>
        <v>637600</v>
      </c>
      <c r="F6" s="38"/>
    </row>
    <row r="7" spans="1:6" ht="19.5" customHeight="1">
      <c r="A7" s="185">
        <v>45764</v>
      </c>
      <c r="B7" s="1" t="s">
        <v>1129</v>
      </c>
      <c r="C7" s="12">
        <v>40000</v>
      </c>
      <c r="D7" s="12"/>
      <c r="E7" s="12">
        <f t="shared" ref="E7:E27" si="0">E6+C7-D7</f>
        <v>677600</v>
      </c>
      <c r="F7" s="137" t="s">
        <v>1224</v>
      </c>
    </row>
    <row r="8" spans="1:6" ht="19.5" customHeight="1">
      <c r="A8" s="185">
        <v>45764</v>
      </c>
      <c r="B8" s="253" t="s">
        <v>1130</v>
      </c>
      <c r="C8" s="12">
        <v>59000000</v>
      </c>
      <c r="D8" s="12"/>
      <c r="E8" s="12">
        <f t="shared" si="0"/>
        <v>59677600</v>
      </c>
      <c r="F8" s="26" t="s">
        <v>1210</v>
      </c>
    </row>
    <row r="9" spans="1:6" ht="19.5" customHeight="1">
      <c r="A9" s="185">
        <v>45784</v>
      </c>
      <c r="B9" s="1" t="s">
        <v>596</v>
      </c>
      <c r="C9" s="12">
        <v>320000</v>
      </c>
      <c r="D9" s="12"/>
      <c r="E9" s="12">
        <f t="shared" si="0"/>
        <v>59997600</v>
      </c>
      <c r="F9" s="2" t="s">
        <v>1188</v>
      </c>
    </row>
    <row r="10" spans="1:6" ht="19.5" customHeight="1">
      <c r="A10" s="243"/>
      <c r="B10" s="77" t="s">
        <v>1202</v>
      </c>
      <c r="C10" s="41"/>
      <c r="D10" s="41">
        <v>40000</v>
      </c>
      <c r="E10" s="12">
        <f t="shared" si="0"/>
        <v>59957600</v>
      </c>
      <c r="F10" s="24" t="s">
        <v>376</v>
      </c>
    </row>
    <row r="11" spans="1:6" ht="19.5" customHeight="1">
      <c r="A11" s="185"/>
      <c r="B11" s="33" t="s">
        <v>1278</v>
      </c>
      <c r="C11" s="32"/>
      <c r="D11" s="32">
        <v>30000000</v>
      </c>
      <c r="E11" s="12">
        <f t="shared" si="0"/>
        <v>29957600</v>
      </c>
      <c r="F11" s="2"/>
    </row>
    <row r="12" spans="1:6" ht="19.5" customHeight="1">
      <c r="A12" s="185">
        <v>45803</v>
      </c>
      <c r="B12" s="1" t="s">
        <v>1277</v>
      </c>
      <c r="C12" s="12">
        <v>75000</v>
      </c>
      <c r="D12" s="12"/>
      <c r="E12" s="12">
        <f t="shared" si="0"/>
        <v>30032600</v>
      </c>
      <c r="F12" s="2"/>
    </row>
    <row r="13" spans="1:6" ht="19.5" customHeight="1">
      <c r="A13" s="185">
        <v>45813</v>
      </c>
      <c r="B13" s="1" t="s">
        <v>1258</v>
      </c>
      <c r="C13" s="12">
        <v>15000</v>
      </c>
      <c r="D13" s="12"/>
      <c r="E13" s="12">
        <f t="shared" si="0"/>
        <v>30047600</v>
      </c>
      <c r="F13" s="2"/>
    </row>
    <row r="14" spans="1:6" ht="19.5" customHeight="1">
      <c r="A14" s="185">
        <v>45817</v>
      </c>
      <c r="B14" s="1" t="s">
        <v>1285</v>
      </c>
      <c r="C14" s="12">
        <v>211000</v>
      </c>
      <c r="D14" s="12"/>
      <c r="E14" s="23">
        <f t="shared" si="0"/>
        <v>30258600</v>
      </c>
      <c r="F14" s="2"/>
    </row>
    <row r="15" spans="1:6" ht="19.5" customHeight="1">
      <c r="A15" s="185"/>
      <c r="B15" s="1"/>
      <c r="C15" s="12"/>
      <c r="D15" s="12"/>
      <c r="E15" s="12">
        <f t="shared" si="0"/>
        <v>30258600</v>
      </c>
      <c r="F15" s="2"/>
    </row>
    <row r="16" spans="1:6" ht="19.5" customHeight="1">
      <c r="A16" s="185"/>
      <c r="B16" s="1"/>
      <c r="C16" s="12"/>
      <c r="D16" s="12"/>
      <c r="E16" s="12">
        <f t="shared" si="0"/>
        <v>30258600</v>
      </c>
      <c r="F16" s="2"/>
    </row>
    <row r="17" spans="1:6" ht="19.5" customHeight="1">
      <c r="A17" s="185"/>
      <c r="B17" s="1"/>
      <c r="C17" s="12"/>
      <c r="D17" s="12"/>
      <c r="E17" s="12">
        <f t="shared" si="0"/>
        <v>30258600</v>
      </c>
      <c r="F17" s="2"/>
    </row>
    <row r="18" spans="1:6" ht="19.5" customHeight="1">
      <c r="A18" s="185"/>
      <c r="B18" s="1"/>
      <c r="C18" s="12"/>
      <c r="D18" s="12"/>
      <c r="E18" s="12">
        <f t="shared" si="0"/>
        <v>30258600</v>
      </c>
      <c r="F18" s="2"/>
    </row>
    <row r="19" spans="1:6" ht="19.5" customHeight="1">
      <c r="A19" s="185"/>
      <c r="B19" s="1"/>
      <c r="C19" s="12"/>
      <c r="D19" s="12"/>
      <c r="E19" s="12">
        <f t="shared" si="0"/>
        <v>30258600</v>
      </c>
      <c r="F19" s="2"/>
    </row>
    <row r="20" spans="1:6" ht="19.5" customHeight="1">
      <c r="A20" s="185"/>
      <c r="B20" s="1"/>
      <c r="C20" s="12"/>
      <c r="D20" s="12"/>
      <c r="E20" s="12">
        <f t="shared" si="0"/>
        <v>30258600</v>
      </c>
      <c r="F20" s="2"/>
    </row>
    <row r="21" spans="1:6" ht="19.5" customHeight="1">
      <c r="A21" s="185"/>
      <c r="B21" s="1"/>
      <c r="C21" s="12"/>
      <c r="E21" s="12">
        <f t="shared" si="0"/>
        <v>30258600</v>
      </c>
      <c r="F21" s="2"/>
    </row>
    <row r="22" spans="1:6" ht="19.5" customHeight="1">
      <c r="A22" s="185"/>
      <c r="B22" s="1"/>
      <c r="C22" s="12"/>
      <c r="D22" s="12"/>
      <c r="E22" s="12">
        <f t="shared" si="0"/>
        <v>30258600</v>
      </c>
      <c r="F22" s="2"/>
    </row>
    <row r="23" spans="1:6" ht="19.5" customHeight="1">
      <c r="A23" s="185"/>
      <c r="B23" s="1"/>
      <c r="C23" s="12"/>
      <c r="D23" s="12"/>
      <c r="E23" s="12">
        <f t="shared" si="0"/>
        <v>30258600</v>
      </c>
      <c r="F23" s="2"/>
    </row>
    <row r="24" spans="1:6" ht="19.5" customHeight="1">
      <c r="A24" s="185"/>
      <c r="B24" s="1"/>
      <c r="C24" s="12"/>
      <c r="D24" s="12"/>
      <c r="E24" s="12">
        <f t="shared" si="0"/>
        <v>30258600</v>
      </c>
      <c r="F24" s="2"/>
    </row>
    <row r="25" spans="1:6" ht="19.5" customHeight="1">
      <c r="A25" s="185"/>
      <c r="B25" s="1"/>
      <c r="C25" s="12"/>
      <c r="D25" s="12"/>
      <c r="E25" s="12">
        <f t="shared" si="0"/>
        <v>30258600</v>
      </c>
      <c r="F25" s="2"/>
    </row>
    <row r="26" spans="1:6" ht="19.5" customHeight="1">
      <c r="A26" s="185"/>
      <c r="B26" s="1"/>
      <c r="C26" s="12"/>
      <c r="D26" s="12"/>
      <c r="E26" s="12">
        <f t="shared" si="0"/>
        <v>30258600</v>
      </c>
      <c r="F26" s="2"/>
    </row>
    <row r="27" spans="1:6" ht="19.5" customHeight="1">
      <c r="A27" s="185"/>
      <c r="B27" s="1"/>
      <c r="C27" s="12"/>
      <c r="D27" s="12"/>
      <c r="E27" s="12">
        <f t="shared" si="0"/>
        <v>30258600</v>
      </c>
      <c r="F27" s="2"/>
    </row>
    <row r="28" spans="1:6" ht="19.5" customHeight="1">
      <c r="A28" s="185"/>
      <c r="B28" s="1"/>
      <c r="C28" s="12"/>
      <c r="D28" s="12"/>
      <c r="E28" s="12"/>
      <c r="F28" s="2"/>
    </row>
    <row r="29" spans="1:6" ht="19.5" customHeight="1">
      <c r="A29" s="185"/>
      <c r="B29" s="1"/>
      <c r="C29" s="12"/>
      <c r="D29" s="12"/>
      <c r="E29" s="12"/>
      <c r="F29" s="2"/>
    </row>
    <row r="30" spans="1:6" ht="19.5" customHeight="1">
      <c r="A30" s="8"/>
      <c r="B30" s="1"/>
      <c r="C30" s="12"/>
      <c r="D30" s="12"/>
      <c r="E30" s="12"/>
      <c r="F30" s="2"/>
    </row>
    <row r="31" spans="1:6" ht="19.5" customHeight="1">
      <c r="A31" s="8"/>
      <c r="B31" s="1"/>
      <c r="C31" s="12"/>
      <c r="D31" s="12"/>
      <c r="E31" s="12"/>
      <c r="F31" s="2"/>
    </row>
    <row r="32" spans="1:6" ht="19.5" customHeight="1">
      <c r="A32" s="8"/>
      <c r="B32" s="1"/>
      <c r="C32" s="12"/>
      <c r="D32" s="12"/>
      <c r="E32" s="12"/>
      <c r="F32" s="2"/>
    </row>
    <row r="33" spans="1:6" ht="19.5" customHeight="1">
      <c r="A33" s="8"/>
      <c r="B33" s="1"/>
      <c r="C33" s="12"/>
      <c r="D33" s="12"/>
      <c r="E33" s="12"/>
      <c r="F33" s="2"/>
    </row>
    <row r="34" spans="1:6" ht="19.5" customHeight="1">
      <c r="A34" s="8"/>
      <c r="B34" s="1"/>
      <c r="C34" s="12"/>
      <c r="D34" s="12"/>
      <c r="E34" s="12"/>
      <c r="F34" s="2"/>
    </row>
    <row r="35" spans="1:6" ht="19.5" customHeight="1">
      <c r="A35" s="8"/>
      <c r="B35" s="1"/>
      <c r="C35" s="12"/>
      <c r="D35" s="12"/>
      <c r="E35" s="12"/>
      <c r="F35" s="2"/>
    </row>
    <row r="36" spans="1:6" ht="19.5" customHeight="1">
      <c r="A36" s="8"/>
      <c r="B36" s="1"/>
      <c r="C36" s="12"/>
      <c r="D36" s="12"/>
      <c r="E36" s="12"/>
      <c r="F36" s="2"/>
    </row>
    <row r="37" spans="1:6" ht="19.5" customHeight="1">
      <c r="A37" s="8"/>
      <c r="B37" s="1"/>
      <c r="C37" s="12"/>
      <c r="D37" s="12"/>
      <c r="E37" s="12"/>
      <c r="F37" s="2"/>
    </row>
    <row r="38" spans="1:6" ht="19.5" customHeight="1">
      <c r="A38" s="8"/>
      <c r="B38" s="1"/>
      <c r="C38" s="12"/>
      <c r="D38" s="12"/>
      <c r="E38" s="12"/>
      <c r="F38" s="2"/>
    </row>
    <row r="39" spans="1:6" ht="19.5" customHeight="1">
      <c r="A39" s="8"/>
      <c r="B39" s="1"/>
      <c r="C39" s="12"/>
      <c r="D39" s="12"/>
      <c r="E39" s="12"/>
      <c r="F39" s="2"/>
    </row>
    <row r="40" spans="1:6" ht="19.5" customHeight="1" thickBot="1">
      <c r="A40" s="9"/>
      <c r="B40" s="3"/>
      <c r="C40" s="13"/>
      <c r="D40" s="13"/>
      <c r="E40" s="13"/>
      <c r="F40" s="4"/>
    </row>
  </sheetData>
  <mergeCells count="2">
    <mergeCell ref="C2:E2"/>
    <mergeCell ref="C3:D3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7B9C6-C48A-4A8A-99C3-412F7E3B1E18}">
  <dimension ref="A1:F40"/>
  <sheetViews>
    <sheetView zoomScaleNormal="100" workbookViewId="0">
      <selection activeCell="J23" sqref="J23"/>
    </sheetView>
  </sheetViews>
  <sheetFormatPr defaultRowHeight="16.5"/>
  <cols>
    <col min="1" max="1" width="7.375" style="6" customWidth="1"/>
    <col min="2" max="2" width="26.75" customWidth="1"/>
    <col min="3" max="5" width="13.875" style="10" customWidth="1"/>
    <col min="6" max="6" width="18.25" customWidth="1"/>
  </cols>
  <sheetData>
    <row r="1" spans="1:6" s="54" customFormat="1">
      <c r="A1" s="53"/>
      <c r="C1" s="55"/>
      <c r="D1" s="55"/>
      <c r="E1" s="55"/>
    </row>
    <row r="2" spans="1:6" s="54" customFormat="1" ht="20.25">
      <c r="A2" s="53"/>
      <c r="C2" s="258" t="s">
        <v>238</v>
      </c>
      <c r="D2" s="259"/>
      <c r="E2" s="260"/>
    </row>
    <row r="3" spans="1:6" s="54" customFormat="1" ht="17.25" thickBot="1">
      <c r="A3" s="126" t="s">
        <v>1206</v>
      </c>
      <c r="B3" s="83" t="s">
        <v>1207</v>
      </c>
      <c r="C3" s="261" t="s">
        <v>1208</v>
      </c>
      <c r="D3" s="261"/>
      <c r="E3" s="71"/>
      <c r="F3" s="187"/>
    </row>
    <row r="4" spans="1:6" ht="23.25" customHeight="1" thickBot="1">
      <c r="A4" s="18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6" ht="19.5" customHeight="1">
      <c r="A5" s="186">
        <v>45793</v>
      </c>
      <c r="B5" s="5" t="s">
        <v>1123</v>
      </c>
      <c r="C5" s="11">
        <v>27000000</v>
      </c>
      <c r="D5" s="11"/>
      <c r="E5" s="11">
        <f>C5-D5</f>
        <v>27000000</v>
      </c>
      <c r="F5" s="237"/>
    </row>
    <row r="6" spans="1:6" ht="19.5" customHeight="1">
      <c r="A6" s="185"/>
      <c r="B6" s="33" t="s">
        <v>1265</v>
      </c>
      <c r="C6" s="32"/>
      <c r="D6" s="32"/>
      <c r="E6" s="32">
        <f>E5+C6-D6</f>
        <v>27000000</v>
      </c>
      <c r="F6" s="38"/>
    </row>
    <row r="7" spans="1:6" ht="19.5" customHeight="1">
      <c r="A7" s="185"/>
      <c r="B7" s="1"/>
      <c r="C7" s="12"/>
      <c r="D7" s="12"/>
      <c r="E7" s="12">
        <f t="shared" ref="E7:E27" si="0">E6+C7-D7</f>
        <v>27000000</v>
      </c>
      <c r="F7" s="2"/>
    </row>
    <row r="8" spans="1:6" ht="19.5" customHeight="1">
      <c r="A8" s="185"/>
      <c r="B8" s="1"/>
      <c r="C8" s="12"/>
      <c r="D8" s="12"/>
      <c r="E8" s="12">
        <f t="shared" si="0"/>
        <v>27000000</v>
      </c>
      <c r="F8" s="2"/>
    </row>
    <row r="9" spans="1:6" ht="19.5" customHeight="1">
      <c r="A9" s="185"/>
      <c r="B9" s="1"/>
      <c r="C9" s="12"/>
      <c r="D9" s="12"/>
      <c r="E9" s="12">
        <f t="shared" si="0"/>
        <v>27000000</v>
      </c>
      <c r="F9" s="2"/>
    </row>
    <row r="10" spans="1:6" ht="19.5" customHeight="1">
      <c r="A10" s="185"/>
      <c r="B10" s="1"/>
      <c r="C10" s="12"/>
      <c r="D10" s="12"/>
      <c r="E10" s="12">
        <f t="shared" si="0"/>
        <v>27000000</v>
      </c>
      <c r="F10" s="2"/>
    </row>
    <row r="11" spans="1:6" ht="19.5" customHeight="1">
      <c r="A11" s="185"/>
      <c r="B11" s="1"/>
      <c r="C11" s="12"/>
      <c r="D11" s="12"/>
      <c r="E11" s="12">
        <f t="shared" si="0"/>
        <v>27000000</v>
      </c>
      <c r="F11" s="2"/>
    </row>
    <row r="12" spans="1:6" ht="19.5" customHeight="1">
      <c r="A12" s="185"/>
      <c r="B12" s="1"/>
      <c r="C12" s="12"/>
      <c r="D12" s="12"/>
      <c r="E12" s="12">
        <f t="shared" si="0"/>
        <v>27000000</v>
      </c>
      <c r="F12" s="2"/>
    </row>
    <row r="13" spans="1:6" ht="19.5" customHeight="1">
      <c r="A13" s="185"/>
      <c r="B13" s="1"/>
      <c r="C13" s="12"/>
      <c r="D13" s="12"/>
      <c r="E13" s="12">
        <f t="shared" si="0"/>
        <v>27000000</v>
      </c>
      <c r="F13" s="2"/>
    </row>
    <row r="14" spans="1:6" ht="19.5" customHeight="1">
      <c r="A14" s="185"/>
      <c r="B14" s="1"/>
      <c r="C14" s="12"/>
      <c r="D14" s="12"/>
      <c r="E14" s="12">
        <f t="shared" si="0"/>
        <v>27000000</v>
      </c>
      <c r="F14" s="2"/>
    </row>
    <row r="15" spans="1:6" ht="19.5" customHeight="1">
      <c r="A15" s="185"/>
      <c r="B15" s="1"/>
      <c r="C15" s="12"/>
      <c r="D15" s="12"/>
      <c r="E15" s="12">
        <f t="shared" si="0"/>
        <v>27000000</v>
      </c>
      <c r="F15" s="2"/>
    </row>
    <row r="16" spans="1:6" ht="19.5" customHeight="1">
      <c r="A16" s="185"/>
      <c r="B16" s="1"/>
      <c r="C16" s="12"/>
      <c r="D16" s="12"/>
      <c r="E16" s="12">
        <f t="shared" si="0"/>
        <v>27000000</v>
      </c>
      <c r="F16" s="2"/>
    </row>
    <row r="17" spans="1:6" ht="19.5" customHeight="1">
      <c r="A17" s="185"/>
      <c r="B17" s="1"/>
      <c r="C17" s="12"/>
      <c r="D17" s="12"/>
      <c r="E17" s="12">
        <f t="shared" si="0"/>
        <v>27000000</v>
      </c>
      <c r="F17" s="2"/>
    </row>
    <row r="18" spans="1:6" ht="19.5" customHeight="1">
      <c r="A18" s="185"/>
      <c r="B18" s="1"/>
      <c r="C18" s="12"/>
      <c r="D18" s="12"/>
      <c r="E18" s="12">
        <f t="shared" si="0"/>
        <v>27000000</v>
      </c>
      <c r="F18" s="2"/>
    </row>
    <row r="19" spans="1:6" ht="19.5" customHeight="1">
      <c r="A19" s="185"/>
      <c r="B19" s="1"/>
      <c r="C19" s="12"/>
      <c r="D19" s="12"/>
      <c r="E19" s="12">
        <f t="shared" si="0"/>
        <v>27000000</v>
      </c>
      <c r="F19" s="2"/>
    </row>
    <row r="20" spans="1:6" ht="19.5" customHeight="1">
      <c r="A20" s="185"/>
      <c r="B20" s="1"/>
      <c r="C20" s="12"/>
      <c r="D20" s="12"/>
      <c r="E20" s="12">
        <f t="shared" si="0"/>
        <v>27000000</v>
      </c>
      <c r="F20" s="2"/>
    </row>
    <row r="21" spans="1:6" ht="19.5" customHeight="1">
      <c r="A21" s="185"/>
      <c r="B21" s="1"/>
      <c r="C21" s="12"/>
      <c r="D21" s="12"/>
      <c r="E21" s="12">
        <f t="shared" si="0"/>
        <v>27000000</v>
      </c>
      <c r="F21" s="2"/>
    </row>
    <row r="22" spans="1:6" ht="19.5" customHeight="1">
      <c r="A22" s="185"/>
      <c r="B22" s="1"/>
      <c r="C22" s="12"/>
      <c r="D22" s="12"/>
      <c r="E22" s="12">
        <f t="shared" si="0"/>
        <v>27000000</v>
      </c>
      <c r="F22" s="2"/>
    </row>
    <row r="23" spans="1:6" ht="19.5" customHeight="1">
      <c r="A23" s="185"/>
      <c r="B23" s="1"/>
      <c r="C23" s="12"/>
      <c r="D23" s="12"/>
      <c r="E23" s="12">
        <f t="shared" si="0"/>
        <v>27000000</v>
      </c>
      <c r="F23" s="2"/>
    </row>
    <row r="24" spans="1:6" ht="19.5" customHeight="1">
      <c r="A24" s="185"/>
      <c r="B24" s="1"/>
      <c r="C24" s="12"/>
      <c r="D24" s="12"/>
      <c r="E24" s="12">
        <f t="shared" si="0"/>
        <v>27000000</v>
      </c>
      <c r="F24" s="2"/>
    </row>
    <row r="25" spans="1:6" ht="19.5" customHeight="1">
      <c r="A25" s="185"/>
      <c r="B25" s="1"/>
      <c r="C25" s="12"/>
      <c r="D25" s="12"/>
      <c r="E25" s="12">
        <f t="shared" si="0"/>
        <v>27000000</v>
      </c>
      <c r="F25" s="2"/>
    </row>
    <row r="26" spans="1:6" ht="19.5" customHeight="1">
      <c r="A26" s="185"/>
      <c r="B26" s="1"/>
      <c r="C26" s="12"/>
      <c r="D26" s="12"/>
      <c r="E26" s="12">
        <f t="shared" si="0"/>
        <v>27000000</v>
      </c>
      <c r="F26" s="2"/>
    </row>
    <row r="27" spans="1:6" ht="19.5" customHeight="1">
      <c r="A27" s="185"/>
      <c r="B27" s="1"/>
      <c r="C27" s="12"/>
      <c r="D27" s="12"/>
      <c r="E27" s="12">
        <f t="shared" si="0"/>
        <v>27000000</v>
      </c>
      <c r="F27" s="2"/>
    </row>
    <row r="28" spans="1:6" ht="19.5" customHeight="1">
      <c r="A28" s="185"/>
      <c r="B28" s="1"/>
      <c r="C28" s="12"/>
      <c r="D28" s="12"/>
      <c r="E28" s="12"/>
      <c r="F28" s="2"/>
    </row>
    <row r="29" spans="1:6" ht="19.5" customHeight="1">
      <c r="A29" s="185"/>
      <c r="B29" s="1"/>
      <c r="C29" s="12"/>
      <c r="D29" s="12"/>
      <c r="E29" s="12"/>
      <c r="F29" s="2"/>
    </row>
    <row r="30" spans="1:6" ht="19.5" customHeight="1">
      <c r="A30" s="8"/>
      <c r="B30" s="1"/>
      <c r="C30" s="12"/>
      <c r="D30" s="12"/>
      <c r="E30" s="12"/>
      <c r="F30" s="2"/>
    </row>
    <row r="31" spans="1:6" ht="19.5" customHeight="1">
      <c r="A31" s="8"/>
      <c r="B31" s="1"/>
      <c r="C31" s="12"/>
      <c r="D31" s="12"/>
      <c r="E31" s="12"/>
      <c r="F31" s="2"/>
    </row>
    <row r="32" spans="1:6" ht="19.5" customHeight="1">
      <c r="A32" s="8"/>
      <c r="B32" s="1"/>
      <c r="C32" s="12"/>
      <c r="D32" s="12"/>
      <c r="E32" s="12"/>
      <c r="F32" s="2"/>
    </row>
    <row r="33" spans="1:6" ht="19.5" customHeight="1">
      <c r="A33" s="8"/>
      <c r="B33" s="1"/>
      <c r="C33" s="12"/>
      <c r="D33" s="12"/>
      <c r="E33" s="12"/>
      <c r="F33" s="2"/>
    </row>
    <row r="34" spans="1:6" ht="19.5" customHeight="1">
      <c r="A34" s="8"/>
      <c r="B34" s="1"/>
      <c r="C34" s="12"/>
      <c r="D34" s="12"/>
      <c r="E34" s="12"/>
      <c r="F34" s="2"/>
    </row>
    <row r="35" spans="1:6" ht="19.5" customHeight="1">
      <c r="A35" s="8"/>
      <c r="B35" s="1"/>
      <c r="C35" s="12"/>
      <c r="D35" s="12"/>
      <c r="E35" s="12"/>
      <c r="F35" s="2"/>
    </row>
    <row r="36" spans="1:6" ht="19.5" customHeight="1">
      <c r="A36" s="8"/>
      <c r="B36" s="1"/>
      <c r="C36" s="12"/>
      <c r="D36" s="12"/>
      <c r="E36" s="12"/>
      <c r="F36" s="2"/>
    </row>
    <row r="37" spans="1:6" ht="19.5" customHeight="1">
      <c r="A37" s="8"/>
      <c r="B37" s="1"/>
      <c r="C37" s="12"/>
      <c r="D37" s="12"/>
      <c r="E37" s="12"/>
      <c r="F37" s="2"/>
    </row>
    <row r="38" spans="1:6" ht="19.5" customHeight="1">
      <c r="A38" s="8"/>
      <c r="B38" s="1"/>
      <c r="C38" s="12"/>
      <c r="D38" s="12"/>
      <c r="E38" s="12"/>
      <c r="F38" s="2"/>
    </row>
    <row r="39" spans="1:6" ht="19.5" customHeight="1">
      <c r="A39" s="8"/>
      <c r="B39" s="1"/>
      <c r="C39" s="12"/>
      <c r="D39" s="12"/>
      <c r="E39" s="12"/>
      <c r="F39" s="2"/>
    </row>
    <row r="40" spans="1:6" ht="19.5" customHeight="1" thickBot="1">
      <c r="A40" s="9"/>
      <c r="B40" s="3"/>
      <c r="C40" s="13"/>
      <c r="D40" s="13"/>
      <c r="E40" s="13"/>
      <c r="F40" s="4"/>
    </row>
  </sheetData>
  <mergeCells count="2">
    <mergeCell ref="C2:E2"/>
    <mergeCell ref="C3:D3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2591D-CDC4-4436-AF65-E6EE71C53503}">
  <dimension ref="A1:F40"/>
  <sheetViews>
    <sheetView zoomScaleNormal="100" workbookViewId="0">
      <selection activeCell="H24" sqref="H24"/>
    </sheetView>
  </sheetViews>
  <sheetFormatPr defaultRowHeight="16.5"/>
  <cols>
    <col min="1" max="1" width="7.375" style="6" customWidth="1"/>
    <col min="2" max="2" width="26.75" customWidth="1"/>
    <col min="3" max="5" width="13.875" style="10" customWidth="1"/>
    <col min="6" max="6" width="18.25" customWidth="1"/>
  </cols>
  <sheetData>
    <row r="1" spans="1:6" s="54" customFormat="1">
      <c r="A1" s="53"/>
      <c r="C1" s="55"/>
      <c r="D1" s="55"/>
      <c r="E1" s="55"/>
    </row>
    <row r="2" spans="1:6" s="54" customFormat="1" ht="20.25">
      <c r="A2" s="53"/>
      <c r="C2" s="258" t="s">
        <v>238</v>
      </c>
      <c r="D2" s="259"/>
      <c r="E2" s="260"/>
    </row>
    <row r="3" spans="1:6" s="54" customFormat="1" ht="17.25" thickBot="1">
      <c r="A3" s="126" t="s">
        <v>1236</v>
      </c>
      <c r="B3" s="83" t="s">
        <v>1237</v>
      </c>
      <c r="C3" s="261" t="s">
        <v>1241</v>
      </c>
      <c r="D3" s="261"/>
      <c r="E3" s="71"/>
      <c r="F3" s="187"/>
    </row>
    <row r="4" spans="1:6" ht="23.25" customHeight="1" thickBot="1">
      <c r="A4" s="18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6" ht="19.5" customHeight="1">
      <c r="A5" s="186">
        <v>45793</v>
      </c>
      <c r="B5" s="5" t="s">
        <v>1238</v>
      </c>
      <c r="C5" s="11">
        <v>52000000</v>
      </c>
      <c r="D5" s="11"/>
      <c r="E5" s="11">
        <f>C5-D5</f>
        <v>52000000</v>
      </c>
      <c r="F5" s="159"/>
    </row>
    <row r="6" spans="1:6" ht="19.5" customHeight="1">
      <c r="A6" s="185" t="s">
        <v>1239</v>
      </c>
      <c r="B6" s="33" t="s">
        <v>1240</v>
      </c>
      <c r="C6" s="32"/>
      <c r="D6" s="32">
        <v>24400000</v>
      </c>
      <c r="E6" s="32">
        <f>E5+C6-D6</f>
        <v>27600000</v>
      </c>
      <c r="F6" s="38"/>
    </row>
    <row r="7" spans="1:6" ht="19.5" customHeight="1">
      <c r="A7" s="185"/>
      <c r="B7" s="1"/>
      <c r="C7" s="12"/>
      <c r="D7" s="12"/>
      <c r="E7" s="12">
        <f t="shared" ref="E7:E27" si="0">E6+C7-D7</f>
        <v>27600000</v>
      </c>
      <c r="F7" s="2"/>
    </row>
    <row r="8" spans="1:6" ht="19.5" customHeight="1">
      <c r="A8" s="185"/>
      <c r="B8" s="1"/>
      <c r="C8" s="12"/>
      <c r="D8" s="12"/>
      <c r="E8" s="12">
        <f t="shared" si="0"/>
        <v>27600000</v>
      </c>
      <c r="F8" s="2"/>
    </row>
    <row r="9" spans="1:6" ht="19.5" customHeight="1">
      <c r="A9" s="185"/>
      <c r="B9" s="1"/>
      <c r="C9" s="12"/>
      <c r="D9" s="12"/>
      <c r="E9" s="12">
        <f t="shared" si="0"/>
        <v>27600000</v>
      </c>
      <c r="F9" s="2"/>
    </row>
    <row r="10" spans="1:6" ht="19.5" customHeight="1">
      <c r="A10" s="185"/>
      <c r="B10" s="1"/>
      <c r="C10" s="12"/>
      <c r="D10" s="12"/>
      <c r="E10" s="12">
        <f t="shared" si="0"/>
        <v>27600000</v>
      </c>
      <c r="F10" s="2"/>
    </row>
    <row r="11" spans="1:6" ht="19.5" customHeight="1">
      <c r="A11" s="185"/>
      <c r="B11" s="1"/>
      <c r="C11" s="12"/>
      <c r="D11" s="12"/>
      <c r="E11" s="12">
        <f t="shared" si="0"/>
        <v>27600000</v>
      </c>
      <c r="F11" s="2"/>
    </row>
    <row r="12" spans="1:6" ht="19.5" customHeight="1">
      <c r="A12" s="185"/>
      <c r="B12" s="1"/>
      <c r="C12" s="12"/>
      <c r="D12" s="12"/>
      <c r="E12" s="12">
        <f t="shared" si="0"/>
        <v>27600000</v>
      </c>
      <c r="F12" s="2"/>
    </row>
    <row r="13" spans="1:6" ht="19.5" customHeight="1">
      <c r="A13" s="185"/>
      <c r="B13" s="1"/>
      <c r="C13" s="12"/>
      <c r="D13" s="12"/>
      <c r="E13" s="12">
        <f t="shared" si="0"/>
        <v>27600000</v>
      </c>
      <c r="F13" s="2"/>
    </row>
    <row r="14" spans="1:6" ht="19.5" customHeight="1">
      <c r="A14" s="185"/>
      <c r="B14" s="1"/>
      <c r="C14" s="12"/>
      <c r="D14" s="12"/>
      <c r="E14" s="12">
        <f t="shared" si="0"/>
        <v>27600000</v>
      </c>
      <c r="F14" s="2"/>
    </row>
    <row r="15" spans="1:6" ht="19.5" customHeight="1">
      <c r="A15" s="185"/>
      <c r="B15" s="1"/>
      <c r="C15" s="12"/>
      <c r="D15" s="12"/>
      <c r="E15" s="12">
        <f t="shared" si="0"/>
        <v>27600000</v>
      </c>
      <c r="F15" s="2"/>
    </row>
    <row r="16" spans="1:6" ht="19.5" customHeight="1">
      <c r="A16" s="185"/>
      <c r="B16" s="1"/>
      <c r="C16" s="12"/>
      <c r="D16" s="12"/>
      <c r="E16" s="12">
        <f t="shared" si="0"/>
        <v>27600000</v>
      </c>
      <c r="F16" s="2"/>
    </row>
    <row r="17" spans="1:6" ht="19.5" customHeight="1">
      <c r="A17" s="185"/>
      <c r="B17" s="1"/>
      <c r="C17" s="12"/>
      <c r="D17" s="12"/>
      <c r="E17" s="12">
        <f t="shared" si="0"/>
        <v>27600000</v>
      </c>
      <c r="F17" s="2"/>
    </row>
    <row r="18" spans="1:6" ht="19.5" customHeight="1">
      <c r="A18" s="185"/>
      <c r="B18" s="1"/>
      <c r="C18" s="12"/>
      <c r="D18" s="12"/>
      <c r="E18" s="12">
        <f t="shared" si="0"/>
        <v>27600000</v>
      </c>
      <c r="F18" s="2"/>
    </row>
    <row r="19" spans="1:6" ht="19.5" customHeight="1">
      <c r="A19" s="185"/>
      <c r="B19" s="1"/>
      <c r="C19" s="12"/>
      <c r="D19" s="12"/>
      <c r="E19" s="12">
        <f t="shared" si="0"/>
        <v>27600000</v>
      </c>
      <c r="F19" s="2"/>
    </row>
    <row r="20" spans="1:6" ht="19.5" customHeight="1">
      <c r="A20" s="185"/>
      <c r="B20" s="1"/>
      <c r="C20" s="12"/>
      <c r="D20" s="12"/>
      <c r="E20" s="12">
        <f t="shared" si="0"/>
        <v>27600000</v>
      </c>
      <c r="F20" s="2"/>
    </row>
    <row r="21" spans="1:6" ht="19.5" customHeight="1">
      <c r="A21" s="185"/>
      <c r="B21" s="1"/>
      <c r="C21" s="12"/>
      <c r="D21" s="12"/>
      <c r="E21" s="12">
        <f t="shared" si="0"/>
        <v>27600000</v>
      </c>
      <c r="F21" s="2"/>
    </row>
    <row r="22" spans="1:6" ht="19.5" customHeight="1">
      <c r="A22" s="185"/>
      <c r="B22" s="1"/>
      <c r="C22" s="12"/>
      <c r="D22" s="12"/>
      <c r="E22" s="12">
        <f t="shared" si="0"/>
        <v>27600000</v>
      </c>
      <c r="F22" s="2"/>
    </row>
    <row r="23" spans="1:6" ht="19.5" customHeight="1">
      <c r="A23" s="185"/>
      <c r="B23" s="1"/>
      <c r="C23" s="12"/>
      <c r="D23" s="12"/>
      <c r="E23" s="12">
        <f t="shared" si="0"/>
        <v>27600000</v>
      </c>
      <c r="F23" s="2"/>
    </row>
    <row r="24" spans="1:6" ht="19.5" customHeight="1">
      <c r="A24" s="185"/>
      <c r="B24" s="1"/>
      <c r="C24" s="12"/>
      <c r="D24" s="12"/>
      <c r="E24" s="12">
        <f t="shared" si="0"/>
        <v>27600000</v>
      </c>
      <c r="F24" s="2"/>
    </row>
    <row r="25" spans="1:6" ht="19.5" customHeight="1">
      <c r="A25" s="185"/>
      <c r="B25" s="1"/>
      <c r="C25" s="12"/>
      <c r="D25" s="12"/>
      <c r="E25" s="12">
        <f t="shared" si="0"/>
        <v>27600000</v>
      </c>
      <c r="F25" s="2"/>
    </row>
    <row r="26" spans="1:6" ht="19.5" customHeight="1">
      <c r="A26" s="185"/>
      <c r="B26" s="1"/>
      <c r="C26" s="12"/>
      <c r="D26" s="12"/>
      <c r="E26" s="12">
        <f t="shared" si="0"/>
        <v>27600000</v>
      </c>
      <c r="F26" s="2"/>
    </row>
    <row r="27" spans="1:6" ht="19.5" customHeight="1">
      <c r="A27" s="185"/>
      <c r="B27" s="1"/>
      <c r="C27" s="12"/>
      <c r="D27" s="12"/>
      <c r="E27" s="12">
        <f t="shared" si="0"/>
        <v>27600000</v>
      </c>
      <c r="F27" s="2"/>
    </row>
    <row r="28" spans="1:6" ht="19.5" customHeight="1">
      <c r="A28" s="185"/>
      <c r="B28" s="1"/>
      <c r="C28" s="12"/>
      <c r="D28" s="12"/>
      <c r="E28" s="12"/>
      <c r="F28" s="2"/>
    </row>
    <row r="29" spans="1:6" ht="19.5" customHeight="1">
      <c r="A29" s="185"/>
      <c r="B29" s="1"/>
      <c r="C29" s="12"/>
      <c r="D29" s="12"/>
      <c r="E29" s="12"/>
      <c r="F29" s="2"/>
    </row>
    <row r="30" spans="1:6" ht="19.5" customHeight="1">
      <c r="A30" s="8"/>
      <c r="B30" s="1"/>
      <c r="C30" s="12"/>
      <c r="D30" s="12"/>
      <c r="E30" s="12"/>
      <c r="F30" s="2"/>
    </row>
    <row r="31" spans="1:6" ht="19.5" customHeight="1">
      <c r="A31" s="8"/>
      <c r="B31" s="1"/>
      <c r="C31" s="12"/>
      <c r="D31" s="12"/>
      <c r="E31" s="12"/>
      <c r="F31" s="2"/>
    </row>
    <row r="32" spans="1:6" ht="19.5" customHeight="1">
      <c r="A32" s="8"/>
      <c r="B32" s="1"/>
      <c r="C32" s="12"/>
      <c r="D32" s="12"/>
      <c r="E32" s="12"/>
      <c r="F32" s="2"/>
    </row>
    <row r="33" spans="1:6" ht="19.5" customHeight="1">
      <c r="A33" s="8"/>
      <c r="B33" s="1"/>
      <c r="C33" s="12"/>
      <c r="D33" s="12"/>
      <c r="E33" s="12"/>
      <c r="F33" s="2"/>
    </row>
    <row r="34" spans="1:6" ht="19.5" customHeight="1">
      <c r="A34" s="8"/>
      <c r="B34" s="1"/>
      <c r="C34" s="12"/>
      <c r="D34" s="12"/>
      <c r="E34" s="12"/>
      <c r="F34" s="2"/>
    </row>
    <row r="35" spans="1:6" ht="19.5" customHeight="1">
      <c r="A35" s="8"/>
      <c r="B35" s="1"/>
      <c r="C35" s="12"/>
      <c r="D35" s="12"/>
      <c r="E35" s="12"/>
      <c r="F35" s="2"/>
    </row>
    <row r="36" spans="1:6" ht="19.5" customHeight="1">
      <c r="A36" s="8"/>
      <c r="B36" s="1"/>
      <c r="C36" s="12"/>
      <c r="D36" s="12"/>
      <c r="E36" s="12"/>
      <c r="F36" s="2"/>
    </row>
    <row r="37" spans="1:6" ht="19.5" customHeight="1">
      <c r="A37" s="8"/>
      <c r="B37" s="1"/>
      <c r="C37" s="12"/>
      <c r="D37" s="12"/>
      <c r="E37" s="12"/>
      <c r="F37" s="2"/>
    </row>
    <row r="38" spans="1:6" ht="19.5" customHeight="1">
      <c r="A38" s="8"/>
      <c r="B38" s="1"/>
      <c r="C38" s="12"/>
      <c r="D38" s="12"/>
      <c r="E38" s="12"/>
      <c r="F38" s="2"/>
    </row>
    <row r="39" spans="1:6" ht="19.5" customHeight="1">
      <c r="A39" s="8"/>
      <c r="B39" s="1"/>
      <c r="C39" s="12"/>
      <c r="D39" s="12"/>
      <c r="E39" s="12"/>
      <c r="F39" s="2"/>
    </row>
    <row r="40" spans="1:6" ht="19.5" customHeight="1" thickBot="1">
      <c r="A40" s="9"/>
      <c r="B40" s="3"/>
      <c r="C40" s="13"/>
      <c r="D40" s="13"/>
      <c r="E40" s="13"/>
      <c r="F40" s="4"/>
    </row>
  </sheetData>
  <mergeCells count="2">
    <mergeCell ref="C2:E2"/>
    <mergeCell ref="C3:D3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6FF9C-DB6F-4F1C-9EA6-4D8805CE3197}">
  <dimension ref="A1:F40"/>
  <sheetViews>
    <sheetView zoomScaleNormal="100" workbookViewId="0">
      <selection activeCell="J25" sqref="J25"/>
    </sheetView>
  </sheetViews>
  <sheetFormatPr defaultRowHeight="16.5"/>
  <cols>
    <col min="1" max="1" width="7.375" style="6" customWidth="1"/>
    <col min="2" max="2" width="26.75" customWidth="1"/>
    <col min="3" max="5" width="13.875" style="10" customWidth="1"/>
    <col min="6" max="6" width="18.25" customWidth="1"/>
  </cols>
  <sheetData>
    <row r="1" spans="1:6" s="54" customFormat="1">
      <c r="A1" s="53"/>
      <c r="C1" s="55"/>
      <c r="D1" s="55"/>
      <c r="E1" s="55"/>
    </row>
    <row r="2" spans="1:6" s="54" customFormat="1" ht="20.25">
      <c r="A2" s="53"/>
      <c r="C2" s="258" t="s">
        <v>238</v>
      </c>
      <c r="D2" s="259"/>
      <c r="E2" s="260"/>
    </row>
    <row r="3" spans="1:6" s="54" customFormat="1" ht="17.25" thickBot="1">
      <c r="A3" s="126" t="s">
        <v>1261</v>
      </c>
      <c r="B3" s="83" t="s">
        <v>1262</v>
      </c>
      <c r="C3" s="261" t="s">
        <v>1263</v>
      </c>
      <c r="D3" s="261"/>
      <c r="E3" s="71"/>
      <c r="F3" s="187"/>
    </row>
    <row r="4" spans="1:6" ht="23.25" customHeight="1" thickBot="1">
      <c r="A4" s="18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6" ht="19.5" customHeight="1">
      <c r="A5" s="186">
        <v>45805</v>
      </c>
      <c r="B5" s="5" t="s">
        <v>1054</v>
      </c>
      <c r="C5" s="11">
        <v>130000000</v>
      </c>
      <c r="D5" s="11"/>
      <c r="E5" s="11">
        <f>C5-D5</f>
        <v>130000000</v>
      </c>
      <c r="F5" s="158" t="s">
        <v>1266</v>
      </c>
    </row>
    <row r="6" spans="1:6" ht="19.5" customHeight="1">
      <c r="A6" s="185">
        <v>45805</v>
      </c>
      <c r="B6" s="81" t="s">
        <v>1123</v>
      </c>
      <c r="C6" s="37">
        <v>28000000</v>
      </c>
      <c r="D6" s="37"/>
      <c r="E6" s="37">
        <f>E5+C6-D6</f>
        <v>158000000</v>
      </c>
      <c r="F6" s="38" t="s">
        <v>1267</v>
      </c>
    </row>
    <row r="7" spans="1:6" ht="19.5" customHeight="1">
      <c r="A7" s="185">
        <v>45813</v>
      </c>
      <c r="B7" s="1" t="s">
        <v>1264</v>
      </c>
      <c r="C7" s="12">
        <v>1600000</v>
      </c>
      <c r="D7" s="12"/>
      <c r="E7" s="12">
        <f t="shared" ref="E7:E27" si="0">E6+C7-D7</f>
        <v>159600000</v>
      </c>
      <c r="F7" s="2"/>
    </row>
    <row r="8" spans="1:6" ht="19.5" customHeight="1">
      <c r="A8" s="185">
        <v>45818</v>
      </c>
      <c r="B8" s="1" t="s">
        <v>1287</v>
      </c>
      <c r="C8" s="12">
        <v>160000</v>
      </c>
      <c r="D8" s="12"/>
      <c r="E8" s="12">
        <f t="shared" si="0"/>
        <v>159760000</v>
      </c>
      <c r="F8" s="2"/>
    </row>
    <row r="9" spans="1:6" ht="19.5" customHeight="1">
      <c r="A9" s="185"/>
      <c r="B9" s="1"/>
      <c r="C9" s="12"/>
      <c r="D9" s="12"/>
      <c r="E9" s="12">
        <f t="shared" si="0"/>
        <v>159760000</v>
      </c>
      <c r="F9" s="2"/>
    </row>
    <row r="10" spans="1:6" ht="19.5" customHeight="1">
      <c r="A10" s="185"/>
      <c r="B10" s="1"/>
      <c r="C10" s="12"/>
      <c r="D10" s="12"/>
      <c r="E10" s="12">
        <f t="shared" si="0"/>
        <v>159760000</v>
      </c>
      <c r="F10" s="2"/>
    </row>
    <row r="11" spans="1:6" ht="19.5" customHeight="1">
      <c r="A11" s="185"/>
      <c r="B11" s="1"/>
      <c r="C11" s="12"/>
      <c r="D11" s="12"/>
      <c r="E11" s="12">
        <f t="shared" si="0"/>
        <v>159760000</v>
      </c>
      <c r="F11" s="2"/>
    </row>
    <row r="12" spans="1:6" ht="19.5" customHeight="1">
      <c r="A12" s="185"/>
      <c r="B12" s="1"/>
      <c r="C12" s="12"/>
      <c r="D12" s="12"/>
      <c r="E12" s="12">
        <f t="shared" si="0"/>
        <v>159760000</v>
      </c>
      <c r="F12" s="2"/>
    </row>
    <row r="13" spans="1:6" ht="19.5" customHeight="1">
      <c r="A13" s="185"/>
      <c r="B13" s="1"/>
      <c r="C13" s="12"/>
      <c r="D13" s="12"/>
      <c r="E13" s="12">
        <f t="shared" si="0"/>
        <v>159760000</v>
      </c>
      <c r="F13" s="2"/>
    </row>
    <row r="14" spans="1:6" ht="19.5" customHeight="1">
      <c r="A14" s="185"/>
      <c r="B14" s="1"/>
      <c r="C14" s="12"/>
      <c r="D14" s="12"/>
      <c r="E14" s="12">
        <f t="shared" si="0"/>
        <v>159760000</v>
      </c>
      <c r="F14" s="2"/>
    </row>
    <row r="15" spans="1:6" ht="19.5" customHeight="1">
      <c r="A15" s="185"/>
      <c r="B15" s="1"/>
      <c r="C15" s="12"/>
      <c r="D15" s="12"/>
      <c r="E15" s="12">
        <f t="shared" si="0"/>
        <v>159760000</v>
      </c>
      <c r="F15" s="2"/>
    </row>
    <row r="16" spans="1:6" ht="19.5" customHeight="1">
      <c r="A16" s="185"/>
      <c r="B16" s="1"/>
      <c r="C16" s="12"/>
      <c r="D16" s="12"/>
      <c r="E16" s="12">
        <f t="shared" si="0"/>
        <v>159760000</v>
      </c>
      <c r="F16" s="2"/>
    </row>
    <row r="17" spans="1:6" ht="19.5" customHeight="1">
      <c r="A17" s="185"/>
      <c r="B17" s="1"/>
      <c r="C17" s="12"/>
      <c r="D17" s="12"/>
      <c r="E17" s="12">
        <f t="shared" si="0"/>
        <v>159760000</v>
      </c>
      <c r="F17" s="2"/>
    </row>
    <row r="18" spans="1:6" ht="19.5" customHeight="1">
      <c r="A18" s="185"/>
      <c r="B18" s="1"/>
      <c r="C18" s="12"/>
      <c r="D18" s="12"/>
      <c r="E18" s="12">
        <f t="shared" si="0"/>
        <v>159760000</v>
      </c>
      <c r="F18" s="2"/>
    </row>
    <row r="19" spans="1:6" ht="19.5" customHeight="1">
      <c r="A19" s="185"/>
      <c r="B19" s="1"/>
      <c r="C19" s="12"/>
      <c r="D19" s="12"/>
      <c r="E19" s="12">
        <f t="shared" si="0"/>
        <v>159760000</v>
      </c>
      <c r="F19" s="2"/>
    </row>
    <row r="20" spans="1:6" ht="19.5" customHeight="1">
      <c r="A20" s="185"/>
      <c r="B20" s="1"/>
      <c r="C20" s="12"/>
      <c r="D20" s="12"/>
      <c r="E20" s="12">
        <f t="shared" si="0"/>
        <v>159760000</v>
      </c>
      <c r="F20" s="2"/>
    </row>
    <row r="21" spans="1:6" ht="19.5" customHeight="1">
      <c r="A21" s="185"/>
      <c r="B21" s="1"/>
      <c r="C21" s="12"/>
      <c r="D21" s="12"/>
      <c r="E21" s="12">
        <f t="shared" si="0"/>
        <v>159760000</v>
      </c>
      <c r="F21" s="2"/>
    </row>
    <row r="22" spans="1:6" ht="19.5" customHeight="1">
      <c r="A22" s="185"/>
      <c r="B22" s="1"/>
      <c r="C22" s="12"/>
      <c r="D22" s="12"/>
      <c r="E22" s="12">
        <f t="shared" si="0"/>
        <v>159760000</v>
      </c>
      <c r="F22" s="2"/>
    </row>
    <row r="23" spans="1:6" ht="19.5" customHeight="1">
      <c r="A23" s="185"/>
      <c r="B23" s="1"/>
      <c r="C23" s="12"/>
      <c r="D23" s="12"/>
      <c r="E23" s="12">
        <f t="shared" si="0"/>
        <v>159760000</v>
      </c>
      <c r="F23" s="2"/>
    </row>
    <row r="24" spans="1:6" ht="19.5" customHeight="1">
      <c r="A24" s="185"/>
      <c r="B24" s="1"/>
      <c r="C24" s="12"/>
      <c r="D24" s="12"/>
      <c r="E24" s="12">
        <f t="shared" si="0"/>
        <v>159760000</v>
      </c>
      <c r="F24" s="2"/>
    </row>
    <row r="25" spans="1:6" ht="19.5" customHeight="1">
      <c r="A25" s="185"/>
      <c r="B25" s="1"/>
      <c r="C25" s="12"/>
      <c r="D25" s="12"/>
      <c r="E25" s="12">
        <f t="shared" si="0"/>
        <v>159760000</v>
      </c>
      <c r="F25" s="2"/>
    </row>
    <row r="26" spans="1:6" ht="19.5" customHeight="1">
      <c r="A26" s="185"/>
      <c r="B26" s="1"/>
      <c r="C26" s="12"/>
      <c r="D26" s="12"/>
      <c r="E26" s="12">
        <f t="shared" si="0"/>
        <v>159760000</v>
      </c>
      <c r="F26" s="2"/>
    </row>
    <row r="27" spans="1:6" ht="19.5" customHeight="1">
      <c r="A27" s="185"/>
      <c r="B27" s="1"/>
      <c r="C27" s="12"/>
      <c r="D27" s="12"/>
      <c r="E27" s="12">
        <f t="shared" si="0"/>
        <v>159760000</v>
      </c>
      <c r="F27" s="2"/>
    </row>
    <row r="28" spans="1:6" ht="19.5" customHeight="1">
      <c r="A28" s="185"/>
      <c r="B28" s="1"/>
      <c r="C28" s="12"/>
      <c r="D28" s="12"/>
      <c r="E28" s="12"/>
      <c r="F28" s="2"/>
    </row>
    <row r="29" spans="1:6" ht="19.5" customHeight="1">
      <c r="A29" s="185"/>
      <c r="B29" s="1"/>
      <c r="C29" s="12"/>
      <c r="D29" s="12"/>
      <c r="E29" s="12"/>
      <c r="F29" s="2"/>
    </row>
    <row r="30" spans="1:6" ht="19.5" customHeight="1">
      <c r="A30" s="8"/>
      <c r="B30" s="1"/>
      <c r="C30" s="12"/>
      <c r="D30" s="12"/>
      <c r="E30" s="12"/>
      <c r="F30" s="2"/>
    </row>
    <row r="31" spans="1:6" ht="19.5" customHeight="1">
      <c r="A31" s="8"/>
      <c r="B31" s="1"/>
      <c r="C31" s="12"/>
      <c r="D31" s="12"/>
      <c r="E31" s="12"/>
      <c r="F31" s="2"/>
    </row>
    <row r="32" spans="1:6" ht="19.5" customHeight="1">
      <c r="A32" s="8"/>
      <c r="B32" s="1"/>
      <c r="C32" s="12"/>
      <c r="D32" s="12"/>
      <c r="E32" s="12"/>
      <c r="F32" s="2"/>
    </row>
    <row r="33" spans="1:6" ht="19.5" customHeight="1">
      <c r="A33" s="8"/>
      <c r="B33" s="1"/>
      <c r="C33" s="12"/>
      <c r="D33" s="12"/>
      <c r="E33" s="12"/>
      <c r="F33" s="2"/>
    </row>
    <row r="34" spans="1:6" ht="19.5" customHeight="1">
      <c r="A34" s="8"/>
      <c r="B34" s="1"/>
      <c r="C34" s="12"/>
      <c r="D34" s="12"/>
      <c r="E34" s="12"/>
      <c r="F34" s="2"/>
    </row>
    <row r="35" spans="1:6" ht="19.5" customHeight="1">
      <c r="A35" s="8"/>
      <c r="B35" s="1"/>
      <c r="C35" s="12"/>
      <c r="D35" s="12"/>
      <c r="E35" s="12"/>
      <c r="F35" s="2"/>
    </row>
    <row r="36" spans="1:6" ht="19.5" customHeight="1">
      <c r="A36" s="8"/>
      <c r="B36" s="1"/>
      <c r="C36" s="12"/>
      <c r="D36" s="12"/>
      <c r="E36" s="12"/>
      <c r="F36" s="2"/>
    </row>
    <row r="37" spans="1:6" ht="19.5" customHeight="1">
      <c r="A37" s="8"/>
      <c r="B37" s="1"/>
      <c r="C37" s="12"/>
      <c r="D37" s="12"/>
      <c r="E37" s="12"/>
      <c r="F37" s="2"/>
    </row>
    <row r="38" spans="1:6" ht="19.5" customHeight="1">
      <c r="A38" s="8"/>
      <c r="B38" s="1"/>
      <c r="C38" s="12"/>
      <c r="D38" s="12"/>
      <c r="E38" s="12"/>
      <c r="F38" s="2"/>
    </row>
    <row r="39" spans="1:6" ht="19.5" customHeight="1">
      <c r="A39" s="8"/>
      <c r="B39" s="1"/>
      <c r="C39" s="12"/>
      <c r="D39" s="12"/>
      <c r="E39" s="12"/>
      <c r="F39" s="2"/>
    </row>
    <row r="40" spans="1:6" ht="19.5" customHeight="1" thickBot="1">
      <c r="A40" s="9"/>
      <c r="B40" s="3"/>
      <c r="C40" s="13"/>
      <c r="D40" s="13"/>
      <c r="E40" s="13"/>
      <c r="F40" s="4"/>
    </row>
  </sheetData>
  <mergeCells count="2">
    <mergeCell ref="C2:E2"/>
    <mergeCell ref="C3:D3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03E4F-3487-43FB-8E89-AAF9423C3B5A}">
  <dimension ref="A1:F40"/>
  <sheetViews>
    <sheetView zoomScaleNormal="100" workbookViewId="0">
      <selection activeCell="M26" sqref="M26"/>
    </sheetView>
  </sheetViews>
  <sheetFormatPr defaultRowHeight="16.5"/>
  <cols>
    <col min="1" max="1" width="7.375" style="6" customWidth="1"/>
    <col min="2" max="2" width="26.75" customWidth="1"/>
    <col min="3" max="5" width="13.875" style="10" customWidth="1"/>
    <col min="6" max="6" width="18.25" customWidth="1"/>
  </cols>
  <sheetData>
    <row r="1" spans="1:6" s="54" customFormat="1">
      <c r="A1" s="53"/>
      <c r="C1" s="55"/>
      <c r="D1" s="55"/>
      <c r="E1" s="55"/>
    </row>
    <row r="2" spans="1:6" s="54" customFormat="1" ht="20.25">
      <c r="A2" s="53"/>
      <c r="C2" s="258" t="s">
        <v>238</v>
      </c>
      <c r="D2" s="259"/>
      <c r="E2" s="260"/>
    </row>
    <row r="3" spans="1:6" s="54" customFormat="1" ht="17.25" thickBot="1">
      <c r="A3" s="126" t="s">
        <v>1279</v>
      </c>
      <c r="B3" s="83" t="s">
        <v>1280</v>
      </c>
      <c r="C3" s="261" t="s">
        <v>1281</v>
      </c>
      <c r="D3" s="261"/>
      <c r="E3" s="71"/>
      <c r="F3" s="187"/>
    </row>
    <row r="4" spans="1:6" ht="23.25" customHeight="1" thickBot="1">
      <c r="A4" s="18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6" ht="19.5" customHeight="1">
      <c r="A5" s="186">
        <v>45816</v>
      </c>
      <c r="B5" s="5" t="s">
        <v>51</v>
      </c>
      <c r="C5" s="11">
        <v>39000000</v>
      </c>
      <c r="D5" s="11"/>
      <c r="E5" s="11">
        <f>C5-D5</f>
        <v>39000000</v>
      </c>
      <c r="F5" s="159"/>
    </row>
    <row r="6" spans="1:6" ht="19.5" customHeight="1">
      <c r="A6" s="185"/>
      <c r="B6" s="33"/>
      <c r="C6" s="32"/>
      <c r="D6" s="32"/>
      <c r="E6" s="32">
        <f>E5+C6-D6</f>
        <v>39000000</v>
      </c>
      <c r="F6" s="38"/>
    </row>
    <row r="7" spans="1:6" ht="19.5" customHeight="1">
      <c r="A7" s="185"/>
      <c r="B7" s="1"/>
      <c r="C7" s="12"/>
      <c r="D7" s="12"/>
      <c r="E7" s="12">
        <f t="shared" ref="E7:E27" si="0">E6+C7-D7</f>
        <v>39000000</v>
      </c>
      <c r="F7" s="2"/>
    </row>
    <row r="8" spans="1:6" ht="19.5" customHeight="1">
      <c r="A8" s="185"/>
      <c r="B8" s="1"/>
      <c r="C8" s="12"/>
      <c r="D8" s="12"/>
      <c r="E8" s="12">
        <f t="shared" si="0"/>
        <v>39000000</v>
      </c>
      <c r="F8" s="2"/>
    </row>
    <row r="9" spans="1:6" ht="19.5" customHeight="1">
      <c r="A9" s="185"/>
      <c r="B9" s="1"/>
      <c r="C9" s="12"/>
      <c r="D9" s="12"/>
      <c r="E9" s="12">
        <f t="shared" si="0"/>
        <v>39000000</v>
      </c>
      <c r="F9" s="2"/>
    </row>
    <row r="10" spans="1:6" ht="19.5" customHeight="1">
      <c r="A10" s="185"/>
      <c r="B10" s="1"/>
      <c r="C10" s="12"/>
      <c r="D10" s="12"/>
      <c r="E10" s="12">
        <f t="shared" si="0"/>
        <v>39000000</v>
      </c>
      <c r="F10" s="2"/>
    </row>
    <row r="11" spans="1:6" ht="19.5" customHeight="1">
      <c r="A11" s="185"/>
      <c r="B11" s="1"/>
      <c r="C11" s="12"/>
      <c r="D11" s="12"/>
      <c r="E11" s="12">
        <f t="shared" si="0"/>
        <v>39000000</v>
      </c>
      <c r="F11" s="2"/>
    </row>
    <row r="12" spans="1:6" ht="19.5" customHeight="1">
      <c r="A12" s="185"/>
      <c r="B12" s="1"/>
      <c r="C12" s="12"/>
      <c r="D12" s="12"/>
      <c r="E12" s="12">
        <f t="shared" si="0"/>
        <v>39000000</v>
      </c>
      <c r="F12" s="2"/>
    </row>
    <row r="13" spans="1:6" ht="19.5" customHeight="1">
      <c r="A13" s="185"/>
      <c r="B13" s="1"/>
      <c r="C13" s="12"/>
      <c r="D13" s="12"/>
      <c r="E13" s="12">
        <f t="shared" si="0"/>
        <v>39000000</v>
      </c>
      <c r="F13" s="2"/>
    </row>
    <row r="14" spans="1:6" ht="19.5" customHeight="1">
      <c r="A14" s="185"/>
      <c r="B14" s="1"/>
      <c r="C14" s="12"/>
      <c r="D14" s="12"/>
      <c r="E14" s="12">
        <f t="shared" si="0"/>
        <v>39000000</v>
      </c>
      <c r="F14" s="2"/>
    </row>
    <row r="15" spans="1:6" ht="19.5" customHeight="1">
      <c r="A15" s="185"/>
      <c r="B15" s="1"/>
      <c r="C15" s="12"/>
      <c r="D15" s="12"/>
      <c r="E15" s="12">
        <f t="shared" si="0"/>
        <v>39000000</v>
      </c>
      <c r="F15" s="2"/>
    </row>
    <row r="16" spans="1:6" ht="19.5" customHeight="1">
      <c r="A16" s="185"/>
      <c r="B16" s="1"/>
      <c r="C16" s="12"/>
      <c r="D16" s="12"/>
      <c r="E16" s="12">
        <f t="shared" si="0"/>
        <v>39000000</v>
      </c>
      <c r="F16" s="2"/>
    </row>
    <row r="17" spans="1:6" ht="19.5" customHeight="1">
      <c r="A17" s="185"/>
      <c r="B17" s="1"/>
      <c r="C17" s="12"/>
      <c r="D17" s="12"/>
      <c r="E17" s="12">
        <f t="shared" si="0"/>
        <v>39000000</v>
      </c>
      <c r="F17" s="2"/>
    </row>
    <row r="18" spans="1:6" ht="19.5" customHeight="1">
      <c r="A18" s="185"/>
      <c r="B18" s="1"/>
      <c r="C18" s="12"/>
      <c r="D18" s="12"/>
      <c r="E18" s="12">
        <f t="shared" si="0"/>
        <v>39000000</v>
      </c>
      <c r="F18" s="2"/>
    </row>
    <row r="19" spans="1:6" ht="19.5" customHeight="1">
      <c r="A19" s="185"/>
      <c r="B19" s="1"/>
      <c r="C19" s="12"/>
      <c r="D19" s="12"/>
      <c r="E19" s="12">
        <f t="shared" si="0"/>
        <v>39000000</v>
      </c>
      <c r="F19" s="2"/>
    </row>
    <row r="20" spans="1:6" ht="19.5" customHeight="1">
      <c r="A20" s="185"/>
      <c r="B20" s="1"/>
      <c r="C20" s="12"/>
      <c r="D20" s="12"/>
      <c r="E20" s="12">
        <f t="shared" si="0"/>
        <v>39000000</v>
      </c>
      <c r="F20" s="2"/>
    </row>
    <row r="21" spans="1:6" ht="19.5" customHeight="1">
      <c r="A21" s="185"/>
      <c r="B21" s="1"/>
      <c r="C21" s="12"/>
      <c r="D21" s="12"/>
      <c r="E21" s="12">
        <f t="shared" si="0"/>
        <v>39000000</v>
      </c>
      <c r="F21" s="2"/>
    </row>
    <row r="22" spans="1:6" ht="19.5" customHeight="1">
      <c r="A22" s="185"/>
      <c r="B22" s="1"/>
      <c r="C22" s="12"/>
      <c r="D22" s="12"/>
      <c r="E22" s="12">
        <f t="shared" si="0"/>
        <v>39000000</v>
      </c>
      <c r="F22" s="2"/>
    </row>
    <row r="23" spans="1:6" ht="19.5" customHeight="1">
      <c r="A23" s="185"/>
      <c r="B23" s="1"/>
      <c r="C23" s="12"/>
      <c r="D23" s="12"/>
      <c r="E23" s="12">
        <f t="shared" si="0"/>
        <v>39000000</v>
      </c>
      <c r="F23" s="2"/>
    </row>
    <row r="24" spans="1:6" ht="19.5" customHeight="1">
      <c r="A24" s="185"/>
      <c r="B24" s="1"/>
      <c r="C24" s="12"/>
      <c r="D24" s="12"/>
      <c r="E24" s="12">
        <f t="shared" si="0"/>
        <v>39000000</v>
      </c>
      <c r="F24" s="2"/>
    </row>
    <row r="25" spans="1:6" ht="19.5" customHeight="1">
      <c r="A25" s="185"/>
      <c r="B25" s="1"/>
      <c r="C25" s="12"/>
      <c r="D25" s="12"/>
      <c r="E25" s="12">
        <f t="shared" si="0"/>
        <v>39000000</v>
      </c>
      <c r="F25" s="2"/>
    </row>
    <row r="26" spans="1:6" ht="19.5" customHeight="1">
      <c r="A26" s="185"/>
      <c r="B26" s="1"/>
      <c r="C26" s="12"/>
      <c r="D26" s="12"/>
      <c r="E26" s="12">
        <f t="shared" si="0"/>
        <v>39000000</v>
      </c>
      <c r="F26" s="2"/>
    </row>
    <row r="27" spans="1:6" ht="19.5" customHeight="1">
      <c r="A27" s="185"/>
      <c r="B27" s="1"/>
      <c r="C27" s="12"/>
      <c r="D27" s="12"/>
      <c r="E27" s="12">
        <f t="shared" si="0"/>
        <v>39000000</v>
      </c>
      <c r="F27" s="2"/>
    </row>
    <row r="28" spans="1:6" ht="19.5" customHeight="1">
      <c r="A28" s="185"/>
      <c r="B28" s="1"/>
      <c r="C28" s="12"/>
      <c r="D28" s="12"/>
      <c r="E28" s="12"/>
      <c r="F28" s="2"/>
    </row>
    <row r="29" spans="1:6" ht="19.5" customHeight="1">
      <c r="A29" s="185"/>
      <c r="B29" s="1"/>
      <c r="C29" s="12"/>
      <c r="D29" s="12"/>
      <c r="E29" s="12"/>
      <c r="F29" s="2"/>
    </row>
    <row r="30" spans="1:6" ht="19.5" customHeight="1">
      <c r="A30" s="8"/>
      <c r="B30" s="1"/>
      <c r="C30" s="12"/>
      <c r="D30" s="12"/>
      <c r="E30" s="12"/>
      <c r="F30" s="2"/>
    </row>
    <row r="31" spans="1:6" ht="19.5" customHeight="1">
      <c r="A31" s="8"/>
      <c r="B31" s="1"/>
      <c r="C31" s="12"/>
      <c r="D31" s="12"/>
      <c r="E31" s="12"/>
      <c r="F31" s="2"/>
    </row>
    <row r="32" spans="1:6" ht="19.5" customHeight="1">
      <c r="A32" s="8"/>
      <c r="B32" s="1"/>
      <c r="C32" s="12"/>
      <c r="D32" s="12"/>
      <c r="E32" s="12"/>
      <c r="F32" s="2"/>
    </row>
    <row r="33" spans="1:6" ht="19.5" customHeight="1">
      <c r="A33" s="8"/>
      <c r="B33" s="1"/>
      <c r="C33" s="12"/>
      <c r="D33" s="12"/>
      <c r="E33" s="12"/>
      <c r="F33" s="2"/>
    </row>
    <row r="34" spans="1:6" ht="19.5" customHeight="1">
      <c r="A34" s="8"/>
      <c r="B34" s="1"/>
      <c r="C34" s="12"/>
      <c r="D34" s="12"/>
      <c r="E34" s="12"/>
      <c r="F34" s="2"/>
    </row>
    <row r="35" spans="1:6" ht="19.5" customHeight="1">
      <c r="A35" s="8"/>
      <c r="B35" s="1"/>
      <c r="C35" s="12"/>
      <c r="D35" s="12"/>
      <c r="E35" s="12"/>
      <c r="F35" s="2"/>
    </row>
    <row r="36" spans="1:6" ht="19.5" customHeight="1">
      <c r="A36" s="8"/>
      <c r="B36" s="1"/>
      <c r="C36" s="12"/>
      <c r="D36" s="12"/>
      <c r="E36" s="12"/>
      <c r="F36" s="2"/>
    </row>
    <row r="37" spans="1:6" ht="19.5" customHeight="1">
      <c r="A37" s="8"/>
      <c r="B37" s="1"/>
      <c r="C37" s="12"/>
      <c r="D37" s="12"/>
      <c r="E37" s="12"/>
      <c r="F37" s="2"/>
    </row>
    <row r="38" spans="1:6" ht="19.5" customHeight="1">
      <c r="A38" s="8"/>
      <c r="B38" s="1"/>
      <c r="C38" s="12"/>
      <c r="D38" s="12"/>
      <c r="E38" s="12"/>
      <c r="F38" s="2"/>
    </row>
    <row r="39" spans="1:6" ht="19.5" customHeight="1">
      <c r="A39" s="8"/>
      <c r="B39" s="1"/>
      <c r="C39" s="12"/>
      <c r="D39" s="12"/>
      <c r="E39" s="12"/>
      <c r="F39" s="2"/>
    </row>
    <row r="40" spans="1:6" ht="19.5" customHeight="1" thickBot="1">
      <c r="A40" s="9"/>
      <c r="B40" s="3"/>
      <c r="C40" s="13"/>
      <c r="D40" s="13"/>
      <c r="E40" s="13"/>
      <c r="F40" s="4"/>
    </row>
  </sheetData>
  <mergeCells count="2">
    <mergeCell ref="C2:E2"/>
    <mergeCell ref="C3:D3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CC97B-389C-4048-B1CE-8F279598BC9D}">
  <dimension ref="A1:F40"/>
  <sheetViews>
    <sheetView zoomScaleNormal="100" workbookViewId="0">
      <selection activeCell="J27" sqref="J27"/>
    </sheetView>
  </sheetViews>
  <sheetFormatPr defaultRowHeight="16.5"/>
  <cols>
    <col min="1" max="1" width="7.375" style="6" customWidth="1"/>
    <col min="2" max="2" width="26.75" customWidth="1"/>
    <col min="3" max="5" width="13.875" style="10" customWidth="1"/>
    <col min="6" max="6" width="18.25" customWidth="1"/>
  </cols>
  <sheetData>
    <row r="1" spans="1:6" s="54" customFormat="1">
      <c r="A1" s="53"/>
      <c r="C1" s="55"/>
      <c r="D1" s="55"/>
      <c r="E1" s="55"/>
    </row>
    <row r="2" spans="1:6" s="54" customFormat="1" ht="20.25">
      <c r="A2" s="53"/>
      <c r="C2" s="258" t="s">
        <v>238</v>
      </c>
      <c r="D2" s="259"/>
      <c r="E2" s="260"/>
    </row>
    <row r="3" spans="1:6" s="54" customFormat="1" ht="17.25" thickBot="1">
      <c r="A3" s="126"/>
      <c r="B3" s="83"/>
      <c r="C3" s="261"/>
      <c r="D3" s="261"/>
      <c r="E3" s="71"/>
      <c r="F3" s="187"/>
    </row>
    <row r="4" spans="1:6" ht="23.25" customHeight="1" thickBot="1">
      <c r="A4" s="18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6" ht="19.5" customHeight="1">
      <c r="A5" s="186"/>
      <c r="B5" s="5"/>
      <c r="C5" s="11"/>
      <c r="D5" s="11"/>
      <c r="E5" s="11">
        <f>C5-D5</f>
        <v>0</v>
      </c>
      <c r="F5" s="159"/>
    </row>
    <row r="6" spans="1:6" ht="19.5" customHeight="1">
      <c r="A6" s="185"/>
      <c r="B6" s="33"/>
      <c r="C6" s="32"/>
      <c r="D6" s="32"/>
      <c r="E6" s="32">
        <f>E5+C6-D6</f>
        <v>0</v>
      </c>
      <c r="F6" s="38"/>
    </row>
    <row r="7" spans="1:6" ht="19.5" customHeight="1">
      <c r="A7" s="185"/>
      <c r="B7" s="1"/>
      <c r="C7" s="12"/>
      <c r="D7" s="12"/>
      <c r="E7" s="12">
        <f t="shared" ref="E7:E27" si="0">E6+C7-D7</f>
        <v>0</v>
      </c>
      <c r="F7" s="2"/>
    </row>
    <row r="8" spans="1:6" ht="19.5" customHeight="1">
      <c r="A8" s="185"/>
      <c r="B8" s="1"/>
      <c r="C8" s="12"/>
      <c r="D8" s="12"/>
      <c r="E8" s="12">
        <f t="shared" si="0"/>
        <v>0</v>
      </c>
      <c r="F8" s="2"/>
    </row>
    <row r="9" spans="1:6" ht="19.5" customHeight="1">
      <c r="A9" s="185"/>
      <c r="B9" s="1"/>
      <c r="C9" s="12"/>
      <c r="D9" s="12"/>
      <c r="E9" s="12">
        <f t="shared" si="0"/>
        <v>0</v>
      </c>
      <c r="F9" s="2"/>
    </row>
    <row r="10" spans="1:6" ht="19.5" customHeight="1">
      <c r="A10" s="185"/>
      <c r="B10" s="1"/>
      <c r="C10" s="12"/>
      <c r="D10" s="12"/>
      <c r="E10" s="12">
        <f t="shared" si="0"/>
        <v>0</v>
      </c>
      <c r="F10" s="2"/>
    </row>
    <row r="11" spans="1:6" ht="19.5" customHeight="1">
      <c r="A11" s="185"/>
      <c r="B11" s="1"/>
      <c r="C11" s="12"/>
      <c r="D11" s="12"/>
      <c r="E11" s="12">
        <f t="shared" si="0"/>
        <v>0</v>
      </c>
      <c r="F11" s="2"/>
    </row>
    <row r="12" spans="1:6" ht="19.5" customHeight="1">
      <c r="A12" s="185"/>
      <c r="B12" s="1"/>
      <c r="C12" s="12"/>
      <c r="D12" s="12"/>
      <c r="E12" s="12">
        <f t="shared" si="0"/>
        <v>0</v>
      </c>
      <c r="F12" s="2"/>
    </row>
    <row r="13" spans="1:6" ht="19.5" customHeight="1">
      <c r="A13" s="185"/>
      <c r="B13" s="1"/>
      <c r="C13" s="12"/>
      <c r="D13" s="12"/>
      <c r="E13" s="12">
        <f t="shared" si="0"/>
        <v>0</v>
      </c>
      <c r="F13" s="2"/>
    </row>
    <row r="14" spans="1:6" ht="19.5" customHeight="1">
      <c r="A14" s="185"/>
      <c r="B14" s="1"/>
      <c r="C14" s="12"/>
      <c r="D14" s="12"/>
      <c r="E14" s="12">
        <f t="shared" si="0"/>
        <v>0</v>
      </c>
      <c r="F14" s="2"/>
    </row>
    <row r="15" spans="1:6" ht="19.5" customHeight="1">
      <c r="A15" s="185"/>
      <c r="B15" s="1"/>
      <c r="C15" s="12"/>
      <c r="D15" s="12"/>
      <c r="E15" s="12">
        <f t="shared" si="0"/>
        <v>0</v>
      </c>
      <c r="F15" s="2"/>
    </row>
    <row r="16" spans="1:6" ht="19.5" customHeight="1">
      <c r="A16" s="185"/>
      <c r="B16" s="1"/>
      <c r="C16" s="12"/>
      <c r="D16" s="12"/>
      <c r="E16" s="12">
        <f t="shared" si="0"/>
        <v>0</v>
      </c>
      <c r="F16" s="2"/>
    </row>
    <row r="17" spans="1:6" ht="19.5" customHeight="1">
      <c r="A17" s="185"/>
      <c r="B17" s="1"/>
      <c r="C17" s="12"/>
      <c r="D17" s="12"/>
      <c r="E17" s="12">
        <f t="shared" si="0"/>
        <v>0</v>
      </c>
      <c r="F17" s="2"/>
    </row>
    <row r="18" spans="1:6" ht="19.5" customHeight="1">
      <c r="A18" s="185"/>
      <c r="B18" s="1"/>
      <c r="C18" s="12"/>
      <c r="D18" s="12"/>
      <c r="E18" s="12">
        <f t="shared" si="0"/>
        <v>0</v>
      </c>
      <c r="F18" s="2"/>
    </row>
    <row r="19" spans="1:6" ht="19.5" customHeight="1">
      <c r="A19" s="185"/>
      <c r="B19" s="1"/>
      <c r="C19" s="12"/>
      <c r="D19" s="12"/>
      <c r="E19" s="12">
        <f t="shared" si="0"/>
        <v>0</v>
      </c>
      <c r="F19" s="2"/>
    </row>
    <row r="20" spans="1:6" ht="19.5" customHeight="1">
      <c r="A20" s="185"/>
      <c r="B20" s="1"/>
      <c r="C20" s="12"/>
      <c r="D20" s="12"/>
      <c r="E20" s="12">
        <f t="shared" si="0"/>
        <v>0</v>
      </c>
      <c r="F20" s="2"/>
    </row>
    <row r="21" spans="1:6" ht="19.5" customHeight="1">
      <c r="A21" s="185"/>
      <c r="B21" s="1"/>
      <c r="C21" s="12"/>
      <c r="D21" s="12"/>
      <c r="E21" s="12">
        <f t="shared" si="0"/>
        <v>0</v>
      </c>
      <c r="F21" s="2"/>
    </row>
    <row r="22" spans="1:6" ht="19.5" customHeight="1">
      <c r="A22" s="185"/>
      <c r="B22" s="1"/>
      <c r="C22" s="12"/>
      <c r="D22" s="12"/>
      <c r="E22" s="12">
        <f t="shared" si="0"/>
        <v>0</v>
      </c>
      <c r="F22" s="2"/>
    </row>
    <row r="23" spans="1:6" ht="19.5" customHeight="1">
      <c r="A23" s="185"/>
      <c r="B23" s="1"/>
      <c r="C23" s="12"/>
      <c r="D23" s="12"/>
      <c r="E23" s="12">
        <f t="shared" si="0"/>
        <v>0</v>
      </c>
      <c r="F23" s="2"/>
    </row>
    <row r="24" spans="1:6" ht="19.5" customHeight="1">
      <c r="A24" s="185"/>
      <c r="B24" s="1"/>
      <c r="C24" s="12"/>
      <c r="D24" s="12"/>
      <c r="E24" s="12">
        <f t="shared" si="0"/>
        <v>0</v>
      </c>
      <c r="F24" s="2"/>
    </row>
    <row r="25" spans="1:6" ht="19.5" customHeight="1">
      <c r="A25" s="185"/>
      <c r="B25" s="1"/>
      <c r="C25" s="12"/>
      <c r="D25" s="12"/>
      <c r="E25" s="12">
        <f t="shared" si="0"/>
        <v>0</v>
      </c>
      <c r="F25" s="2"/>
    </row>
    <row r="26" spans="1:6" ht="19.5" customHeight="1">
      <c r="A26" s="185"/>
      <c r="B26" s="1"/>
      <c r="C26" s="12"/>
      <c r="D26" s="12"/>
      <c r="E26" s="12">
        <f t="shared" si="0"/>
        <v>0</v>
      </c>
      <c r="F26" s="2"/>
    </row>
    <row r="27" spans="1:6" ht="19.5" customHeight="1">
      <c r="A27" s="185"/>
      <c r="B27" s="1"/>
      <c r="C27" s="12"/>
      <c r="D27" s="12"/>
      <c r="E27" s="12">
        <f t="shared" si="0"/>
        <v>0</v>
      </c>
      <c r="F27" s="2"/>
    </row>
    <row r="28" spans="1:6" ht="19.5" customHeight="1">
      <c r="A28" s="185"/>
      <c r="B28" s="1"/>
      <c r="C28" s="12"/>
      <c r="D28" s="12"/>
      <c r="E28" s="12"/>
      <c r="F28" s="2"/>
    </row>
    <row r="29" spans="1:6" ht="19.5" customHeight="1">
      <c r="A29" s="185"/>
      <c r="B29" s="1"/>
      <c r="C29" s="12"/>
      <c r="D29" s="12"/>
      <c r="E29" s="12"/>
      <c r="F29" s="2"/>
    </row>
    <row r="30" spans="1:6" ht="19.5" customHeight="1">
      <c r="A30" s="8"/>
      <c r="B30" s="1"/>
      <c r="C30" s="12"/>
      <c r="D30" s="12"/>
      <c r="E30" s="12"/>
      <c r="F30" s="2"/>
    </row>
    <row r="31" spans="1:6" ht="19.5" customHeight="1">
      <c r="A31" s="8"/>
      <c r="B31" s="1"/>
      <c r="C31" s="12"/>
      <c r="D31" s="12"/>
      <c r="E31" s="12"/>
      <c r="F31" s="2"/>
    </row>
    <row r="32" spans="1:6" ht="19.5" customHeight="1">
      <c r="A32" s="8"/>
      <c r="B32" s="1"/>
      <c r="C32" s="12"/>
      <c r="D32" s="12"/>
      <c r="E32" s="12"/>
      <c r="F32" s="2"/>
    </row>
    <row r="33" spans="1:6" ht="19.5" customHeight="1">
      <c r="A33" s="8"/>
      <c r="B33" s="1"/>
      <c r="C33" s="12"/>
      <c r="D33" s="12"/>
      <c r="E33" s="12"/>
      <c r="F33" s="2"/>
    </row>
    <row r="34" spans="1:6" ht="19.5" customHeight="1">
      <c r="A34" s="8"/>
      <c r="B34" s="1"/>
      <c r="C34" s="12"/>
      <c r="D34" s="12"/>
      <c r="E34" s="12"/>
      <c r="F34" s="2"/>
    </row>
    <row r="35" spans="1:6" ht="19.5" customHeight="1">
      <c r="A35" s="8"/>
      <c r="B35" s="1"/>
      <c r="C35" s="12"/>
      <c r="D35" s="12"/>
      <c r="E35" s="12"/>
      <c r="F35" s="2"/>
    </row>
    <row r="36" spans="1:6" ht="19.5" customHeight="1">
      <c r="A36" s="8"/>
      <c r="B36" s="1"/>
      <c r="C36" s="12"/>
      <c r="D36" s="12"/>
      <c r="E36" s="12"/>
      <c r="F36" s="2"/>
    </row>
    <row r="37" spans="1:6" ht="19.5" customHeight="1">
      <c r="A37" s="8"/>
      <c r="B37" s="1"/>
      <c r="C37" s="12"/>
      <c r="D37" s="12"/>
      <c r="E37" s="12"/>
      <c r="F37" s="2"/>
    </row>
    <row r="38" spans="1:6" ht="19.5" customHeight="1">
      <c r="A38" s="8"/>
      <c r="B38" s="1"/>
      <c r="C38" s="12"/>
      <c r="D38" s="12"/>
      <c r="E38" s="12"/>
      <c r="F38" s="2"/>
    </row>
    <row r="39" spans="1:6" ht="19.5" customHeight="1">
      <c r="A39" s="8"/>
      <c r="B39" s="1"/>
      <c r="C39" s="12"/>
      <c r="D39" s="12"/>
      <c r="E39" s="12"/>
      <c r="F39" s="2"/>
    </row>
    <row r="40" spans="1:6" ht="19.5" customHeight="1" thickBot="1">
      <c r="A40" s="9"/>
      <c r="B40" s="3"/>
      <c r="C40" s="13"/>
      <c r="D40" s="13"/>
      <c r="E40" s="13"/>
      <c r="F40" s="4"/>
    </row>
  </sheetData>
  <mergeCells count="2">
    <mergeCell ref="C2:E2"/>
    <mergeCell ref="C3:D3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3DFD6-E2D4-418A-8F28-F5B5F23BCEC7}">
  <dimension ref="A1:F40"/>
  <sheetViews>
    <sheetView zoomScaleNormal="100" workbookViewId="0">
      <selection activeCell="J27" sqref="J27"/>
    </sheetView>
  </sheetViews>
  <sheetFormatPr defaultRowHeight="16.5"/>
  <cols>
    <col min="1" max="1" width="7.375" style="6" customWidth="1"/>
    <col min="2" max="2" width="26.75" customWidth="1"/>
    <col min="3" max="5" width="13.875" style="10" customWidth="1"/>
    <col min="6" max="6" width="18.25" customWidth="1"/>
  </cols>
  <sheetData>
    <row r="1" spans="1:6" s="54" customFormat="1">
      <c r="A1" s="53"/>
      <c r="C1" s="55"/>
      <c r="D1" s="55"/>
      <c r="E1" s="55"/>
    </row>
    <row r="2" spans="1:6" s="54" customFormat="1" ht="20.25">
      <c r="A2" s="53"/>
      <c r="C2" s="258" t="s">
        <v>238</v>
      </c>
      <c r="D2" s="259"/>
      <c r="E2" s="260"/>
    </row>
    <row r="3" spans="1:6" s="54" customFormat="1" ht="17.25" thickBot="1">
      <c r="A3" s="126"/>
      <c r="B3" s="83"/>
      <c r="C3" s="261"/>
      <c r="D3" s="261"/>
      <c r="E3" s="71"/>
      <c r="F3" s="187"/>
    </row>
    <row r="4" spans="1:6" ht="23.25" customHeight="1" thickBot="1">
      <c r="A4" s="18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6" ht="19.5" customHeight="1">
      <c r="A5" s="186"/>
      <c r="B5" s="5"/>
      <c r="C5" s="11"/>
      <c r="D5" s="11"/>
      <c r="E5" s="11">
        <f>C5-D5</f>
        <v>0</v>
      </c>
      <c r="F5" s="159"/>
    </row>
    <row r="6" spans="1:6" ht="19.5" customHeight="1">
      <c r="A6" s="185"/>
      <c r="B6" s="33"/>
      <c r="C6" s="32"/>
      <c r="D6" s="32"/>
      <c r="E6" s="32">
        <f>E5+C6-D6</f>
        <v>0</v>
      </c>
      <c r="F6" s="38"/>
    </row>
    <row r="7" spans="1:6" ht="19.5" customHeight="1">
      <c r="A7" s="185"/>
      <c r="B7" s="1"/>
      <c r="C7" s="12"/>
      <c r="D7" s="12"/>
      <c r="E7" s="12">
        <f t="shared" ref="E7:E27" si="0">E6+C7-D7</f>
        <v>0</v>
      </c>
      <c r="F7" s="2"/>
    </row>
    <row r="8" spans="1:6" ht="19.5" customHeight="1">
      <c r="A8" s="185"/>
      <c r="B8" s="1"/>
      <c r="C8" s="12"/>
      <c r="D8" s="12"/>
      <c r="E8" s="12">
        <f t="shared" si="0"/>
        <v>0</v>
      </c>
      <c r="F8" s="2"/>
    </row>
    <row r="9" spans="1:6" ht="19.5" customHeight="1">
      <c r="A9" s="185"/>
      <c r="B9" s="1"/>
      <c r="C9" s="12"/>
      <c r="D9" s="12"/>
      <c r="E9" s="12">
        <f t="shared" si="0"/>
        <v>0</v>
      </c>
      <c r="F9" s="2"/>
    </row>
    <row r="10" spans="1:6" ht="19.5" customHeight="1">
      <c r="A10" s="185"/>
      <c r="B10" s="1"/>
      <c r="C10" s="12"/>
      <c r="D10" s="12"/>
      <c r="E10" s="12">
        <f t="shared" si="0"/>
        <v>0</v>
      </c>
      <c r="F10" s="2"/>
    </row>
    <row r="11" spans="1:6" ht="19.5" customHeight="1">
      <c r="A11" s="185"/>
      <c r="B11" s="1"/>
      <c r="C11" s="12"/>
      <c r="D11" s="12"/>
      <c r="E11" s="12">
        <f t="shared" si="0"/>
        <v>0</v>
      </c>
      <c r="F11" s="2"/>
    </row>
    <row r="12" spans="1:6" ht="19.5" customHeight="1">
      <c r="A12" s="185"/>
      <c r="B12" s="1"/>
      <c r="C12" s="12"/>
      <c r="D12" s="12"/>
      <c r="E12" s="12">
        <f t="shared" si="0"/>
        <v>0</v>
      </c>
      <c r="F12" s="2"/>
    </row>
    <row r="13" spans="1:6" ht="19.5" customHeight="1">
      <c r="A13" s="185"/>
      <c r="B13" s="1"/>
      <c r="C13" s="12"/>
      <c r="D13" s="12"/>
      <c r="E13" s="12">
        <f t="shared" si="0"/>
        <v>0</v>
      </c>
      <c r="F13" s="2"/>
    </row>
    <row r="14" spans="1:6" ht="19.5" customHeight="1">
      <c r="A14" s="185"/>
      <c r="B14" s="1"/>
      <c r="C14" s="12"/>
      <c r="D14" s="12"/>
      <c r="E14" s="12">
        <f t="shared" si="0"/>
        <v>0</v>
      </c>
      <c r="F14" s="2"/>
    </row>
    <row r="15" spans="1:6" ht="19.5" customHeight="1">
      <c r="A15" s="185"/>
      <c r="B15" s="1"/>
      <c r="C15" s="12"/>
      <c r="D15" s="12"/>
      <c r="E15" s="12">
        <f t="shared" si="0"/>
        <v>0</v>
      </c>
      <c r="F15" s="2"/>
    </row>
    <row r="16" spans="1:6" ht="19.5" customHeight="1">
      <c r="A16" s="185"/>
      <c r="B16" s="1"/>
      <c r="C16" s="12"/>
      <c r="D16" s="12"/>
      <c r="E16" s="12">
        <f t="shared" si="0"/>
        <v>0</v>
      </c>
      <c r="F16" s="2"/>
    </row>
    <row r="17" spans="1:6" ht="19.5" customHeight="1">
      <c r="A17" s="185"/>
      <c r="B17" s="1"/>
      <c r="C17" s="12"/>
      <c r="D17" s="12"/>
      <c r="E17" s="12">
        <f t="shared" si="0"/>
        <v>0</v>
      </c>
      <c r="F17" s="2"/>
    </row>
    <row r="18" spans="1:6" ht="19.5" customHeight="1">
      <c r="A18" s="185"/>
      <c r="B18" s="1"/>
      <c r="C18" s="12"/>
      <c r="D18" s="12"/>
      <c r="E18" s="12">
        <f t="shared" si="0"/>
        <v>0</v>
      </c>
      <c r="F18" s="2"/>
    </row>
    <row r="19" spans="1:6" ht="19.5" customHeight="1">
      <c r="A19" s="185"/>
      <c r="B19" s="1"/>
      <c r="C19" s="12"/>
      <c r="D19" s="12"/>
      <c r="E19" s="12">
        <f t="shared" si="0"/>
        <v>0</v>
      </c>
      <c r="F19" s="2"/>
    </row>
    <row r="20" spans="1:6" ht="19.5" customHeight="1">
      <c r="A20" s="185"/>
      <c r="B20" s="1"/>
      <c r="C20" s="12"/>
      <c r="D20" s="12"/>
      <c r="E20" s="12">
        <f t="shared" si="0"/>
        <v>0</v>
      </c>
      <c r="F20" s="2"/>
    </row>
    <row r="21" spans="1:6" ht="19.5" customHeight="1">
      <c r="A21" s="185"/>
      <c r="B21" s="1"/>
      <c r="C21" s="12"/>
      <c r="D21" s="12"/>
      <c r="E21" s="12">
        <f t="shared" si="0"/>
        <v>0</v>
      </c>
      <c r="F21" s="2"/>
    </row>
    <row r="22" spans="1:6" ht="19.5" customHeight="1">
      <c r="A22" s="185"/>
      <c r="B22" s="1"/>
      <c r="C22" s="12"/>
      <c r="D22" s="12"/>
      <c r="E22" s="12">
        <f t="shared" si="0"/>
        <v>0</v>
      </c>
      <c r="F22" s="2"/>
    </row>
    <row r="23" spans="1:6" ht="19.5" customHeight="1">
      <c r="A23" s="185"/>
      <c r="B23" s="1"/>
      <c r="C23" s="12"/>
      <c r="D23" s="12"/>
      <c r="E23" s="12">
        <f t="shared" si="0"/>
        <v>0</v>
      </c>
      <c r="F23" s="2"/>
    </row>
    <row r="24" spans="1:6" ht="19.5" customHeight="1">
      <c r="A24" s="185"/>
      <c r="B24" s="1"/>
      <c r="C24" s="12"/>
      <c r="D24" s="12"/>
      <c r="E24" s="12">
        <f t="shared" si="0"/>
        <v>0</v>
      </c>
      <c r="F24" s="2"/>
    </row>
    <row r="25" spans="1:6" ht="19.5" customHeight="1">
      <c r="A25" s="185"/>
      <c r="B25" s="1"/>
      <c r="C25" s="12"/>
      <c r="D25" s="12"/>
      <c r="E25" s="12">
        <f t="shared" si="0"/>
        <v>0</v>
      </c>
      <c r="F25" s="2"/>
    </row>
    <row r="26" spans="1:6" ht="19.5" customHeight="1">
      <c r="A26" s="185"/>
      <c r="B26" s="1"/>
      <c r="C26" s="12"/>
      <c r="D26" s="12"/>
      <c r="E26" s="12">
        <f t="shared" si="0"/>
        <v>0</v>
      </c>
      <c r="F26" s="2"/>
    </row>
    <row r="27" spans="1:6" ht="19.5" customHeight="1">
      <c r="A27" s="185"/>
      <c r="B27" s="1"/>
      <c r="C27" s="12"/>
      <c r="D27" s="12"/>
      <c r="E27" s="12">
        <f t="shared" si="0"/>
        <v>0</v>
      </c>
      <c r="F27" s="2"/>
    </row>
    <row r="28" spans="1:6" ht="19.5" customHeight="1">
      <c r="A28" s="185"/>
      <c r="B28" s="1"/>
      <c r="C28" s="12"/>
      <c r="D28" s="12"/>
      <c r="E28" s="12"/>
      <c r="F28" s="2"/>
    </row>
    <row r="29" spans="1:6" ht="19.5" customHeight="1">
      <c r="A29" s="185"/>
      <c r="B29" s="1"/>
      <c r="C29" s="12"/>
      <c r="D29" s="12"/>
      <c r="E29" s="12"/>
      <c r="F29" s="2"/>
    </row>
    <row r="30" spans="1:6" ht="19.5" customHeight="1">
      <c r="A30" s="8"/>
      <c r="B30" s="1"/>
      <c r="C30" s="12"/>
      <c r="D30" s="12"/>
      <c r="E30" s="12"/>
      <c r="F30" s="2"/>
    </row>
    <row r="31" spans="1:6" ht="19.5" customHeight="1">
      <c r="A31" s="8"/>
      <c r="B31" s="1"/>
      <c r="C31" s="12"/>
      <c r="D31" s="12"/>
      <c r="E31" s="12"/>
      <c r="F31" s="2"/>
    </row>
    <row r="32" spans="1:6" ht="19.5" customHeight="1">
      <c r="A32" s="8"/>
      <c r="B32" s="1"/>
      <c r="C32" s="12"/>
      <c r="D32" s="12"/>
      <c r="E32" s="12"/>
      <c r="F32" s="2"/>
    </row>
    <row r="33" spans="1:6" ht="19.5" customHeight="1">
      <c r="A33" s="8"/>
      <c r="B33" s="1"/>
      <c r="C33" s="12"/>
      <c r="D33" s="12"/>
      <c r="E33" s="12"/>
      <c r="F33" s="2"/>
    </row>
    <row r="34" spans="1:6" ht="19.5" customHeight="1">
      <c r="A34" s="8"/>
      <c r="B34" s="1"/>
      <c r="C34" s="12"/>
      <c r="D34" s="12"/>
      <c r="E34" s="12"/>
      <c r="F34" s="2"/>
    </row>
    <row r="35" spans="1:6" ht="19.5" customHeight="1">
      <c r="A35" s="8"/>
      <c r="B35" s="1"/>
      <c r="C35" s="12"/>
      <c r="D35" s="12"/>
      <c r="E35" s="12"/>
      <c r="F35" s="2"/>
    </row>
    <row r="36" spans="1:6" ht="19.5" customHeight="1">
      <c r="A36" s="8"/>
      <c r="B36" s="1"/>
      <c r="C36" s="12"/>
      <c r="D36" s="12"/>
      <c r="E36" s="12"/>
      <c r="F36" s="2"/>
    </row>
    <row r="37" spans="1:6" ht="19.5" customHeight="1">
      <c r="A37" s="8"/>
      <c r="B37" s="1"/>
      <c r="C37" s="12"/>
      <c r="D37" s="12"/>
      <c r="E37" s="12"/>
      <c r="F37" s="2"/>
    </row>
    <row r="38" spans="1:6" ht="19.5" customHeight="1">
      <c r="A38" s="8"/>
      <c r="B38" s="1"/>
      <c r="C38" s="12"/>
      <c r="D38" s="12"/>
      <c r="E38" s="12"/>
      <c r="F38" s="2"/>
    </row>
    <row r="39" spans="1:6" ht="19.5" customHeight="1">
      <c r="A39" s="8"/>
      <c r="B39" s="1"/>
      <c r="C39" s="12"/>
      <c r="D39" s="12"/>
      <c r="E39" s="12"/>
      <c r="F39" s="2"/>
    </row>
    <row r="40" spans="1:6" ht="19.5" customHeight="1" thickBot="1">
      <c r="A40" s="9"/>
      <c r="B40" s="3"/>
      <c r="C40" s="13"/>
      <c r="D40" s="13"/>
      <c r="E40" s="13"/>
      <c r="F40" s="4"/>
    </row>
  </sheetData>
  <mergeCells count="2">
    <mergeCell ref="C2:E2"/>
    <mergeCell ref="C3:D3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71B91-8D6C-4D7D-9E78-A6A8BCFC90A2}">
  <dimension ref="A1:F40"/>
  <sheetViews>
    <sheetView zoomScaleNormal="100" workbookViewId="0">
      <selection activeCell="J27" sqref="J27"/>
    </sheetView>
  </sheetViews>
  <sheetFormatPr defaultRowHeight="16.5"/>
  <cols>
    <col min="1" max="1" width="7.375" style="6" customWidth="1"/>
    <col min="2" max="2" width="26.75" customWidth="1"/>
    <col min="3" max="5" width="13.875" style="10" customWidth="1"/>
    <col min="6" max="6" width="18.25" customWidth="1"/>
  </cols>
  <sheetData>
    <row r="1" spans="1:6" s="54" customFormat="1">
      <c r="A1" s="53"/>
      <c r="C1" s="55"/>
      <c r="D1" s="55"/>
      <c r="E1" s="55"/>
    </row>
    <row r="2" spans="1:6" s="54" customFormat="1" ht="20.25">
      <c r="A2" s="53"/>
      <c r="C2" s="258" t="s">
        <v>238</v>
      </c>
      <c r="D2" s="259"/>
      <c r="E2" s="260"/>
    </row>
    <row r="3" spans="1:6" s="54" customFormat="1" ht="17.25" thickBot="1">
      <c r="A3" s="126"/>
      <c r="B3" s="83"/>
      <c r="C3" s="261"/>
      <c r="D3" s="261"/>
      <c r="E3" s="71"/>
      <c r="F3" s="187"/>
    </row>
    <row r="4" spans="1:6" ht="23.25" customHeight="1" thickBot="1">
      <c r="A4" s="18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6" ht="19.5" customHeight="1">
      <c r="A5" s="186"/>
      <c r="B5" s="5"/>
      <c r="C5" s="11"/>
      <c r="D5" s="11"/>
      <c r="E5" s="11">
        <f>C5-D5</f>
        <v>0</v>
      </c>
      <c r="F5" s="159"/>
    </row>
    <row r="6" spans="1:6" ht="19.5" customHeight="1">
      <c r="A6" s="185"/>
      <c r="B6" s="33"/>
      <c r="C6" s="32"/>
      <c r="D6" s="32"/>
      <c r="E6" s="32">
        <f>E5+C6-D6</f>
        <v>0</v>
      </c>
      <c r="F6" s="38"/>
    </row>
    <row r="7" spans="1:6" ht="19.5" customHeight="1">
      <c r="A7" s="185"/>
      <c r="B7" s="1"/>
      <c r="C7" s="12"/>
      <c r="D7" s="12"/>
      <c r="E7" s="12">
        <f t="shared" ref="E7:E27" si="0">E6+C7-D7</f>
        <v>0</v>
      </c>
      <c r="F7" s="2"/>
    </row>
    <row r="8" spans="1:6" ht="19.5" customHeight="1">
      <c r="A8" s="185"/>
      <c r="B8" s="1"/>
      <c r="C8" s="12"/>
      <c r="D8" s="12"/>
      <c r="E8" s="12">
        <f t="shared" si="0"/>
        <v>0</v>
      </c>
      <c r="F8" s="2"/>
    </row>
    <row r="9" spans="1:6" ht="19.5" customHeight="1">
      <c r="A9" s="185"/>
      <c r="B9" s="1"/>
      <c r="C9" s="12"/>
      <c r="D9" s="12"/>
      <c r="E9" s="12">
        <f t="shared" si="0"/>
        <v>0</v>
      </c>
      <c r="F9" s="2"/>
    </row>
    <row r="10" spans="1:6" ht="19.5" customHeight="1">
      <c r="A10" s="185"/>
      <c r="B10" s="1"/>
      <c r="C10" s="12"/>
      <c r="D10" s="12"/>
      <c r="E10" s="12">
        <f t="shared" si="0"/>
        <v>0</v>
      </c>
      <c r="F10" s="2"/>
    </row>
    <row r="11" spans="1:6" ht="19.5" customHeight="1">
      <c r="A11" s="185"/>
      <c r="B11" s="1"/>
      <c r="C11" s="12"/>
      <c r="D11" s="12"/>
      <c r="E11" s="12">
        <f t="shared" si="0"/>
        <v>0</v>
      </c>
      <c r="F11" s="2"/>
    </row>
    <row r="12" spans="1:6" ht="19.5" customHeight="1">
      <c r="A12" s="185"/>
      <c r="B12" s="1"/>
      <c r="C12" s="12"/>
      <c r="D12" s="12"/>
      <c r="E12" s="12">
        <f t="shared" si="0"/>
        <v>0</v>
      </c>
      <c r="F12" s="2"/>
    </row>
    <row r="13" spans="1:6" ht="19.5" customHeight="1">
      <c r="A13" s="185"/>
      <c r="B13" s="1"/>
      <c r="C13" s="12"/>
      <c r="D13" s="12"/>
      <c r="E13" s="12">
        <f t="shared" si="0"/>
        <v>0</v>
      </c>
      <c r="F13" s="2"/>
    </row>
    <row r="14" spans="1:6" ht="19.5" customHeight="1">
      <c r="A14" s="185"/>
      <c r="B14" s="1"/>
      <c r="C14" s="12"/>
      <c r="D14" s="12"/>
      <c r="E14" s="12">
        <f t="shared" si="0"/>
        <v>0</v>
      </c>
      <c r="F14" s="2"/>
    </row>
    <row r="15" spans="1:6" ht="19.5" customHeight="1">
      <c r="A15" s="185"/>
      <c r="B15" s="1"/>
      <c r="C15" s="12"/>
      <c r="D15" s="12"/>
      <c r="E15" s="12">
        <f t="shared" si="0"/>
        <v>0</v>
      </c>
      <c r="F15" s="2"/>
    </row>
    <row r="16" spans="1:6" ht="19.5" customHeight="1">
      <c r="A16" s="185"/>
      <c r="B16" s="1"/>
      <c r="C16" s="12"/>
      <c r="D16" s="12"/>
      <c r="E16" s="12">
        <f t="shared" si="0"/>
        <v>0</v>
      </c>
      <c r="F16" s="2"/>
    </row>
    <row r="17" spans="1:6" ht="19.5" customHeight="1">
      <c r="A17" s="185"/>
      <c r="B17" s="1"/>
      <c r="C17" s="12"/>
      <c r="D17" s="12"/>
      <c r="E17" s="12">
        <f t="shared" si="0"/>
        <v>0</v>
      </c>
      <c r="F17" s="2"/>
    </row>
    <row r="18" spans="1:6" ht="19.5" customHeight="1">
      <c r="A18" s="185"/>
      <c r="B18" s="1"/>
      <c r="C18" s="12"/>
      <c r="D18" s="12"/>
      <c r="E18" s="12">
        <f t="shared" si="0"/>
        <v>0</v>
      </c>
      <c r="F18" s="2"/>
    </row>
    <row r="19" spans="1:6" ht="19.5" customHeight="1">
      <c r="A19" s="185"/>
      <c r="B19" s="1"/>
      <c r="C19" s="12"/>
      <c r="D19" s="12"/>
      <c r="E19" s="12">
        <f t="shared" si="0"/>
        <v>0</v>
      </c>
      <c r="F19" s="2"/>
    </row>
    <row r="20" spans="1:6" ht="19.5" customHeight="1">
      <c r="A20" s="185"/>
      <c r="B20" s="1"/>
      <c r="C20" s="12"/>
      <c r="D20" s="12"/>
      <c r="E20" s="12">
        <f t="shared" si="0"/>
        <v>0</v>
      </c>
      <c r="F20" s="2"/>
    </row>
    <row r="21" spans="1:6" ht="19.5" customHeight="1">
      <c r="A21" s="185"/>
      <c r="B21" s="1"/>
      <c r="C21" s="12"/>
      <c r="D21" s="12"/>
      <c r="E21" s="12">
        <f t="shared" si="0"/>
        <v>0</v>
      </c>
      <c r="F21" s="2"/>
    </row>
    <row r="22" spans="1:6" ht="19.5" customHeight="1">
      <c r="A22" s="185"/>
      <c r="B22" s="1"/>
      <c r="C22" s="12"/>
      <c r="D22" s="12"/>
      <c r="E22" s="12">
        <f t="shared" si="0"/>
        <v>0</v>
      </c>
      <c r="F22" s="2"/>
    </row>
    <row r="23" spans="1:6" ht="19.5" customHeight="1">
      <c r="A23" s="185"/>
      <c r="B23" s="1"/>
      <c r="C23" s="12"/>
      <c r="D23" s="12"/>
      <c r="E23" s="12">
        <f t="shared" si="0"/>
        <v>0</v>
      </c>
      <c r="F23" s="2"/>
    </row>
    <row r="24" spans="1:6" ht="19.5" customHeight="1">
      <c r="A24" s="185"/>
      <c r="B24" s="1"/>
      <c r="C24" s="12"/>
      <c r="D24" s="12"/>
      <c r="E24" s="12">
        <f t="shared" si="0"/>
        <v>0</v>
      </c>
      <c r="F24" s="2"/>
    </row>
    <row r="25" spans="1:6" ht="19.5" customHeight="1">
      <c r="A25" s="185"/>
      <c r="B25" s="1"/>
      <c r="C25" s="12"/>
      <c r="D25" s="12"/>
      <c r="E25" s="12">
        <f t="shared" si="0"/>
        <v>0</v>
      </c>
      <c r="F25" s="2"/>
    </row>
    <row r="26" spans="1:6" ht="19.5" customHeight="1">
      <c r="A26" s="185"/>
      <c r="B26" s="1"/>
      <c r="C26" s="12"/>
      <c r="D26" s="12"/>
      <c r="E26" s="12">
        <f t="shared" si="0"/>
        <v>0</v>
      </c>
      <c r="F26" s="2"/>
    </row>
    <row r="27" spans="1:6" ht="19.5" customHeight="1">
      <c r="A27" s="185"/>
      <c r="B27" s="1"/>
      <c r="C27" s="12"/>
      <c r="D27" s="12"/>
      <c r="E27" s="12">
        <f t="shared" si="0"/>
        <v>0</v>
      </c>
      <c r="F27" s="2"/>
    </row>
    <row r="28" spans="1:6" ht="19.5" customHeight="1">
      <c r="A28" s="185"/>
      <c r="B28" s="1"/>
      <c r="C28" s="12"/>
      <c r="D28" s="12"/>
      <c r="E28" s="12"/>
      <c r="F28" s="2"/>
    </row>
    <row r="29" spans="1:6" ht="19.5" customHeight="1">
      <c r="A29" s="185"/>
      <c r="B29" s="1"/>
      <c r="C29" s="12"/>
      <c r="D29" s="12"/>
      <c r="E29" s="12"/>
      <c r="F29" s="2"/>
    </row>
    <row r="30" spans="1:6" ht="19.5" customHeight="1">
      <c r="A30" s="8"/>
      <c r="B30" s="1"/>
      <c r="C30" s="12"/>
      <c r="D30" s="12"/>
      <c r="E30" s="12"/>
      <c r="F30" s="2"/>
    </row>
    <row r="31" spans="1:6" ht="19.5" customHeight="1">
      <c r="A31" s="8"/>
      <c r="B31" s="1"/>
      <c r="C31" s="12"/>
      <c r="D31" s="12"/>
      <c r="E31" s="12"/>
      <c r="F31" s="2"/>
    </row>
    <row r="32" spans="1:6" ht="19.5" customHeight="1">
      <c r="A32" s="8"/>
      <c r="B32" s="1"/>
      <c r="C32" s="12"/>
      <c r="D32" s="12"/>
      <c r="E32" s="12"/>
      <c r="F32" s="2"/>
    </row>
    <row r="33" spans="1:6" ht="19.5" customHeight="1">
      <c r="A33" s="8"/>
      <c r="B33" s="1"/>
      <c r="C33" s="12"/>
      <c r="D33" s="12"/>
      <c r="E33" s="12"/>
      <c r="F33" s="2"/>
    </row>
    <row r="34" spans="1:6" ht="19.5" customHeight="1">
      <c r="A34" s="8"/>
      <c r="B34" s="1"/>
      <c r="C34" s="12"/>
      <c r="D34" s="12"/>
      <c r="E34" s="12"/>
      <c r="F34" s="2"/>
    </row>
    <row r="35" spans="1:6" ht="19.5" customHeight="1">
      <c r="A35" s="8"/>
      <c r="B35" s="1"/>
      <c r="C35" s="12"/>
      <c r="D35" s="12"/>
      <c r="E35" s="12"/>
      <c r="F35" s="2"/>
    </row>
    <row r="36" spans="1:6" ht="19.5" customHeight="1">
      <c r="A36" s="8"/>
      <c r="B36" s="1"/>
      <c r="C36" s="12"/>
      <c r="D36" s="12"/>
      <c r="E36" s="12"/>
      <c r="F36" s="2"/>
    </row>
    <row r="37" spans="1:6" ht="19.5" customHeight="1">
      <c r="A37" s="8"/>
      <c r="B37" s="1"/>
      <c r="C37" s="12"/>
      <c r="D37" s="12"/>
      <c r="E37" s="12"/>
      <c r="F37" s="2"/>
    </row>
    <row r="38" spans="1:6" ht="19.5" customHeight="1">
      <c r="A38" s="8"/>
      <c r="B38" s="1"/>
      <c r="C38" s="12"/>
      <c r="D38" s="12"/>
      <c r="E38" s="12"/>
      <c r="F38" s="2"/>
    </row>
    <row r="39" spans="1:6" ht="19.5" customHeight="1">
      <c r="A39" s="8"/>
      <c r="B39" s="1"/>
      <c r="C39" s="12"/>
      <c r="D39" s="12"/>
      <c r="E39" s="12"/>
      <c r="F39" s="2"/>
    </row>
    <row r="40" spans="1:6" ht="19.5" customHeight="1" thickBot="1">
      <c r="A40" s="9"/>
      <c r="B40" s="3"/>
      <c r="C40" s="13"/>
      <c r="D40" s="13"/>
      <c r="E40" s="13"/>
      <c r="F40" s="4"/>
    </row>
  </sheetData>
  <mergeCells count="2">
    <mergeCell ref="C2:E2"/>
    <mergeCell ref="C3:D3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04A06-0BBB-4354-84FE-0F2AAA74DA04}">
  <dimension ref="A1:F40"/>
  <sheetViews>
    <sheetView zoomScaleNormal="100" workbookViewId="0">
      <selection activeCell="J27" sqref="J27"/>
    </sheetView>
  </sheetViews>
  <sheetFormatPr defaultRowHeight="16.5"/>
  <cols>
    <col min="1" max="1" width="7.375" style="6" customWidth="1"/>
    <col min="2" max="2" width="26.75" customWidth="1"/>
    <col min="3" max="5" width="13.875" style="10" customWidth="1"/>
    <col min="6" max="6" width="18.25" customWidth="1"/>
  </cols>
  <sheetData>
    <row r="1" spans="1:6" s="54" customFormat="1">
      <c r="A1" s="53"/>
      <c r="C1" s="55"/>
      <c r="D1" s="55"/>
      <c r="E1" s="55"/>
    </row>
    <row r="2" spans="1:6" s="54" customFormat="1" ht="20.25">
      <c r="A2" s="53"/>
      <c r="C2" s="258" t="s">
        <v>238</v>
      </c>
      <c r="D2" s="259"/>
      <c r="E2" s="260"/>
    </row>
    <row r="3" spans="1:6" s="54" customFormat="1" ht="17.25" thickBot="1">
      <c r="A3" s="126"/>
      <c r="B3" s="83"/>
      <c r="C3" s="261"/>
      <c r="D3" s="261"/>
      <c r="E3" s="71"/>
      <c r="F3" s="187"/>
    </row>
    <row r="4" spans="1:6" ht="23.25" customHeight="1" thickBot="1">
      <c r="A4" s="18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6" ht="19.5" customHeight="1">
      <c r="A5" s="186"/>
      <c r="B5" s="5"/>
      <c r="C5" s="11"/>
      <c r="D5" s="11"/>
      <c r="E5" s="11">
        <f>C5-D5</f>
        <v>0</v>
      </c>
      <c r="F5" s="159"/>
    </row>
    <row r="6" spans="1:6" ht="19.5" customHeight="1">
      <c r="A6" s="185"/>
      <c r="B6" s="33"/>
      <c r="C6" s="32"/>
      <c r="D6" s="32"/>
      <c r="E6" s="32">
        <f>E5+C6-D6</f>
        <v>0</v>
      </c>
      <c r="F6" s="38"/>
    </row>
    <row r="7" spans="1:6" ht="19.5" customHeight="1">
      <c r="A7" s="185"/>
      <c r="B7" s="1"/>
      <c r="C7" s="12"/>
      <c r="D7" s="12"/>
      <c r="E7" s="12">
        <f t="shared" ref="E7:E27" si="0">E6+C7-D7</f>
        <v>0</v>
      </c>
      <c r="F7" s="2"/>
    </row>
    <row r="8" spans="1:6" ht="19.5" customHeight="1">
      <c r="A8" s="185"/>
      <c r="B8" s="1"/>
      <c r="C8" s="12"/>
      <c r="D8" s="12"/>
      <c r="E8" s="12">
        <f t="shared" si="0"/>
        <v>0</v>
      </c>
      <c r="F8" s="2"/>
    </row>
    <row r="9" spans="1:6" ht="19.5" customHeight="1">
      <c r="A9" s="185"/>
      <c r="B9" s="1"/>
      <c r="C9" s="12"/>
      <c r="D9" s="12"/>
      <c r="E9" s="12">
        <f t="shared" si="0"/>
        <v>0</v>
      </c>
      <c r="F9" s="2"/>
    </row>
    <row r="10" spans="1:6" ht="19.5" customHeight="1">
      <c r="A10" s="185"/>
      <c r="B10" s="1"/>
      <c r="C10" s="12"/>
      <c r="D10" s="12"/>
      <c r="E10" s="12">
        <f t="shared" si="0"/>
        <v>0</v>
      </c>
      <c r="F10" s="2"/>
    </row>
    <row r="11" spans="1:6" ht="19.5" customHeight="1">
      <c r="A11" s="185"/>
      <c r="B11" s="1"/>
      <c r="C11" s="12"/>
      <c r="D11" s="12"/>
      <c r="E11" s="12">
        <f t="shared" si="0"/>
        <v>0</v>
      </c>
      <c r="F11" s="2"/>
    </row>
    <row r="12" spans="1:6" ht="19.5" customHeight="1">
      <c r="A12" s="185"/>
      <c r="B12" s="1"/>
      <c r="C12" s="12"/>
      <c r="D12" s="12"/>
      <c r="E12" s="12">
        <f t="shared" si="0"/>
        <v>0</v>
      </c>
      <c r="F12" s="2"/>
    </row>
    <row r="13" spans="1:6" ht="19.5" customHeight="1">
      <c r="A13" s="185"/>
      <c r="B13" s="1"/>
      <c r="C13" s="12"/>
      <c r="D13" s="12"/>
      <c r="E13" s="12">
        <f t="shared" si="0"/>
        <v>0</v>
      </c>
      <c r="F13" s="2"/>
    </row>
    <row r="14" spans="1:6" ht="19.5" customHeight="1">
      <c r="A14" s="185"/>
      <c r="B14" s="1"/>
      <c r="C14" s="12"/>
      <c r="D14" s="12"/>
      <c r="E14" s="12">
        <f t="shared" si="0"/>
        <v>0</v>
      </c>
      <c r="F14" s="2"/>
    </row>
    <row r="15" spans="1:6" ht="19.5" customHeight="1">
      <c r="A15" s="185"/>
      <c r="B15" s="1"/>
      <c r="C15" s="12"/>
      <c r="D15" s="12"/>
      <c r="E15" s="12">
        <f t="shared" si="0"/>
        <v>0</v>
      </c>
      <c r="F15" s="2"/>
    </row>
    <row r="16" spans="1:6" ht="19.5" customHeight="1">
      <c r="A16" s="185"/>
      <c r="B16" s="1"/>
      <c r="C16" s="12"/>
      <c r="D16" s="12"/>
      <c r="E16" s="12">
        <f t="shared" si="0"/>
        <v>0</v>
      </c>
      <c r="F16" s="2"/>
    </row>
    <row r="17" spans="1:6" ht="19.5" customHeight="1">
      <c r="A17" s="185"/>
      <c r="B17" s="1"/>
      <c r="C17" s="12"/>
      <c r="D17" s="12"/>
      <c r="E17" s="12">
        <f t="shared" si="0"/>
        <v>0</v>
      </c>
      <c r="F17" s="2"/>
    </row>
    <row r="18" spans="1:6" ht="19.5" customHeight="1">
      <c r="A18" s="185"/>
      <c r="B18" s="1"/>
      <c r="C18" s="12"/>
      <c r="D18" s="12"/>
      <c r="E18" s="12">
        <f t="shared" si="0"/>
        <v>0</v>
      </c>
      <c r="F18" s="2"/>
    </row>
    <row r="19" spans="1:6" ht="19.5" customHeight="1">
      <c r="A19" s="185"/>
      <c r="B19" s="1"/>
      <c r="C19" s="12"/>
      <c r="D19" s="12"/>
      <c r="E19" s="12">
        <f t="shared" si="0"/>
        <v>0</v>
      </c>
      <c r="F19" s="2"/>
    </row>
    <row r="20" spans="1:6" ht="19.5" customHeight="1">
      <c r="A20" s="185"/>
      <c r="B20" s="1"/>
      <c r="C20" s="12"/>
      <c r="D20" s="12"/>
      <c r="E20" s="12">
        <f t="shared" si="0"/>
        <v>0</v>
      </c>
      <c r="F20" s="2"/>
    </row>
    <row r="21" spans="1:6" ht="19.5" customHeight="1">
      <c r="A21" s="185"/>
      <c r="B21" s="1"/>
      <c r="C21" s="12"/>
      <c r="D21" s="12"/>
      <c r="E21" s="12">
        <f t="shared" si="0"/>
        <v>0</v>
      </c>
      <c r="F21" s="2"/>
    </row>
    <row r="22" spans="1:6" ht="19.5" customHeight="1">
      <c r="A22" s="185"/>
      <c r="B22" s="1"/>
      <c r="C22" s="12"/>
      <c r="D22" s="12"/>
      <c r="E22" s="12">
        <f t="shared" si="0"/>
        <v>0</v>
      </c>
      <c r="F22" s="2"/>
    </row>
    <row r="23" spans="1:6" ht="19.5" customHeight="1">
      <c r="A23" s="185"/>
      <c r="B23" s="1"/>
      <c r="C23" s="12"/>
      <c r="D23" s="12"/>
      <c r="E23" s="12">
        <f t="shared" si="0"/>
        <v>0</v>
      </c>
      <c r="F23" s="2"/>
    </row>
    <row r="24" spans="1:6" ht="19.5" customHeight="1">
      <c r="A24" s="185"/>
      <c r="B24" s="1"/>
      <c r="C24" s="12"/>
      <c r="D24" s="12"/>
      <c r="E24" s="12">
        <f t="shared" si="0"/>
        <v>0</v>
      </c>
      <c r="F24" s="2"/>
    </row>
    <row r="25" spans="1:6" ht="19.5" customHeight="1">
      <c r="A25" s="185"/>
      <c r="B25" s="1"/>
      <c r="C25" s="12"/>
      <c r="D25" s="12"/>
      <c r="E25" s="12">
        <f t="shared" si="0"/>
        <v>0</v>
      </c>
      <c r="F25" s="2"/>
    </row>
    <row r="26" spans="1:6" ht="19.5" customHeight="1">
      <c r="A26" s="185"/>
      <c r="B26" s="1"/>
      <c r="C26" s="12"/>
      <c r="D26" s="12"/>
      <c r="E26" s="12">
        <f t="shared" si="0"/>
        <v>0</v>
      </c>
      <c r="F26" s="2"/>
    </row>
    <row r="27" spans="1:6" ht="19.5" customHeight="1">
      <c r="A27" s="185"/>
      <c r="B27" s="1"/>
      <c r="C27" s="12"/>
      <c r="D27" s="12"/>
      <c r="E27" s="12">
        <f t="shared" si="0"/>
        <v>0</v>
      </c>
      <c r="F27" s="2"/>
    </row>
    <row r="28" spans="1:6" ht="19.5" customHeight="1">
      <c r="A28" s="185"/>
      <c r="B28" s="1"/>
      <c r="C28" s="12"/>
      <c r="D28" s="12"/>
      <c r="E28" s="12"/>
      <c r="F28" s="2"/>
    </row>
    <row r="29" spans="1:6" ht="19.5" customHeight="1">
      <c r="A29" s="185"/>
      <c r="B29" s="1"/>
      <c r="C29" s="12"/>
      <c r="D29" s="12"/>
      <c r="E29" s="12"/>
      <c r="F29" s="2"/>
    </row>
    <row r="30" spans="1:6" ht="19.5" customHeight="1">
      <c r="A30" s="8"/>
      <c r="B30" s="1"/>
      <c r="C30" s="12"/>
      <c r="D30" s="12"/>
      <c r="E30" s="12"/>
      <c r="F30" s="2"/>
    </row>
    <row r="31" spans="1:6" ht="19.5" customHeight="1">
      <c r="A31" s="8"/>
      <c r="B31" s="1"/>
      <c r="C31" s="12"/>
      <c r="D31" s="12"/>
      <c r="E31" s="12"/>
      <c r="F31" s="2"/>
    </row>
    <row r="32" spans="1:6" ht="19.5" customHeight="1">
      <c r="A32" s="8"/>
      <c r="B32" s="1"/>
      <c r="C32" s="12"/>
      <c r="D32" s="12"/>
      <c r="E32" s="12"/>
      <c r="F32" s="2"/>
    </row>
    <row r="33" spans="1:6" ht="19.5" customHeight="1">
      <c r="A33" s="8"/>
      <c r="B33" s="1"/>
      <c r="C33" s="12"/>
      <c r="D33" s="12"/>
      <c r="E33" s="12"/>
      <c r="F33" s="2"/>
    </row>
    <row r="34" spans="1:6" ht="19.5" customHeight="1">
      <c r="A34" s="8"/>
      <c r="B34" s="1"/>
      <c r="C34" s="12"/>
      <c r="D34" s="12"/>
      <c r="E34" s="12"/>
      <c r="F34" s="2"/>
    </row>
    <row r="35" spans="1:6" ht="19.5" customHeight="1">
      <c r="A35" s="8"/>
      <c r="B35" s="1"/>
      <c r="C35" s="12"/>
      <c r="D35" s="12"/>
      <c r="E35" s="12"/>
      <c r="F35" s="2"/>
    </row>
    <row r="36" spans="1:6" ht="19.5" customHeight="1">
      <c r="A36" s="8"/>
      <c r="B36" s="1"/>
      <c r="C36" s="12"/>
      <c r="D36" s="12"/>
      <c r="E36" s="12"/>
      <c r="F36" s="2"/>
    </row>
    <row r="37" spans="1:6" ht="19.5" customHeight="1">
      <c r="A37" s="8"/>
      <c r="B37" s="1"/>
      <c r="C37" s="12"/>
      <c r="D37" s="12"/>
      <c r="E37" s="12"/>
      <c r="F37" s="2"/>
    </row>
    <row r="38" spans="1:6" ht="19.5" customHeight="1">
      <c r="A38" s="8"/>
      <c r="B38" s="1"/>
      <c r="C38" s="12"/>
      <c r="D38" s="12"/>
      <c r="E38" s="12"/>
      <c r="F38" s="2"/>
    </row>
    <row r="39" spans="1:6" ht="19.5" customHeight="1">
      <c r="A39" s="8"/>
      <c r="B39" s="1"/>
      <c r="C39" s="12"/>
      <c r="D39" s="12"/>
      <c r="E39" s="12"/>
      <c r="F39" s="2"/>
    </row>
    <row r="40" spans="1:6" ht="19.5" customHeight="1" thickBot="1">
      <c r="A40" s="9"/>
      <c r="B40" s="3"/>
      <c r="C40" s="13"/>
      <c r="D40" s="13"/>
      <c r="E40" s="13"/>
      <c r="F40" s="4"/>
    </row>
  </sheetData>
  <mergeCells count="2">
    <mergeCell ref="C2:E2"/>
    <mergeCell ref="C3:D3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2036A-0A8E-4D6F-A18B-AA9E1E903A2C}">
  <sheetPr codeName="Sheet21"/>
  <dimension ref="A3:F40"/>
  <sheetViews>
    <sheetView zoomScaleNormal="100" workbookViewId="0">
      <selection activeCell="H26" sqref="H26"/>
    </sheetView>
  </sheetViews>
  <sheetFormatPr defaultRowHeight="16.5"/>
  <cols>
    <col min="1" max="1" width="7.375" style="6" customWidth="1"/>
    <col min="2" max="2" width="26.75" customWidth="1"/>
    <col min="3" max="5" width="13.875" style="10" customWidth="1"/>
    <col min="6" max="6" width="21.125" customWidth="1"/>
  </cols>
  <sheetData>
    <row r="3" spans="1:6" ht="17.25" thickBot="1">
      <c r="A3" s="6" t="s">
        <v>88</v>
      </c>
      <c r="B3" s="51" t="s">
        <v>90</v>
      </c>
      <c r="C3" s="262" t="s">
        <v>91</v>
      </c>
      <c r="D3" s="262"/>
      <c r="E3" s="14"/>
      <c r="F3" s="47" t="s">
        <v>89</v>
      </c>
    </row>
    <row r="4" spans="1:6" ht="23.25" customHeight="1" thickBot="1">
      <c r="A4" s="18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6" ht="19.5" customHeight="1">
      <c r="A5" s="7">
        <v>45026</v>
      </c>
      <c r="B5" s="5" t="s">
        <v>92</v>
      </c>
      <c r="C5" s="11">
        <v>38000000</v>
      </c>
      <c r="D5" s="11"/>
      <c r="E5" s="11">
        <f>C5-D5</f>
        <v>38000000</v>
      </c>
      <c r="F5" s="25"/>
    </row>
    <row r="6" spans="1:6" ht="19.5" customHeight="1">
      <c r="A6" s="8">
        <v>45031</v>
      </c>
      <c r="B6" s="33" t="s">
        <v>87</v>
      </c>
      <c r="C6" s="32"/>
      <c r="D6" s="32">
        <v>16600000</v>
      </c>
      <c r="E6" s="32">
        <f>E5+C6-D6</f>
        <v>21400000</v>
      </c>
      <c r="F6" s="38"/>
    </row>
    <row r="7" spans="1:6" ht="19.5" customHeight="1">
      <c r="A7" s="8">
        <v>45029</v>
      </c>
      <c r="B7" s="1" t="s">
        <v>7</v>
      </c>
      <c r="C7" s="12"/>
      <c r="D7" s="12">
        <v>21400000</v>
      </c>
      <c r="E7" s="12">
        <f t="shared" ref="E7:E27" si="0">E6+C7-D7</f>
        <v>0</v>
      </c>
      <c r="F7" s="2"/>
    </row>
    <row r="8" spans="1:6" ht="19.5" customHeight="1">
      <c r="A8" s="8"/>
      <c r="B8" s="1"/>
      <c r="C8" s="12"/>
      <c r="D8" s="12"/>
      <c r="E8" s="12">
        <f t="shared" si="0"/>
        <v>0</v>
      </c>
      <c r="F8" s="2"/>
    </row>
    <row r="9" spans="1:6" ht="19.5" customHeight="1">
      <c r="A9" s="8"/>
      <c r="B9" s="1"/>
      <c r="C9" s="12"/>
      <c r="D9" s="12"/>
      <c r="E9" s="12">
        <f t="shared" si="0"/>
        <v>0</v>
      </c>
      <c r="F9" s="2"/>
    </row>
    <row r="10" spans="1:6" ht="19.5" customHeight="1">
      <c r="A10" s="8"/>
      <c r="B10" s="1"/>
      <c r="C10" s="12"/>
      <c r="D10" s="12"/>
      <c r="E10" s="12">
        <f t="shared" si="0"/>
        <v>0</v>
      </c>
      <c r="F10" s="2"/>
    </row>
    <row r="11" spans="1:6" ht="19.5" customHeight="1">
      <c r="A11" s="8"/>
      <c r="B11" s="1"/>
      <c r="C11" s="12"/>
      <c r="D11" s="12"/>
      <c r="E11" s="12">
        <f t="shared" si="0"/>
        <v>0</v>
      </c>
      <c r="F11" s="2"/>
    </row>
    <row r="12" spans="1:6" ht="19.5" customHeight="1">
      <c r="A12" s="8"/>
      <c r="B12" s="1"/>
      <c r="C12" s="12"/>
      <c r="D12" s="12"/>
      <c r="E12" s="12">
        <f t="shared" si="0"/>
        <v>0</v>
      </c>
      <c r="F12" s="2"/>
    </row>
    <row r="13" spans="1:6" ht="19.5" customHeight="1">
      <c r="A13" s="8"/>
      <c r="B13" s="1"/>
      <c r="C13" s="12"/>
      <c r="D13" s="12"/>
      <c r="E13" s="12">
        <f t="shared" si="0"/>
        <v>0</v>
      </c>
      <c r="F13" s="2"/>
    </row>
    <row r="14" spans="1:6" ht="19.5" customHeight="1">
      <c r="A14" s="8"/>
      <c r="B14" s="1"/>
      <c r="C14" s="12"/>
      <c r="D14" s="12"/>
      <c r="E14" s="12">
        <f t="shared" si="0"/>
        <v>0</v>
      </c>
      <c r="F14" s="2"/>
    </row>
    <row r="15" spans="1:6" ht="19.5" customHeight="1">
      <c r="A15" s="8"/>
      <c r="B15" s="1"/>
      <c r="C15" s="12"/>
      <c r="D15" s="12"/>
      <c r="E15" s="12">
        <f t="shared" si="0"/>
        <v>0</v>
      </c>
      <c r="F15" s="2"/>
    </row>
    <row r="16" spans="1:6" ht="19.5" customHeight="1">
      <c r="A16" s="8"/>
      <c r="B16" s="1"/>
      <c r="C16" s="12"/>
      <c r="D16" s="12"/>
      <c r="E16" s="12">
        <f t="shared" si="0"/>
        <v>0</v>
      </c>
      <c r="F16" s="2"/>
    </row>
    <row r="17" spans="1:6" ht="19.5" customHeight="1">
      <c r="A17" s="8"/>
      <c r="B17" s="1"/>
      <c r="C17" s="12"/>
      <c r="D17" s="12"/>
      <c r="E17" s="12">
        <f t="shared" si="0"/>
        <v>0</v>
      </c>
      <c r="F17" s="2"/>
    </row>
    <row r="18" spans="1:6" ht="19.5" customHeight="1">
      <c r="A18" s="8"/>
      <c r="B18" s="1"/>
      <c r="C18" s="12"/>
      <c r="D18" s="12"/>
      <c r="E18" s="12">
        <f t="shared" si="0"/>
        <v>0</v>
      </c>
      <c r="F18" s="2"/>
    </row>
    <row r="19" spans="1:6" ht="19.5" customHeight="1">
      <c r="A19" s="8"/>
      <c r="B19" s="1"/>
      <c r="C19" s="12"/>
      <c r="D19" s="12"/>
      <c r="E19" s="12">
        <f t="shared" si="0"/>
        <v>0</v>
      </c>
      <c r="F19" s="2"/>
    </row>
    <row r="20" spans="1:6" ht="19.5" customHeight="1">
      <c r="A20" s="8"/>
      <c r="B20" s="1"/>
      <c r="C20" s="12"/>
      <c r="D20" s="12"/>
      <c r="E20" s="12">
        <f t="shared" si="0"/>
        <v>0</v>
      </c>
      <c r="F20" s="2"/>
    </row>
    <row r="21" spans="1:6" ht="19.5" customHeight="1">
      <c r="A21" s="8"/>
      <c r="B21" s="1"/>
      <c r="C21" s="12"/>
      <c r="D21" s="12"/>
      <c r="E21" s="12">
        <f t="shared" si="0"/>
        <v>0</v>
      </c>
      <c r="F21" s="2"/>
    </row>
    <row r="22" spans="1:6" ht="19.5" customHeight="1">
      <c r="A22" s="8"/>
      <c r="B22" s="1"/>
      <c r="C22" s="12"/>
      <c r="D22" s="12"/>
      <c r="E22" s="12">
        <f t="shared" si="0"/>
        <v>0</v>
      </c>
      <c r="F22" s="2"/>
    </row>
    <row r="23" spans="1:6" ht="19.5" customHeight="1">
      <c r="A23" s="8"/>
      <c r="B23" s="1"/>
      <c r="C23" s="12"/>
      <c r="D23" s="12"/>
      <c r="E23" s="12">
        <f t="shared" si="0"/>
        <v>0</v>
      </c>
      <c r="F23" s="2"/>
    </row>
    <row r="24" spans="1:6" ht="19.5" customHeight="1">
      <c r="A24" s="8"/>
      <c r="B24" s="1"/>
      <c r="C24" s="12"/>
      <c r="D24" s="12"/>
      <c r="E24" s="12">
        <f t="shared" si="0"/>
        <v>0</v>
      </c>
      <c r="F24" s="2"/>
    </row>
    <row r="25" spans="1:6" ht="19.5" customHeight="1">
      <c r="A25" s="8"/>
      <c r="B25" s="1"/>
      <c r="C25" s="12"/>
      <c r="D25" s="12"/>
      <c r="E25" s="12">
        <f t="shared" si="0"/>
        <v>0</v>
      </c>
      <c r="F25" s="2"/>
    </row>
    <row r="26" spans="1:6" ht="19.5" customHeight="1">
      <c r="A26" s="8"/>
      <c r="B26" s="1"/>
      <c r="C26" s="12"/>
      <c r="D26" s="12"/>
      <c r="E26" s="12">
        <f t="shared" si="0"/>
        <v>0</v>
      </c>
      <c r="F26" s="2"/>
    </row>
    <row r="27" spans="1:6" ht="19.5" customHeight="1">
      <c r="A27" s="8"/>
      <c r="B27" s="1"/>
      <c r="C27" s="12"/>
      <c r="D27" s="12"/>
      <c r="E27" s="12">
        <f t="shared" si="0"/>
        <v>0</v>
      </c>
      <c r="F27" s="2"/>
    </row>
    <row r="28" spans="1:6" ht="19.5" customHeight="1">
      <c r="A28" s="8"/>
      <c r="B28" s="1"/>
      <c r="C28" s="12"/>
      <c r="D28" s="12"/>
      <c r="E28" s="12"/>
      <c r="F28" s="2"/>
    </row>
    <row r="29" spans="1:6" ht="19.5" customHeight="1">
      <c r="A29" s="8"/>
      <c r="B29" s="1"/>
      <c r="C29" s="12"/>
      <c r="D29" s="12"/>
      <c r="E29" s="12"/>
      <c r="F29" s="2"/>
    </row>
    <row r="30" spans="1:6" ht="19.5" customHeight="1">
      <c r="A30" s="8"/>
      <c r="B30" s="1"/>
      <c r="C30" s="12"/>
      <c r="D30" s="12"/>
      <c r="E30" s="12"/>
      <c r="F30" s="2"/>
    </row>
    <row r="31" spans="1:6" ht="19.5" customHeight="1">
      <c r="A31" s="8"/>
      <c r="B31" s="1"/>
      <c r="C31" s="12"/>
      <c r="D31" s="12"/>
      <c r="E31" s="12"/>
      <c r="F31" s="2"/>
    </row>
    <row r="32" spans="1:6" ht="19.5" customHeight="1">
      <c r="A32" s="8"/>
      <c r="B32" s="1"/>
      <c r="C32" s="12"/>
      <c r="D32" s="12"/>
      <c r="E32" s="12"/>
      <c r="F32" s="2"/>
    </row>
    <row r="33" spans="1:6" ht="19.5" customHeight="1">
      <c r="A33" s="8"/>
      <c r="B33" s="1"/>
      <c r="C33" s="12"/>
      <c r="D33" s="12"/>
      <c r="E33" s="12"/>
      <c r="F33" s="2"/>
    </row>
    <row r="34" spans="1:6" ht="19.5" customHeight="1">
      <c r="A34" s="8"/>
      <c r="B34" s="1"/>
      <c r="C34" s="12"/>
      <c r="D34" s="12"/>
      <c r="E34" s="12"/>
      <c r="F34" s="2"/>
    </row>
    <row r="35" spans="1:6" ht="19.5" customHeight="1">
      <c r="A35" s="8"/>
      <c r="B35" s="1"/>
      <c r="C35" s="12"/>
      <c r="D35" s="12"/>
      <c r="E35" s="12"/>
      <c r="F35" s="2"/>
    </row>
    <row r="36" spans="1:6" ht="19.5" customHeight="1">
      <c r="A36" s="8"/>
      <c r="B36" s="1"/>
      <c r="C36" s="12"/>
      <c r="D36" s="12"/>
      <c r="E36" s="12"/>
      <c r="F36" s="2"/>
    </row>
    <row r="37" spans="1:6" ht="19.5" customHeight="1">
      <c r="A37" s="8"/>
      <c r="B37" s="1"/>
      <c r="C37" s="12"/>
      <c r="D37" s="12"/>
      <c r="E37" s="12"/>
      <c r="F37" s="2"/>
    </row>
    <row r="38" spans="1:6" ht="19.5" customHeight="1">
      <c r="A38" s="8"/>
      <c r="B38" s="1"/>
      <c r="C38" s="12"/>
      <c r="D38" s="12"/>
      <c r="E38" s="12"/>
      <c r="F38" s="2"/>
    </row>
    <row r="39" spans="1:6" ht="19.5" customHeight="1">
      <c r="A39" s="8"/>
      <c r="B39" s="1"/>
      <c r="C39" s="12"/>
      <c r="D39" s="12"/>
      <c r="E39" s="12"/>
      <c r="F39" s="2"/>
    </row>
    <row r="40" spans="1:6" ht="19.5" customHeight="1" thickBot="1">
      <c r="A40" s="9"/>
      <c r="B40" s="3"/>
      <c r="C40" s="13"/>
      <c r="D40" s="13"/>
      <c r="E40" s="13"/>
      <c r="F40" s="4"/>
    </row>
  </sheetData>
  <mergeCells count="1">
    <mergeCell ref="C3:D3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020DC-4A7D-48FC-90F6-A33748C4C392}">
  <dimension ref="A1:F40"/>
  <sheetViews>
    <sheetView zoomScaleNormal="100" workbookViewId="0">
      <selection activeCell="J27" sqref="J27"/>
    </sheetView>
  </sheetViews>
  <sheetFormatPr defaultRowHeight="16.5"/>
  <cols>
    <col min="1" max="1" width="7.375" style="6" customWidth="1"/>
    <col min="2" max="2" width="26.75" customWidth="1"/>
    <col min="3" max="5" width="13.875" style="10" customWidth="1"/>
    <col min="6" max="6" width="18.25" customWidth="1"/>
  </cols>
  <sheetData>
    <row r="1" spans="1:6" s="54" customFormat="1">
      <c r="A1" s="53"/>
      <c r="C1" s="55"/>
      <c r="D1" s="55"/>
      <c r="E1" s="55"/>
    </row>
    <row r="2" spans="1:6" s="54" customFormat="1" ht="20.25">
      <c r="A2" s="53"/>
      <c r="C2" s="258" t="s">
        <v>238</v>
      </c>
      <c r="D2" s="259"/>
      <c r="E2" s="260"/>
    </row>
    <row r="3" spans="1:6" s="54" customFormat="1" ht="17.25" thickBot="1">
      <c r="A3" s="126"/>
      <c r="B3" s="83"/>
      <c r="C3" s="261"/>
      <c r="D3" s="261"/>
      <c r="E3" s="71"/>
      <c r="F3" s="187"/>
    </row>
    <row r="4" spans="1:6" ht="23.25" customHeight="1" thickBot="1">
      <c r="A4" s="18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6" ht="19.5" customHeight="1">
      <c r="A5" s="186"/>
      <c r="B5" s="5"/>
      <c r="C5" s="11"/>
      <c r="D5" s="11"/>
      <c r="E5" s="11">
        <f>C5-D5</f>
        <v>0</v>
      </c>
      <c r="F5" s="159"/>
    </row>
    <row r="6" spans="1:6" ht="19.5" customHeight="1">
      <c r="A6" s="185"/>
      <c r="B6" s="33"/>
      <c r="C6" s="32"/>
      <c r="D6" s="32"/>
      <c r="E6" s="32">
        <f>E5+C6-D6</f>
        <v>0</v>
      </c>
      <c r="F6" s="38"/>
    </row>
    <row r="7" spans="1:6" ht="19.5" customHeight="1">
      <c r="A7" s="185"/>
      <c r="B7" s="1"/>
      <c r="C7" s="12"/>
      <c r="D7" s="12"/>
      <c r="E7" s="12">
        <f t="shared" ref="E7:E27" si="0">E6+C7-D7</f>
        <v>0</v>
      </c>
      <c r="F7" s="2"/>
    </row>
    <row r="8" spans="1:6" ht="19.5" customHeight="1">
      <c r="A8" s="185"/>
      <c r="B8" s="1"/>
      <c r="C8" s="12"/>
      <c r="D8" s="12"/>
      <c r="E8" s="12">
        <f t="shared" si="0"/>
        <v>0</v>
      </c>
      <c r="F8" s="2"/>
    </row>
    <row r="9" spans="1:6" ht="19.5" customHeight="1">
      <c r="A9" s="185"/>
      <c r="B9" s="1"/>
      <c r="C9" s="12"/>
      <c r="D9" s="12"/>
      <c r="E9" s="12">
        <f t="shared" si="0"/>
        <v>0</v>
      </c>
      <c r="F9" s="2"/>
    </row>
    <row r="10" spans="1:6" ht="19.5" customHeight="1">
      <c r="A10" s="185"/>
      <c r="B10" s="1"/>
      <c r="C10" s="12"/>
      <c r="D10" s="12"/>
      <c r="E10" s="12">
        <f t="shared" si="0"/>
        <v>0</v>
      </c>
      <c r="F10" s="2"/>
    </row>
    <row r="11" spans="1:6" ht="19.5" customHeight="1">
      <c r="A11" s="185"/>
      <c r="B11" s="1"/>
      <c r="C11" s="12"/>
      <c r="D11" s="12"/>
      <c r="E11" s="12">
        <f t="shared" si="0"/>
        <v>0</v>
      </c>
      <c r="F11" s="2"/>
    </row>
    <row r="12" spans="1:6" ht="19.5" customHeight="1">
      <c r="A12" s="185"/>
      <c r="B12" s="1"/>
      <c r="C12" s="12"/>
      <c r="D12" s="12"/>
      <c r="E12" s="12">
        <f t="shared" si="0"/>
        <v>0</v>
      </c>
      <c r="F12" s="2"/>
    </row>
    <row r="13" spans="1:6" ht="19.5" customHeight="1">
      <c r="A13" s="185"/>
      <c r="B13" s="1"/>
      <c r="C13" s="12"/>
      <c r="D13" s="12"/>
      <c r="E13" s="12">
        <f t="shared" si="0"/>
        <v>0</v>
      </c>
      <c r="F13" s="2"/>
    </row>
    <row r="14" spans="1:6" ht="19.5" customHeight="1">
      <c r="A14" s="185"/>
      <c r="B14" s="1"/>
      <c r="C14" s="12"/>
      <c r="D14" s="12"/>
      <c r="E14" s="12">
        <f t="shared" si="0"/>
        <v>0</v>
      </c>
      <c r="F14" s="2"/>
    </row>
    <row r="15" spans="1:6" ht="19.5" customHeight="1">
      <c r="A15" s="185"/>
      <c r="B15" s="1"/>
      <c r="C15" s="12"/>
      <c r="D15" s="12"/>
      <c r="E15" s="12">
        <f t="shared" si="0"/>
        <v>0</v>
      </c>
      <c r="F15" s="2"/>
    </row>
    <row r="16" spans="1:6" ht="19.5" customHeight="1">
      <c r="A16" s="185"/>
      <c r="B16" s="1"/>
      <c r="C16" s="12"/>
      <c r="D16" s="12"/>
      <c r="E16" s="12">
        <f t="shared" si="0"/>
        <v>0</v>
      </c>
      <c r="F16" s="2"/>
    </row>
    <row r="17" spans="1:6" ht="19.5" customHeight="1">
      <c r="A17" s="185"/>
      <c r="B17" s="1"/>
      <c r="C17" s="12"/>
      <c r="D17" s="12"/>
      <c r="E17" s="12">
        <f t="shared" si="0"/>
        <v>0</v>
      </c>
      <c r="F17" s="2"/>
    </row>
    <row r="18" spans="1:6" ht="19.5" customHeight="1">
      <c r="A18" s="185"/>
      <c r="B18" s="1"/>
      <c r="C18" s="12"/>
      <c r="D18" s="12"/>
      <c r="E18" s="12">
        <f t="shared" si="0"/>
        <v>0</v>
      </c>
      <c r="F18" s="2"/>
    </row>
    <row r="19" spans="1:6" ht="19.5" customHeight="1">
      <c r="A19" s="185"/>
      <c r="B19" s="1"/>
      <c r="C19" s="12"/>
      <c r="D19" s="12"/>
      <c r="E19" s="12">
        <f t="shared" si="0"/>
        <v>0</v>
      </c>
      <c r="F19" s="2"/>
    </row>
    <row r="20" spans="1:6" ht="19.5" customHeight="1">
      <c r="A20" s="185"/>
      <c r="B20" s="1"/>
      <c r="C20" s="12"/>
      <c r="D20" s="12"/>
      <c r="E20" s="12">
        <f t="shared" si="0"/>
        <v>0</v>
      </c>
      <c r="F20" s="2"/>
    </row>
    <row r="21" spans="1:6" ht="19.5" customHeight="1">
      <c r="A21" s="185"/>
      <c r="B21" s="1"/>
      <c r="C21" s="12"/>
      <c r="D21" s="12"/>
      <c r="E21" s="12">
        <f t="shared" si="0"/>
        <v>0</v>
      </c>
      <c r="F21" s="2"/>
    </row>
    <row r="22" spans="1:6" ht="19.5" customHeight="1">
      <c r="A22" s="185"/>
      <c r="B22" s="1"/>
      <c r="C22" s="12"/>
      <c r="D22" s="12"/>
      <c r="E22" s="12">
        <f t="shared" si="0"/>
        <v>0</v>
      </c>
      <c r="F22" s="2"/>
    </row>
    <row r="23" spans="1:6" ht="19.5" customHeight="1">
      <c r="A23" s="185"/>
      <c r="B23" s="1"/>
      <c r="C23" s="12"/>
      <c r="D23" s="12"/>
      <c r="E23" s="12">
        <f t="shared" si="0"/>
        <v>0</v>
      </c>
      <c r="F23" s="2"/>
    </row>
    <row r="24" spans="1:6" ht="19.5" customHeight="1">
      <c r="A24" s="185"/>
      <c r="B24" s="1"/>
      <c r="C24" s="12"/>
      <c r="D24" s="12"/>
      <c r="E24" s="12">
        <f t="shared" si="0"/>
        <v>0</v>
      </c>
      <c r="F24" s="2"/>
    </row>
    <row r="25" spans="1:6" ht="19.5" customHeight="1">
      <c r="A25" s="185"/>
      <c r="B25" s="1"/>
      <c r="C25" s="12"/>
      <c r="D25" s="12"/>
      <c r="E25" s="12">
        <f t="shared" si="0"/>
        <v>0</v>
      </c>
      <c r="F25" s="2"/>
    </row>
    <row r="26" spans="1:6" ht="19.5" customHeight="1">
      <c r="A26" s="185"/>
      <c r="B26" s="1"/>
      <c r="C26" s="12"/>
      <c r="D26" s="12"/>
      <c r="E26" s="12">
        <f t="shared" si="0"/>
        <v>0</v>
      </c>
      <c r="F26" s="2"/>
    </row>
    <row r="27" spans="1:6" ht="19.5" customHeight="1">
      <c r="A27" s="185"/>
      <c r="B27" s="1"/>
      <c r="C27" s="12"/>
      <c r="D27" s="12"/>
      <c r="E27" s="12">
        <f t="shared" si="0"/>
        <v>0</v>
      </c>
      <c r="F27" s="2"/>
    </row>
    <row r="28" spans="1:6" ht="19.5" customHeight="1">
      <c r="A28" s="185"/>
      <c r="B28" s="1"/>
      <c r="C28" s="12"/>
      <c r="D28" s="12"/>
      <c r="E28" s="12"/>
      <c r="F28" s="2"/>
    </row>
    <row r="29" spans="1:6" ht="19.5" customHeight="1">
      <c r="A29" s="185"/>
      <c r="B29" s="1"/>
      <c r="C29" s="12"/>
      <c r="D29" s="12"/>
      <c r="E29" s="12"/>
      <c r="F29" s="2"/>
    </row>
    <row r="30" spans="1:6" ht="19.5" customHeight="1">
      <c r="A30" s="8"/>
      <c r="B30" s="1"/>
      <c r="C30" s="12"/>
      <c r="D30" s="12"/>
      <c r="E30" s="12"/>
      <c r="F30" s="2"/>
    </row>
    <row r="31" spans="1:6" ht="19.5" customHeight="1">
      <c r="A31" s="8"/>
      <c r="B31" s="1"/>
      <c r="C31" s="12"/>
      <c r="D31" s="12"/>
      <c r="E31" s="12"/>
      <c r="F31" s="2"/>
    </row>
    <row r="32" spans="1:6" ht="19.5" customHeight="1">
      <c r="A32" s="8"/>
      <c r="B32" s="1"/>
      <c r="C32" s="12"/>
      <c r="D32" s="12"/>
      <c r="E32" s="12"/>
      <c r="F32" s="2"/>
    </row>
    <row r="33" spans="1:6" ht="19.5" customHeight="1">
      <c r="A33" s="8"/>
      <c r="B33" s="1"/>
      <c r="C33" s="12"/>
      <c r="D33" s="12"/>
      <c r="E33" s="12"/>
      <c r="F33" s="2"/>
    </row>
    <row r="34" spans="1:6" ht="19.5" customHeight="1">
      <c r="A34" s="8"/>
      <c r="B34" s="1"/>
      <c r="C34" s="12"/>
      <c r="D34" s="12"/>
      <c r="E34" s="12"/>
      <c r="F34" s="2"/>
    </row>
    <row r="35" spans="1:6" ht="19.5" customHeight="1">
      <c r="A35" s="8"/>
      <c r="B35" s="1"/>
      <c r="C35" s="12"/>
      <c r="D35" s="12"/>
      <c r="E35" s="12"/>
      <c r="F35" s="2"/>
    </row>
    <row r="36" spans="1:6" ht="19.5" customHeight="1">
      <c r="A36" s="8"/>
      <c r="B36" s="1"/>
      <c r="C36" s="12"/>
      <c r="D36" s="12"/>
      <c r="E36" s="12"/>
      <c r="F36" s="2"/>
    </row>
    <row r="37" spans="1:6" ht="19.5" customHeight="1">
      <c r="A37" s="8"/>
      <c r="B37" s="1"/>
      <c r="C37" s="12"/>
      <c r="D37" s="12"/>
      <c r="E37" s="12"/>
      <c r="F37" s="2"/>
    </row>
    <row r="38" spans="1:6" ht="19.5" customHeight="1">
      <c r="A38" s="8"/>
      <c r="B38" s="1"/>
      <c r="C38" s="12"/>
      <c r="D38" s="12"/>
      <c r="E38" s="12"/>
      <c r="F38" s="2"/>
    </row>
    <row r="39" spans="1:6" ht="19.5" customHeight="1">
      <c r="A39" s="8"/>
      <c r="B39" s="1"/>
      <c r="C39" s="12"/>
      <c r="D39" s="12"/>
      <c r="E39" s="12"/>
      <c r="F39" s="2"/>
    </row>
    <row r="40" spans="1:6" ht="19.5" customHeight="1" thickBot="1">
      <c r="A40" s="9"/>
      <c r="B40" s="3"/>
      <c r="C40" s="13"/>
      <c r="D40" s="13"/>
      <c r="E40" s="13"/>
      <c r="F40" s="4"/>
    </row>
  </sheetData>
  <mergeCells count="2">
    <mergeCell ref="C2:E2"/>
    <mergeCell ref="C3:D3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174A1-82E1-42B8-AFDC-3510C0475210}">
  <dimension ref="A1:F40"/>
  <sheetViews>
    <sheetView zoomScaleNormal="100" workbookViewId="0">
      <selection activeCell="K24" sqref="K24"/>
    </sheetView>
  </sheetViews>
  <sheetFormatPr defaultRowHeight="16.5"/>
  <cols>
    <col min="1" max="1" width="7.375" style="6" customWidth="1"/>
    <col min="2" max="2" width="26.75" customWidth="1"/>
    <col min="3" max="5" width="13.875" style="10" customWidth="1"/>
    <col min="6" max="6" width="18.25" customWidth="1"/>
  </cols>
  <sheetData>
    <row r="1" spans="1:6" s="54" customFormat="1">
      <c r="A1" s="53"/>
      <c r="C1" s="55"/>
      <c r="D1" s="55"/>
      <c r="E1" s="55"/>
    </row>
    <row r="2" spans="1:6" s="54" customFormat="1" ht="20.25">
      <c r="A2" s="53"/>
      <c r="C2" s="258" t="s">
        <v>238</v>
      </c>
      <c r="D2" s="259"/>
      <c r="E2" s="260"/>
    </row>
    <row r="3" spans="1:6" s="54" customFormat="1" ht="17.25" thickBot="1">
      <c r="A3" s="126"/>
      <c r="B3" s="83"/>
      <c r="C3" s="261"/>
      <c r="D3" s="261"/>
      <c r="E3" s="71"/>
      <c r="F3" s="187"/>
    </row>
    <row r="4" spans="1:6" ht="23.25" customHeight="1" thickBot="1">
      <c r="A4" s="18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6" ht="19.5" customHeight="1">
      <c r="A5" s="186"/>
      <c r="B5" s="5"/>
      <c r="C5" s="11"/>
      <c r="D5" s="11"/>
      <c r="E5" s="11">
        <f>C5-D5</f>
        <v>0</v>
      </c>
      <c r="F5" s="159"/>
    </row>
    <row r="6" spans="1:6" ht="19.5" customHeight="1">
      <c r="A6" s="185"/>
      <c r="B6" s="33"/>
      <c r="C6" s="32"/>
      <c r="D6" s="32"/>
      <c r="E6" s="32">
        <f>E5+C6-D6</f>
        <v>0</v>
      </c>
      <c r="F6" s="38"/>
    </row>
    <row r="7" spans="1:6" ht="19.5" customHeight="1">
      <c r="A7" s="185"/>
      <c r="B7" s="1"/>
      <c r="C7" s="12"/>
      <c r="D7" s="12"/>
      <c r="E7" s="12">
        <f t="shared" ref="E7:E27" si="0">E6+C7-D7</f>
        <v>0</v>
      </c>
      <c r="F7" s="2"/>
    </row>
    <row r="8" spans="1:6" ht="19.5" customHeight="1">
      <c r="A8" s="185"/>
      <c r="B8" s="1"/>
      <c r="C8" s="12"/>
      <c r="D8" s="12"/>
      <c r="E8" s="12">
        <f t="shared" si="0"/>
        <v>0</v>
      </c>
      <c r="F8" s="2"/>
    </row>
    <row r="9" spans="1:6" ht="19.5" customHeight="1">
      <c r="A9" s="185"/>
      <c r="B9" s="1"/>
      <c r="C9" s="12"/>
      <c r="D9" s="12"/>
      <c r="E9" s="12">
        <f t="shared" si="0"/>
        <v>0</v>
      </c>
      <c r="F9" s="2"/>
    </row>
    <row r="10" spans="1:6" ht="19.5" customHeight="1">
      <c r="A10" s="185"/>
      <c r="B10" s="1"/>
      <c r="C10" s="12"/>
      <c r="D10" s="12"/>
      <c r="E10" s="12">
        <f t="shared" si="0"/>
        <v>0</v>
      </c>
      <c r="F10" s="2"/>
    </row>
    <row r="11" spans="1:6" ht="19.5" customHeight="1">
      <c r="A11" s="185"/>
      <c r="B11" s="1"/>
      <c r="C11" s="12"/>
      <c r="D11" s="12"/>
      <c r="E11" s="12">
        <f t="shared" si="0"/>
        <v>0</v>
      </c>
      <c r="F11" s="2"/>
    </row>
    <row r="12" spans="1:6" ht="19.5" customHeight="1">
      <c r="A12" s="185"/>
      <c r="B12" s="1"/>
      <c r="C12" s="12"/>
      <c r="D12" s="12"/>
      <c r="E12" s="12">
        <f t="shared" si="0"/>
        <v>0</v>
      </c>
      <c r="F12" s="2"/>
    </row>
    <row r="13" spans="1:6" ht="19.5" customHeight="1">
      <c r="A13" s="185"/>
      <c r="B13" s="1"/>
      <c r="C13" s="12"/>
      <c r="D13" s="12"/>
      <c r="E13" s="12">
        <f t="shared" si="0"/>
        <v>0</v>
      </c>
      <c r="F13" s="2"/>
    </row>
    <row r="14" spans="1:6" ht="19.5" customHeight="1">
      <c r="A14" s="185"/>
      <c r="B14" s="1"/>
      <c r="C14" s="12"/>
      <c r="D14" s="12"/>
      <c r="E14" s="12">
        <f t="shared" si="0"/>
        <v>0</v>
      </c>
      <c r="F14" s="2"/>
    </row>
    <row r="15" spans="1:6" ht="19.5" customHeight="1">
      <c r="A15" s="185"/>
      <c r="B15" s="1"/>
      <c r="C15" s="12"/>
      <c r="D15" s="12"/>
      <c r="E15" s="12">
        <f t="shared" si="0"/>
        <v>0</v>
      </c>
      <c r="F15" s="2"/>
    </row>
    <row r="16" spans="1:6" ht="19.5" customHeight="1">
      <c r="A16" s="185"/>
      <c r="B16" s="1"/>
      <c r="C16" s="12"/>
      <c r="D16" s="12"/>
      <c r="E16" s="12">
        <f t="shared" si="0"/>
        <v>0</v>
      </c>
      <c r="F16" s="2"/>
    </row>
    <row r="17" spans="1:6" ht="19.5" customHeight="1">
      <c r="A17" s="185"/>
      <c r="B17" s="1"/>
      <c r="C17" s="12"/>
      <c r="D17" s="12"/>
      <c r="E17" s="12">
        <f t="shared" si="0"/>
        <v>0</v>
      </c>
      <c r="F17" s="2"/>
    </row>
    <row r="18" spans="1:6" ht="19.5" customHeight="1">
      <c r="A18" s="185"/>
      <c r="B18" s="1"/>
      <c r="C18" s="12"/>
      <c r="D18" s="12"/>
      <c r="E18" s="12">
        <f t="shared" si="0"/>
        <v>0</v>
      </c>
      <c r="F18" s="2"/>
    </row>
    <row r="19" spans="1:6" ht="19.5" customHeight="1">
      <c r="A19" s="185"/>
      <c r="B19" s="1"/>
      <c r="C19" s="12"/>
      <c r="D19" s="12"/>
      <c r="E19" s="12">
        <f t="shared" si="0"/>
        <v>0</v>
      </c>
      <c r="F19" s="2"/>
    </row>
    <row r="20" spans="1:6" ht="19.5" customHeight="1">
      <c r="A20" s="185"/>
      <c r="B20" s="1"/>
      <c r="C20" s="12"/>
      <c r="D20" s="12"/>
      <c r="E20" s="12">
        <f t="shared" si="0"/>
        <v>0</v>
      </c>
      <c r="F20" s="2"/>
    </row>
    <row r="21" spans="1:6" ht="19.5" customHeight="1">
      <c r="A21" s="185"/>
      <c r="B21" s="1"/>
      <c r="C21" s="12"/>
      <c r="D21" s="12"/>
      <c r="E21" s="12">
        <f t="shared" si="0"/>
        <v>0</v>
      </c>
      <c r="F21" s="2"/>
    </row>
    <row r="22" spans="1:6" ht="19.5" customHeight="1">
      <c r="A22" s="185"/>
      <c r="B22" s="1"/>
      <c r="C22" s="12"/>
      <c r="D22" s="12"/>
      <c r="E22" s="12">
        <f t="shared" si="0"/>
        <v>0</v>
      </c>
      <c r="F22" s="2"/>
    </row>
    <row r="23" spans="1:6" ht="19.5" customHeight="1">
      <c r="A23" s="185"/>
      <c r="B23" s="1"/>
      <c r="C23" s="12"/>
      <c r="D23" s="12"/>
      <c r="E23" s="12">
        <f t="shared" si="0"/>
        <v>0</v>
      </c>
      <c r="F23" s="2"/>
    </row>
    <row r="24" spans="1:6" ht="19.5" customHeight="1">
      <c r="A24" s="185"/>
      <c r="B24" s="1"/>
      <c r="C24" s="12"/>
      <c r="D24" s="12"/>
      <c r="E24" s="12">
        <f t="shared" si="0"/>
        <v>0</v>
      </c>
      <c r="F24" s="2"/>
    </row>
    <row r="25" spans="1:6" ht="19.5" customHeight="1">
      <c r="A25" s="185"/>
      <c r="B25" s="1"/>
      <c r="C25" s="12"/>
      <c r="D25" s="12"/>
      <c r="E25" s="12">
        <f t="shared" si="0"/>
        <v>0</v>
      </c>
      <c r="F25" s="2"/>
    </row>
    <row r="26" spans="1:6" ht="19.5" customHeight="1">
      <c r="A26" s="185"/>
      <c r="B26" s="1"/>
      <c r="C26" s="12"/>
      <c r="D26" s="12"/>
      <c r="E26" s="12">
        <f t="shared" si="0"/>
        <v>0</v>
      </c>
      <c r="F26" s="2"/>
    </row>
    <row r="27" spans="1:6" ht="19.5" customHeight="1">
      <c r="A27" s="185"/>
      <c r="B27" s="1"/>
      <c r="C27" s="12"/>
      <c r="D27" s="12"/>
      <c r="E27" s="12">
        <f t="shared" si="0"/>
        <v>0</v>
      </c>
      <c r="F27" s="2"/>
    </row>
    <row r="28" spans="1:6" ht="19.5" customHeight="1">
      <c r="A28" s="185"/>
      <c r="B28" s="1"/>
      <c r="C28" s="12"/>
      <c r="D28" s="12"/>
      <c r="E28" s="12"/>
      <c r="F28" s="2"/>
    </row>
    <row r="29" spans="1:6" ht="19.5" customHeight="1">
      <c r="A29" s="185"/>
      <c r="B29" s="1"/>
      <c r="C29" s="12"/>
      <c r="D29" s="12"/>
      <c r="E29" s="12"/>
      <c r="F29" s="2"/>
    </row>
    <row r="30" spans="1:6" ht="19.5" customHeight="1">
      <c r="A30" s="8"/>
      <c r="B30" s="1"/>
      <c r="C30" s="12"/>
      <c r="D30" s="12"/>
      <c r="E30" s="12"/>
      <c r="F30" s="2"/>
    </row>
    <row r="31" spans="1:6" ht="19.5" customHeight="1">
      <c r="A31" s="8"/>
      <c r="B31" s="1"/>
      <c r="C31" s="12"/>
      <c r="D31" s="12"/>
      <c r="E31" s="12"/>
      <c r="F31" s="2"/>
    </row>
    <row r="32" spans="1:6" ht="19.5" customHeight="1">
      <c r="A32" s="8"/>
      <c r="B32" s="1"/>
      <c r="C32" s="12"/>
      <c r="D32" s="12"/>
      <c r="E32" s="12"/>
      <c r="F32" s="2"/>
    </row>
    <row r="33" spans="1:6" ht="19.5" customHeight="1">
      <c r="A33" s="8"/>
      <c r="B33" s="1"/>
      <c r="C33" s="12"/>
      <c r="D33" s="12"/>
      <c r="E33" s="12"/>
      <c r="F33" s="2"/>
    </row>
    <row r="34" spans="1:6" ht="19.5" customHeight="1">
      <c r="A34" s="8"/>
      <c r="B34" s="1"/>
      <c r="C34" s="12"/>
      <c r="D34" s="12"/>
      <c r="E34" s="12"/>
      <c r="F34" s="2"/>
    </row>
    <row r="35" spans="1:6" ht="19.5" customHeight="1">
      <c r="A35" s="8"/>
      <c r="B35" s="1"/>
      <c r="C35" s="12"/>
      <c r="D35" s="12"/>
      <c r="E35" s="12"/>
      <c r="F35" s="2"/>
    </row>
    <row r="36" spans="1:6" ht="19.5" customHeight="1">
      <c r="A36" s="8"/>
      <c r="B36" s="1"/>
      <c r="C36" s="12"/>
      <c r="D36" s="12"/>
      <c r="E36" s="12"/>
      <c r="F36" s="2"/>
    </row>
    <row r="37" spans="1:6" ht="19.5" customHeight="1">
      <c r="A37" s="8"/>
      <c r="B37" s="1"/>
      <c r="C37" s="12"/>
      <c r="D37" s="12"/>
      <c r="E37" s="12"/>
      <c r="F37" s="2"/>
    </row>
    <row r="38" spans="1:6" ht="19.5" customHeight="1">
      <c r="A38" s="8"/>
      <c r="B38" s="1"/>
      <c r="C38" s="12"/>
      <c r="D38" s="12"/>
      <c r="E38" s="12"/>
      <c r="F38" s="2"/>
    </row>
    <row r="39" spans="1:6" ht="19.5" customHeight="1">
      <c r="A39" s="8"/>
      <c r="B39" s="1"/>
      <c r="C39" s="12"/>
      <c r="D39" s="12"/>
      <c r="E39" s="12"/>
      <c r="F39" s="2"/>
    </row>
    <row r="40" spans="1:6" ht="19.5" customHeight="1" thickBot="1">
      <c r="A40" s="9"/>
      <c r="B40" s="3"/>
      <c r="C40" s="13"/>
      <c r="D40" s="13"/>
      <c r="E40" s="13"/>
      <c r="F40" s="4"/>
    </row>
  </sheetData>
  <mergeCells count="2">
    <mergeCell ref="C2:E2"/>
    <mergeCell ref="C3:D3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642BD-F018-4E37-8460-4FBF7DBED97F}">
  <dimension ref="A1:F40"/>
  <sheetViews>
    <sheetView zoomScaleNormal="100" workbookViewId="0">
      <selection activeCell="C13" sqref="C13"/>
    </sheetView>
  </sheetViews>
  <sheetFormatPr defaultRowHeight="16.5"/>
  <cols>
    <col min="1" max="1" width="7.375" style="110" customWidth="1"/>
    <col min="2" max="2" width="26.75" customWidth="1"/>
    <col min="3" max="5" width="13.875" style="10" customWidth="1"/>
    <col min="6" max="6" width="21" customWidth="1"/>
  </cols>
  <sheetData>
    <row r="1" spans="1:6" s="54" customFormat="1">
      <c r="A1" s="99"/>
      <c r="C1" s="55"/>
      <c r="D1" s="55"/>
      <c r="E1" s="55"/>
    </row>
    <row r="2" spans="1:6" s="54" customFormat="1" ht="20.25">
      <c r="A2" s="99"/>
      <c r="C2" s="258" t="s">
        <v>238</v>
      </c>
      <c r="D2" s="259"/>
      <c r="E2" s="260"/>
    </row>
    <row r="3" spans="1:6" ht="17.25" thickBot="1">
      <c r="A3" s="117" t="s">
        <v>176</v>
      </c>
      <c r="B3" s="44" t="s">
        <v>178</v>
      </c>
      <c r="C3" s="262" t="s">
        <v>177</v>
      </c>
      <c r="D3" s="262"/>
      <c r="E3" s="14"/>
      <c r="F3" s="47" t="s">
        <v>179</v>
      </c>
    </row>
    <row r="4" spans="1:6" ht="23.25" customHeight="1" thickBot="1">
      <c r="A4" s="118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6" ht="19.5" customHeight="1">
      <c r="A5" s="101">
        <v>45078</v>
      </c>
      <c r="B5" s="5" t="s">
        <v>41</v>
      </c>
      <c r="C5" s="11">
        <v>44000000</v>
      </c>
      <c r="D5" s="11"/>
      <c r="E5" s="11">
        <f>C5-D5</f>
        <v>44000000</v>
      </c>
      <c r="F5" s="25"/>
    </row>
    <row r="6" spans="1:6" ht="19.5" customHeight="1">
      <c r="A6" s="102"/>
      <c r="B6" s="33" t="s">
        <v>226</v>
      </c>
      <c r="C6" s="32"/>
      <c r="D6" s="32">
        <v>20800000</v>
      </c>
      <c r="E6" s="41">
        <f>E5+C6-D6</f>
        <v>23200000</v>
      </c>
      <c r="F6" s="38"/>
    </row>
    <row r="7" spans="1:6" ht="19.5" customHeight="1">
      <c r="A7" s="102">
        <v>45267</v>
      </c>
      <c r="B7" s="1" t="s">
        <v>7</v>
      </c>
      <c r="C7" s="12"/>
      <c r="D7" s="12">
        <v>20000000</v>
      </c>
      <c r="E7" s="12">
        <f t="shared" ref="E7:E27" si="0">E6+C7-D7</f>
        <v>3200000</v>
      </c>
      <c r="F7" s="2"/>
    </row>
    <row r="8" spans="1:6" ht="19.5" customHeight="1">
      <c r="A8" s="102">
        <v>45653</v>
      </c>
      <c r="B8" s="1" t="s">
        <v>7</v>
      </c>
      <c r="C8" s="12"/>
      <c r="D8" s="12">
        <v>3200000</v>
      </c>
      <c r="E8" s="12">
        <f t="shared" si="0"/>
        <v>0</v>
      </c>
      <c r="F8" s="2"/>
    </row>
    <row r="9" spans="1:6" ht="19.5" customHeight="1">
      <c r="A9" s="102"/>
      <c r="B9" s="1"/>
      <c r="C9" s="12"/>
      <c r="D9" s="12"/>
      <c r="E9" s="12">
        <f t="shared" si="0"/>
        <v>0</v>
      </c>
      <c r="F9" s="2"/>
    </row>
    <row r="10" spans="1:6" ht="19.5" customHeight="1">
      <c r="A10" s="102"/>
      <c r="B10" s="1"/>
      <c r="C10" s="12"/>
      <c r="D10" s="12"/>
      <c r="E10" s="12">
        <f t="shared" si="0"/>
        <v>0</v>
      </c>
      <c r="F10" s="2"/>
    </row>
    <row r="11" spans="1:6" ht="19.5" customHeight="1">
      <c r="A11" s="102"/>
      <c r="B11" s="1"/>
      <c r="C11" s="12"/>
      <c r="D11" s="12"/>
      <c r="E11" s="12">
        <f t="shared" si="0"/>
        <v>0</v>
      </c>
      <c r="F11" s="2"/>
    </row>
    <row r="12" spans="1:6" ht="19.5" customHeight="1">
      <c r="A12" s="102"/>
      <c r="B12" s="1"/>
      <c r="C12" s="12"/>
      <c r="D12" s="12"/>
      <c r="E12" s="12">
        <f t="shared" si="0"/>
        <v>0</v>
      </c>
      <c r="F12" s="2"/>
    </row>
    <row r="13" spans="1:6" ht="19.5" customHeight="1">
      <c r="A13" s="102"/>
      <c r="B13" s="1"/>
      <c r="C13" s="12"/>
      <c r="D13" s="12"/>
      <c r="E13" s="12">
        <f t="shared" si="0"/>
        <v>0</v>
      </c>
      <c r="F13" s="2"/>
    </row>
    <row r="14" spans="1:6" ht="19.5" customHeight="1">
      <c r="A14" s="102"/>
      <c r="B14" s="1"/>
      <c r="C14" s="12"/>
      <c r="D14" s="12"/>
      <c r="E14" s="12">
        <f t="shared" si="0"/>
        <v>0</v>
      </c>
      <c r="F14" s="2"/>
    </row>
    <row r="15" spans="1:6" ht="19.5" customHeight="1">
      <c r="A15" s="102"/>
      <c r="B15" s="1"/>
      <c r="C15" s="12"/>
      <c r="D15" s="12"/>
      <c r="E15" s="12">
        <f t="shared" si="0"/>
        <v>0</v>
      </c>
      <c r="F15" s="2"/>
    </row>
    <row r="16" spans="1:6" ht="19.5" customHeight="1">
      <c r="A16" s="102"/>
      <c r="B16" s="1"/>
      <c r="C16" s="12"/>
      <c r="D16" s="12"/>
      <c r="E16" s="12">
        <f t="shared" si="0"/>
        <v>0</v>
      </c>
      <c r="F16" s="2"/>
    </row>
    <row r="17" spans="1:6" ht="19.5" customHeight="1">
      <c r="A17" s="102"/>
      <c r="B17" s="1"/>
      <c r="C17" s="12"/>
      <c r="D17" s="12"/>
      <c r="E17" s="12">
        <f t="shared" si="0"/>
        <v>0</v>
      </c>
      <c r="F17" s="2"/>
    </row>
    <row r="18" spans="1:6" ht="19.5" customHeight="1">
      <c r="A18" s="102"/>
      <c r="B18" s="1"/>
      <c r="C18" s="12"/>
      <c r="D18" s="12"/>
      <c r="E18" s="12">
        <f t="shared" si="0"/>
        <v>0</v>
      </c>
      <c r="F18" s="2"/>
    </row>
    <row r="19" spans="1:6" ht="19.5" customHeight="1">
      <c r="A19" s="102"/>
      <c r="B19" s="1"/>
      <c r="C19" s="12"/>
      <c r="D19" s="12"/>
      <c r="E19" s="12">
        <f t="shared" si="0"/>
        <v>0</v>
      </c>
      <c r="F19" s="2"/>
    </row>
    <row r="20" spans="1:6" ht="19.5" customHeight="1">
      <c r="A20" s="102"/>
      <c r="B20" s="1"/>
      <c r="C20" s="12"/>
      <c r="D20" s="12"/>
      <c r="E20" s="12">
        <f t="shared" si="0"/>
        <v>0</v>
      </c>
      <c r="F20" s="2"/>
    </row>
    <row r="21" spans="1:6" ht="19.5" customHeight="1">
      <c r="A21" s="102"/>
      <c r="B21" s="1"/>
      <c r="C21" s="12"/>
      <c r="D21" s="12"/>
      <c r="E21" s="12">
        <f t="shared" si="0"/>
        <v>0</v>
      </c>
      <c r="F21" s="2"/>
    </row>
    <row r="22" spans="1:6" ht="19.5" customHeight="1">
      <c r="A22" s="102"/>
      <c r="B22" s="1"/>
      <c r="C22" s="12"/>
      <c r="D22" s="12"/>
      <c r="E22" s="12">
        <f t="shared" si="0"/>
        <v>0</v>
      </c>
      <c r="F22" s="2"/>
    </row>
    <row r="23" spans="1:6" ht="19.5" customHeight="1">
      <c r="A23" s="102"/>
      <c r="B23" s="1"/>
      <c r="C23" s="12"/>
      <c r="D23" s="12"/>
      <c r="E23" s="12">
        <f t="shared" si="0"/>
        <v>0</v>
      </c>
      <c r="F23" s="2"/>
    </row>
    <row r="24" spans="1:6" ht="19.5" customHeight="1">
      <c r="A24" s="102"/>
      <c r="B24" s="1"/>
      <c r="C24" s="12"/>
      <c r="D24" s="12"/>
      <c r="E24" s="12">
        <f t="shared" si="0"/>
        <v>0</v>
      </c>
      <c r="F24" s="2"/>
    </row>
    <row r="25" spans="1:6" ht="19.5" customHeight="1">
      <c r="A25" s="102"/>
      <c r="B25" s="1"/>
      <c r="C25" s="12"/>
      <c r="D25" s="12"/>
      <c r="E25" s="12">
        <f t="shared" si="0"/>
        <v>0</v>
      </c>
      <c r="F25" s="2"/>
    </row>
    <row r="26" spans="1:6" ht="19.5" customHeight="1">
      <c r="A26" s="102"/>
      <c r="B26" s="1"/>
      <c r="C26" s="12"/>
      <c r="D26" s="12"/>
      <c r="E26" s="12">
        <f t="shared" si="0"/>
        <v>0</v>
      </c>
      <c r="F26" s="2"/>
    </row>
    <row r="27" spans="1:6" ht="19.5" customHeight="1">
      <c r="A27" s="102"/>
      <c r="B27" s="1"/>
      <c r="C27" s="12"/>
      <c r="D27" s="12"/>
      <c r="E27" s="12">
        <f t="shared" si="0"/>
        <v>0</v>
      </c>
      <c r="F27" s="2"/>
    </row>
    <row r="28" spans="1:6" ht="19.5" customHeight="1">
      <c r="A28" s="102"/>
      <c r="B28" s="1"/>
      <c r="C28" s="12"/>
      <c r="D28" s="12"/>
      <c r="E28" s="12"/>
      <c r="F28" s="2"/>
    </row>
    <row r="29" spans="1:6" ht="19.5" customHeight="1">
      <c r="A29" s="102"/>
      <c r="B29" s="1"/>
      <c r="C29" s="12"/>
      <c r="D29" s="12"/>
      <c r="E29" s="12"/>
      <c r="F29" s="2"/>
    </row>
    <row r="30" spans="1:6" ht="19.5" customHeight="1">
      <c r="A30" s="102"/>
      <c r="B30" s="1"/>
      <c r="C30" s="12"/>
      <c r="D30" s="12"/>
      <c r="E30" s="12"/>
      <c r="F30" s="2"/>
    </row>
    <row r="31" spans="1:6" ht="19.5" customHeight="1">
      <c r="A31" s="102"/>
      <c r="B31" s="1"/>
      <c r="C31" s="12"/>
      <c r="D31" s="12"/>
      <c r="E31" s="12"/>
      <c r="F31" s="2"/>
    </row>
    <row r="32" spans="1:6" ht="19.5" customHeight="1">
      <c r="A32" s="102"/>
      <c r="B32" s="1"/>
      <c r="C32" s="12"/>
      <c r="D32" s="12"/>
      <c r="E32" s="12"/>
      <c r="F32" s="2"/>
    </row>
    <row r="33" spans="1:6" ht="19.5" customHeight="1">
      <c r="A33" s="102"/>
      <c r="B33" s="1"/>
      <c r="C33" s="12"/>
      <c r="D33" s="12"/>
      <c r="E33" s="12"/>
      <c r="F33" s="2"/>
    </row>
    <row r="34" spans="1:6" ht="19.5" customHeight="1">
      <c r="A34" s="102"/>
      <c r="B34" s="1"/>
      <c r="C34" s="12"/>
      <c r="D34" s="12"/>
      <c r="E34" s="12"/>
      <c r="F34" s="2"/>
    </row>
    <row r="35" spans="1:6" ht="19.5" customHeight="1">
      <c r="A35" s="102"/>
      <c r="B35" s="1"/>
      <c r="C35" s="12"/>
      <c r="D35" s="12"/>
      <c r="E35" s="12"/>
      <c r="F35" s="2"/>
    </row>
    <row r="36" spans="1:6" ht="19.5" customHeight="1">
      <c r="A36" s="102"/>
      <c r="B36" s="1"/>
      <c r="C36" s="12"/>
      <c r="D36" s="12"/>
      <c r="E36" s="12"/>
      <c r="F36" s="2"/>
    </row>
    <row r="37" spans="1:6" ht="19.5" customHeight="1">
      <c r="A37" s="102"/>
      <c r="B37" s="1"/>
      <c r="C37" s="12"/>
      <c r="D37" s="12"/>
      <c r="E37" s="12"/>
      <c r="F37" s="2"/>
    </row>
    <row r="38" spans="1:6" ht="19.5" customHeight="1">
      <c r="A38" s="102"/>
      <c r="B38" s="1"/>
      <c r="C38" s="12"/>
      <c r="D38" s="12"/>
      <c r="E38" s="12"/>
      <c r="F38" s="2"/>
    </row>
    <row r="39" spans="1:6" ht="19.5" customHeight="1">
      <c r="A39" s="102"/>
      <c r="B39" s="1"/>
      <c r="C39" s="12"/>
      <c r="D39" s="12"/>
      <c r="E39" s="12"/>
      <c r="F39" s="2"/>
    </row>
    <row r="40" spans="1:6" ht="19.5" customHeight="1" thickBot="1">
      <c r="A40" s="103"/>
      <c r="B40" s="3"/>
      <c r="C40" s="13"/>
      <c r="D40" s="13"/>
      <c r="E40" s="13"/>
      <c r="F40" s="4"/>
    </row>
  </sheetData>
  <mergeCells count="2">
    <mergeCell ref="C3:D3"/>
    <mergeCell ref="C2:E2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F5212-7D6F-478E-A824-B65C9103D2BA}">
  <dimension ref="A2:F40"/>
  <sheetViews>
    <sheetView zoomScaleNormal="100" workbookViewId="0">
      <selection activeCell="I15" sqref="I15"/>
    </sheetView>
  </sheetViews>
  <sheetFormatPr defaultRowHeight="16.5"/>
  <cols>
    <col min="1" max="1" width="7.375" style="6" customWidth="1"/>
    <col min="2" max="2" width="26.75" customWidth="1"/>
    <col min="3" max="5" width="13.875" style="10" customWidth="1"/>
    <col min="6" max="6" width="18.25" customWidth="1"/>
  </cols>
  <sheetData>
    <row r="2" spans="1:6" ht="20.25">
      <c r="C2" s="258" t="s">
        <v>238</v>
      </c>
      <c r="D2" s="259"/>
      <c r="E2" s="260"/>
    </row>
    <row r="3" spans="1:6" ht="17.25" thickBot="1">
      <c r="A3" s="6" t="s">
        <v>292</v>
      </c>
      <c r="B3" s="44" t="s">
        <v>293</v>
      </c>
      <c r="C3" s="262" t="s">
        <v>294</v>
      </c>
      <c r="D3" s="262"/>
      <c r="E3" s="14"/>
      <c r="F3" s="47" t="s">
        <v>295</v>
      </c>
    </row>
    <row r="4" spans="1:6" ht="23.25" customHeight="1" thickBot="1">
      <c r="A4" s="18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6" ht="19.5" customHeight="1">
      <c r="A5" s="107">
        <v>45184</v>
      </c>
      <c r="B5" s="5" t="s">
        <v>296</v>
      </c>
      <c r="C5" s="11">
        <v>130000000</v>
      </c>
      <c r="D5" s="11"/>
      <c r="E5" s="11">
        <f>C5-D5</f>
        <v>130000000</v>
      </c>
      <c r="F5" s="25"/>
    </row>
    <row r="6" spans="1:6" ht="19.5" customHeight="1">
      <c r="A6" s="108" t="s">
        <v>303</v>
      </c>
      <c r="B6" s="33" t="s">
        <v>304</v>
      </c>
      <c r="C6" s="32"/>
      <c r="D6" s="32">
        <v>50000000</v>
      </c>
      <c r="E6" s="37">
        <f>E5+C6-D6</f>
        <v>80000000</v>
      </c>
      <c r="F6" s="38"/>
    </row>
    <row r="7" spans="1:6" ht="19.5" customHeight="1">
      <c r="A7" s="108">
        <v>45194</v>
      </c>
      <c r="B7" s="1" t="s">
        <v>7</v>
      </c>
      <c r="C7" s="12"/>
      <c r="D7" s="82">
        <v>20000000</v>
      </c>
      <c r="E7" s="27">
        <f t="shared" ref="E7:E27" si="0">E6+C7-D7</f>
        <v>60000000</v>
      </c>
      <c r="F7" s="2" t="s">
        <v>353</v>
      </c>
    </row>
    <row r="8" spans="1:6" ht="19.5" customHeight="1">
      <c r="A8" s="108">
        <v>45204</v>
      </c>
      <c r="B8" s="1" t="s">
        <v>7</v>
      </c>
      <c r="C8" s="12"/>
      <c r="D8" s="82">
        <v>50000000</v>
      </c>
      <c r="E8" s="27">
        <f t="shared" si="0"/>
        <v>10000000</v>
      </c>
      <c r="F8" s="2"/>
    </row>
    <row r="9" spans="1:6" ht="19.5" customHeight="1">
      <c r="A9" s="108">
        <v>45253</v>
      </c>
      <c r="B9" s="1" t="s">
        <v>7</v>
      </c>
      <c r="C9" s="12"/>
      <c r="D9" s="12">
        <v>5000000</v>
      </c>
      <c r="E9" s="27">
        <f t="shared" si="0"/>
        <v>5000000</v>
      </c>
      <c r="F9" s="2" t="s">
        <v>412</v>
      </c>
    </row>
    <row r="10" spans="1:6" ht="19.5" customHeight="1">
      <c r="A10" s="108">
        <v>45272</v>
      </c>
      <c r="B10" s="1" t="s">
        <v>7</v>
      </c>
      <c r="C10" s="12"/>
      <c r="D10" s="12">
        <v>5000000</v>
      </c>
      <c r="E10" s="12">
        <f t="shared" si="0"/>
        <v>0</v>
      </c>
      <c r="F10" s="2" t="s">
        <v>412</v>
      </c>
    </row>
    <row r="11" spans="1:6" ht="19.5" customHeight="1">
      <c r="A11" s="108"/>
      <c r="B11" s="1"/>
      <c r="C11" s="12"/>
      <c r="D11" s="12"/>
      <c r="E11" s="12">
        <f t="shared" si="0"/>
        <v>0</v>
      </c>
      <c r="F11" s="2"/>
    </row>
    <row r="12" spans="1:6" ht="19.5" customHeight="1">
      <c r="A12" s="108"/>
      <c r="B12" s="1"/>
      <c r="C12" s="12"/>
      <c r="D12" s="12"/>
      <c r="E12" s="12">
        <f t="shared" si="0"/>
        <v>0</v>
      </c>
      <c r="F12" s="2"/>
    </row>
    <row r="13" spans="1:6" ht="19.5" customHeight="1">
      <c r="A13" s="108"/>
      <c r="B13" s="1"/>
      <c r="C13" s="12"/>
      <c r="D13" s="12"/>
      <c r="E13" s="12">
        <f t="shared" si="0"/>
        <v>0</v>
      </c>
      <c r="F13" s="2"/>
    </row>
    <row r="14" spans="1:6" ht="19.5" customHeight="1">
      <c r="A14" s="108"/>
      <c r="B14" s="1"/>
      <c r="C14" s="12"/>
      <c r="D14" s="12"/>
      <c r="E14" s="12">
        <f t="shared" si="0"/>
        <v>0</v>
      </c>
      <c r="F14" s="2"/>
    </row>
    <row r="15" spans="1:6" ht="19.5" customHeight="1">
      <c r="A15" s="108"/>
      <c r="B15" s="1"/>
      <c r="C15" s="12"/>
      <c r="D15" s="12"/>
      <c r="E15" s="12">
        <f t="shared" si="0"/>
        <v>0</v>
      </c>
      <c r="F15" s="2"/>
    </row>
    <row r="16" spans="1:6" ht="19.5" customHeight="1">
      <c r="A16" s="108"/>
      <c r="B16" s="1"/>
      <c r="C16" s="12"/>
      <c r="D16" s="12"/>
      <c r="E16" s="12">
        <f t="shared" si="0"/>
        <v>0</v>
      </c>
      <c r="F16" s="2"/>
    </row>
    <row r="17" spans="1:6" ht="19.5" customHeight="1">
      <c r="A17" s="108"/>
      <c r="B17" s="1"/>
      <c r="C17" s="12"/>
      <c r="D17" s="12"/>
      <c r="E17" s="12">
        <f t="shared" si="0"/>
        <v>0</v>
      </c>
      <c r="F17" s="2"/>
    </row>
    <row r="18" spans="1:6" ht="19.5" customHeight="1">
      <c r="A18" s="108"/>
      <c r="B18" s="1"/>
      <c r="C18" s="12"/>
      <c r="D18" s="12"/>
      <c r="E18" s="12">
        <f t="shared" si="0"/>
        <v>0</v>
      </c>
      <c r="F18" s="2"/>
    </row>
    <row r="19" spans="1:6" ht="19.5" customHeight="1">
      <c r="A19" s="108"/>
      <c r="B19" s="1"/>
      <c r="C19" s="12"/>
      <c r="D19" s="12"/>
      <c r="E19" s="12">
        <f t="shared" si="0"/>
        <v>0</v>
      </c>
      <c r="F19" s="2"/>
    </row>
    <row r="20" spans="1:6" ht="19.5" customHeight="1">
      <c r="A20" s="108"/>
      <c r="B20" s="1"/>
      <c r="C20" s="12"/>
      <c r="D20" s="12"/>
      <c r="E20" s="12">
        <f t="shared" si="0"/>
        <v>0</v>
      </c>
      <c r="F20" s="2"/>
    </row>
    <row r="21" spans="1:6" ht="19.5" customHeight="1">
      <c r="A21" s="108"/>
      <c r="B21" s="1"/>
      <c r="C21" s="12"/>
      <c r="D21" s="12"/>
      <c r="E21" s="12">
        <f t="shared" si="0"/>
        <v>0</v>
      </c>
      <c r="F21" s="2"/>
    </row>
    <row r="22" spans="1:6" ht="19.5" customHeight="1">
      <c r="A22" s="108"/>
      <c r="B22" s="1"/>
      <c r="C22" s="12"/>
      <c r="D22" s="12"/>
      <c r="E22" s="12">
        <f t="shared" si="0"/>
        <v>0</v>
      </c>
      <c r="F22" s="2"/>
    </row>
    <row r="23" spans="1:6" ht="19.5" customHeight="1">
      <c r="A23" s="108"/>
      <c r="B23" s="1"/>
      <c r="C23" s="12"/>
      <c r="D23" s="12"/>
      <c r="E23" s="12">
        <f t="shared" si="0"/>
        <v>0</v>
      </c>
      <c r="F23" s="2"/>
    </row>
    <row r="24" spans="1:6" ht="19.5" customHeight="1">
      <c r="A24" s="108"/>
      <c r="B24" s="1"/>
      <c r="C24" s="12"/>
      <c r="D24" s="12"/>
      <c r="E24" s="12">
        <f t="shared" si="0"/>
        <v>0</v>
      </c>
      <c r="F24" s="2"/>
    </row>
    <row r="25" spans="1:6" ht="19.5" customHeight="1">
      <c r="A25" s="108"/>
      <c r="B25" s="1"/>
      <c r="C25" s="12"/>
      <c r="D25" s="12"/>
      <c r="E25" s="12">
        <f t="shared" si="0"/>
        <v>0</v>
      </c>
      <c r="F25" s="2"/>
    </row>
    <row r="26" spans="1:6" ht="19.5" customHeight="1">
      <c r="A26" s="108"/>
      <c r="B26" s="1"/>
      <c r="C26" s="12"/>
      <c r="D26" s="12"/>
      <c r="E26" s="12">
        <f t="shared" si="0"/>
        <v>0</v>
      </c>
      <c r="F26" s="2"/>
    </row>
    <row r="27" spans="1:6" ht="19.5" customHeight="1">
      <c r="A27" s="108"/>
      <c r="B27" s="1"/>
      <c r="C27" s="12"/>
      <c r="D27" s="12"/>
      <c r="E27" s="12">
        <f t="shared" si="0"/>
        <v>0</v>
      </c>
      <c r="F27" s="2"/>
    </row>
    <row r="28" spans="1:6" ht="19.5" customHeight="1">
      <c r="A28" s="108"/>
      <c r="B28" s="1"/>
      <c r="C28" s="12"/>
      <c r="D28" s="12"/>
      <c r="E28" s="12"/>
      <c r="F28" s="2"/>
    </row>
    <row r="29" spans="1:6" ht="19.5" customHeight="1">
      <c r="A29" s="108"/>
      <c r="B29" s="1"/>
      <c r="C29" s="12"/>
      <c r="D29" s="12"/>
      <c r="E29" s="12"/>
      <c r="F29" s="2"/>
    </row>
    <row r="30" spans="1:6" ht="19.5" customHeight="1">
      <c r="A30" s="108"/>
      <c r="B30" s="1"/>
      <c r="C30" s="12"/>
      <c r="D30" s="12"/>
      <c r="E30" s="12"/>
      <c r="F30" s="2"/>
    </row>
    <row r="31" spans="1:6" ht="19.5" customHeight="1">
      <c r="A31" s="108"/>
      <c r="B31" s="1"/>
      <c r="C31" s="12"/>
      <c r="D31" s="12"/>
      <c r="E31" s="12"/>
      <c r="F31" s="2"/>
    </row>
    <row r="32" spans="1:6" ht="19.5" customHeight="1">
      <c r="A32" s="108"/>
      <c r="B32" s="1"/>
      <c r="C32" s="12"/>
      <c r="D32" s="12"/>
      <c r="E32" s="12"/>
      <c r="F32" s="2"/>
    </row>
    <row r="33" spans="1:6" ht="19.5" customHeight="1">
      <c r="A33" s="108"/>
      <c r="B33" s="1"/>
      <c r="C33" s="12"/>
      <c r="D33" s="12"/>
      <c r="E33" s="12"/>
      <c r="F33" s="2"/>
    </row>
    <row r="34" spans="1:6" ht="19.5" customHeight="1">
      <c r="A34" s="8"/>
      <c r="B34" s="1"/>
      <c r="C34" s="12"/>
      <c r="D34" s="12"/>
      <c r="E34" s="12"/>
      <c r="F34" s="2"/>
    </row>
    <row r="35" spans="1:6" ht="19.5" customHeight="1">
      <c r="A35" s="8"/>
      <c r="B35" s="1"/>
      <c r="C35" s="12"/>
      <c r="D35" s="12"/>
      <c r="E35" s="12"/>
      <c r="F35" s="2"/>
    </row>
    <row r="36" spans="1:6" ht="19.5" customHeight="1">
      <c r="A36" s="8"/>
      <c r="B36" s="1"/>
      <c r="C36" s="12"/>
      <c r="D36" s="12"/>
      <c r="E36" s="12"/>
      <c r="F36" s="2"/>
    </row>
    <row r="37" spans="1:6" ht="19.5" customHeight="1">
      <c r="A37" s="8"/>
      <c r="B37" s="1"/>
      <c r="C37" s="12"/>
      <c r="D37" s="12"/>
      <c r="E37" s="12"/>
      <c r="F37" s="2"/>
    </row>
    <row r="38" spans="1:6" ht="19.5" customHeight="1">
      <c r="A38" s="8"/>
      <c r="B38" s="1"/>
      <c r="C38" s="12"/>
      <c r="D38" s="12"/>
      <c r="E38" s="12"/>
      <c r="F38" s="2"/>
    </row>
    <row r="39" spans="1:6" ht="19.5" customHeight="1">
      <c r="A39" s="8"/>
      <c r="B39" s="1"/>
      <c r="C39" s="12"/>
      <c r="D39" s="12"/>
      <c r="E39" s="12"/>
      <c r="F39" s="2"/>
    </row>
    <row r="40" spans="1:6" ht="19.5" customHeight="1" thickBot="1">
      <c r="A40" s="9"/>
      <c r="B40" s="3"/>
      <c r="C40" s="13"/>
      <c r="D40" s="13"/>
      <c r="E40" s="13"/>
      <c r="F40" s="4"/>
    </row>
  </sheetData>
  <mergeCells count="2">
    <mergeCell ref="C3:D3"/>
    <mergeCell ref="C2:E2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86A0-EE34-42A7-A244-A676A29D93DD}">
  <dimension ref="A2:F40"/>
  <sheetViews>
    <sheetView zoomScaleNormal="100" workbookViewId="0">
      <selection activeCell="D27" sqref="D27"/>
    </sheetView>
  </sheetViews>
  <sheetFormatPr defaultRowHeight="16.5"/>
  <cols>
    <col min="1" max="1" width="7.375" style="6" customWidth="1"/>
    <col min="2" max="2" width="26.75" customWidth="1"/>
    <col min="3" max="5" width="13.875" style="10" customWidth="1"/>
    <col min="6" max="6" width="18.25" customWidth="1"/>
  </cols>
  <sheetData>
    <row r="2" spans="1:6" ht="20.25">
      <c r="C2" s="258" t="s">
        <v>238</v>
      </c>
      <c r="D2" s="259"/>
      <c r="E2" s="260"/>
    </row>
    <row r="3" spans="1:6" ht="17.25" thickBot="1">
      <c r="A3" s="6" t="s">
        <v>309</v>
      </c>
      <c r="B3" s="44" t="s">
        <v>311</v>
      </c>
      <c r="C3" s="262" t="s">
        <v>312</v>
      </c>
      <c r="D3" s="262"/>
      <c r="E3" s="14"/>
      <c r="F3" s="47" t="s">
        <v>310</v>
      </c>
    </row>
    <row r="4" spans="1:6" ht="23.25" customHeight="1" thickBot="1">
      <c r="A4" s="18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6" ht="19.5" customHeight="1">
      <c r="A5" s="7">
        <v>1010</v>
      </c>
      <c r="B5" s="5" t="s">
        <v>308</v>
      </c>
      <c r="C5" s="11">
        <v>77000000</v>
      </c>
      <c r="D5" s="11"/>
      <c r="E5" s="11">
        <f>C5-D5</f>
        <v>77000000</v>
      </c>
      <c r="F5" s="25"/>
    </row>
    <row r="6" spans="1:6" ht="19.5" customHeight="1">
      <c r="A6" s="8">
        <v>45239</v>
      </c>
      <c r="B6" s="33" t="s">
        <v>382</v>
      </c>
      <c r="C6" s="32"/>
      <c r="D6" s="32">
        <v>37000000</v>
      </c>
      <c r="E6" s="37">
        <f>E5+C6-D6</f>
        <v>40000000</v>
      </c>
      <c r="F6" s="38"/>
    </row>
    <row r="7" spans="1:6" ht="19.5" customHeight="1">
      <c r="A7" s="108">
        <v>45245</v>
      </c>
      <c r="B7" s="1" t="s">
        <v>383</v>
      </c>
      <c r="C7" s="12"/>
      <c r="D7" s="12">
        <v>40000000</v>
      </c>
      <c r="E7" s="12">
        <f t="shared" ref="E7:E27" si="0">E6+C7-D7</f>
        <v>0</v>
      </c>
      <c r="F7" s="2"/>
    </row>
    <row r="8" spans="1:6" ht="19.5" customHeight="1">
      <c r="A8" s="108"/>
      <c r="B8" s="1"/>
      <c r="C8" s="12"/>
      <c r="D8" s="12"/>
      <c r="E8" s="12">
        <f t="shared" si="0"/>
        <v>0</v>
      </c>
      <c r="F8" s="2"/>
    </row>
    <row r="9" spans="1:6" ht="19.5" customHeight="1">
      <c r="A9" s="108"/>
      <c r="B9" s="1"/>
      <c r="C9" s="12"/>
      <c r="D9" s="12"/>
      <c r="E9" s="12">
        <f t="shared" si="0"/>
        <v>0</v>
      </c>
      <c r="F9" s="2"/>
    </row>
    <row r="10" spans="1:6" ht="19.5" customHeight="1">
      <c r="A10" s="108"/>
      <c r="B10" s="1"/>
      <c r="C10" s="12"/>
      <c r="D10" s="12"/>
      <c r="E10" s="12">
        <f t="shared" si="0"/>
        <v>0</v>
      </c>
      <c r="F10" s="2"/>
    </row>
    <row r="11" spans="1:6" ht="19.5" customHeight="1">
      <c r="A11" s="108"/>
      <c r="B11" s="1"/>
      <c r="C11" s="12"/>
      <c r="D11" s="12"/>
      <c r="E11" s="12">
        <f t="shared" si="0"/>
        <v>0</v>
      </c>
      <c r="F11" s="2"/>
    </row>
    <row r="12" spans="1:6" ht="19.5" customHeight="1">
      <c r="A12" s="108"/>
      <c r="B12" s="1"/>
      <c r="C12" s="12"/>
      <c r="D12" s="12"/>
      <c r="E12" s="12">
        <f t="shared" si="0"/>
        <v>0</v>
      </c>
      <c r="F12" s="2"/>
    </row>
    <row r="13" spans="1:6" ht="19.5" customHeight="1">
      <c r="A13" s="108"/>
      <c r="B13" s="1"/>
      <c r="C13" s="12"/>
      <c r="D13" s="12"/>
      <c r="E13" s="12">
        <f t="shared" si="0"/>
        <v>0</v>
      </c>
      <c r="F13" s="2"/>
    </row>
    <row r="14" spans="1:6" ht="19.5" customHeight="1">
      <c r="A14" s="108"/>
      <c r="B14" s="1"/>
      <c r="C14" s="12"/>
      <c r="D14" s="12"/>
      <c r="E14" s="12">
        <f t="shared" si="0"/>
        <v>0</v>
      </c>
      <c r="F14" s="2"/>
    </row>
    <row r="15" spans="1:6" ht="19.5" customHeight="1">
      <c r="A15" s="108"/>
      <c r="B15" s="1"/>
      <c r="C15" s="12"/>
      <c r="D15" s="12"/>
      <c r="E15" s="12">
        <f t="shared" si="0"/>
        <v>0</v>
      </c>
      <c r="F15" s="2"/>
    </row>
    <row r="16" spans="1:6" ht="19.5" customHeight="1">
      <c r="A16" s="108"/>
      <c r="B16" s="1"/>
      <c r="C16" s="12"/>
      <c r="D16" s="12"/>
      <c r="E16" s="12">
        <f t="shared" si="0"/>
        <v>0</v>
      </c>
      <c r="F16" s="2"/>
    </row>
    <row r="17" spans="1:6" ht="19.5" customHeight="1">
      <c r="A17" s="108"/>
      <c r="B17" s="1"/>
      <c r="C17" s="12"/>
      <c r="D17" s="12"/>
      <c r="E17" s="12">
        <f t="shared" si="0"/>
        <v>0</v>
      </c>
      <c r="F17" s="2"/>
    </row>
    <row r="18" spans="1:6" ht="19.5" customHeight="1">
      <c r="A18" s="108"/>
      <c r="B18" s="1"/>
      <c r="C18" s="12"/>
      <c r="D18" s="12"/>
      <c r="E18" s="12">
        <f t="shared" si="0"/>
        <v>0</v>
      </c>
      <c r="F18" s="2"/>
    </row>
    <row r="19" spans="1:6" ht="19.5" customHeight="1">
      <c r="A19" s="108"/>
      <c r="B19" s="1"/>
      <c r="C19" s="12"/>
      <c r="D19" s="12"/>
      <c r="E19" s="12">
        <f t="shared" si="0"/>
        <v>0</v>
      </c>
      <c r="F19" s="2"/>
    </row>
    <row r="20" spans="1:6" ht="19.5" customHeight="1">
      <c r="A20" s="108"/>
      <c r="B20" s="1"/>
      <c r="C20" s="12"/>
      <c r="D20" s="12"/>
      <c r="E20" s="12">
        <f t="shared" si="0"/>
        <v>0</v>
      </c>
      <c r="F20" s="2"/>
    </row>
    <row r="21" spans="1:6" ht="19.5" customHeight="1">
      <c r="A21" s="108"/>
      <c r="B21" s="1"/>
      <c r="C21" s="12"/>
      <c r="D21" s="12"/>
      <c r="E21" s="12">
        <f t="shared" si="0"/>
        <v>0</v>
      </c>
      <c r="F21" s="2"/>
    </row>
    <row r="22" spans="1:6" ht="19.5" customHeight="1">
      <c r="A22" s="108"/>
      <c r="B22" s="1"/>
      <c r="C22" s="12"/>
      <c r="D22" s="12"/>
      <c r="E22" s="12">
        <f t="shared" si="0"/>
        <v>0</v>
      </c>
      <c r="F22" s="2"/>
    </row>
    <row r="23" spans="1:6" ht="19.5" customHeight="1">
      <c r="A23" s="108"/>
      <c r="B23" s="1"/>
      <c r="C23" s="12"/>
      <c r="D23" s="12"/>
      <c r="E23" s="12">
        <f t="shared" si="0"/>
        <v>0</v>
      </c>
      <c r="F23" s="2"/>
    </row>
    <row r="24" spans="1:6" ht="19.5" customHeight="1">
      <c r="A24" s="108"/>
      <c r="B24" s="1"/>
      <c r="C24" s="12"/>
      <c r="D24" s="12"/>
      <c r="E24" s="12">
        <f t="shared" si="0"/>
        <v>0</v>
      </c>
      <c r="F24" s="2"/>
    </row>
    <row r="25" spans="1:6" ht="19.5" customHeight="1">
      <c r="A25" s="108"/>
      <c r="B25" s="1"/>
      <c r="C25" s="12"/>
      <c r="D25" s="12"/>
      <c r="E25" s="12">
        <f t="shared" si="0"/>
        <v>0</v>
      </c>
      <c r="F25" s="2"/>
    </row>
    <row r="26" spans="1:6" ht="19.5" customHeight="1">
      <c r="A26" s="108"/>
      <c r="B26" s="1"/>
      <c r="C26" s="12"/>
      <c r="D26" s="12"/>
      <c r="E26" s="12">
        <f t="shared" si="0"/>
        <v>0</v>
      </c>
      <c r="F26" s="2"/>
    </row>
    <row r="27" spans="1:6" ht="19.5" customHeight="1">
      <c r="A27" s="8"/>
      <c r="B27" s="1"/>
      <c r="C27" s="12"/>
      <c r="D27" s="12"/>
      <c r="E27" s="12">
        <f t="shared" si="0"/>
        <v>0</v>
      </c>
      <c r="F27" s="2"/>
    </row>
    <row r="28" spans="1:6" ht="19.5" customHeight="1">
      <c r="A28" s="8"/>
      <c r="B28" s="1"/>
      <c r="C28" s="12"/>
      <c r="D28" s="12"/>
      <c r="E28" s="12"/>
      <c r="F28" s="2"/>
    </row>
    <row r="29" spans="1:6" ht="19.5" customHeight="1">
      <c r="A29" s="8"/>
      <c r="B29" s="1"/>
      <c r="C29" s="12"/>
      <c r="D29" s="12"/>
      <c r="E29" s="12"/>
      <c r="F29" s="2"/>
    </row>
    <row r="30" spans="1:6" ht="19.5" customHeight="1">
      <c r="A30" s="8"/>
      <c r="B30" s="1"/>
      <c r="C30" s="12"/>
      <c r="D30" s="12"/>
      <c r="E30" s="12"/>
      <c r="F30" s="2"/>
    </row>
    <row r="31" spans="1:6" ht="19.5" customHeight="1">
      <c r="A31" s="8"/>
      <c r="B31" s="1"/>
      <c r="C31" s="12"/>
      <c r="D31" s="12"/>
      <c r="E31" s="12"/>
      <c r="F31" s="2"/>
    </row>
    <row r="32" spans="1:6" ht="19.5" customHeight="1">
      <c r="A32" s="8"/>
      <c r="B32" s="1"/>
      <c r="C32" s="12"/>
      <c r="D32" s="12"/>
      <c r="E32" s="12"/>
      <c r="F32" s="2"/>
    </row>
    <row r="33" spans="1:6" ht="19.5" customHeight="1">
      <c r="A33" s="8"/>
      <c r="B33" s="1"/>
      <c r="C33" s="12"/>
      <c r="D33" s="12"/>
      <c r="E33" s="12"/>
      <c r="F33" s="2"/>
    </row>
    <row r="34" spans="1:6" ht="19.5" customHeight="1">
      <c r="A34" s="8"/>
      <c r="B34" s="1"/>
      <c r="C34" s="12"/>
      <c r="D34" s="12"/>
      <c r="E34" s="12"/>
      <c r="F34" s="2"/>
    </row>
    <row r="35" spans="1:6" ht="19.5" customHeight="1">
      <c r="A35" s="8"/>
      <c r="B35" s="1"/>
      <c r="C35" s="12"/>
      <c r="D35" s="12"/>
      <c r="E35" s="12"/>
      <c r="F35" s="2"/>
    </row>
    <row r="36" spans="1:6" ht="19.5" customHeight="1">
      <c r="A36" s="8"/>
      <c r="B36" s="1"/>
      <c r="C36" s="12"/>
      <c r="D36" s="12"/>
      <c r="E36" s="12"/>
      <c r="F36" s="2"/>
    </row>
    <row r="37" spans="1:6" ht="19.5" customHeight="1">
      <c r="A37" s="8"/>
      <c r="B37" s="1"/>
      <c r="C37" s="12"/>
      <c r="D37" s="12"/>
      <c r="E37" s="12"/>
      <c r="F37" s="2"/>
    </row>
    <row r="38" spans="1:6" ht="19.5" customHeight="1">
      <c r="A38" s="8"/>
      <c r="B38" s="1"/>
      <c r="C38" s="12"/>
      <c r="D38" s="12"/>
      <c r="E38" s="12"/>
      <c r="F38" s="2"/>
    </row>
    <row r="39" spans="1:6" ht="19.5" customHeight="1">
      <c r="A39" s="8"/>
      <c r="B39" s="1"/>
      <c r="C39" s="12"/>
      <c r="D39" s="12"/>
      <c r="E39" s="12"/>
      <c r="F39" s="2"/>
    </row>
    <row r="40" spans="1:6" ht="19.5" customHeight="1" thickBot="1">
      <c r="A40" s="9"/>
      <c r="B40" s="3"/>
      <c r="C40" s="13"/>
      <c r="D40" s="13"/>
      <c r="E40" s="13"/>
      <c r="F40" s="4"/>
    </row>
  </sheetData>
  <mergeCells count="2">
    <mergeCell ref="C3:D3"/>
    <mergeCell ref="C2:E2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9F6B3-752C-4B1E-88F8-D257FA090C67}">
  <dimension ref="A1:F40"/>
  <sheetViews>
    <sheetView zoomScaleNormal="100" workbookViewId="0">
      <selection activeCell="I37" sqref="I37"/>
    </sheetView>
  </sheetViews>
  <sheetFormatPr defaultRowHeight="16.5"/>
  <cols>
    <col min="1" max="1" width="9" style="6" customWidth="1"/>
    <col min="2" max="2" width="24.5" customWidth="1"/>
    <col min="3" max="5" width="13.875" style="10" customWidth="1"/>
    <col min="6" max="6" width="18.25" customWidth="1"/>
  </cols>
  <sheetData>
    <row r="1" spans="1:6" s="54" customFormat="1">
      <c r="A1" s="53"/>
      <c r="C1" s="55"/>
      <c r="D1" s="55"/>
      <c r="E1" s="55"/>
    </row>
    <row r="2" spans="1:6" s="54" customFormat="1">
      <c r="A2" s="53"/>
      <c r="B2" s="266" t="s">
        <v>139</v>
      </c>
      <c r="C2" s="266"/>
      <c r="D2" s="266"/>
      <c r="E2" s="266"/>
    </row>
    <row r="3" spans="1:6" s="54" customFormat="1" ht="17.25" thickBot="1">
      <c r="A3" s="53" t="s">
        <v>130</v>
      </c>
      <c r="B3" s="70" t="s">
        <v>131</v>
      </c>
      <c r="C3" s="265" t="s">
        <v>138</v>
      </c>
      <c r="D3" s="265"/>
      <c r="E3" s="71"/>
    </row>
    <row r="4" spans="1:6" ht="23.25" customHeight="1" thickBot="1">
      <c r="A4" s="18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6" ht="19.5" hidden="1" customHeight="1">
      <c r="A5" s="7">
        <v>45054</v>
      </c>
      <c r="B5" s="5" t="s">
        <v>132</v>
      </c>
      <c r="C5" s="11">
        <v>33000000</v>
      </c>
      <c r="D5" s="11"/>
      <c r="E5" s="11">
        <f>C5-D5</f>
        <v>33000000</v>
      </c>
      <c r="F5" s="25"/>
    </row>
    <row r="6" spans="1:6" ht="19.5" hidden="1" customHeight="1">
      <c r="A6" s="8">
        <v>45058</v>
      </c>
      <c r="B6" s="33" t="s">
        <v>7</v>
      </c>
      <c r="C6" s="32"/>
      <c r="D6" s="32">
        <v>15000000</v>
      </c>
      <c r="E6" s="32">
        <f>E5+C6-D6</f>
        <v>18000000</v>
      </c>
      <c r="F6" s="38"/>
    </row>
    <row r="7" spans="1:6" ht="19.5" hidden="1" customHeight="1">
      <c r="A7" s="8">
        <v>45061</v>
      </c>
      <c r="B7" s="1" t="s">
        <v>133</v>
      </c>
      <c r="C7" s="12">
        <v>6600000</v>
      </c>
      <c r="D7" s="12"/>
      <c r="E7" s="12">
        <f t="shared" ref="E7:E27" si="0">E6+C7-D7</f>
        <v>24600000</v>
      </c>
      <c r="F7" s="2"/>
    </row>
    <row r="8" spans="1:6" ht="19.5" hidden="1" customHeight="1">
      <c r="A8" s="8">
        <v>45061</v>
      </c>
      <c r="B8" s="1" t="s">
        <v>134</v>
      </c>
      <c r="C8" s="12">
        <v>1000000</v>
      </c>
      <c r="D8" s="82"/>
      <c r="E8" s="12">
        <f t="shared" si="0"/>
        <v>25600000</v>
      </c>
      <c r="F8" s="26" t="s">
        <v>135</v>
      </c>
    </row>
    <row r="9" spans="1:6" ht="19.5" hidden="1" customHeight="1">
      <c r="A9" s="8">
        <v>45062</v>
      </c>
      <c r="B9" s="1" t="s">
        <v>136</v>
      </c>
      <c r="C9" s="12">
        <v>3300000</v>
      </c>
      <c r="D9" s="82"/>
      <c r="E9" s="12">
        <f t="shared" si="0"/>
        <v>28900000</v>
      </c>
      <c r="F9" s="2"/>
    </row>
    <row r="10" spans="1:6" ht="19.5" hidden="1" customHeight="1">
      <c r="A10" s="8">
        <v>45066</v>
      </c>
      <c r="B10" s="1" t="s">
        <v>167</v>
      </c>
      <c r="C10" s="12"/>
      <c r="D10" s="82">
        <v>500000</v>
      </c>
      <c r="E10" s="12">
        <f t="shared" si="0"/>
        <v>28400000</v>
      </c>
      <c r="F10" s="24" t="s">
        <v>170</v>
      </c>
    </row>
    <row r="11" spans="1:6" ht="19.5" hidden="1" customHeight="1">
      <c r="A11" s="8">
        <v>45066</v>
      </c>
      <c r="B11" s="1" t="s">
        <v>168</v>
      </c>
      <c r="C11" s="12">
        <f>13000*5</f>
        <v>65000</v>
      </c>
      <c r="D11" s="82">
        <v>65000</v>
      </c>
      <c r="E11" s="12">
        <f t="shared" si="0"/>
        <v>28400000</v>
      </c>
      <c r="F11" s="2" t="s">
        <v>169</v>
      </c>
    </row>
    <row r="12" spans="1:6" ht="19.5" hidden="1" customHeight="1">
      <c r="A12" s="8">
        <v>45104</v>
      </c>
      <c r="B12" s="1" t="s">
        <v>214</v>
      </c>
      <c r="C12" s="12">
        <f>3995*3</f>
        <v>11985</v>
      </c>
      <c r="D12" s="82">
        <v>11985</v>
      </c>
      <c r="E12" s="12">
        <f t="shared" si="0"/>
        <v>28400000</v>
      </c>
      <c r="F12" s="80" t="s">
        <v>169</v>
      </c>
    </row>
    <row r="13" spans="1:6" ht="19.5" hidden="1" customHeight="1">
      <c r="A13" s="8">
        <v>45106</v>
      </c>
      <c r="B13" s="33" t="s">
        <v>7</v>
      </c>
      <c r="C13" s="32"/>
      <c r="D13" s="32">
        <v>15000000</v>
      </c>
      <c r="E13" s="12">
        <f t="shared" si="0"/>
        <v>13400000</v>
      </c>
      <c r="F13" s="2"/>
    </row>
    <row r="14" spans="1:6" ht="19.5" hidden="1" customHeight="1">
      <c r="A14" s="8">
        <v>45117</v>
      </c>
      <c r="B14" s="31" t="s">
        <v>7</v>
      </c>
      <c r="C14" s="32"/>
      <c r="D14" s="32">
        <v>13400000</v>
      </c>
      <c r="E14" s="12">
        <f t="shared" si="0"/>
        <v>0</v>
      </c>
      <c r="F14" s="2"/>
    </row>
    <row r="15" spans="1:6" ht="19.5" hidden="1" customHeight="1">
      <c r="A15" s="8">
        <v>45173</v>
      </c>
      <c r="B15" s="1" t="s">
        <v>275</v>
      </c>
      <c r="C15" s="12">
        <v>540000</v>
      </c>
      <c r="D15" s="12">
        <v>540000</v>
      </c>
      <c r="E15" s="12">
        <f t="shared" si="0"/>
        <v>0</v>
      </c>
      <c r="F15" s="2"/>
    </row>
    <row r="16" spans="1:6" ht="19.5" customHeight="1">
      <c r="A16" s="8">
        <v>45210</v>
      </c>
      <c r="B16" s="1" t="s">
        <v>313</v>
      </c>
      <c r="C16" s="96">
        <v>3300000</v>
      </c>
      <c r="D16" s="96"/>
      <c r="E16" s="96">
        <f t="shared" si="0"/>
        <v>3300000</v>
      </c>
      <c r="F16" s="2"/>
    </row>
    <row r="17" spans="1:6" ht="19.5" customHeight="1">
      <c r="A17" s="8">
        <v>45210</v>
      </c>
      <c r="B17" s="1" t="s">
        <v>167</v>
      </c>
      <c r="C17" s="96"/>
      <c r="D17" s="96">
        <v>650000</v>
      </c>
      <c r="E17" s="96">
        <f t="shared" si="0"/>
        <v>2650000</v>
      </c>
      <c r="F17" s="2"/>
    </row>
    <row r="18" spans="1:6" ht="19.5" customHeight="1">
      <c r="A18" s="8">
        <v>45210</v>
      </c>
      <c r="B18" s="1" t="s">
        <v>314</v>
      </c>
      <c r="C18" s="96"/>
      <c r="D18" s="96">
        <v>110000</v>
      </c>
      <c r="E18" s="122">
        <f t="shared" si="0"/>
        <v>2540000</v>
      </c>
      <c r="F18" s="2"/>
    </row>
    <row r="19" spans="1:6" ht="19.5" customHeight="1">
      <c r="A19" s="8">
        <v>45229</v>
      </c>
      <c r="B19" s="1" t="s">
        <v>7</v>
      </c>
      <c r="C19" s="96"/>
      <c r="D19" s="96">
        <v>2540000</v>
      </c>
      <c r="E19" s="96">
        <f t="shared" si="0"/>
        <v>0</v>
      </c>
      <c r="F19" s="2"/>
    </row>
    <row r="20" spans="1:6" ht="19.5" customHeight="1">
      <c r="A20" s="8"/>
      <c r="B20" s="1"/>
      <c r="C20" s="96"/>
      <c r="D20" s="96"/>
      <c r="E20" s="96">
        <f t="shared" si="0"/>
        <v>0</v>
      </c>
      <c r="F20" s="2"/>
    </row>
    <row r="21" spans="1:6" ht="19.5" customHeight="1">
      <c r="A21" s="8"/>
      <c r="B21" s="1"/>
      <c r="C21" s="12"/>
      <c r="D21" s="12"/>
      <c r="E21" s="12">
        <f t="shared" si="0"/>
        <v>0</v>
      </c>
      <c r="F21" s="2"/>
    </row>
    <row r="22" spans="1:6" ht="19.5" customHeight="1">
      <c r="A22" s="8"/>
      <c r="B22" s="1"/>
      <c r="C22" s="12"/>
      <c r="D22" s="12"/>
      <c r="E22" s="12">
        <f t="shared" si="0"/>
        <v>0</v>
      </c>
      <c r="F22" s="2"/>
    </row>
    <row r="23" spans="1:6" ht="19.5" customHeight="1">
      <c r="A23" s="8"/>
      <c r="B23" s="1"/>
      <c r="C23" s="12"/>
      <c r="D23" s="12"/>
      <c r="E23" s="12">
        <f t="shared" si="0"/>
        <v>0</v>
      </c>
      <c r="F23" s="2"/>
    </row>
    <row r="24" spans="1:6" ht="19.5" customHeight="1">
      <c r="A24" s="8"/>
      <c r="B24" s="1"/>
      <c r="C24" s="12"/>
      <c r="D24" s="12"/>
      <c r="E24" s="12">
        <f t="shared" si="0"/>
        <v>0</v>
      </c>
      <c r="F24" s="2"/>
    </row>
    <row r="25" spans="1:6" ht="19.5" customHeight="1">
      <c r="A25" s="8"/>
      <c r="B25" s="1"/>
      <c r="C25" s="12"/>
      <c r="D25" s="12"/>
      <c r="E25" s="12">
        <f t="shared" si="0"/>
        <v>0</v>
      </c>
      <c r="F25" s="2"/>
    </row>
    <row r="26" spans="1:6" ht="19.5" customHeight="1">
      <c r="A26" s="8"/>
      <c r="B26" s="1"/>
      <c r="C26" s="12"/>
      <c r="D26" s="12"/>
      <c r="E26" s="12">
        <f t="shared" si="0"/>
        <v>0</v>
      </c>
      <c r="F26" s="2"/>
    </row>
    <row r="27" spans="1:6" ht="19.5" customHeight="1">
      <c r="A27" s="8"/>
      <c r="B27" s="1"/>
      <c r="C27" s="12"/>
      <c r="D27" s="12"/>
      <c r="E27" s="12">
        <f t="shared" si="0"/>
        <v>0</v>
      </c>
      <c r="F27" s="2"/>
    </row>
    <row r="28" spans="1:6" ht="19.5" customHeight="1">
      <c r="A28" s="8"/>
      <c r="B28" s="1"/>
      <c r="C28" s="12"/>
      <c r="D28" s="12"/>
      <c r="E28" s="12"/>
      <c r="F28" s="2"/>
    </row>
    <row r="29" spans="1:6" ht="19.5" customHeight="1">
      <c r="A29" s="8"/>
      <c r="B29" s="1"/>
      <c r="C29" s="12"/>
      <c r="D29" s="12"/>
      <c r="E29" s="12"/>
      <c r="F29" s="2"/>
    </row>
    <row r="30" spans="1:6" ht="19.5" customHeight="1">
      <c r="A30" s="8"/>
      <c r="B30" s="1"/>
      <c r="C30" s="12"/>
      <c r="D30" s="12"/>
      <c r="E30" s="12"/>
      <c r="F30" s="2"/>
    </row>
    <row r="31" spans="1:6" ht="19.5" customHeight="1">
      <c r="A31" s="8"/>
      <c r="B31" s="1"/>
      <c r="C31" s="12"/>
      <c r="D31" s="12"/>
      <c r="E31" s="12"/>
      <c r="F31" s="2"/>
    </row>
    <row r="32" spans="1:6" ht="19.5" customHeight="1">
      <c r="A32" s="8"/>
      <c r="B32" s="1"/>
      <c r="C32" s="12"/>
      <c r="D32" s="12"/>
      <c r="E32" s="12"/>
      <c r="F32" s="2"/>
    </row>
    <row r="33" spans="1:6" ht="19.5" customHeight="1">
      <c r="A33" s="8"/>
      <c r="B33" s="1"/>
      <c r="C33" s="12"/>
      <c r="D33" s="12"/>
      <c r="E33" s="12"/>
      <c r="F33" s="2"/>
    </row>
    <row r="34" spans="1:6" ht="19.5" customHeight="1">
      <c r="A34" s="8"/>
      <c r="B34" s="1"/>
      <c r="C34" s="12"/>
      <c r="D34" s="12"/>
      <c r="E34" s="12"/>
      <c r="F34" s="2"/>
    </row>
    <row r="35" spans="1:6" ht="19.5" customHeight="1">
      <c r="A35" s="8"/>
      <c r="B35" s="1"/>
      <c r="C35" s="12"/>
      <c r="D35" s="12"/>
      <c r="E35" s="12"/>
      <c r="F35" s="2"/>
    </row>
    <row r="36" spans="1:6" ht="19.5" customHeight="1">
      <c r="A36" s="8"/>
      <c r="B36" s="1"/>
      <c r="C36" s="12"/>
      <c r="D36" s="12"/>
      <c r="E36" s="12"/>
      <c r="F36" s="2"/>
    </row>
    <row r="37" spans="1:6" ht="19.5" customHeight="1">
      <c r="A37" s="8"/>
      <c r="B37" s="1"/>
      <c r="C37" s="12"/>
      <c r="D37" s="12"/>
      <c r="E37" s="12"/>
      <c r="F37" s="2"/>
    </row>
    <row r="38" spans="1:6" ht="19.5" customHeight="1">
      <c r="A38" s="8"/>
      <c r="B38" s="1"/>
      <c r="C38" s="12"/>
      <c r="D38" s="12"/>
      <c r="E38" s="12"/>
      <c r="F38" s="2"/>
    </row>
    <row r="39" spans="1:6" ht="19.5" customHeight="1">
      <c r="A39" s="8"/>
      <c r="B39" s="1"/>
      <c r="C39" s="12"/>
      <c r="D39" s="12"/>
      <c r="E39" s="12"/>
      <c r="F39" s="2"/>
    </row>
    <row r="40" spans="1:6" ht="19.5" customHeight="1" thickBot="1">
      <c r="A40" s="9"/>
      <c r="B40" s="3"/>
      <c r="C40" s="13"/>
      <c r="D40" s="13"/>
      <c r="E40" s="13"/>
      <c r="F40" s="4"/>
    </row>
  </sheetData>
  <mergeCells count="2">
    <mergeCell ref="C3:D3"/>
    <mergeCell ref="B2:E2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6A92A-5927-47F0-9690-60B6D74BC240}">
  <sheetPr codeName="Sheet15"/>
  <dimension ref="A1:F40"/>
  <sheetViews>
    <sheetView zoomScaleNormal="100" workbookViewId="0">
      <selection activeCell="E19" sqref="E19"/>
    </sheetView>
  </sheetViews>
  <sheetFormatPr defaultRowHeight="16.5"/>
  <cols>
    <col min="1" max="1" width="7.375" style="6" customWidth="1"/>
    <col min="2" max="2" width="26.75" customWidth="1"/>
    <col min="3" max="5" width="13.875" style="10" customWidth="1"/>
    <col min="6" max="6" width="21" customWidth="1"/>
  </cols>
  <sheetData>
    <row r="1" spans="1:6" s="54" customFormat="1">
      <c r="A1" s="53"/>
      <c r="C1" s="55"/>
      <c r="D1" s="55"/>
      <c r="E1" s="55"/>
    </row>
    <row r="2" spans="1:6" s="54" customFormat="1" ht="20.25">
      <c r="A2" s="53"/>
      <c r="C2" s="258" t="s">
        <v>238</v>
      </c>
      <c r="D2" s="259"/>
      <c r="E2" s="260"/>
    </row>
    <row r="3" spans="1:6" ht="17.25" thickBot="1">
      <c r="A3" s="46" t="s">
        <v>60</v>
      </c>
      <c r="B3" s="45" t="s">
        <v>62</v>
      </c>
      <c r="C3" s="262" t="s">
        <v>61</v>
      </c>
      <c r="D3" s="262"/>
      <c r="E3" s="14"/>
      <c r="F3" s="49" t="s">
        <v>188</v>
      </c>
    </row>
    <row r="4" spans="1:6" ht="23.25" customHeight="1" thickBot="1">
      <c r="A4" s="18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6" ht="19.5" hidden="1" customHeight="1">
      <c r="A5" s="7">
        <v>44994</v>
      </c>
      <c r="B5" s="16" t="s">
        <v>63</v>
      </c>
      <c r="C5" s="11">
        <v>13000000</v>
      </c>
      <c r="D5" s="11"/>
      <c r="E5" s="11">
        <f>C5-D5</f>
        <v>13000000</v>
      </c>
      <c r="F5" s="69" t="s">
        <v>79</v>
      </c>
    </row>
    <row r="6" spans="1:6" ht="19.5" hidden="1" customHeight="1">
      <c r="A6" s="8">
        <v>44995</v>
      </c>
      <c r="B6" s="33" t="s">
        <v>7</v>
      </c>
      <c r="C6" s="32"/>
      <c r="D6" s="32">
        <v>6000000</v>
      </c>
      <c r="E6" s="32">
        <f>E5+C6-D6</f>
        <v>7000000</v>
      </c>
      <c r="F6" s="38"/>
    </row>
    <row r="7" spans="1:6" ht="19.5" hidden="1" customHeight="1">
      <c r="A7" s="8">
        <v>45043</v>
      </c>
      <c r="B7" s="33" t="s">
        <v>7</v>
      </c>
      <c r="C7" s="12"/>
      <c r="D7" s="12">
        <v>3000000</v>
      </c>
      <c r="E7" s="27">
        <f t="shared" ref="E7:E29" si="0">E6+C7-D7</f>
        <v>4000000</v>
      </c>
      <c r="F7" s="24"/>
    </row>
    <row r="8" spans="1:6" ht="19.5" hidden="1" customHeight="1">
      <c r="A8" s="8"/>
      <c r="B8" s="40" t="s">
        <v>113</v>
      </c>
      <c r="C8" s="41"/>
      <c r="D8" s="78">
        <v>4000000</v>
      </c>
      <c r="E8" s="23">
        <f t="shared" si="0"/>
        <v>0</v>
      </c>
      <c r="F8" s="24" t="s">
        <v>192</v>
      </c>
    </row>
    <row r="9" spans="1:6" ht="19.5" customHeight="1">
      <c r="A9" s="8">
        <v>45075</v>
      </c>
      <c r="B9" s="1" t="s">
        <v>41</v>
      </c>
      <c r="C9" s="12">
        <v>45000000</v>
      </c>
      <c r="D9" s="12"/>
      <c r="E9" s="12">
        <f t="shared" si="0"/>
        <v>45000000</v>
      </c>
      <c r="F9" s="49" t="s">
        <v>188</v>
      </c>
    </row>
    <row r="10" spans="1:6" ht="19.5" customHeight="1">
      <c r="A10" s="8">
        <v>45075</v>
      </c>
      <c r="B10" s="1" t="s">
        <v>187</v>
      </c>
      <c r="C10" s="12">
        <v>2000000</v>
      </c>
      <c r="D10" s="12"/>
      <c r="E10" s="12">
        <f t="shared" si="0"/>
        <v>47000000</v>
      </c>
      <c r="F10" s="2" t="s">
        <v>240</v>
      </c>
    </row>
    <row r="11" spans="1:6" ht="19.5" customHeight="1">
      <c r="A11" s="8">
        <v>45079</v>
      </c>
      <c r="B11" s="1" t="s">
        <v>189</v>
      </c>
      <c r="C11" s="12">
        <v>54000</v>
      </c>
      <c r="D11" s="12"/>
      <c r="E11" s="12">
        <f t="shared" si="0"/>
        <v>47054000</v>
      </c>
      <c r="F11" s="2"/>
    </row>
    <row r="12" spans="1:6" ht="19.5" customHeight="1">
      <c r="A12" s="8">
        <v>45090</v>
      </c>
      <c r="B12" s="1" t="s">
        <v>186</v>
      </c>
      <c r="C12" s="12">
        <v>350000</v>
      </c>
      <c r="D12" s="12"/>
      <c r="E12" s="12">
        <f t="shared" si="0"/>
        <v>47404000</v>
      </c>
      <c r="F12" s="2"/>
    </row>
    <row r="13" spans="1:6" ht="19.5" customHeight="1">
      <c r="A13" s="43" t="s">
        <v>190</v>
      </c>
      <c r="B13" s="31" t="s">
        <v>191</v>
      </c>
      <c r="C13" s="32"/>
      <c r="D13" s="32">
        <v>20800000</v>
      </c>
      <c r="E13" s="12">
        <f t="shared" si="0"/>
        <v>26604000</v>
      </c>
      <c r="F13" s="24"/>
    </row>
    <row r="14" spans="1:6" ht="19.5" customHeight="1">
      <c r="A14" s="8">
        <v>45096</v>
      </c>
      <c r="B14" s="1" t="s">
        <v>210</v>
      </c>
      <c r="C14" s="12">
        <v>1126000</v>
      </c>
      <c r="D14" s="12"/>
      <c r="E14" s="12">
        <f t="shared" si="0"/>
        <v>27730000</v>
      </c>
      <c r="F14" s="2" t="s">
        <v>338</v>
      </c>
    </row>
    <row r="15" spans="1:6" ht="19.5" customHeight="1">
      <c r="A15" s="43">
        <v>45137</v>
      </c>
      <c r="B15" s="33" t="s">
        <v>7</v>
      </c>
      <c r="C15" s="32"/>
      <c r="D15" s="32">
        <v>20000000</v>
      </c>
      <c r="E15" s="41">
        <f t="shared" si="0"/>
        <v>7730000</v>
      </c>
      <c r="F15" s="2"/>
    </row>
    <row r="16" spans="1:6" ht="19.5" customHeight="1">
      <c r="A16" s="108">
        <v>45274</v>
      </c>
      <c r="B16" s="33" t="s">
        <v>7</v>
      </c>
      <c r="C16" s="12">
        <v>-54000</v>
      </c>
      <c r="D16" s="12">
        <v>7676000</v>
      </c>
      <c r="E16" s="12">
        <f t="shared" si="0"/>
        <v>0</v>
      </c>
      <c r="F16" s="2"/>
    </row>
    <row r="17" spans="1:6" ht="19.5" customHeight="1">
      <c r="A17" s="108"/>
      <c r="B17" s="1"/>
      <c r="C17" s="12"/>
      <c r="D17" s="12"/>
      <c r="E17" s="12">
        <f t="shared" si="0"/>
        <v>0</v>
      </c>
      <c r="F17" s="2"/>
    </row>
    <row r="18" spans="1:6" ht="19.5" customHeight="1">
      <c r="A18" s="108"/>
      <c r="B18" s="1"/>
      <c r="C18" s="12"/>
      <c r="D18" s="12"/>
      <c r="E18" s="12">
        <f t="shared" si="0"/>
        <v>0</v>
      </c>
      <c r="F18" s="2"/>
    </row>
    <row r="19" spans="1:6" ht="19.5" customHeight="1">
      <c r="A19" s="108"/>
      <c r="B19" s="1"/>
      <c r="C19" s="12"/>
      <c r="D19" s="12"/>
      <c r="E19" s="12">
        <f t="shared" si="0"/>
        <v>0</v>
      </c>
      <c r="F19" s="2"/>
    </row>
    <row r="20" spans="1:6" ht="19.5" customHeight="1">
      <c r="A20" s="108"/>
      <c r="B20" s="1"/>
      <c r="C20" s="12"/>
      <c r="D20" s="12"/>
      <c r="E20" s="12">
        <f t="shared" si="0"/>
        <v>0</v>
      </c>
      <c r="F20" s="2"/>
    </row>
    <row r="21" spans="1:6" ht="19.5" customHeight="1">
      <c r="A21" s="108"/>
      <c r="B21" s="1"/>
      <c r="C21" s="12"/>
      <c r="D21" s="12"/>
      <c r="E21" s="12">
        <f t="shared" si="0"/>
        <v>0</v>
      </c>
      <c r="F21" s="2"/>
    </row>
    <row r="22" spans="1:6" ht="19.5" customHeight="1">
      <c r="A22" s="108"/>
      <c r="B22" s="1"/>
      <c r="C22" s="12"/>
      <c r="D22" s="12"/>
      <c r="E22" s="12">
        <f t="shared" si="0"/>
        <v>0</v>
      </c>
      <c r="F22" s="2"/>
    </row>
    <row r="23" spans="1:6" ht="19.5" customHeight="1">
      <c r="A23" s="108"/>
      <c r="B23" s="1"/>
      <c r="C23" s="12"/>
      <c r="D23" s="12"/>
      <c r="E23" s="12">
        <f t="shared" si="0"/>
        <v>0</v>
      </c>
      <c r="F23" s="2"/>
    </row>
    <row r="24" spans="1:6" ht="19.5" customHeight="1">
      <c r="A24" s="108"/>
      <c r="B24" s="1"/>
      <c r="C24" s="12"/>
      <c r="D24" s="12"/>
      <c r="E24" s="12">
        <f t="shared" si="0"/>
        <v>0</v>
      </c>
      <c r="F24" s="2"/>
    </row>
    <row r="25" spans="1:6" ht="19.5" customHeight="1">
      <c r="A25" s="8"/>
      <c r="B25" s="1"/>
      <c r="C25" s="12"/>
      <c r="D25" s="12"/>
      <c r="E25" s="12">
        <f t="shared" si="0"/>
        <v>0</v>
      </c>
      <c r="F25" s="2"/>
    </row>
    <row r="26" spans="1:6" ht="19.5" customHeight="1">
      <c r="A26" s="8"/>
      <c r="B26" s="1"/>
      <c r="C26" s="12"/>
      <c r="D26" s="12"/>
      <c r="E26" s="12">
        <f t="shared" si="0"/>
        <v>0</v>
      </c>
      <c r="F26" s="2"/>
    </row>
    <row r="27" spans="1:6" ht="19.5" customHeight="1">
      <c r="A27" s="8"/>
      <c r="B27" s="1"/>
      <c r="C27" s="12"/>
      <c r="D27" s="12"/>
      <c r="E27" s="12">
        <f t="shared" si="0"/>
        <v>0</v>
      </c>
      <c r="F27" s="2"/>
    </row>
    <row r="28" spans="1:6" ht="19.5" customHeight="1">
      <c r="A28" s="8"/>
      <c r="B28" s="1"/>
      <c r="C28" s="12"/>
      <c r="D28" s="12"/>
      <c r="E28" s="12">
        <f t="shared" si="0"/>
        <v>0</v>
      </c>
      <c r="F28" s="2"/>
    </row>
    <row r="29" spans="1:6" ht="19.5" customHeight="1">
      <c r="A29" s="8"/>
      <c r="B29" s="1"/>
      <c r="C29" s="12"/>
      <c r="D29" s="12"/>
      <c r="E29" s="12">
        <f t="shared" si="0"/>
        <v>0</v>
      </c>
      <c r="F29" s="2"/>
    </row>
    <row r="30" spans="1:6" ht="19.5" customHeight="1">
      <c r="A30" s="8"/>
      <c r="B30" s="1"/>
      <c r="C30" s="12"/>
      <c r="D30" s="12"/>
      <c r="E30" s="12"/>
      <c r="F30" s="2"/>
    </row>
    <row r="31" spans="1:6" ht="19.5" customHeight="1">
      <c r="A31" s="8"/>
      <c r="B31" s="1"/>
      <c r="C31" s="12"/>
      <c r="D31" s="12"/>
      <c r="E31" s="12"/>
      <c r="F31" s="2"/>
    </row>
    <row r="32" spans="1:6" ht="19.5" customHeight="1">
      <c r="A32" s="8"/>
      <c r="B32" s="1"/>
      <c r="C32" s="12"/>
      <c r="D32" s="12"/>
      <c r="E32" s="12"/>
      <c r="F32" s="2"/>
    </row>
    <row r="33" spans="1:6" ht="19.5" customHeight="1">
      <c r="A33" s="8"/>
      <c r="B33" s="1"/>
      <c r="C33" s="12"/>
      <c r="D33" s="12"/>
      <c r="E33" s="12"/>
      <c r="F33" s="2"/>
    </row>
    <row r="34" spans="1:6" ht="19.5" customHeight="1">
      <c r="A34" s="8"/>
      <c r="B34" s="1"/>
      <c r="C34" s="12"/>
      <c r="D34" s="12"/>
      <c r="E34" s="12"/>
      <c r="F34" s="2"/>
    </row>
    <row r="35" spans="1:6" ht="19.5" customHeight="1">
      <c r="A35" s="8"/>
      <c r="B35" s="1"/>
      <c r="C35" s="12"/>
      <c r="D35" s="12"/>
      <c r="E35" s="12"/>
      <c r="F35" s="2"/>
    </row>
    <row r="36" spans="1:6" ht="19.5" customHeight="1">
      <c r="A36" s="8"/>
      <c r="B36" s="1"/>
      <c r="C36" s="12"/>
      <c r="D36" s="12"/>
      <c r="E36" s="12"/>
      <c r="F36" s="2"/>
    </row>
    <row r="37" spans="1:6" ht="19.5" customHeight="1">
      <c r="A37" s="8"/>
      <c r="B37" s="1"/>
      <c r="C37" s="12"/>
      <c r="D37" s="12"/>
      <c r="E37" s="12"/>
      <c r="F37" s="2"/>
    </row>
    <row r="38" spans="1:6" ht="19.5" customHeight="1">
      <c r="A38" s="8"/>
      <c r="B38" s="1"/>
      <c r="C38" s="12"/>
      <c r="D38" s="12"/>
      <c r="E38" s="12"/>
      <c r="F38" s="2"/>
    </row>
    <row r="39" spans="1:6" ht="19.5" customHeight="1">
      <c r="A39" s="8"/>
      <c r="B39" s="1"/>
      <c r="C39" s="12"/>
      <c r="D39" s="12"/>
      <c r="E39" s="12"/>
      <c r="F39" s="2"/>
    </row>
    <row r="40" spans="1:6" ht="19.5" customHeight="1" thickBot="1">
      <c r="A40" s="9"/>
      <c r="B40" s="3"/>
      <c r="C40" s="13">
        <f>SUM(C9:C39)</f>
        <v>48476000</v>
      </c>
      <c r="D40" s="13">
        <f t="shared" ref="D40" si="1">SUM(D9:D39)</f>
        <v>48476000</v>
      </c>
      <c r="E40" s="13">
        <f>C40-D40</f>
        <v>0</v>
      </c>
      <c r="F40" s="4"/>
    </row>
  </sheetData>
  <mergeCells count="2">
    <mergeCell ref="C3:D3"/>
    <mergeCell ref="C2:E2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17E31-C724-4548-8DB2-9F423F7ED8C3}">
  <dimension ref="A1:I40"/>
  <sheetViews>
    <sheetView zoomScaleNormal="100" workbookViewId="0">
      <selection activeCell="I14" sqref="I14"/>
    </sheetView>
  </sheetViews>
  <sheetFormatPr defaultRowHeight="16.5"/>
  <cols>
    <col min="1" max="1" width="7.375" style="6" customWidth="1"/>
    <col min="2" max="2" width="26.75" customWidth="1"/>
    <col min="3" max="5" width="13.875" style="10" customWidth="1"/>
    <col min="6" max="6" width="18.25" customWidth="1"/>
  </cols>
  <sheetData>
    <row r="1" spans="1:9" s="54" customFormat="1">
      <c r="A1" s="53"/>
      <c r="C1" s="55"/>
      <c r="D1" s="55"/>
      <c r="E1" s="55"/>
    </row>
    <row r="2" spans="1:9" s="54" customFormat="1" ht="20.25">
      <c r="A2" s="53"/>
      <c r="C2" s="258" t="s">
        <v>238</v>
      </c>
      <c r="D2" s="259"/>
      <c r="E2" s="260"/>
    </row>
    <row r="3" spans="1:9" s="54" customFormat="1" ht="17.25" thickBot="1">
      <c r="A3" s="53" t="s">
        <v>538</v>
      </c>
      <c r="B3" s="70" t="s">
        <v>541</v>
      </c>
      <c r="C3" s="265" t="s">
        <v>542</v>
      </c>
      <c r="D3" s="265"/>
      <c r="E3" s="71"/>
      <c r="F3" s="54" t="s">
        <v>540</v>
      </c>
    </row>
    <row r="4" spans="1:9" ht="23.25" customHeight="1" thickBot="1">
      <c r="A4" s="18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9" ht="19.5" customHeight="1">
      <c r="A5" s="7">
        <v>45404</v>
      </c>
      <c r="B5" s="5" t="s">
        <v>540</v>
      </c>
      <c r="C5" s="11">
        <v>95000000</v>
      </c>
      <c r="D5" s="11"/>
      <c r="E5" s="11">
        <f>C5-D5</f>
        <v>95000000</v>
      </c>
      <c r="F5" s="47" t="s">
        <v>539</v>
      </c>
    </row>
    <row r="6" spans="1:9" ht="19.5" customHeight="1">
      <c r="A6" s="8">
        <v>45404</v>
      </c>
      <c r="B6" s="36" t="s">
        <v>7</v>
      </c>
      <c r="C6" s="37"/>
      <c r="D6" s="37">
        <v>35000000</v>
      </c>
      <c r="E6" s="37">
        <f>E5+C6-D6</f>
        <v>60000000</v>
      </c>
      <c r="F6" s="25"/>
      <c r="I6">
        <f>95+9</f>
        <v>104</v>
      </c>
    </row>
    <row r="7" spans="1:9" ht="19.5" customHeight="1">
      <c r="A7" s="8">
        <v>45407</v>
      </c>
      <c r="B7" s="1" t="s">
        <v>529</v>
      </c>
      <c r="C7" s="12"/>
      <c r="D7" s="12">
        <v>60000000</v>
      </c>
      <c r="E7" s="12">
        <f t="shared" ref="E7:E27" si="0">E6+C7-D7</f>
        <v>0</v>
      </c>
      <c r="F7" s="2"/>
    </row>
    <row r="8" spans="1:9" ht="19.5" customHeight="1">
      <c r="A8" s="8"/>
      <c r="B8" s="1"/>
      <c r="C8" s="12"/>
      <c r="D8" s="12"/>
      <c r="E8" s="12">
        <f t="shared" si="0"/>
        <v>0</v>
      </c>
      <c r="F8" s="2"/>
    </row>
    <row r="9" spans="1:9" ht="19.5" customHeight="1">
      <c r="A9" s="8"/>
      <c r="B9" s="1"/>
      <c r="C9" s="12"/>
      <c r="D9" s="12"/>
      <c r="E9" s="12">
        <f t="shared" si="0"/>
        <v>0</v>
      </c>
      <c r="F9" s="2"/>
    </row>
    <row r="10" spans="1:9" ht="19.5" customHeight="1">
      <c r="A10" s="8"/>
      <c r="B10" s="1"/>
      <c r="C10" s="12"/>
      <c r="D10" s="12"/>
      <c r="E10" s="12">
        <f t="shared" si="0"/>
        <v>0</v>
      </c>
      <c r="F10" s="2"/>
    </row>
    <row r="11" spans="1:9" ht="19.5" customHeight="1">
      <c r="A11" s="8"/>
      <c r="B11" s="1"/>
      <c r="C11" s="12"/>
      <c r="D11" s="12"/>
      <c r="E11" s="12">
        <f t="shared" si="0"/>
        <v>0</v>
      </c>
      <c r="F11" s="2"/>
    </row>
    <row r="12" spans="1:9" ht="19.5" customHeight="1">
      <c r="A12" s="8"/>
      <c r="B12" s="1"/>
      <c r="C12" s="12"/>
      <c r="D12" s="12"/>
      <c r="E12" s="12">
        <f t="shared" si="0"/>
        <v>0</v>
      </c>
      <c r="F12" s="2"/>
    </row>
    <row r="13" spans="1:9" ht="19.5" customHeight="1">
      <c r="A13" s="8"/>
      <c r="B13" s="1"/>
      <c r="C13" s="12"/>
      <c r="D13" s="12"/>
      <c r="E13" s="12">
        <f t="shared" si="0"/>
        <v>0</v>
      </c>
      <c r="F13" s="2"/>
    </row>
    <row r="14" spans="1:9" ht="19.5" customHeight="1">
      <c r="A14" s="8"/>
      <c r="B14" s="1"/>
      <c r="C14" s="12"/>
      <c r="D14" s="12"/>
      <c r="E14" s="12">
        <f t="shared" si="0"/>
        <v>0</v>
      </c>
      <c r="F14" s="2"/>
    </row>
    <row r="15" spans="1:9" ht="19.5" customHeight="1">
      <c r="A15" s="8"/>
      <c r="B15" s="1"/>
      <c r="C15" s="12"/>
      <c r="D15" s="12"/>
      <c r="E15" s="12">
        <f t="shared" si="0"/>
        <v>0</v>
      </c>
      <c r="F15" s="2"/>
    </row>
    <row r="16" spans="1:9" ht="19.5" customHeight="1">
      <c r="A16" s="8"/>
      <c r="B16" s="1"/>
      <c r="C16" s="12"/>
      <c r="D16" s="12"/>
      <c r="E16" s="12">
        <f t="shared" si="0"/>
        <v>0</v>
      </c>
      <c r="F16" s="2"/>
    </row>
    <row r="17" spans="1:6" ht="19.5" customHeight="1">
      <c r="A17" s="8"/>
      <c r="B17" s="1"/>
      <c r="C17" s="12"/>
      <c r="D17" s="12"/>
      <c r="E17" s="12">
        <f t="shared" si="0"/>
        <v>0</v>
      </c>
      <c r="F17" s="2"/>
    </row>
    <row r="18" spans="1:6" ht="19.5" customHeight="1">
      <c r="A18" s="8"/>
      <c r="B18" s="1"/>
      <c r="C18" s="12"/>
      <c r="D18" s="12"/>
      <c r="E18" s="12">
        <f t="shared" si="0"/>
        <v>0</v>
      </c>
      <c r="F18" s="2"/>
    </row>
    <row r="19" spans="1:6" ht="19.5" customHeight="1">
      <c r="A19" s="8"/>
      <c r="B19" s="1"/>
      <c r="C19" s="12"/>
      <c r="D19" s="12"/>
      <c r="E19" s="12">
        <f t="shared" si="0"/>
        <v>0</v>
      </c>
      <c r="F19" s="2"/>
    </row>
    <row r="20" spans="1:6" ht="19.5" customHeight="1">
      <c r="A20" s="8"/>
      <c r="B20" s="1"/>
      <c r="C20" s="12"/>
      <c r="D20" s="12"/>
      <c r="E20" s="12">
        <f t="shared" si="0"/>
        <v>0</v>
      </c>
      <c r="F20" s="2"/>
    </row>
    <row r="21" spans="1:6" ht="19.5" customHeight="1">
      <c r="A21" s="8"/>
      <c r="B21" s="1"/>
      <c r="C21" s="12"/>
      <c r="D21" s="12"/>
      <c r="E21" s="12">
        <f t="shared" si="0"/>
        <v>0</v>
      </c>
      <c r="F21" s="2"/>
    </row>
    <row r="22" spans="1:6" ht="19.5" customHeight="1">
      <c r="A22" s="8"/>
      <c r="B22" s="1"/>
      <c r="C22" s="12"/>
      <c r="D22" s="12"/>
      <c r="E22" s="12">
        <f t="shared" si="0"/>
        <v>0</v>
      </c>
      <c r="F22" s="2"/>
    </row>
    <row r="23" spans="1:6" ht="19.5" customHeight="1">
      <c r="A23" s="8"/>
      <c r="B23" s="1"/>
      <c r="C23" s="12"/>
      <c r="D23" s="12"/>
      <c r="E23" s="12">
        <f t="shared" si="0"/>
        <v>0</v>
      </c>
      <c r="F23" s="2"/>
    </row>
    <row r="24" spans="1:6" ht="19.5" customHeight="1">
      <c r="A24" s="8"/>
      <c r="B24" s="1"/>
      <c r="C24" s="12"/>
      <c r="D24" s="12"/>
      <c r="E24" s="12">
        <f t="shared" si="0"/>
        <v>0</v>
      </c>
      <c r="F24" s="2"/>
    </row>
    <row r="25" spans="1:6" ht="19.5" customHeight="1">
      <c r="A25" s="8"/>
      <c r="B25" s="1"/>
      <c r="C25" s="12"/>
      <c r="D25" s="12"/>
      <c r="E25" s="12">
        <f t="shared" si="0"/>
        <v>0</v>
      </c>
      <c r="F25" s="2"/>
    </row>
    <row r="26" spans="1:6" ht="19.5" customHeight="1">
      <c r="A26" s="8"/>
      <c r="B26" s="1"/>
      <c r="C26" s="12"/>
      <c r="D26" s="12"/>
      <c r="E26" s="12">
        <f t="shared" si="0"/>
        <v>0</v>
      </c>
      <c r="F26" s="2"/>
    </row>
    <row r="27" spans="1:6" ht="19.5" customHeight="1">
      <c r="A27" s="8"/>
      <c r="B27" s="1"/>
      <c r="C27" s="12"/>
      <c r="D27" s="12"/>
      <c r="E27" s="12">
        <f t="shared" si="0"/>
        <v>0</v>
      </c>
      <c r="F27" s="2"/>
    </row>
    <row r="28" spans="1:6" ht="19.5" customHeight="1">
      <c r="A28" s="8"/>
      <c r="B28" s="1"/>
      <c r="C28" s="12"/>
      <c r="D28" s="12"/>
      <c r="E28" s="12"/>
      <c r="F28" s="2"/>
    </row>
    <row r="29" spans="1:6" ht="19.5" customHeight="1">
      <c r="A29" s="8"/>
      <c r="B29" s="1"/>
      <c r="C29" s="12"/>
      <c r="D29" s="12"/>
      <c r="E29" s="12"/>
      <c r="F29" s="2"/>
    </row>
    <row r="30" spans="1:6" ht="19.5" customHeight="1">
      <c r="A30" s="8"/>
      <c r="B30" s="1"/>
      <c r="C30" s="12"/>
      <c r="D30" s="12"/>
      <c r="E30" s="12"/>
      <c r="F30" s="2"/>
    </row>
    <row r="31" spans="1:6" ht="19.5" customHeight="1">
      <c r="A31" s="8"/>
      <c r="B31" s="1"/>
      <c r="C31" s="12"/>
      <c r="D31" s="12"/>
      <c r="E31" s="12"/>
      <c r="F31" s="2"/>
    </row>
    <row r="32" spans="1:6" ht="19.5" customHeight="1">
      <c r="A32" s="8"/>
      <c r="B32" s="1"/>
      <c r="C32" s="12"/>
      <c r="D32" s="12"/>
      <c r="E32" s="12"/>
      <c r="F32" s="2"/>
    </row>
    <row r="33" spans="1:6" ht="19.5" customHeight="1">
      <c r="A33" s="8"/>
      <c r="B33" s="1"/>
      <c r="C33" s="12"/>
      <c r="D33" s="12"/>
      <c r="E33" s="12"/>
      <c r="F33" s="2"/>
    </row>
    <row r="34" spans="1:6" ht="19.5" customHeight="1">
      <c r="A34" s="8"/>
      <c r="B34" s="1"/>
      <c r="C34" s="12"/>
      <c r="D34" s="12"/>
      <c r="E34" s="12"/>
      <c r="F34" s="2"/>
    </row>
    <row r="35" spans="1:6" ht="19.5" customHeight="1">
      <c r="A35" s="8"/>
      <c r="B35" s="1"/>
      <c r="C35" s="12"/>
      <c r="D35" s="12"/>
      <c r="E35" s="12"/>
      <c r="F35" s="2"/>
    </row>
    <row r="36" spans="1:6" ht="19.5" customHeight="1">
      <c r="A36" s="8"/>
      <c r="B36" s="1"/>
      <c r="C36" s="12"/>
      <c r="D36" s="12"/>
      <c r="E36" s="12"/>
      <c r="F36" s="2"/>
    </row>
    <row r="37" spans="1:6" ht="19.5" customHeight="1">
      <c r="A37" s="8"/>
      <c r="B37" s="1"/>
      <c r="C37" s="12"/>
      <c r="D37" s="12"/>
      <c r="E37" s="12"/>
      <c r="F37" s="2"/>
    </row>
    <row r="38" spans="1:6" ht="19.5" customHeight="1">
      <c r="A38" s="8"/>
      <c r="B38" s="1"/>
      <c r="C38" s="12"/>
      <c r="D38" s="12"/>
      <c r="E38" s="12"/>
      <c r="F38" s="2"/>
    </row>
    <row r="39" spans="1:6" ht="19.5" customHeight="1">
      <c r="A39" s="8"/>
      <c r="B39" s="1"/>
      <c r="C39" s="12"/>
      <c r="D39" s="12"/>
      <c r="E39" s="12"/>
      <c r="F39" s="2"/>
    </row>
    <row r="40" spans="1:6" ht="19.5" customHeight="1" thickBot="1">
      <c r="A40" s="9"/>
      <c r="B40" s="3"/>
      <c r="C40" s="13"/>
      <c r="D40" s="13"/>
      <c r="E40" s="13"/>
      <c r="F40" s="4"/>
    </row>
  </sheetData>
  <mergeCells count="2">
    <mergeCell ref="C2:E2"/>
    <mergeCell ref="C3:D3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83C64-F1EF-4AF5-B7E5-587DED7F7AC0}">
  <dimension ref="A1:F40"/>
  <sheetViews>
    <sheetView zoomScaleNormal="100" workbookViewId="0">
      <selection activeCell="D11" sqref="D11"/>
    </sheetView>
  </sheetViews>
  <sheetFormatPr defaultRowHeight="16.5"/>
  <cols>
    <col min="1" max="1" width="7.375" style="6" customWidth="1"/>
    <col min="2" max="2" width="26.75" customWidth="1"/>
    <col min="3" max="5" width="13.875" style="10" customWidth="1"/>
    <col min="6" max="6" width="18.25" customWidth="1"/>
  </cols>
  <sheetData>
    <row r="1" spans="1:6" s="54" customFormat="1">
      <c r="A1" s="53"/>
      <c r="C1" s="55"/>
      <c r="D1" s="55"/>
      <c r="E1" s="55"/>
    </row>
    <row r="2" spans="1:6" s="54" customFormat="1" ht="20.25">
      <c r="A2" s="53"/>
      <c r="C2" s="258" t="s">
        <v>238</v>
      </c>
      <c r="D2" s="259"/>
      <c r="E2" s="260"/>
    </row>
    <row r="3" spans="1:6" s="54" customFormat="1" ht="17.25" thickBot="1">
      <c r="A3" s="53" t="s">
        <v>566</v>
      </c>
      <c r="B3" s="70"/>
      <c r="C3" s="265"/>
      <c r="D3" s="265"/>
      <c r="E3" s="71"/>
    </row>
    <row r="4" spans="1:6" ht="23.25" customHeight="1" thickBot="1">
      <c r="A4" s="18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6" ht="19.5" customHeight="1">
      <c r="A5" s="7">
        <v>45378</v>
      </c>
      <c r="B5" s="5" t="s">
        <v>567</v>
      </c>
      <c r="C5" s="11">
        <v>50000000</v>
      </c>
      <c r="D5" s="11"/>
      <c r="E5" s="11">
        <f>C5-D5</f>
        <v>50000000</v>
      </c>
      <c r="F5" s="25"/>
    </row>
    <row r="6" spans="1:6" ht="19.5" customHeight="1">
      <c r="A6" s="8"/>
      <c r="B6" s="33" t="s">
        <v>568</v>
      </c>
      <c r="C6" s="32"/>
      <c r="D6" s="32">
        <v>5000000</v>
      </c>
      <c r="E6" s="32">
        <f>E5+C6-D6</f>
        <v>45000000</v>
      </c>
      <c r="F6" s="38"/>
    </row>
    <row r="7" spans="1:6" ht="19.5" customHeight="1">
      <c r="A7" s="8"/>
      <c r="B7" s="1" t="s">
        <v>7</v>
      </c>
      <c r="C7" s="12"/>
      <c r="D7" s="12">
        <v>45000000</v>
      </c>
      <c r="E7" s="12">
        <f t="shared" ref="E7:E27" si="0">E6+C7-D7</f>
        <v>0</v>
      </c>
      <c r="F7" s="2"/>
    </row>
    <row r="8" spans="1:6" ht="19.5" customHeight="1">
      <c r="A8" s="8"/>
      <c r="B8" s="1"/>
      <c r="C8" s="12"/>
      <c r="D8" s="12"/>
      <c r="E8" s="12">
        <f t="shared" si="0"/>
        <v>0</v>
      </c>
      <c r="F8" s="2"/>
    </row>
    <row r="9" spans="1:6" ht="19.5" customHeight="1">
      <c r="A9" s="8"/>
      <c r="B9" s="1"/>
      <c r="C9" s="12"/>
      <c r="D9" s="12"/>
      <c r="E9" s="12">
        <f t="shared" si="0"/>
        <v>0</v>
      </c>
      <c r="F9" s="2"/>
    </row>
    <row r="10" spans="1:6" ht="19.5" customHeight="1">
      <c r="A10" s="8"/>
      <c r="B10" s="1"/>
      <c r="C10" s="12"/>
      <c r="D10" s="12"/>
      <c r="E10" s="12">
        <f t="shared" si="0"/>
        <v>0</v>
      </c>
      <c r="F10" s="2"/>
    </row>
    <row r="11" spans="1:6" ht="19.5" customHeight="1">
      <c r="A11" s="8"/>
      <c r="B11" s="1"/>
      <c r="C11" s="12"/>
      <c r="D11" s="12"/>
      <c r="E11" s="12">
        <f t="shared" si="0"/>
        <v>0</v>
      </c>
      <c r="F11" s="2"/>
    </row>
    <row r="12" spans="1:6" ht="19.5" customHeight="1">
      <c r="A12" s="8"/>
      <c r="B12" s="1"/>
      <c r="C12" s="12"/>
      <c r="D12" s="12"/>
      <c r="E12" s="12">
        <f t="shared" si="0"/>
        <v>0</v>
      </c>
      <c r="F12" s="2"/>
    </row>
    <row r="13" spans="1:6" ht="19.5" customHeight="1">
      <c r="A13" s="8"/>
      <c r="B13" s="1"/>
      <c r="C13" s="12"/>
      <c r="D13" s="12"/>
      <c r="E13" s="12">
        <f t="shared" si="0"/>
        <v>0</v>
      </c>
      <c r="F13" s="2"/>
    </row>
    <row r="14" spans="1:6" ht="19.5" customHeight="1">
      <c r="A14" s="8"/>
      <c r="B14" s="1"/>
      <c r="C14" s="12"/>
      <c r="D14" s="12"/>
      <c r="E14" s="12">
        <f t="shared" si="0"/>
        <v>0</v>
      </c>
      <c r="F14" s="2"/>
    </row>
    <row r="15" spans="1:6" ht="19.5" customHeight="1">
      <c r="A15" s="8"/>
      <c r="B15" s="1"/>
      <c r="C15" s="12"/>
      <c r="D15" s="12"/>
      <c r="E15" s="12">
        <f t="shared" si="0"/>
        <v>0</v>
      </c>
      <c r="F15" s="2"/>
    </row>
    <row r="16" spans="1:6" ht="19.5" customHeight="1">
      <c r="A16" s="8"/>
      <c r="B16" s="1"/>
      <c r="C16" s="12"/>
      <c r="D16" s="12"/>
      <c r="E16" s="12">
        <f t="shared" si="0"/>
        <v>0</v>
      </c>
      <c r="F16" s="2"/>
    </row>
    <row r="17" spans="1:6" ht="19.5" customHeight="1">
      <c r="A17" s="8"/>
      <c r="B17" s="1"/>
      <c r="C17" s="12"/>
      <c r="D17" s="12"/>
      <c r="E17" s="12">
        <f t="shared" si="0"/>
        <v>0</v>
      </c>
      <c r="F17" s="2"/>
    </row>
    <row r="18" spans="1:6" ht="19.5" customHeight="1">
      <c r="A18" s="8"/>
      <c r="B18" s="1"/>
      <c r="C18" s="12"/>
      <c r="D18" s="12"/>
      <c r="E18" s="12">
        <f t="shared" si="0"/>
        <v>0</v>
      </c>
      <c r="F18" s="2"/>
    </row>
    <row r="19" spans="1:6" ht="19.5" customHeight="1">
      <c r="A19" s="8"/>
      <c r="B19" s="1"/>
      <c r="C19" s="12"/>
      <c r="D19" s="12"/>
      <c r="E19" s="12">
        <f t="shared" si="0"/>
        <v>0</v>
      </c>
      <c r="F19" s="2"/>
    </row>
    <row r="20" spans="1:6" ht="19.5" customHeight="1">
      <c r="A20" s="8"/>
      <c r="B20" s="1"/>
      <c r="C20" s="12"/>
      <c r="D20" s="12"/>
      <c r="E20" s="12">
        <f t="shared" si="0"/>
        <v>0</v>
      </c>
      <c r="F20" s="2"/>
    </row>
    <row r="21" spans="1:6" ht="19.5" customHeight="1">
      <c r="A21" s="8"/>
      <c r="B21" s="1"/>
      <c r="C21" s="12"/>
      <c r="D21" s="12"/>
      <c r="E21" s="12">
        <f t="shared" si="0"/>
        <v>0</v>
      </c>
      <c r="F21" s="2"/>
    </row>
    <row r="22" spans="1:6" ht="19.5" customHeight="1">
      <c r="A22" s="8"/>
      <c r="B22" s="1"/>
      <c r="C22" s="12"/>
      <c r="D22" s="12"/>
      <c r="E22" s="12">
        <f t="shared" si="0"/>
        <v>0</v>
      </c>
      <c r="F22" s="2"/>
    </row>
    <row r="23" spans="1:6" ht="19.5" customHeight="1">
      <c r="A23" s="8"/>
      <c r="B23" s="1"/>
      <c r="C23" s="12"/>
      <c r="D23" s="12"/>
      <c r="E23" s="12">
        <f t="shared" si="0"/>
        <v>0</v>
      </c>
      <c r="F23" s="2"/>
    </row>
    <row r="24" spans="1:6" ht="19.5" customHeight="1">
      <c r="A24" s="8"/>
      <c r="B24" s="1"/>
      <c r="C24" s="12"/>
      <c r="D24" s="12"/>
      <c r="E24" s="12">
        <f t="shared" si="0"/>
        <v>0</v>
      </c>
      <c r="F24" s="2"/>
    </row>
    <row r="25" spans="1:6" ht="19.5" customHeight="1">
      <c r="A25" s="8"/>
      <c r="B25" s="1"/>
      <c r="C25" s="12"/>
      <c r="D25" s="12"/>
      <c r="E25" s="12">
        <f t="shared" si="0"/>
        <v>0</v>
      </c>
      <c r="F25" s="2"/>
    </row>
    <row r="26" spans="1:6" ht="19.5" customHeight="1">
      <c r="A26" s="8"/>
      <c r="B26" s="1"/>
      <c r="C26" s="12"/>
      <c r="D26" s="12"/>
      <c r="E26" s="12">
        <f t="shared" si="0"/>
        <v>0</v>
      </c>
      <c r="F26" s="2"/>
    </row>
    <row r="27" spans="1:6" ht="19.5" customHeight="1">
      <c r="A27" s="8"/>
      <c r="B27" s="1"/>
      <c r="C27" s="12"/>
      <c r="D27" s="12"/>
      <c r="E27" s="12">
        <f t="shared" si="0"/>
        <v>0</v>
      </c>
      <c r="F27" s="2"/>
    </row>
    <row r="28" spans="1:6" ht="19.5" customHeight="1">
      <c r="A28" s="8"/>
      <c r="B28" s="1"/>
      <c r="C28" s="12"/>
      <c r="D28" s="12"/>
      <c r="E28" s="12"/>
      <c r="F28" s="2"/>
    </row>
    <row r="29" spans="1:6" ht="19.5" customHeight="1">
      <c r="A29" s="8"/>
      <c r="B29" s="1"/>
      <c r="C29" s="12"/>
      <c r="D29" s="12"/>
      <c r="E29" s="12"/>
      <c r="F29" s="2"/>
    </row>
    <row r="30" spans="1:6" ht="19.5" customHeight="1">
      <c r="A30" s="8"/>
      <c r="B30" s="1"/>
      <c r="C30" s="12"/>
      <c r="D30" s="12"/>
      <c r="E30" s="12"/>
      <c r="F30" s="2"/>
    </row>
    <row r="31" spans="1:6" ht="19.5" customHeight="1">
      <c r="A31" s="8"/>
      <c r="B31" s="1"/>
      <c r="C31" s="12"/>
      <c r="D31" s="12"/>
      <c r="E31" s="12"/>
      <c r="F31" s="2"/>
    </row>
    <row r="32" spans="1:6" ht="19.5" customHeight="1">
      <c r="A32" s="8"/>
      <c r="B32" s="1"/>
      <c r="C32" s="12"/>
      <c r="D32" s="12"/>
      <c r="E32" s="12"/>
      <c r="F32" s="2"/>
    </row>
    <row r="33" spans="1:6" ht="19.5" customHeight="1">
      <c r="A33" s="8"/>
      <c r="B33" s="1"/>
      <c r="C33" s="12"/>
      <c r="D33" s="12"/>
      <c r="E33" s="12"/>
      <c r="F33" s="2"/>
    </row>
    <row r="34" spans="1:6" ht="19.5" customHeight="1">
      <c r="A34" s="8"/>
      <c r="B34" s="1"/>
      <c r="C34" s="12"/>
      <c r="D34" s="12"/>
      <c r="E34" s="12"/>
      <c r="F34" s="2"/>
    </row>
    <row r="35" spans="1:6" ht="19.5" customHeight="1">
      <c r="A35" s="8"/>
      <c r="B35" s="1"/>
      <c r="C35" s="12"/>
      <c r="D35" s="12"/>
      <c r="E35" s="12"/>
      <c r="F35" s="2"/>
    </row>
    <row r="36" spans="1:6" ht="19.5" customHeight="1">
      <c r="A36" s="8"/>
      <c r="B36" s="1"/>
      <c r="C36" s="12"/>
      <c r="D36" s="12"/>
      <c r="E36" s="12"/>
      <c r="F36" s="2"/>
    </row>
    <row r="37" spans="1:6" ht="19.5" customHeight="1">
      <c r="A37" s="8"/>
      <c r="B37" s="1"/>
      <c r="C37" s="12"/>
      <c r="D37" s="12"/>
      <c r="E37" s="12"/>
      <c r="F37" s="2"/>
    </row>
    <row r="38" spans="1:6" ht="19.5" customHeight="1">
      <c r="A38" s="8"/>
      <c r="B38" s="1"/>
      <c r="C38" s="12"/>
      <c r="D38" s="12"/>
      <c r="E38" s="12"/>
      <c r="F38" s="2"/>
    </row>
    <row r="39" spans="1:6" ht="19.5" customHeight="1">
      <c r="A39" s="8"/>
      <c r="B39" s="1"/>
      <c r="C39" s="12"/>
      <c r="D39" s="12"/>
      <c r="E39" s="12"/>
      <c r="F39" s="2"/>
    </row>
    <row r="40" spans="1:6" ht="19.5" customHeight="1" thickBot="1">
      <c r="A40" s="9"/>
      <c r="B40" s="3"/>
      <c r="C40" s="13"/>
      <c r="D40" s="13"/>
      <c r="E40" s="13"/>
      <c r="F40" s="4"/>
    </row>
  </sheetData>
  <mergeCells count="2">
    <mergeCell ref="C2:E2"/>
    <mergeCell ref="C3:D3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58CB0-AC06-4F7C-8D33-D1A4E1517AC2}">
  <dimension ref="A1:F40"/>
  <sheetViews>
    <sheetView zoomScaleNormal="100" workbookViewId="0">
      <selection activeCell="J27" sqref="J27"/>
    </sheetView>
  </sheetViews>
  <sheetFormatPr defaultRowHeight="16.5"/>
  <cols>
    <col min="1" max="1" width="7.375" style="104" customWidth="1"/>
    <col min="2" max="2" width="26.75" customWidth="1"/>
    <col min="3" max="5" width="13.875" style="10" customWidth="1"/>
    <col min="6" max="6" width="18.25" customWidth="1"/>
  </cols>
  <sheetData>
    <row r="1" spans="1:6" s="54" customFormat="1">
      <c r="A1" s="99"/>
      <c r="C1" s="55"/>
      <c r="D1" s="55"/>
      <c r="E1" s="55"/>
    </row>
    <row r="2" spans="1:6" s="54" customFormat="1" ht="20.25">
      <c r="A2" s="99"/>
      <c r="C2" s="258" t="s">
        <v>238</v>
      </c>
      <c r="D2" s="259"/>
      <c r="E2" s="260"/>
    </row>
    <row r="3" spans="1:6" s="54" customFormat="1" ht="17.25" thickBot="1">
      <c r="A3" s="125" t="s">
        <v>446</v>
      </c>
      <c r="B3" s="70" t="s">
        <v>450</v>
      </c>
      <c r="C3" s="265" t="s">
        <v>451</v>
      </c>
      <c r="D3" s="265"/>
      <c r="E3" s="71"/>
      <c r="F3" s="47" t="s">
        <v>452</v>
      </c>
    </row>
    <row r="4" spans="1:6" ht="23.25" customHeight="1" thickBot="1">
      <c r="A4" s="118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6" ht="19.5" customHeight="1">
      <c r="A5" s="101">
        <v>45348</v>
      </c>
      <c r="B5" s="5" t="s">
        <v>154</v>
      </c>
      <c r="C5" s="11">
        <v>135000000</v>
      </c>
      <c r="D5" s="11"/>
      <c r="E5" s="11">
        <f>C5-D5</f>
        <v>135000000</v>
      </c>
      <c r="F5" s="25"/>
    </row>
    <row r="6" spans="1:6" ht="19.5" customHeight="1">
      <c r="A6" s="102" t="s">
        <v>448</v>
      </c>
      <c r="B6" s="33" t="s">
        <v>447</v>
      </c>
      <c r="C6" s="32"/>
      <c r="D6" s="32">
        <v>64800000</v>
      </c>
      <c r="E6" s="32">
        <f>E5+C6-D6</f>
        <v>70200000</v>
      </c>
      <c r="F6" s="38"/>
    </row>
    <row r="7" spans="1:6" ht="19.5" customHeight="1">
      <c r="A7" s="102"/>
      <c r="B7" s="40" t="s">
        <v>449</v>
      </c>
      <c r="C7" s="41"/>
      <c r="D7" s="41">
        <v>5000000</v>
      </c>
      <c r="E7" s="41">
        <f t="shared" ref="E7:E27" si="0">E6+C7-D7</f>
        <v>65200000</v>
      </c>
      <c r="F7" s="42"/>
    </row>
    <row r="8" spans="1:6" ht="19.5" customHeight="1">
      <c r="A8" s="102">
        <v>45359</v>
      </c>
      <c r="B8" s="1" t="s">
        <v>7</v>
      </c>
      <c r="C8" s="12"/>
      <c r="D8" s="12">
        <v>65200000</v>
      </c>
      <c r="E8" s="12">
        <f t="shared" si="0"/>
        <v>0</v>
      </c>
      <c r="F8" s="2"/>
    </row>
    <row r="9" spans="1:6" ht="19.5" customHeight="1">
      <c r="A9" s="102"/>
      <c r="B9" s="1"/>
      <c r="C9" s="12"/>
      <c r="D9" s="12"/>
      <c r="E9" s="12">
        <f t="shared" si="0"/>
        <v>0</v>
      </c>
      <c r="F9" s="2"/>
    </row>
    <row r="10" spans="1:6" ht="19.5" customHeight="1">
      <c r="A10" s="102"/>
      <c r="B10" s="1"/>
      <c r="C10" s="12"/>
      <c r="D10" s="12"/>
      <c r="E10" s="12">
        <f t="shared" si="0"/>
        <v>0</v>
      </c>
      <c r="F10" s="2"/>
    </row>
    <row r="11" spans="1:6" ht="19.5" customHeight="1">
      <c r="A11" s="102"/>
      <c r="B11" s="1"/>
      <c r="C11" s="12"/>
      <c r="D11" s="12"/>
      <c r="E11" s="12">
        <f t="shared" si="0"/>
        <v>0</v>
      </c>
      <c r="F11" s="2"/>
    </row>
    <row r="12" spans="1:6" ht="19.5" customHeight="1">
      <c r="A12" s="102"/>
      <c r="B12" s="1"/>
      <c r="C12" s="12"/>
      <c r="D12" s="12"/>
      <c r="E12" s="12">
        <f t="shared" si="0"/>
        <v>0</v>
      </c>
      <c r="F12" s="2"/>
    </row>
    <row r="13" spans="1:6" ht="19.5" customHeight="1">
      <c r="A13" s="102"/>
      <c r="B13" s="1"/>
      <c r="C13" s="12"/>
      <c r="D13" s="12"/>
      <c r="E13" s="12">
        <f t="shared" si="0"/>
        <v>0</v>
      </c>
      <c r="F13" s="2"/>
    </row>
    <row r="14" spans="1:6" ht="19.5" customHeight="1">
      <c r="A14" s="102"/>
      <c r="B14" s="1"/>
      <c r="C14" s="12"/>
      <c r="D14" s="12"/>
      <c r="E14" s="12">
        <f t="shared" si="0"/>
        <v>0</v>
      </c>
      <c r="F14" s="2"/>
    </row>
    <row r="15" spans="1:6" ht="19.5" customHeight="1">
      <c r="A15" s="102"/>
      <c r="B15" s="1"/>
      <c r="C15" s="12"/>
      <c r="D15" s="12"/>
      <c r="E15" s="12">
        <f t="shared" si="0"/>
        <v>0</v>
      </c>
      <c r="F15" s="2"/>
    </row>
    <row r="16" spans="1:6" ht="19.5" customHeight="1">
      <c r="A16" s="102"/>
      <c r="B16" s="1"/>
      <c r="C16" s="12"/>
      <c r="D16" s="12"/>
      <c r="E16" s="12">
        <f t="shared" si="0"/>
        <v>0</v>
      </c>
      <c r="F16" s="2"/>
    </row>
    <row r="17" spans="1:6" ht="19.5" customHeight="1">
      <c r="A17" s="102"/>
      <c r="B17" s="1"/>
      <c r="C17" s="12"/>
      <c r="D17" s="12"/>
      <c r="E17" s="12">
        <f t="shared" si="0"/>
        <v>0</v>
      </c>
      <c r="F17" s="2"/>
    </row>
    <row r="18" spans="1:6" ht="19.5" customHeight="1">
      <c r="A18" s="102"/>
      <c r="B18" s="1"/>
      <c r="C18" s="12"/>
      <c r="D18" s="12"/>
      <c r="E18" s="12">
        <f t="shared" si="0"/>
        <v>0</v>
      </c>
      <c r="F18" s="2"/>
    </row>
    <row r="19" spans="1:6" ht="19.5" customHeight="1">
      <c r="A19" s="102"/>
      <c r="B19" s="1"/>
      <c r="C19" s="12"/>
      <c r="D19" s="12"/>
      <c r="E19" s="12">
        <f t="shared" si="0"/>
        <v>0</v>
      </c>
      <c r="F19" s="2"/>
    </row>
    <row r="20" spans="1:6" ht="19.5" customHeight="1">
      <c r="A20" s="102"/>
      <c r="B20" s="1"/>
      <c r="C20" s="12"/>
      <c r="D20" s="12"/>
      <c r="E20" s="12">
        <f t="shared" si="0"/>
        <v>0</v>
      </c>
      <c r="F20" s="2"/>
    </row>
    <row r="21" spans="1:6" ht="19.5" customHeight="1">
      <c r="A21" s="102"/>
      <c r="B21" s="1"/>
      <c r="C21" s="12"/>
      <c r="D21" s="12"/>
      <c r="E21" s="12">
        <f t="shared" si="0"/>
        <v>0</v>
      </c>
      <c r="F21" s="2"/>
    </row>
    <row r="22" spans="1:6" ht="19.5" customHeight="1">
      <c r="A22" s="102"/>
      <c r="B22" s="1"/>
      <c r="C22" s="12"/>
      <c r="D22" s="12"/>
      <c r="E22" s="12">
        <f t="shared" si="0"/>
        <v>0</v>
      </c>
      <c r="F22" s="2"/>
    </row>
    <row r="23" spans="1:6" ht="19.5" customHeight="1">
      <c r="A23" s="102"/>
      <c r="B23" s="1"/>
      <c r="C23" s="12"/>
      <c r="D23" s="12"/>
      <c r="E23" s="12">
        <f t="shared" si="0"/>
        <v>0</v>
      </c>
      <c r="F23" s="2"/>
    </row>
    <row r="24" spans="1:6" ht="19.5" customHeight="1">
      <c r="A24" s="102"/>
      <c r="B24" s="1"/>
      <c r="C24" s="12"/>
      <c r="D24" s="12"/>
      <c r="E24" s="12">
        <f t="shared" si="0"/>
        <v>0</v>
      </c>
      <c r="F24" s="2"/>
    </row>
    <row r="25" spans="1:6" ht="19.5" customHeight="1">
      <c r="A25" s="102"/>
      <c r="B25" s="1"/>
      <c r="C25" s="12"/>
      <c r="D25" s="12"/>
      <c r="E25" s="12">
        <f t="shared" si="0"/>
        <v>0</v>
      </c>
      <c r="F25" s="2"/>
    </row>
    <row r="26" spans="1:6" ht="19.5" customHeight="1">
      <c r="A26" s="102"/>
      <c r="B26" s="1"/>
      <c r="C26" s="12"/>
      <c r="D26" s="12"/>
      <c r="E26" s="12">
        <f t="shared" si="0"/>
        <v>0</v>
      </c>
      <c r="F26" s="2"/>
    </row>
    <row r="27" spans="1:6" ht="19.5" customHeight="1">
      <c r="A27" s="102"/>
      <c r="B27" s="1"/>
      <c r="C27" s="12"/>
      <c r="D27" s="12"/>
      <c r="E27" s="12">
        <f t="shared" si="0"/>
        <v>0</v>
      </c>
      <c r="F27" s="2"/>
    </row>
    <row r="28" spans="1:6" ht="19.5" customHeight="1">
      <c r="A28" s="102"/>
      <c r="B28" s="1"/>
      <c r="C28" s="12"/>
      <c r="D28" s="12"/>
      <c r="E28" s="12"/>
      <c r="F28" s="2"/>
    </row>
    <row r="29" spans="1:6" ht="19.5" customHeight="1">
      <c r="A29" s="102"/>
      <c r="B29" s="1"/>
      <c r="C29" s="12"/>
      <c r="D29" s="12"/>
      <c r="E29" s="12"/>
      <c r="F29" s="2"/>
    </row>
    <row r="30" spans="1:6" ht="19.5" customHeight="1">
      <c r="A30" s="102"/>
      <c r="B30" s="1"/>
      <c r="C30" s="12"/>
      <c r="D30" s="12"/>
      <c r="E30" s="12"/>
      <c r="F30" s="2"/>
    </row>
    <row r="31" spans="1:6" ht="19.5" customHeight="1">
      <c r="A31" s="102"/>
      <c r="B31" s="1"/>
      <c r="C31" s="12"/>
      <c r="D31" s="12"/>
      <c r="E31" s="12"/>
      <c r="F31" s="2"/>
    </row>
    <row r="32" spans="1:6" ht="19.5" customHeight="1">
      <c r="A32" s="102"/>
      <c r="B32" s="1"/>
      <c r="C32" s="12"/>
      <c r="D32" s="12"/>
      <c r="E32" s="12"/>
      <c r="F32" s="2"/>
    </row>
    <row r="33" spans="1:6" ht="19.5" customHeight="1">
      <c r="A33" s="102"/>
      <c r="B33" s="1"/>
      <c r="C33" s="12"/>
      <c r="D33" s="12"/>
      <c r="E33" s="12"/>
      <c r="F33" s="2"/>
    </row>
    <row r="34" spans="1:6" ht="19.5" customHeight="1">
      <c r="A34" s="102"/>
      <c r="B34" s="1"/>
      <c r="C34" s="12"/>
      <c r="D34" s="12"/>
      <c r="E34" s="12"/>
      <c r="F34" s="2"/>
    </row>
    <row r="35" spans="1:6" ht="19.5" customHeight="1">
      <c r="A35" s="102"/>
      <c r="B35" s="1"/>
      <c r="C35" s="12"/>
      <c r="D35" s="12"/>
      <c r="E35" s="12"/>
      <c r="F35" s="2"/>
    </row>
    <row r="36" spans="1:6" ht="19.5" customHeight="1">
      <c r="A36" s="102"/>
      <c r="B36" s="1"/>
      <c r="C36" s="12"/>
      <c r="D36" s="12"/>
      <c r="E36" s="12"/>
      <c r="F36" s="2"/>
    </row>
    <row r="37" spans="1:6" ht="19.5" customHeight="1">
      <c r="A37" s="102"/>
      <c r="B37" s="1"/>
      <c r="C37" s="12"/>
      <c r="D37" s="12"/>
      <c r="E37" s="12"/>
      <c r="F37" s="2"/>
    </row>
    <row r="38" spans="1:6" ht="19.5" customHeight="1">
      <c r="A38" s="102"/>
      <c r="B38" s="1"/>
      <c r="C38" s="12"/>
      <c r="D38" s="12"/>
      <c r="E38" s="12"/>
      <c r="F38" s="2"/>
    </row>
    <row r="39" spans="1:6" ht="19.5" customHeight="1">
      <c r="A39" s="102"/>
      <c r="B39" s="1"/>
      <c r="C39" s="12"/>
      <c r="D39" s="12"/>
      <c r="E39" s="12"/>
      <c r="F39" s="2"/>
    </row>
    <row r="40" spans="1:6" ht="19.5" customHeight="1" thickBot="1">
      <c r="A40" s="103"/>
      <c r="B40" s="3"/>
      <c r="C40" s="13"/>
      <c r="D40" s="13"/>
      <c r="E40" s="13"/>
      <c r="F40" s="4"/>
    </row>
  </sheetData>
  <mergeCells count="2">
    <mergeCell ref="C2:E2"/>
    <mergeCell ref="C3:D3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871C3-EAAC-4825-8904-3FD4B38B2EA8}">
  <sheetPr codeName="Sheet14"/>
  <dimension ref="A3:F40"/>
  <sheetViews>
    <sheetView zoomScaleNormal="100" workbookViewId="0">
      <selection activeCell="D21" sqref="D21"/>
    </sheetView>
  </sheetViews>
  <sheetFormatPr defaultRowHeight="16.5"/>
  <cols>
    <col min="1" max="1" width="7.375" style="6" customWidth="1"/>
    <col min="2" max="2" width="26.75" customWidth="1"/>
    <col min="3" max="5" width="13.875" style="10" customWidth="1"/>
    <col min="6" max="6" width="18.25" customWidth="1"/>
  </cols>
  <sheetData>
    <row r="3" spans="1:6" ht="17.25" thickBot="1">
      <c r="A3" s="46" t="s">
        <v>56</v>
      </c>
      <c r="B3" s="44" t="s">
        <v>58</v>
      </c>
      <c r="C3" s="262" t="s">
        <v>57</v>
      </c>
      <c r="D3" s="262"/>
      <c r="E3" s="14"/>
    </row>
    <row r="4" spans="1:6" ht="23.25" customHeight="1" thickBot="1">
      <c r="A4" s="18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6" ht="19.5" customHeight="1">
      <c r="A5" s="7">
        <v>44981</v>
      </c>
      <c r="B5" s="5" t="s">
        <v>59</v>
      </c>
      <c r="C5" s="11">
        <v>1800000</v>
      </c>
      <c r="D5" s="11">
        <v>1800000</v>
      </c>
      <c r="E5" s="11">
        <f>C5-D5</f>
        <v>0</v>
      </c>
      <c r="F5" s="25"/>
    </row>
    <row r="6" spans="1:6" ht="19.5" customHeight="1">
      <c r="A6" s="8"/>
      <c r="B6" s="33"/>
      <c r="C6" s="32"/>
      <c r="D6" s="32"/>
      <c r="E6" s="32">
        <f>E5+C6-D6</f>
        <v>0</v>
      </c>
      <c r="F6" s="38"/>
    </row>
    <row r="7" spans="1:6" ht="19.5" customHeight="1">
      <c r="A7" s="8"/>
      <c r="B7" s="1"/>
      <c r="C7" s="12"/>
      <c r="D7" s="12"/>
      <c r="E7" s="12">
        <f t="shared" ref="E7:E27" si="0">E6+C7-D7</f>
        <v>0</v>
      </c>
      <c r="F7" s="2"/>
    </row>
    <row r="8" spans="1:6" ht="19.5" customHeight="1">
      <c r="A8" s="8"/>
      <c r="B8" s="1"/>
      <c r="C8" s="12"/>
      <c r="D8" s="12"/>
      <c r="E8" s="12">
        <f t="shared" si="0"/>
        <v>0</v>
      </c>
      <c r="F8" s="2"/>
    </row>
    <row r="9" spans="1:6" ht="19.5" customHeight="1">
      <c r="A9" s="8"/>
      <c r="B9" s="1"/>
      <c r="C9" s="12"/>
      <c r="D9" s="12"/>
      <c r="E9" s="12">
        <f t="shared" si="0"/>
        <v>0</v>
      </c>
      <c r="F9" s="2"/>
    </row>
    <row r="10" spans="1:6" ht="19.5" customHeight="1">
      <c r="A10" s="8"/>
      <c r="B10" s="1"/>
      <c r="C10" s="12"/>
      <c r="D10" s="12"/>
      <c r="E10" s="12">
        <f t="shared" si="0"/>
        <v>0</v>
      </c>
      <c r="F10" s="2"/>
    </row>
    <row r="11" spans="1:6" ht="19.5" customHeight="1">
      <c r="A11" s="8"/>
      <c r="B11" s="1"/>
      <c r="C11" s="12"/>
      <c r="D11" s="12"/>
      <c r="E11" s="12">
        <f t="shared" si="0"/>
        <v>0</v>
      </c>
      <c r="F11" s="2"/>
    </row>
    <row r="12" spans="1:6" ht="19.5" customHeight="1">
      <c r="A12" s="8"/>
      <c r="B12" s="1"/>
      <c r="C12" s="12"/>
      <c r="D12" s="12"/>
      <c r="E12" s="12">
        <f t="shared" si="0"/>
        <v>0</v>
      </c>
      <c r="F12" s="2"/>
    </row>
    <row r="13" spans="1:6" ht="19.5" customHeight="1">
      <c r="A13" s="8"/>
      <c r="B13" s="1"/>
      <c r="C13" s="12"/>
      <c r="D13" s="12"/>
      <c r="E13" s="12">
        <f t="shared" si="0"/>
        <v>0</v>
      </c>
      <c r="F13" s="2"/>
    </row>
    <row r="14" spans="1:6" ht="19.5" customHeight="1">
      <c r="A14" s="8"/>
      <c r="B14" s="1"/>
      <c r="C14" s="12"/>
      <c r="D14" s="12"/>
      <c r="E14" s="12">
        <f t="shared" si="0"/>
        <v>0</v>
      </c>
      <c r="F14" s="2"/>
    </row>
    <row r="15" spans="1:6" ht="19.5" customHeight="1">
      <c r="A15" s="8"/>
      <c r="B15" s="1"/>
      <c r="C15" s="12"/>
      <c r="D15" s="12"/>
      <c r="E15" s="12">
        <f t="shared" si="0"/>
        <v>0</v>
      </c>
      <c r="F15" s="2"/>
    </row>
    <row r="16" spans="1:6" ht="19.5" customHeight="1">
      <c r="A16" s="8"/>
      <c r="B16" s="1"/>
      <c r="C16" s="12"/>
      <c r="D16" s="12"/>
      <c r="E16" s="12">
        <f t="shared" si="0"/>
        <v>0</v>
      </c>
      <c r="F16" s="2"/>
    </row>
    <row r="17" spans="1:6" ht="19.5" customHeight="1">
      <c r="A17" s="8"/>
      <c r="B17" s="1"/>
      <c r="C17" s="12"/>
      <c r="D17" s="12"/>
      <c r="E17" s="12">
        <f t="shared" si="0"/>
        <v>0</v>
      </c>
      <c r="F17" s="2"/>
    </row>
    <row r="18" spans="1:6" ht="19.5" customHeight="1">
      <c r="A18" s="8"/>
      <c r="B18" s="1"/>
      <c r="C18" s="12"/>
      <c r="D18" s="12"/>
      <c r="E18" s="12">
        <f t="shared" si="0"/>
        <v>0</v>
      </c>
      <c r="F18" s="2"/>
    </row>
    <row r="19" spans="1:6" ht="19.5" customHeight="1">
      <c r="A19" s="8"/>
      <c r="B19" s="1"/>
      <c r="C19" s="12"/>
      <c r="D19" s="12"/>
      <c r="E19" s="12">
        <f t="shared" si="0"/>
        <v>0</v>
      </c>
      <c r="F19" s="2"/>
    </row>
    <row r="20" spans="1:6" ht="19.5" customHeight="1">
      <c r="A20" s="8"/>
      <c r="B20" s="1"/>
      <c r="C20" s="12"/>
      <c r="D20" s="12"/>
      <c r="E20" s="12">
        <f t="shared" si="0"/>
        <v>0</v>
      </c>
      <c r="F20" s="2"/>
    </row>
    <row r="21" spans="1:6" ht="19.5" customHeight="1">
      <c r="A21" s="8"/>
      <c r="B21" s="1"/>
      <c r="C21" s="12"/>
      <c r="D21" s="12"/>
      <c r="E21" s="12">
        <f t="shared" si="0"/>
        <v>0</v>
      </c>
      <c r="F21" s="2"/>
    </row>
    <row r="22" spans="1:6" ht="19.5" customHeight="1">
      <c r="A22" s="8"/>
      <c r="B22" s="1"/>
      <c r="C22" s="12"/>
      <c r="D22" s="12"/>
      <c r="E22" s="12">
        <f t="shared" si="0"/>
        <v>0</v>
      </c>
      <c r="F22" s="2"/>
    </row>
    <row r="23" spans="1:6" ht="19.5" customHeight="1">
      <c r="A23" s="8"/>
      <c r="B23" s="1"/>
      <c r="C23" s="12"/>
      <c r="D23" s="12"/>
      <c r="E23" s="12">
        <f t="shared" si="0"/>
        <v>0</v>
      </c>
      <c r="F23" s="2"/>
    </row>
    <row r="24" spans="1:6" ht="19.5" customHeight="1">
      <c r="A24" s="8"/>
      <c r="B24" s="1"/>
      <c r="C24" s="12"/>
      <c r="D24" s="12"/>
      <c r="E24" s="12">
        <f t="shared" si="0"/>
        <v>0</v>
      </c>
      <c r="F24" s="2"/>
    </row>
    <row r="25" spans="1:6" ht="19.5" customHeight="1">
      <c r="A25" s="8"/>
      <c r="B25" s="1"/>
      <c r="C25" s="12"/>
      <c r="D25" s="12"/>
      <c r="E25" s="12">
        <f t="shared" si="0"/>
        <v>0</v>
      </c>
      <c r="F25" s="2"/>
    </row>
    <row r="26" spans="1:6" ht="19.5" customHeight="1">
      <c r="A26" s="8"/>
      <c r="B26" s="1"/>
      <c r="C26" s="12"/>
      <c r="D26" s="12"/>
      <c r="E26" s="12">
        <f t="shared" si="0"/>
        <v>0</v>
      </c>
      <c r="F26" s="2"/>
    </row>
    <row r="27" spans="1:6" ht="19.5" customHeight="1">
      <c r="A27" s="8"/>
      <c r="B27" s="1"/>
      <c r="C27" s="12"/>
      <c r="D27" s="12"/>
      <c r="E27" s="12">
        <f t="shared" si="0"/>
        <v>0</v>
      </c>
      <c r="F27" s="2"/>
    </row>
    <row r="28" spans="1:6" ht="19.5" customHeight="1">
      <c r="A28" s="8"/>
      <c r="B28" s="1"/>
      <c r="C28" s="12"/>
      <c r="D28" s="12"/>
      <c r="E28" s="12"/>
      <c r="F28" s="2"/>
    </row>
    <row r="29" spans="1:6" ht="19.5" customHeight="1">
      <c r="A29" s="8"/>
      <c r="B29" s="1"/>
      <c r="C29" s="12"/>
      <c r="D29" s="12"/>
      <c r="E29" s="12"/>
      <c r="F29" s="2"/>
    </row>
    <row r="30" spans="1:6" ht="19.5" customHeight="1">
      <c r="A30" s="8"/>
      <c r="B30" s="1"/>
      <c r="C30" s="12"/>
      <c r="D30" s="12"/>
      <c r="E30" s="12"/>
      <c r="F30" s="2"/>
    </row>
    <row r="31" spans="1:6" ht="19.5" customHeight="1">
      <c r="A31" s="8"/>
      <c r="B31" s="1"/>
      <c r="C31" s="12"/>
      <c r="D31" s="12"/>
      <c r="E31" s="12"/>
      <c r="F31" s="2"/>
    </row>
    <row r="32" spans="1:6" ht="19.5" customHeight="1">
      <c r="A32" s="8"/>
      <c r="B32" s="1"/>
      <c r="C32" s="12"/>
      <c r="D32" s="12"/>
      <c r="E32" s="12"/>
      <c r="F32" s="2"/>
    </row>
    <row r="33" spans="1:6" ht="19.5" customHeight="1">
      <c r="A33" s="8"/>
      <c r="B33" s="1"/>
      <c r="C33" s="12"/>
      <c r="D33" s="12"/>
      <c r="E33" s="12"/>
      <c r="F33" s="2"/>
    </row>
    <row r="34" spans="1:6" ht="19.5" customHeight="1">
      <c r="A34" s="8"/>
      <c r="B34" s="1"/>
      <c r="C34" s="12"/>
      <c r="D34" s="12"/>
      <c r="E34" s="12"/>
      <c r="F34" s="2"/>
    </row>
    <row r="35" spans="1:6" ht="19.5" customHeight="1">
      <c r="A35" s="8"/>
      <c r="B35" s="1"/>
      <c r="C35" s="12"/>
      <c r="D35" s="12"/>
      <c r="E35" s="12"/>
      <c r="F35" s="2"/>
    </row>
    <row r="36" spans="1:6" ht="19.5" customHeight="1">
      <c r="A36" s="8"/>
      <c r="B36" s="1"/>
      <c r="C36" s="12"/>
      <c r="D36" s="12"/>
      <c r="E36" s="12"/>
      <c r="F36" s="2"/>
    </row>
    <row r="37" spans="1:6" ht="19.5" customHeight="1">
      <c r="A37" s="8"/>
      <c r="B37" s="1"/>
      <c r="C37" s="12"/>
      <c r="D37" s="12"/>
      <c r="E37" s="12"/>
      <c r="F37" s="2"/>
    </row>
    <row r="38" spans="1:6" ht="19.5" customHeight="1">
      <c r="A38" s="8"/>
      <c r="B38" s="1"/>
      <c r="C38" s="12"/>
      <c r="D38" s="12"/>
      <c r="E38" s="12"/>
      <c r="F38" s="2"/>
    </row>
    <row r="39" spans="1:6" ht="19.5" customHeight="1">
      <c r="A39" s="8"/>
      <c r="B39" s="1"/>
      <c r="C39" s="12"/>
      <c r="D39" s="12"/>
      <c r="E39" s="12"/>
      <c r="F39" s="2"/>
    </row>
    <row r="40" spans="1:6" ht="19.5" customHeight="1" thickBot="1">
      <c r="A40" s="9"/>
      <c r="B40" s="3"/>
      <c r="C40" s="13"/>
      <c r="D40" s="13"/>
      <c r="E40" s="13"/>
      <c r="F40" s="4"/>
    </row>
  </sheetData>
  <mergeCells count="1">
    <mergeCell ref="C3:D3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2D719-40CA-421E-893E-FE0477FD61A1}">
  <dimension ref="A1:F40"/>
  <sheetViews>
    <sheetView zoomScaleNormal="100" workbookViewId="0">
      <selection activeCell="H16" sqref="H16"/>
    </sheetView>
  </sheetViews>
  <sheetFormatPr defaultRowHeight="16.5"/>
  <cols>
    <col min="1" max="1" width="7.375" style="6" customWidth="1"/>
    <col min="2" max="2" width="26.75" customWidth="1"/>
    <col min="3" max="5" width="13.875" style="10" customWidth="1"/>
    <col min="6" max="6" width="18.25" customWidth="1"/>
  </cols>
  <sheetData>
    <row r="1" spans="1:6" s="54" customFormat="1">
      <c r="A1" s="53"/>
      <c r="C1" s="55"/>
      <c r="D1" s="55"/>
      <c r="E1" s="55"/>
    </row>
    <row r="2" spans="1:6" s="54" customFormat="1" ht="20.25">
      <c r="A2" s="53"/>
      <c r="C2" s="258" t="s">
        <v>238</v>
      </c>
      <c r="D2" s="259"/>
      <c r="E2" s="260"/>
    </row>
    <row r="3" spans="1:6" s="54" customFormat="1" ht="17.25" thickBot="1">
      <c r="A3" s="53" t="s">
        <v>421</v>
      </c>
      <c r="B3" s="70" t="s">
        <v>422</v>
      </c>
      <c r="C3" s="265" t="s">
        <v>423</v>
      </c>
      <c r="D3" s="265"/>
      <c r="E3" s="71" t="s">
        <v>41</v>
      </c>
      <c r="F3" s="47" t="s">
        <v>424</v>
      </c>
    </row>
    <row r="4" spans="1:6" ht="23.25" customHeight="1" thickBot="1">
      <c r="A4" s="18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6" ht="19.5" customHeight="1">
      <c r="A5" s="107">
        <v>45292</v>
      </c>
      <c r="B5" s="5" t="s">
        <v>474</v>
      </c>
      <c r="C5" s="11">
        <v>48000000</v>
      </c>
      <c r="D5" s="11"/>
      <c r="E5" s="11">
        <f>C5-D5</f>
        <v>48000000</v>
      </c>
      <c r="F5" s="25"/>
    </row>
    <row r="6" spans="1:6" ht="19.5" customHeight="1">
      <c r="A6" s="108">
        <v>45264</v>
      </c>
      <c r="B6" s="1" t="s">
        <v>7</v>
      </c>
      <c r="C6" s="32"/>
      <c r="D6" s="106">
        <v>20000000</v>
      </c>
      <c r="E6" s="106">
        <f>E5+C6-D6</f>
        <v>28000000</v>
      </c>
      <c r="F6" s="38"/>
    </row>
    <row r="7" spans="1:6" ht="19.5" customHeight="1">
      <c r="A7" s="108">
        <v>45275</v>
      </c>
      <c r="B7" s="1" t="s">
        <v>7</v>
      </c>
      <c r="C7" s="12"/>
      <c r="D7" s="106">
        <v>6000000</v>
      </c>
      <c r="E7" s="106">
        <f t="shared" ref="E7:E27" si="0">E6+C7-D7</f>
        <v>22000000</v>
      </c>
      <c r="F7" s="2"/>
    </row>
    <row r="8" spans="1:6" ht="19.5" customHeight="1">
      <c r="A8" s="108">
        <v>45278</v>
      </c>
      <c r="B8" s="1" t="s">
        <v>7</v>
      </c>
      <c r="C8" s="12"/>
      <c r="D8" s="12">
        <v>1400000</v>
      </c>
      <c r="E8" s="12">
        <f t="shared" si="0"/>
        <v>20600000</v>
      </c>
      <c r="F8" s="2"/>
    </row>
    <row r="9" spans="1:6" ht="19.5" customHeight="1">
      <c r="A9" s="108">
        <v>45296</v>
      </c>
      <c r="B9" s="1" t="s">
        <v>430</v>
      </c>
      <c r="C9" s="12">
        <v>2000000</v>
      </c>
      <c r="D9" s="12">
        <v>2000000</v>
      </c>
      <c r="E9" s="12">
        <f t="shared" si="0"/>
        <v>20600000</v>
      </c>
      <c r="F9" s="2"/>
    </row>
    <row r="10" spans="1:6" ht="19.5" customHeight="1">
      <c r="A10" s="108">
        <v>45322</v>
      </c>
      <c r="B10" s="1" t="s">
        <v>191</v>
      </c>
      <c r="C10" s="12"/>
      <c r="D10" s="12">
        <v>20600000</v>
      </c>
      <c r="E10" s="12">
        <f t="shared" si="0"/>
        <v>0</v>
      </c>
      <c r="F10" s="2" t="s">
        <v>443</v>
      </c>
    </row>
    <row r="11" spans="1:6" ht="19.5" customHeight="1">
      <c r="A11" s="108"/>
      <c r="B11" s="1"/>
      <c r="C11" s="12"/>
      <c r="D11" s="12"/>
      <c r="E11" s="12">
        <f t="shared" si="0"/>
        <v>0</v>
      </c>
      <c r="F11" s="2"/>
    </row>
    <row r="12" spans="1:6" ht="19.5" customHeight="1">
      <c r="A12" s="108"/>
      <c r="B12" s="1"/>
      <c r="C12" s="12"/>
      <c r="D12" s="12"/>
      <c r="E12" s="12">
        <f t="shared" si="0"/>
        <v>0</v>
      </c>
      <c r="F12" s="2"/>
    </row>
    <row r="13" spans="1:6" ht="19.5" customHeight="1">
      <c r="A13" s="108"/>
      <c r="B13" s="1"/>
      <c r="C13" s="12"/>
      <c r="D13" s="12"/>
      <c r="E13" s="12">
        <f t="shared" si="0"/>
        <v>0</v>
      </c>
      <c r="F13" s="2"/>
    </row>
    <row r="14" spans="1:6" ht="19.5" customHeight="1">
      <c r="A14" s="108"/>
      <c r="B14" s="1"/>
      <c r="C14" s="12"/>
      <c r="D14" s="12"/>
      <c r="E14" s="12">
        <f t="shared" si="0"/>
        <v>0</v>
      </c>
      <c r="F14" s="2"/>
    </row>
    <row r="15" spans="1:6" ht="19.5" customHeight="1">
      <c r="A15" s="108"/>
      <c r="B15" s="1"/>
      <c r="C15" s="12"/>
      <c r="D15" s="12"/>
      <c r="E15" s="12">
        <f t="shared" si="0"/>
        <v>0</v>
      </c>
      <c r="F15" s="2"/>
    </row>
    <row r="16" spans="1:6" ht="19.5" customHeight="1">
      <c r="A16" s="108"/>
      <c r="B16" s="1"/>
      <c r="C16" s="12"/>
      <c r="D16" s="12"/>
      <c r="E16" s="12">
        <f t="shared" si="0"/>
        <v>0</v>
      </c>
      <c r="F16" s="2"/>
    </row>
    <row r="17" spans="1:6" ht="19.5" customHeight="1">
      <c r="A17" s="108"/>
      <c r="B17" s="1"/>
      <c r="C17" s="12"/>
      <c r="D17" s="12"/>
      <c r="E17" s="12">
        <f t="shared" si="0"/>
        <v>0</v>
      </c>
      <c r="F17" s="2"/>
    </row>
    <row r="18" spans="1:6" ht="19.5" customHeight="1">
      <c r="A18" s="108"/>
      <c r="B18" s="1"/>
      <c r="C18" s="12"/>
      <c r="D18" s="12"/>
      <c r="E18" s="12">
        <f t="shared" si="0"/>
        <v>0</v>
      </c>
      <c r="F18" s="2"/>
    </row>
    <row r="19" spans="1:6" ht="19.5" customHeight="1">
      <c r="A19" s="108"/>
      <c r="B19" s="1"/>
      <c r="C19" s="12"/>
      <c r="D19" s="12"/>
      <c r="E19" s="12">
        <f t="shared" si="0"/>
        <v>0</v>
      </c>
      <c r="F19" s="2"/>
    </row>
    <row r="20" spans="1:6" ht="19.5" customHeight="1">
      <c r="A20" s="108"/>
      <c r="B20" s="1"/>
      <c r="C20" s="12"/>
      <c r="D20" s="12"/>
      <c r="E20" s="12">
        <f t="shared" si="0"/>
        <v>0</v>
      </c>
      <c r="F20" s="2"/>
    </row>
    <row r="21" spans="1:6" ht="19.5" customHeight="1">
      <c r="A21" s="108"/>
      <c r="B21" s="1"/>
      <c r="C21" s="12"/>
      <c r="D21" s="12"/>
      <c r="E21" s="12">
        <f t="shared" si="0"/>
        <v>0</v>
      </c>
      <c r="F21" s="2"/>
    </row>
    <row r="22" spans="1:6" ht="19.5" customHeight="1">
      <c r="A22" s="108"/>
      <c r="B22" s="1"/>
      <c r="C22" s="12"/>
      <c r="D22" s="12"/>
      <c r="E22" s="12">
        <f t="shared" si="0"/>
        <v>0</v>
      </c>
      <c r="F22" s="2"/>
    </row>
    <row r="23" spans="1:6" ht="19.5" customHeight="1">
      <c r="A23" s="108"/>
      <c r="B23" s="1"/>
      <c r="C23" s="12"/>
      <c r="D23" s="12"/>
      <c r="E23" s="12">
        <f t="shared" si="0"/>
        <v>0</v>
      </c>
      <c r="F23" s="2"/>
    </row>
    <row r="24" spans="1:6" ht="19.5" customHeight="1">
      <c r="A24" s="108"/>
      <c r="B24" s="1"/>
      <c r="C24" s="12"/>
      <c r="D24" s="12"/>
      <c r="E24" s="12">
        <f t="shared" si="0"/>
        <v>0</v>
      </c>
      <c r="F24" s="2"/>
    </row>
    <row r="25" spans="1:6" ht="19.5" customHeight="1">
      <c r="A25" s="108"/>
      <c r="B25" s="1"/>
      <c r="C25" s="12"/>
      <c r="D25" s="12"/>
      <c r="E25" s="12">
        <f t="shared" si="0"/>
        <v>0</v>
      </c>
      <c r="F25" s="2"/>
    </row>
    <row r="26" spans="1:6" ht="19.5" customHeight="1">
      <c r="A26" s="108"/>
      <c r="B26" s="1"/>
      <c r="C26" s="12"/>
      <c r="D26" s="12"/>
      <c r="E26" s="12">
        <f t="shared" si="0"/>
        <v>0</v>
      </c>
      <c r="F26" s="2"/>
    </row>
    <row r="27" spans="1:6" ht="19.5" customHeight="1">
      <c r="A27" s="108"/>
      <c r="B27" s="1"/>
      <c r="C27" s="12"/>
      <c r="D27" s="12"/>
      <c r="E27" s="12">
        <f t="shared" si="0"/>
        <v>0</v>
      </c>
      <c r="F27" s="2"/>
    </row>
    <row r="28" spans="1:6" ht="19.5" customHeight="1">
      <c r="A28" s="108"/>
      <c r="B28" s="1"/>
      <c r="C28" s="12"/>
      <c r="D28" s="12"/>
      <c r="E28" s="12"/>
      <c r="F28" s="2"/>
    </row>
    <row r="29" spans="1:6" ht="19.5" customHeight="1">
      <c r="A29" s="8"/>
      <c r="B29" s="1"/>
      <c r="C29" s="12"/>
      <c r="D29" s="12"/>
      <c r="E29" s="12"/>
      <c r="F29" s="2"/>
    </row>
    <row r="30" spans="1:6" ht="19.5" customHeight="1">
      <c r="A30" s="8"/>
      <c r="B30" s="1"/>
      <c r="C30" s="12"/>
      <c r="D30" s="12"/>
      <c r="E30" s="12"/>
      <c r="F30" s="2"/>
    </row>
    <row r="31" spans="1:6" ht="19.5" customHeight="1">
      <c r="A31" s="8"/>
      <c r="B31" s="1"/>
      <c r="C31" s="12"/>
      <c r="D31" s="12"/>
      <c r="E31" s="12"/>
      <c r="F31" s="2"/>
    </row>
    <row r="32" spans="1:6" ht="19.5" customHeight="1">
      <c r="A32" s="8"/>
      <c r="B32" s="1"/>
      <c r="C32" s="12"/>
      <c r="D32" s="12"/>
      <c r="E32" s="12"/>
      <c r="F32" s="2"/>
    </row>
    <row r="33" spans="1:6" ht="19.5" customHeight="1">
      <c r="A33" s="8"/>
      <c r="B33" s="1"/>
      <c r="C33" s="12"/>
      <c r="D33" s="12"/>
      <c r="E33" s="12"/>
      <c r="F33" s="2"/>
    </row>
    <row r="34" spans="1:6" ht="19.5" customHeight="1">
      <c r="A34" s="8"/>
      <c r="B34" s="1"/>
      <c r="C34" s="12"/>
      <c r="D34" s="12"/>
      <c r="E34" s="12"/>
      <c r="F34" s="2"/>
    </row>
    <row r="35" spans="1:6" ht="19.5" customHeight="1">
      <c r="A35" s="8"/>
      <c r="B35" s="1"/>
      <c r="C35" s="12"/>
      <c r="D35" s="12"/>
      <c r="E35" s="12"/>
      <c r="F35" s="2"/>
    </row>
    <row r="36" spans="1:6" ht="19.5" customHeight="1">
      <c r="A36" s="8"/>
      <c r="B36" s="1"/>
      <c r="C36" s="12"/>
      <c r="D36" s="12"/>
      <c r="E36" s="12"/>
      <c r="F36" s="2"/>
    </row>
    <row r="37" spans="1:6" ht="19.5" customHeight="1">
      <c r="A37" s="8"/>
      <c r="B37" s="1"/>
      <c r="C37" s="12"/>
      <c r="D37" s="12"/>
      <c r="E37" s="12"/>
      <c r="F37" s="2"/>
    </row>
    <row r="38" spans="1:6" ht="19.5" customHeight="1">
      <c r="A38" s="8"/>
      <c r="B38" s="1"/>
      <c r="C38" s="12"/>
      <c r="D38" s="12"/>
      <c r="E38" s="12"/>
      <c r="F38" s="2"/>
    </row>
    <row r="39" spans="1:6" ht="19.5" customHeight="1">
      <c r="A39" s="8"/>
      <c r="B39" s="1"/>
      <c r="C39" s="12"/>
      <c r="D39" s="12"/>
      <c r="E39" s="12"/>
      <c r="F39" s="2"/>
    </row>
    <row r="40" spans="1:6" ht="19.5" customHeight="1" thickBot="1">
      <c r="A40" s="9"/>
      <c r="B40" s="3"/>
      <c r="C40" s="13"/>
      <c r="D40" s="13"/>
      <c r="E40" s="13"/>
      <c r="F40" s="4"/>
    </row>
  </sheetData>
  <mergeCells count="2">
    <mergeCell ref="C3:D3"/>
    <mergeCell ref="C2:E2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03FCE-51CF-43F4-A343-F4A687B4BEAF}">
  <dimension ref="A1:F40"/>
  <sheetViews>
    <sheetView zoomScaleNormal="100" workbookViewId="0">
      <selection activeCell="J27" sqref="J27"/>
    </sheetView>
  </sheetViews>
  <sheetFormatPr defaultRowHeight="16.5"/>
  <cols>
    <col min="1" max="1" width="7.375" style="6" customWidth="1"/>
    <col min="2" max="2" width="26.75" customWidth="1"/>
    <col min="3" max="5" width="13.875" style="10" customWidth="1"/>
    <col min="6" max="6" width="18.25" customWidth="1"/>
  </cols>
  <sheetData>
    <row r="1" spans="1:6" s="54" customFormat="1">
      <c r="A1" s="53"/>
      <c r="C1" s="55"/>
      <c r="D1" s="55"/>
      <c r="E1" s="55"/>
    </row>
    <row r="2" spans="1:6" s="54" customFormat="1" ht="20.25">
      <c r="A2" s="53"/>
      <c r="C2" s="258" t="s">
        <v>238</v>
      </c>
      <c r="D2" s="259"/>
      <c r="E2" s="260"/>
    </row>
    <row r="3" spans="1:6" s="54" customFormat="1" ht="17.25" thickBot="1">
      <c r="A3" s="53" t="s">
        <v>495</v>
      </c>
      <c r="B3" s="70" t="s">
        <v>496</v>
      </c>
      <c r="C3" s="265" t="s">
        <v>497</v>
      </c>
      <c r="D3" s="265"/>
      <c r="E3" s="71"/>
      <c r="F3" s="133" t="s">
        <v>498</v>
      </c>
    </row>
    <row r="4" spans="1:6" ht="23.25" customHeight="1" thickBot="1">
      <c r="A4" s="18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6" ht="19.5" customHeight="1">
      <c r="A5" s="107">
        <v>45387</v>
      </c>
      <c r="B5" s="5" t="s">
        <v>41</v>
      </c>
      <c r="C5" s="11">
        <v>45000000</v>
      </c>
      <c r="D5" s="11"/>
      <c r="E5" s="11">
        <f>C5-D5</f>
        <v>45000000</v>
      </c>
      <c r="F5" s="136" t="s">
        <v>498</v>
      </c>
    </row>
    <row r="6" spans="1:6" ht="19.5" customHeight="1">
      <c r="A6" s="108">
        <v>45387</v>
      </c>
      <c r="B6" s="81" t="s">
        <v>430</v>
      </c>
      <c r="C6" s="37">
        <v>3000000</v>
      </c>
      <c r="D6" s="37"/>
      <c r="E6" s="37">
        <f>E5+C6-D6</f>
        <v>48000000</v>
      </c>
      <c r="F6" s="38" t="s">
        <v>528</v>
      </c>
    </row>
    <row r="7" spans="1:6" ht="19.5" customHeight="1">
      <c r="A7" s="108" t="s">
        <v>488</v>
      </c>
      <c r="B7" s="33" t="s">
        <v>107</v>
      </c>
      <c r="C7" s="32"/>
      <c r="D7" s="32">
        <v>24400000</v>
      </c>
      <c r="E7" s="12">
        <f t="shared" ref="E7:E27" si="0">E6+C7-D7</f>
        <v>23600000</v>
      </c>
      <c r="F7" s="2"/>
    </row>
    <row r="8" spans="1:6" ht="19.5" customHeight="1">
      <c r="A8" s="108">
        <v>45415</v>
      </c>
      <c r="B8" s="1" t="s">
        <v>335</v>
      </c>
      <c r="C8" s="12">
        <v>-2500000</v>
      </c>
      <c r="D8" s="12">
        <v>21100000</v>
      </c>
      <c r="E8" s="12">
        <f t="shared" si="0"/>
        <v>0</v>
      </c>
      <c r="F8" s="2"/>
    </row>
    <row r="9" spans="1:6" ht="19.5" customHeight="1">
      <c r="A9" s="108"/>
      <c r="B9" s="1"/>
      <c r="C9" s="12"/>
      <c r="D9" s="12"/>
      <c r="E9" s="12">
        <f t="shared" si="0"/>
        <v>0</v>
      </c>
      <c r="F9" s="2"/>
    </row>
    <row r="10" spans="1:6" ht="19.5" customHeight="1">
      <c r="A10" s="108"/>
      <c r="B10" s="1"/>
      <c r="C10" s="12"/>
      <c r="D10" s="12"/>
      <c r="E10" s="12">
        <f t="shared" si="0"/>
        <v>0</v>
      </c>
      <c r="F10" s="2"/>
    </row>
    <row r="11" spans="1:6" ht="19.5" customHeight="1">
      <c r="A11" s="108"/>
      <c r="B11" s="1"/>
      <c r="C11" s="12"/>
      <c r="D11" s="12"/>
      <c r="E11" s="12">
        <f t="shared" si="0"/>
        <v>0</v>
      </c>
      <c r="F11" s="2"/>
    </row>
    <row r="12" spans="1:6" ht="19.5" customHeight="1">
      <c r="A12" s="108"/>
      <c r="B12" s="1"/>
      <c r="C12" s="12"/>
      <c r="D12" s="12"/>
      <c r="E12" s="12">
        <f t="shared" si="0"/>
        <v>0</v>
      </c>
      <c r="F12" s="2"/>
    </row>
    <row r="13" spans="1:6" ht="19.5" customHeight="1">
      <c r="A13" s="108"/>
      <c r="B13" s="1"/>
      <c r="C13" s="12"/>
      <c r="D13" s="12"/>
      <c r="E13" s="12">
        <f t="shared" si="0"/>
        <v>0</v>
      </c>
      <c r="F13" s="2"/>
    </row>
    <row r="14" spans="1:6" ht="19.5" customHeight="1">
      <c r="A14" s="108"/>
      <c r="B14" s="1"/>
      <c r="C14" s="12"/>
      <c r="D14" s="12"/>
      <c r="E14" s="12">
        <f t="shared" si="0"/>
        <v>0</v>
      </c>
      <c r="F14" s="2"/>
    </row>
    <row r="15" spans="1:6" ht="19.5" customHeight="1">
      <c r="A15" s="108"/>
      <c r="B15" s="1"/>
      <c r="C15" s="12"/>
      <c r="D15" s="12"/>
      <c r="E15" s="12">
        <f t="shared" si="0"/>
        <v>0</v>
      </c>
      <c r="F15" s="2"/>
    </row>
    <row r="16" spans="1:6" ht="19.5" customHeight="1">
      <c r="A16" s="108"/>
      <c r="B16" s="1"/>
      <c r="C16" s="12"/>
      <c r="D16" s="12"/>
      <c r="E16" s="12">
        <f t="shared" si="0"/>
        <v>0</v>
      </c>
      <c r="F16" s="2"/>
    </row>
    <row r="17" spans="1:6" ht="19.5" customHeight="1">
      <c r="A17" s="108"/>
      <c r="B17" s="1"/>
      <c r="C17" s="12"/>
      <c r="D17" s="12"/>
      <c r="E17" s="12">
        <f t="shared" si="0"/>
        <v>0</v>
      </c>
      <c r="F17" s="2"/>
    </row>
    <row r="18" spans="1:6" ht="19.5" customHeight="1">
      <c r="A18" s="108"/>
      <c r="B18" s="1"/>
      <c r="C18" s="12"/>
      <c r="D18" s="12"/>
      <c r="E18" s="12">
        <f t="shared" si="0"/>
        <v>0</v>
      </c>
      <c r="F18" s="2"/>
    </row>
    <row r="19" spans="1:6" ht="19.5" customHeight="1">
      <c r="A19" s="108"/>
      <c r="B19" s="1"/>
      <c r="C19" s="12"/>
      <c r="D19" s="12"/>
      <c r="E19" s="12">
        <f t="shared" si="0"/>
        <v>0</v>
      </c>
      <c r="F19" s="2"/>
    </row>
    <row r="20" spans="1:6" ht="19.5" customHeight="1">
      <c r="A20" s="108"/>
      <c r="B20" s="1"/>
      <c r="C20" s="12"/>
      <c r="D20" s="12"/>
      <c r="E20" s="12">
        <f t="shared" si="0"/>
        <v>0</v>
      </c>
      <c r="F20" s="2"/>
    </row>
    <row r="21" spans="1:6" ht="19.5" customHeight="1">
      <c r="A21" s="108"/>
      <c r="B21" s="1"/>
      <c r="C21" s="12"/>
      <c r="D21" s="12"/>
      <c r="E21" s="12">
        <f t="shared" si="0"/>
        <v>0</v>
      </c>
      <c r="F21" s="2"/>
    </row>
    <row r="22" spans="1:6" ht="19.5" customHeight="1">
      <c r="A22" s="108"/>
      <c r="B22" s="1"/>
      <c r="C22" s="12"/>
      <c r="D22" s="12"/>
      <c r="E22" s="12">
        <f t="shared" si="0"/>
        <v>0</v>
      </c>
      <c r="F22" s="2"/>
    </row>
    <row r="23" spans="1:6" ht="19.5" customHeight="1">
      <c r="A23" s="108"/>
      <c r="B23" s="1"/>
      <c r="C23" s="12"/>
      <c r="D23" s="12"/>
      <c r="E23" s="12">
        <f t="shared" si="0"/>
        <v>0</v>
      </c>
      <c r="F23" s="2"/>
    </row>
    <row r="24" spans="1:6" ht="19.5" customHeight="1">
      <c r="A24" s="108"/>
      <c r="B24" s="1"/>
      <c r="C24" s="12"/>
      <c r="D24" s="12"/>
      <c r="E24" s="12">
        <f t="shared" si="0"/>
        <v>0</v>
      </c>
      <c r="F24" s="2"/>
    </row>
    <row r="25" spans="1:6" ht="19.5" customHeight="1">
      <c r="A25" s="108"/>
      <c r="B25" s="1"/>
      <c r="C25" s="12"/>
      <c r="D25" s="12"/>
      <c r="E25" s="12">
        <f t="shared" si="0"/>
        <v>0</v>
      </c>
      <c r="F25" s="2"/>
    </row>
    <row r="26" spans="1:6" ht="19.5" customHeight="1">
      <c r="A26" s="108"/>
      <c r="B26" s="1"/>
      <c r="C26" s="12"/>
      <c r="D26" s="12"/>
      <c r="E26" s="12">
        <f t="shared" si="0"/>
        <v>0</v>
      </c>
      <c r="F26" s="2"/>
    </row>
    <row r="27" spans="1:6" ht="19.5" customHeight="1">
      <c r="A27" s="108"/>
      <c r="B27" s="1"/>
      <c r="C27" s="12"/>
      <c r="D27" s="12"/>
      <c r="E27" s="12">
        <f t="shared" si="0"/>
        <v>0</v>
      </c>
      <c r="F27" s="2"/>
    </row>
    <row r="28" spans="1:6" ht="19.5" customHeight="1">
      <c r="A28" s="108"/>
      <c r="B28" s="1"/>
      <c r="C28" s="12"/>
      <c r="D28" s="12"/>
      <c r="E28" s="12"/>
      <c r="F28" s="2"/>
    </row>
    <row r="29" spans="1:6" ht="19.5" customHeight="1">
      <c r="A29" s="108"/>
      <c r="B29" s="1"/>
      <c r="C29" s="12"/>
      <c r="D29" s="12"/>
      <c r="E29" s="12"/>
      <c r="F29" s="2"/>
    </row>
    <row r="30" spans="1:6" ht="19.5" customHeight="1">
      <c r="A30" s="8"/>
      <c r="B30" s="1"/>
      <c r="C30" s="12"/>
      <c r="D30" s="12"/>
      <c r="E30" s="12"/>
      <c r="F30" s="2"/>
    </row>
    <row r="31" spans="1:6" ht="19.5" customHeight="1">
      <c r="A31" s="8"/>
      <c r="B31" s="1"/>
      <c r="C31" s="12"/>
      <c r="D31" s="12"/>
      <c r="E31" s="12"/>
      <c r="F31" s="2"/>
    </row>
    <row r="32" spans="1:6" ht="19.5" customHeight="1">
      <c r="A32" s="8"/>
      <c r="B32" s="1"/>
      <c r="C32" s="12"/>
      <c r="D32" s="12"/>
      <c r="E32" s="12"/>
      <c r="F32" s="2"/>
    </row>
    <row r="33" spans="1:6" ht="19.5" customHeight="1">
      <c r="A33" s="8"/>
      <c r="B33" s="1"/>
      <c r="C33" s="12"/>
      <c r="D33" s="12"/>
      <c r="E33" s="12"/>
      <c r="F33" s="2"/>
    </row>
    <row r="34" spans="1:6" ht="19.5" customHeight="1">
      <c r="A34" s="8"/>
      <c r="B34" s="1"/>
      <c r="C34" s="12"/>
      <c r="D34" s="12"/>
      <c r="E34" s="12"/>
      <c r="F34" s="2"/>
    </row>
    <row r="35" spans="1:6" ht="19.5" customHeight="1">
      <c r="A35" s="8"/>
      <c r="B35" s="1"/>
      <c r="C35" s="12"/>
      <c r="D35" s="12"/>
      <c r="E35" s="12"/>
      <c r="F35" s="2"/>
    </row>
    <row r="36" spans="1:6" ht="19.5" customHeight="1">
      <c r="A36" s="8"/>
      <c r="B36" s="1"/>
      <c r="C36" s="12"/>
      <c r="D36" s="12"/>
      <c r="E36" s="12"/>
      <c r="F36" s="2"/>
    </row>
    <row r="37" spans="1:6" ht="19.5" customHeight="1">
      <c r="A37" s="8"/>
      <c r="B37" s="1"/>
      <c r="C37" s="12"/>
      <c r="D37" s="12"/>
      <c r="E37" s="12"/>
      <c r="F37" s="2"/>
    </row>
    <row r="38" spans="1:6" ht="19.5" customHeight="1">
      <c r="A38" s="8"/>
      <c r="B38" s="1"/>
      <c r="C38" s="12"/>
      <c r="D38" s="12"/>
      <c r="E38" s="12"/>
      <c r="F38" s="2"/>
    </row>
    <row r="39" spans="1:6" ht="19.5" customHeight="1">
      <c r="A39" s="8"/>
      <c r="B39" s="1"/>
      <c r="C39" s="12"/>
      <c r="D39" s="12"/>
      <c r="E39" s="12"/>
      <c r="F39" s="2"/>
    </row>
    <row r="40" spans="1:6" ht="19.5" customHeight="1" thickBot="1">
      <c r="A40" s="9"/>
      <c r="B40" s="3"/>
      <c r="C40" s="13"/>
      <c r="D40" s="13"/>
      <c r="E40" s="13"/>
      <c r="F40" s="4"/>
    </row>
  </sheetData>
  <mergeCells count="2">
    <mergeCell ref="C2:E2"/>
    <mergeCell ref="C3:D3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8E7E1-26F4-42D8-AAF5-ADA551F9A8E1}">
  <dimension ref="A1:F40"/>
  <sheetViews>
    <sheetView zoomScaleNormal="100" workbookViewId="0">
      <selection activeCell="J9" sqref="J9"/>
    </sheetView>
  </sheetViews>
  <sheetFormatPr defaultRowHeight="16.5"/>
  <cols>
    <col min="1" max="1" width="7.375" style="6" customWidth="1"/>
    <col min="2" max="2" width="26.75" customWidth="1"/>
    <col min="3" max="5" width="13.875" style="10" customWidth="1"/>
    <col min="6" max="6" width="18.25" customWidth="1"/>
  </cols>
  <sheetData>
    <row r="1" spans="1:6" s="54" customFormat="1">
      <c r="A1" s="53"/>
      <c r="C1" s="55"/>
      <c r="D1" s="55"/>
      <c r="E1" s="55"/>
    </row>
    <row r="2" spans="1:6" s="54" customFormat="1" ht="20.25">
      <c r="A2" s="53"/>
      <c r="C2" s="258" t="s">
        <v>238</v>
      </c>
      <c r="D2" s="259"/>
      <c r="E2" s="260"/>
    </row>
    <row r="3" spans="1:6" s="54" customFormat="1" ht="17.25" thickBot="1">
      <c r="A3" s="53" t="s">
        <v>609</v>
      </c>
      <c r="B3" s="70"/>
      <c r="C3" s="265"/>
      <c r="D3" s="265"/>
      <c r="E3" s="71"/>
    </row>
    <row r="4" spans="1:6" ht="23.25" customHeight="1" thickBot="1">
      <c r="A4" s="18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6" ht="19.5" customHeight="1">
      <c r="A5" s="107">
        <v>45426</v>
      </c>
      <c r="B5" s="5" t="s">
        <v>518</v>
      </c>
      <c r="C5" s="11">
        <v>610000</v>
      </c>
      <c r="D5" s="11"/>
      <c r="E5" s="11">
        <f>C5-D5</f>
        <v>610000</v>
      </c>
      <c r="F5" s="25"/>
    </row>
    <row r="6" spans="1:6" ht="19.5" customHeight="1">
      <c r="A6" s="120">
        <v>45440</v>
      </c>
      <c r="B6" s="81" t="s">
        <v>618</v>
      </c>
      <c r="C6" s="37">
        <v>126000</v>
      </c>
      <c r="D6" s="37"/>
      <c r="E6" s="32">
        <f>E5+C6-D6</f>
        <v>736000</v>
      </c>
      <c r="F6" s="38"/>
    </row>
    <row r="7" spans="1:6" ht="19.5" customHeight="1">
      <c r="A7" s="108">
        <v>45474</v>
      </c>
      <c r="B7" s="1" t="s">
        <v>7</v>
      </c>
      <c r="C7" s="12">
        <v>-16000</v>
      </c>
      <c r="D7" s="12">
        <v>720000</v>
      </c>
      <c r="E7" s="12">
        <f t="shared" ref="E7:E27" si="0">E6+C7-D7</f>
        <v>0</v>
      </c>
      <c r="F7" s="2"/>
    </row>
    <row r="8" spans="1:6" ht="19.5" customHeight="1">
      <c r="A8" s="108">
        <v>45594</v>
      </c>
      <c r="B8" s="1" t="s">
        <v>929</v>
      </c>
      <c r="C8" s="12">
        <v>172000</v>
      </c>
      <c r="D8" s="12">
        <v>172000</v>
      </c>
      <c r="E8" s="12">
        <f t="shared" si="0"/>
        <v>0</v>
      </c>
      <c r="F8" s="2"/>
    </row>
    <row r="9" spans="1:6" ht="19.5" customHeight="1">
      <c r="A9" s="108">
        <v>45729</v>
      </c>
      <c r="B9" s="1" t="s">
        <v>1073</v>
      </c>
      <c r="C9" s="12">
        <v>900000</v>
      </c>
      <c r="D9" s="12"/>
      <c r="E9" s="12">
        <f t="shared" si="0"/>
        <v>900000</v>
      </c>
      <c r="F9" s="2"/>
    </row>
    <row r="10" spans="1:6" ht="19.5" customHeight="1">
      <c r="A10" s="108">
        <v>45769</v>
      </c>
      <c r="B10" s="1" t="s">
        <v>1169</v>
      </c>
      <c r="C10" s="12">
        <v>400000</v>
      </c>
      <c r="D10" s="12"/>
      <c r="E10" s="12">
        <f t="shared" si="0"/>
        <v>1300000</v>
      </c>
      <c r="F10" s="2"/>
    </row>
    <row r="11" spans="1:6" ht="19.5" customHeight="1">
      <c r="A11" s="108">
        <v>45800</v>
      </c>
      <c r="B11" s="1" t="s">
        <v>548</v>
      </c>
      <c r="C11" s="12"/>
      <c r="D11" s="12">
        <v>1300000</v>
      </c>
      <c r="E11" s="12">
        <f t="shared" si="0"/>
        <v>0</v>
      </c>
      <c r="F11" s="2"/>
    </row>
    <row r="12" spans="1:6" ht="19.5" customHeight="1">
      <c r="A12" s="108"/>
      <c r="B12" s="1"/>
      <c r="C12" s="12"/>
      <c r="D12" s="12"/>
      <c r="E12" s="12">
        <f t="shared" si="0"/>
        <v>0</v>
      </c>
      <c r="F12" s="2"/>
    </row>
    <row r="13" spans="1:6" ht="19.5" customHeight="1">
      <c r="A13" s="108"/>
      <c r="B13" s="1"/>
      <c r="C13" s="12"/>
      <c r="D13" s="12"/>
      <c r="E13" s="12">
        <f t="shared" si="0"/>
        <v>0</v>
      </c>
      <c r="F13" s="2"/>
    </row>
    <row r="14" spans="1:6" ht="19.5" customHeight="1">
      <c r="A14" s="108"/>
      <c r="B14" s="1"/>
      <c r="C14" s="12"/>
      <c r="D14" s="12"/>
      <c r="E14" s="12">
        <f t="shared" si="0"/>
        <v>0</v>
      </c>
      <c r="F14" s="2"/>
    </row>
    <row r="15" spans="1:6" ht="19.5" customHeight="1">
      <c r="A15" s="108"/>
      <c r="B15" s="1"/>
      <c r="C15" s="12"/>
      <c r="D15" s="12"/>
      <c r="E15" s="12">
        <f t="shared" si="0"/>
        <v>0</v>
      </c>
      <c r="F15" s="2"/>
    </row>
    <row r="16" spans="1:6" ht="19.5" customHeight="1">
      <c r="A16" s="108"/>
      <c r="B16" s="1"/>
      <c r="C16" s="12"/>
      <c r="D16" s="12"/>
      <c r="E16" s="12">
        <f t="shared" si="0"/>
        <v>0</v>
      </c>
      <c r="F16" s="2"/>
    </row>
    <row r="17" spans="1:6" ht="19.5" customHeight="1">
      <c r="A17" s="108"/>
      <c r="B17" s="1"/>
      <c r="C17" s="12"/>
      <c r="D17" s="12"/>
      <c r="E17" s="12">
        <f t="shared" si="0"/>
        <v>0</v>
      </c>
      <c r="F17" s="2"/>
    </row>
    <row r="18" spans="1:6" ht="19.5" customHeight="1">
      <c r="A18" s="108"/>
      <c r="B18" s="1"/>
      <c r="C18" s="12"/>
      <c r="D18" s="12"/>
      <c r="E18" s="12">
        <f t="shared" si="0"/>
        <v>0</v>
      </c>
      <c r="F18" s="2"/>
    </row>
    <row r="19" spans="1:6" ht="19.5" customHeight="1">
      <c r="A19" s="108"/>
      <c r="B19" s="1"/>
      <c r="C19" s="12"/>
      <c r="D19" s="12"/>
      <c r="E19" s="12">
        <f t="shared" si="0"/>
        <v>0</v>
      </c>
      <c r="F19" s="2"/>
    </row>
    <row r="20" spans="1:6" ht="19.5" customHeight="1">
      <c r="A20" s="108"/>
      <c r="B20" s="1"/>
      <c r="C20" s="12"/>
      <c r="D20" s="12"/>
      <c r="E20" s="12">
        <f t="shared" si="0"/>
        <v>0</v>
      </c>
      <c r="F20" s="2"/>
    </row>
    <row r="21" spans="1:6" ht="19.5" customHeight="1">
      <c r="A21" s="108"/>
      <c r="B21" s="1"/>
      <c r="C21" s="12"/>
      <c r="D21" s="12"/>
      <c r="E21" s="12">
        <f t="shared" si="0"/>
        <v>0</v>
      </c>
      <c r="F21" s="2"/>
    </row>
    <row r="22" spans="1:6" ht="19.5" customHeight="1">
      <c r="A22" s="108"/>
      <c r="B22" s="1"/>
      <c r="C22" s="12"/>
      <c r="D22" s="12"/>
      <c r="E22" s="12">
        <f t="shared" si="0"/>
        <v>0</v>
      </c>
      <c r="F22" s="2"/>
    </row>
    <row r="23" spans="1:6" ht="19.5" customHeight="1">
      <c r="A23" s="108"/>
      <c r="B23" s="1"/>
      <c r="C23" s="12"/>
      <c r="D23" s="12"/>
      <c r="E23" s="12">
        <f t="shared" si="0"/>
        <v>0</v>
      </c>
      <c r="F23" s="2"/>
    </row>
    <row r="24" spans="1:6" ht="19.5" customHeight="1">
      <c r="A24" s="108"/>
      <c r="B24" s="1"/>
      <c r="C24" s="12"/>
      <c r="D24" s="12"/>
      <c r="E24" s="12">
        <f t="shared" si="0"/>
        <v>0</v>
      </c>
      <c r="F24" s="2"/>
    </row>
    <row r="25" spans="1:6" ht="19.5" customHeight="1">
      <c r="A25" s="108"/>
      <c r="B25" s="1"/>
      <c r="C25" s="12"/>
      <c r="D25" s="12"/>
      <c r="E25" s="12">
        <f t="shared" si="0"/>
        <v>0</v>
      </c>
      <c r="F25" s="2"/>
    </row>
    <row r="26" spans="1:6" ht="19.5" customHeight="1">
      <c r="A26" s="108"/>
      <c r="B26" s="1"/>
      <c r="C26" s="12"/>
      <c r="D26" s="12"/>
      <c r="E26" s="12">
        <f t="shared" si="0"/>
        <v>0</v>
      </c>
      <c r="F26" s="2"/>
    </row>
    <row r="27" spans="1:6" ht="19.5" customHeight="1">
      <c r="A27" s="108"/>
      <c r="B27" s="1"/>
      <c r="C27" s="12"/>
      <c r="D27" s="12"/>
      <c r="E27" s="12">
        <f t="shared" si="0"/>
        <v>0</v>
      </c>
      <c r="F27" s="2"/>
    </row>
    <row r="28" spans="1:6" ht="19.5" customHeight="1">
      <c r="A28" s="108"/>
      <c r="B28" s="1"/>
      <c r="C28" s="12"/>
      <c r="D28" s="12"/>
      <c r="E28" s="12"/>
      <c r="F28" s="2"/>
    </row>
    <row r="29" spans="1:6" ht="19.5" customHeight="1">
      <c r="A29" s="108"/>
      <c r="B29" s="1"/>
      <c r="C29" s="12"/>
      <c r="D29" s="12"/>
      <c r="E29" s="12"/>
      <c r="F29" s="2"/>
    </row>
    <row r="30" spans="1:6" ht="19.5" customHeight="1">
      <c r="A30" s="108"/>
      <c r="B30" s="1"/>
      <c r="C30" s="12"/>
      <c r="D30" s="12"/>
      <c r="E30" s="12"/>
      <c r="F30" s="2"/>
    </row>
    <row r="31" spans="1:6" ht="19.5" customHeight="1">
      <c r="A31" s="8"/>
      <c r="B31" s="1"/>
      <c r="C31" s="12"/>
      <c r="D31" s="12"/>
      <c r="E31" s="12"/>
      <c r="F31" s="2"/>
    </row>
    <row r="32" spans="1:6" ht="19.5" customHeight="1">
      <c r="A32" s="8"/>
      <c r="B32" s="1"/>
      <c r="C32" s="12"/>
      <c r="D32" s="12"/>
      <c r="E32" s="12"/>
      <c r="F32" s="2"/>
    </row>
    <row r="33" spans="1:6" ht="19.5" customHeight="1">
      <c r="A33" s="8"/>
      <c r="B33" s="1"/>
      <c r="C33" s="12"/>
      <c r="D33" s="12"/>
      <c r="E33" s="12"/>
      <c r="F33" s="2"/>
    </row>
    <row r="34" spans="1:6" ht="19.5" customHeight="1">
      <c r="A34" s="8"/>
      <c r="B34" s="1"/>
      <c r="C34" s="12"/>
      <c r="D34" s="12"/>
      <c r="E34" s="12"/>
      <c r="F34" s="2"/>
    </row>
    <row r="35" spans="1:6" ht="19.5" customHeight="1">
      <c r="A35" s="8"/>
      <c r="B35" s="1"/>
      <c r="C35" s="12"/>
      <c r="D35" s="12"/>
      <c r="E35" s="12"/>
      <c r="F35" s="2"/>
    </row>
    <row r="36" spans="1:6" ht="19.5" customHeight="1">
      <c r="A36" s="8"/>
      <c r="B36" s="1"/>
      <c r="C36" s="12"/>
      <c r="D36" s="12"/>
      <c r="E36" s="12"/>
      <c r="F36" s="2"/>
    </row>
    <row r="37" spans="1:6" ht="19.5" customHeight="1">
      <c r="A37" s="8"/>
      <c r="B37" s="1"/>
      <c r="C37" s="12"/>
      <c r="D37" s="12"/>
      <c r="E37" s="12"/>
      <c r="F37" s="2"/>
    </row>
    <row r="38" spans="1:6" ht="19.5" customHeight="1">
      <c r="A38" s="8"/>
      <c r="B38" s="1"/>
      <c r="C38" s="12"/>
      <c r="D38" s="12"/>
      <c r="E38" s="12"/>
      <c r="F38" s="2"/>
    </row>
    <row r="39" spans="1:6" ht="19.5" customHeight="1">
      <c r="A39" s="8"/>
      <c r="B39" s="1"/>
      <c r="C39" s="12"/>
      <c r="D39" s="12"/>
      <c r="E39" s="12"/>
      <c r="F39" s="2"/>
    </row>
    <row r="40" spans="1:6" ht="19.5" customHeight="1" thickBot="1">
      <c r="A40" s="9"/>
      <c r="B40" s="3"/>
      <c r="C40" s="13"/>
      <c r="D40" s="13"/>
      <c r="E40" s="13"/>
      <c r="F40" s="4"/>
    </row>
  </sheetData>
  <mergeCells count="2">
    <mergeCell ref="C2:E2"/>
    <mergeCell ref="C3:D3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CA8FE-280A-4580-A712-D887B192929E}">
  <dimension ref="A2:F41"/>
  <sheetViews>
    <sheetView zoomScaleNormal="100" workbookViewId="0">
      <selection activeCell="D27" sqref="D27"/>
    </sheetView>
  </sheetViews>
  <sheetFormatPr defaultRowHeight="16.5"/>
  <cols>
    <col min="1" max="1" width="8.5" style="6" customWidth="1"/>
    <col min="2" max="2" width="27" customWidth="1"/>
    <col min="3" max="3" width="13.875" style="10" customWidth="1"/>
    <col min="4" max="4" width="13.5" style="10" customWidth="1"/>
    <col min="5" max="5" width="13.75" style="10" customWidth="1"/>
    <col min="6" max="6" width="19" customWidth="1"/>
  </cols>
  <sheetData>
    <row r="2" spans="1:6" ht="20.25">
      <c r="C2" s="258" t="s">
        <v>238</v>
      </c>
      <c r="D2" s="259"/>
      <c r="E2" s="260"/>
    </row>
    <row r="3" spans="1:6" ht="17.25" thickBot="1">
      <c r="A3" s="6" t="s">
        <v>714</v>
      </c>
      <c r="B3" t="s">
        <v>715</v>
      </c>
      <c r="C3" s="14" t="s">
        <v>716</v>
      </c>
      <c r="D3" s="14"/>
      <c r="E3" s="14"/>
    </row>
    <row r="4" spans="1:6" ht="23.25" customHeight="1" thickBot="1">
      <c r="A4" s="18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6" ht="19.5" hidden="1" customHeight="1">
      <c r="A5" s="7">
        <v>44803</v>
      </c>
      <c r="B5" s="5" t="s">
        <v>6</v>
      </c>
      <c r="C5" s="11">
        <v>130000000</v>
      </c>
      <c r="D5" s="11"/>
      <c r="E5" s="11">
        <f>C5-D5</f>
        <v>130000000</v>
      </c>
      <c r="F5" s="17" t="s">
        <v>717</v>
      </c>
    </row>
    <row r="6" spans="1:6" ht="19.5" hidden="1" customHeight="1">
      <c r="A6" s="8"/>
      <c r="B6" s="1" t="s">
        <v>718</v>
      </c>
      <c r="C6" s="12"/>
      <c r="D6" s="12">
        <v>30000000</v>
      </c>
      <c r="E6" s="12">
        <f>E5+C6-D6</f>
        <v>100000000</v>
      </c>
      <c r="F6" s="2" t="s">
        <v>719</v>
      </c>
    </row>
    <row r="7" spans="1:6" ht="19.5" hidden="1" customHeight="1">
      <c r="A7" s="8">
        <v>44804</v>
      </c>
      <c r="B7" s="1" t="s">
        <v>7</v>
      </c>
      <c r="C7" s="12"/>
      <c r="D7" s="12">
        <v>10000000</v>
      </c>
      <c r="E7" s="12">
        <f t="shared" ref="E7:E39" si="0">E6+C7-D7</f>
        <v>90000000</v>
      </c>
      <c r="F7" s="2"/>
    </row>
    <row r="8" spans="1:6" ht="19.5" hidden="1" customHeight="1">
      <c r="A8" s="8">
        <v>44812</v>
      </c>
      <c r="B8" s="1" t="s">
        <v>7</v>
      </c>
      <c r="C8" s="12"/>
      <c r="D8" s="12">
        <v>10000000</v>
      </c>
      <c r="E8" s="12">
        <f t="shared" si="0"/>
        <v>80000000</v>
      </c>
      <c r="F8" s="2"/>
    </row>
    <row r="9" spans="1:6" ht="19.5" hidden="1" customHeight="1">
      <c r="A9" s="8">
        <v>44818</v>
      </c>
      <c r="B9" s="1" t="s">
        <v>720</v>
      </c>
      <c r="C9" s="12"/>
      <c r="D9" s="12">
        <v>53790000</v>
      </c>
      <c r="E9" s="12">
        <f t="shared" si="0"/>
        <v>26210000</v>
      </c>
      <c r="F9" s="2"/>
    </row>
    <row r="10" spans="1:6" ht="19.5" hidden="1" customHeight="1">
      <c r="A10" s="8">
        <v>44824</v>
      </c>
      <c r="B10" s="1" t="s">
        <v>721</v>
      </c>
      <c r="C10" s="12">
        <v>0</v>
      </c>
      <c r="D10" s="12"/>
      <c r="E10" s="23">
        <f t="shared" si="0"/>
        <v>26210000</v>
      </c>
      <c r="F10" s="24" t="s">
        <v>722</v>
      </c>
    </row>
    <row r="11" spans="1:6" ht="19.5" hidden="1" customHeight="1">
      <c r="A11" s="8">
        <v>44803</v>
      </c>
      <c r="B11" s="1" t="s">
        <v>8</v>
      </c>
      <c r="C11" s="12">
        <v>0</v>
      </c>
      <c r="D11" s="12"/>
      <c r="E11" s="27">
        <f t="shared" si="0"/>
        <v>26210000</v>
      </c>
      <c r="F11" s="2"/>
    </row>
    <row r="12" spans="1:6" ht="19.5" hidden="1" customHeight="1">
      <c r="A12" s="8">
        <v>44918</v>
      </c>
      <c r="B12" s="1" t="s">
        <v>7</v>
      </c>
      <c r="C12" s="12"/>
      <c r="D12" s="12">
        <v>10000000</v>
      </c>
      <c r="E12" s="12">
        <f t="shared" si="0"/>
        <v>16210000</v>
      </c>
      <c r="F12" s="2" t="s">
        <v>723</v>
      </c>
    </row>
    <row r="13" spans="1:6" ht="19.5" hidden="1" customHeight="1">
      <c r="A13" s="8">
        <v>44925</v>
      </c>
      <c r="B13" s="1" t="s">
        <v>7</v>
      </c>
      <c r="C13" s="12"/>
      <c r="D13" s="12">
        <v>16200000</v>
      </c>
      <c r="E13" s="12"/>
      <c r="F13" s="2"/>
    </row>
    <row r="14" spans="1:6" ht="19.5" customHeight="1">
      <c r="A14" s="108">
        <v>45334</v>
      </c>
      <c r="B14" s="1" t="s">
        <v>724</v>
      </c>
      <c r="C14" s="12">
        <v>500000</v>
      </c>
      <c r="D14" s="12"/>
      <c r="E14" s="12">
        <f>E13+C14-D14</f>
        <v>500000</v>
      </c>
      <c r="F14" s="2"/>
    </row>
    <row r="15" spans="1:6" ht="19.5" customHeight="1">
      <c r="A15" s="108">
        <v>45422</v>
      </c>
      <c r="B15" s="1" t="s">
        <v>727</v>
      </c>
      <c r="C15" s="12">
        <v>89600</v>
      </c>
      <c r="D15" s="12"/>
      <c r="E15" s="12">
        <f t="shared" ref="E15:E17" si="1">E14+C15-D15</f>
        <v>589600</v>
      </c>
      <c r="F15" s="2"/>
    </row>
    <row r="16" spans="1:6" ht="19.5" customHeight="1">
      <c r="A16" s="108">
        <v>45446</v>
      </c>
      <c r="B16" s="1" t="s">
        <v>725</v>
      </c>
      <c r="C16" s="12">
        <v>56000</v>
      </c>
      <c r="D16" s="12"/>
      <c r="E16" s="12">
        <f t="shared" si="1"/>
        <v>645600</v>
      </c>
      <c r="F16" s="2"/>
    </row>
    <row r="17" spans="1:6" ht="19.5" customHeight="1">
      <c r="A17" s="108">
        <v>45451</v>
      </c>
      <c r="B17" s="1" t="s">
        <v>726</v>
      </c>
      <c r="C17" s="12">
        <v>16500</v>
      </c>
      <c r="D17" s="12"/>
      <c r="E17" s="12">
        <f t="shared" si="1"/>
        <v>662100</v>
      </c>
      <c r="F17" s="2"/>
    </row>
    <row r="18" spans="1:6" ht="19.5" customHeight="1">
      <c r="A18" s="124">
        <v>45509</v>
      </c>
      <c r="B18" s="77" t="s">
        <v>108</v>
      </c>
      <c r="C18" s="41">
        <v>-12100</v>
      </c>
      <c r="D18" s="41">
        <v>650000</v>
      </c>
      <c r="E18" s="12">
        <f t="shared" si="0"/>
        <v>0</v>
      </c>
      <c r="F18" s="2"/>
    </row>
    <row r="19" spans="1:6" ht="19.5" customHeight="1">
      <c r="A19" s="108">
        <v>45566</v>
      </c>
      <c r="B19" s="1" t="s">
        <v>803</v>
      </c>
      <c r="C19" s="12">
        <v>123000</v>
      </c>
      <c r="D19" s="12"/>
      <c r="E19" s="12">
        <f t="shared" si="0"/>
        <v>123000</v>
      </c>
      <c r="F19" s="2"/>
    </row>
    <row r="20" spans="1:6" ht="19.5" customHeight="1">
      <c r="A20" s="149">
        <v>45568</v>
      </c>
      <c r="B20" s="40" t="s">
        <v>7</v>
      </c>
      <c r="C20" s="41"/>
      <c r="D20" s="41">
        <v>123000</v>
      </c>
      <c r="E20" s="12">
        <f t="shared" si="0"/>
        <v>0</v>
      </c>
      <c r="F20" s="2"/>
    </row>
    <row r="21" spans="1:6" ht="19.5" customHeight="1">
      <c r="A21" s="108">
        <v>45577</v>
      </c>
      <c r="B21" s="1" t="s">
        <v>826</v>
      </c>
      <c r="C21" s="12">
        <v>154000</v>
      </c>
      <c r="D21" s="12"/>
      <c r="E21" s="12">
        <f t="shared" si="0"/>
        <v>154000</v>
      </c>
      <c r="F21" s="2" t="s">
        <v>55</v>
      </c>
    </row>
    <row r="22" spans="1:6" ht="19.5" customHeight="1">
      <c r="A22" s="108">
        <v>45579</v>
      </c>
      <c r="B22" s="1" t="s">
        <v>831</v>
      </c>
      <c r="C22" s="12">
        <v>1050000</v>
      </c>
      <c r="D22" s="12"/>
      <c r="E22" s="12">
        <f t="shared" si="0"/>
        <v>1204000</v>
      </c>
      <c r="F22" s="2" t="s">
        <v>55</v>
      </c>
    </row>
    <row r="23" spans="1:6" ht="19.5" customHeight="1">
      <c r="A23" s="108">
        <v>45580</v>
      </c>
      <c r="B23" s="1" t="s">
        <v>7</v>
      </c>
      <c r="C23" s="12"/>
      <c r="D23" s="12">
        <v>1200000</v>
      </c>
      <c r="E23" s="12">
        <f t="shared" si="0"/>
        <v>4000</v>
      </c>
      <c r="F23" s="2"/>
    </row>
    <row r="24" spans="1:6" ht="19.5" customHeight="1">
      <c r="A24" s="149"/>
      <c r="B24" s="40" t="s">
        <v>512</v>
      </c>
      <c r="C24" s="41">
        <v>-4000</v>
      </c>
      <c r="D24" s="12"/>
      <c r="E24" s="12">
        <f t="shared" si="0"/>
        <v>0</v>
      </c>
      <c r="F24" s="2"/>
    </row>
    <row r="25" spans="1:6" ht="19.5" customHeight="1">
      <c r="A25" s="108">
        <v>45581</v>
      </c>
      <c r="B25" s="1" t="s">
        <v>858</v>
      </c>
      <c r="C25" s="12">
        <v>100000</v>
      </c>
      <c r="D25" s="12">
        <v>100000</v>
      </c>
      <c r="E25" s="12">
        <f t="shared" si="0"/>
        <v>0</v>
      </c>
      <c r="F25" s="2" t="s">
        <v>906</v>
      </c>
    </row>
    <row r="26" spans="1:6" ht="19.5" customHeight="1">
      <c r="A26" s="108">
        <v>45583</v>
      </c>
      <c r="B26" s="1" t="s">
        <v>905</v>
      </c>
      <c r="C26" s="12">
        <v>362000</v>
      </c>
      <c r="D26" s="12">
        <v>362000</v>
      </c>
      <c r="E26" s="12">
        <f t="shared" si="0"/>
        <v>0</v>
      </c>
      <c r="F26" s="2" t="s">
        <v>387</v>
      </c>
    </row>
    <row r="27" spans="1:6" ht="19.5" customHeight="1">
      <c r="A27" s="108">
        <v>45621</v>
      </c>
      <c r="B27" s="1" t="s">
        <v>986</v>
      </c>
      <c r="C27" s="12">
        <v>1000000</v>
      </c>
      <c r="D27" s="12">
        <v>1000000</v>
      </c>
      <c r="E27" s="12">
        <f t="shared" si="0"/>
        <v>0</v>
      </c>
      <c r="F27" s="2"/>
    </row>
    <row r="28" spans="1:6" ht="19.5" customHeight="1">
      <c r="A28" s="108"/>
      <c r="B28" s="1"/>
      <c r="C28" s="12"/>
      <c r="D28" s="12"/>
      <c r="E28" s="12">
        <f t="shared" si="0"/>
        <v>0</v>
      </c>
      <c r="F28" s="2"/>
    </row>
    <row r="29" spans="1:6" ht="19.5" customHeight="1">
      <c r="A29" s="108"/>
      <c r="B29" s="1"/>
      <c r="C29" s="12"/>
      <c r="D29" s="12"/>
      <c r="E29" s="12">
        <f t="shared" si="0"/>
        <v>0</v>
      </c>
      <c r="F29" s="2"/>
    </row>
    <row r="30" spans="1:6" ht="19.5" customHeight="1">
      <c r="A30" s="108"/>
      <c r="B30" s="1"/>
      <c r="C30" s="12"/>
      <c r="D30" s="12"/>
      <c r="E30" s="12">
        <f t="shared" si="0"/>
        <v>0</v>
      </c>
      <c r="F30" s="2"/>
    </row>
    <row r="31" spans="1:6" ht="19.5" customHeight="1">
      <c r="A31" s="108"/>
      <c r="B31" s="1"/>
      <c r="C31" s="12"/>
      <c r="D31" s="12"/>
      <c r="E31" s="12">
        <f t="shared" si="0"/>
        <v>0</v>
      </c>
      <c r="F31" s="2"/>
    </row>
    <row r="32" spans="1:6" ht="19.5" customHeight="1">
      <c r="A32" s="108"/>
      <c r="B32" s="1"/>
      <c r="C32" s="12"/>
      <c r="D32" s="12"/>
      <c r="E32" s="12">
        <f t="shared" si="0"/>
        <v>0</v>
      </c>
      <c r="F32" s="2"/>
    </row>
    <row r="33" spans="1:6" ht="19.5" customHeight="1">
      <c r="A33" s="108"/>
      <c r="B33" s="1"/>
      <c r="C33" s="12"/>
      <c r="D33" s="12"/>
      <c r="E33" s="12">
        <f t="shared" si="0"/>
        <v>0</v>
      </c>
      <c r="F33" s="2"/>
    </row>
    <row r="34" spans="1:6" ht="19.5" customHeight="1">
      <c r="A34" s="108"/>
      <c r="B34" s="1"/>
      <c r="C34" s="12"/>
      <c r="D34" s="12"/>
      <c r="E34" s="12">
        <f t="shared" si="0"/>
        <v>0</v>
      </c>
      <c r="F34" s="2"/>
    </row>
    <row r="35" spans="1:6" ht="19.5" customHeight="1">
      <c r="A35" s="108"/>
      <c r="B35" s="1"/>
      <c r="C35" s="12"/>
      <c r="D35" s="12"/>
      <c r="E35" s="12">
        <f t="shared" si="0"/>
        <v>0</v>
      </c>
      <c r="F35" s="2"/>
    </row>
    <row r="36" spans="1:6" ht="19.5" customHeight="1">
      <c r="A36" s="108"/>
      <c r="B36" s="1"/>
      <c r="C36" s="12"/>
      <c r="D36" s="12"/>
      <c r="E36" s="12">
        <f t="shared" si="0"/>
        <v>0</v>
      </c>
      <c r="F36" s="2"/>
    </row>
    <row r="37" spans="1:6" ht="19.5" customHeight="1">
      <c r="A37" s="108"/>
      <c r="B37" s="1"/>
      <c r="C37" s="12"/>
      <c r="D37" s="12"/>
      <c r="E37" s="12">
        <f t="shared" si="0"/>
        <v>0</v>
      </c>
      <c r="F37" s="2"/>
    </row>
    <row r="38" spans="1:6" ht="19.5" customHeight="1">
      <c r="A38" s="108"/>
      <c r="B38" s="1"/>
      <c r="C38" s="12"/>
      <c r="D38" s="12"/>
      <c r="E38" s="12">
        <f t="shared" si="0"/>
        <v>0</v>
      </c>
      <c r="F38" s="2"/>
    </row>
    <row r="39" spans="1:6" ht="19.5" customHeight="1">
      <c r="A39" s="8"/>
      <c r="B39" s="1"/>
      <c r="C39" s="12"/>
      <c r="D39" s="12"/>
      <c r="E39" s="12">
        <f t="shared" si="0"/>
        <v>0</v>
      </c>
      <c r="F39" s="2"/>
    </row>
    <row r="40" spans="1:6" ht="19.5" customHeight="1">
      <c r="A40" s="8"/>
      <c r="B40" s="1"/>
      <c r="C40" s="12"/>
      <c r="D40" s="12"/>
      <c r="E40" s="12"/>
      <c r="F40" s="2"/>
    </row>
    <row r="41" spans="1:6" ht="19.5" customHeight="1" thickBot="1">
      <c r="A41" s="9"/>
      <c r="B41" s="3"/>
      <c r="C41" s="13"/>
      <c r="D41" s="13"/>
      <c r="E41" s="13"/>
      <c r="F41" s="4"/>
    </row>
  </sheetData>
  <mergeCells count="1">
    <mergeCell ref="C2:E2"/>
  </mergeCells>
  <phoneticPr fontId="2" type="noConversion"/>
  <pageMargins left="0.7" right="0.7" top="0.75" bottom="0.75" header="0.3" footer="0.3"/>
  <pageSetup paperSize="9" scale="78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FB943-5045-4FBF-BE4C-ABBDFBB1C230}">
  <dimension ref="A2:F40"/>
  <sheetViews>
    <sheetView zoomScaleNormal="100" workbookViewId="0">
      <selection activeCell="H26" sqref="H26"/>
    </sheetView>
  </sheetViews>
  <sheetFormatPr defaultRowHeight="16.5"/>
  <cols>
    <col min="1" max="1" width="7.375" style="6" customWidth="1"/>
    <col min="2" max="2" width="26.75" customWidth="1"/>
    <col min="3" max="5" width="13.875" style="10" customWidth="1"/>
    <col min="6" max="6" width="18.25" customWidth="1"/>
  </cols>
  <sheetData>
    <row r="2" spans="1:6" ht="20.25">
      <c r="A2" s="53"/>
      <c r="B2" s="54"/>
      <c r="C2" s="258" t="s">
        <v>238</v>
      </c>
      <c r="D2" s="259"/>
      <c r="E2" s="260"/>
      <c r="F2" s="54"/>
    </row>
    <row r="3" spans="1:6" ht="17.25" thickBot="1">
      <c r="A3" s="53" t="s">
        <v>248</v>
      </c>
      <c r="B3" s="70" t="s">
        <v>250</v>
      </c>
      <c r="C3" s="265" t="s">
        <v>252</v>
      </c>
      <c r="D3" s="265"/>
      <c r="E3" s="71" t="s">
        <v>230</v>
      </c>
      <c r="F3" s="16"/>
    </row>
    <row r="4" spans="1:6" ht="23.25" customHeight="1" thickBot="1">
      <c r="A4" s="18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6" ht="19.5" customHeight="1">
      <c r="A5" s="7">
        <v>45147</v>
      </c>
      <c r="B5" s="5" t="s">
        <v>253</v>
      </c>
      <c r="C5" s="11">
        <v>150000000</v>
      </c>
      <c r="D5" s="11"/>
      <c r="E5" s="11">
        <f>C5-D5</f>
        <v>150000000</v>
      </c>
      <c r="F5" s="25"/>
    </row>
    <row r="6" spans="1:6" ht="19.5" customHeight="1">
      <c r="A6" s="8">
        <v>45147</v>
      </c>
      <c r="B6" s="33" t="s">
        <v>161</v>
      </c>
      <c r="C6" s="32"/>
      <c r="D6" s="32">
        <v>65000000</v>
      </c>
      <c r="E6" s="32">
        <f>E5+C6-D6</f>
        <v>85000000</v>
      </c>
      <c r="F6" s="38" t="s">
        <v>272</v>
      </c>
    </row>
    <row r="7" spans="1:6" ht="19.5" customHeight="1">
      <c r="A7" s="8" t="s">
        <v>287</v>
      </c>
      <c r="B7" s="1" t="s">
        <v>254</v>
      </c>
      <c r="C7" s="12"/>
      <c r="D7" s="12">
        <v>85000000</v>
      </c>
      <c r="E7" s="12">
        <f t="shared" ref="E7:E27" si="0">E6+C7-D7</f>
        <v>0</v>
      </c>
      <c r="F7" s="2" t="s">
        <v>286</v>
      </c>
    </row>
    <row r="8" spans="1:6" ht="19.5" customHeight="1">
      <c r="A8" s="108">
        <v>45247</v>
      </c>
      <c r="B8" s="1" t="s">
        <v>392</v>
      </c>
      <c r="C8" s="12">
        <v>136280</v>
      </c>
      <c r="D8" s="12"/>
      <c r="E8" s="12">
        <f t="shared" si="0"/>
        <v>136280</v>
      </c>
      <c r="F8" s="2"/>
    </row>
    <row r="9" spans="1:6" ht="19.5" customHeight="1">
      <c r="A9" s="108">
        <v>45464</v>
      </c>
      <c r="B9" s="1" t="s">
        <v>7</v>
      </c>
      <c r="C9" s="12"/>
      <c r="D9" s="12">
        <v>80000</v>
      </c>
      <c r="E9" s="12">
        <f t="shared" si="0"/>
        <v>56280</v>
      </c>
      <c r="F9" s="2"/>
    </row>
    <row r="10" spans="1:6" ht="19.5" customHeight="1">
      <c r="A10" s="108">
        <v>45577</v>
      </c>
      <c r="B10" s="1" t="s">
        <v>825</v>
      </c>
      <c r="C10" s="12">
        <v>45000</v>
      </c>
      <c r="D10" s="12"/>
      <c r="E10" s="12">
        <f t="shared" si="0"/>
        <v>101280</v>
      </c>
      <c r="F10" s="2"/>
    </row>
    <row r="11" spans="1:6" ht="19.5" customHeight="1">
      <c r="A11" s="108">
        <v>45577</v>
      </c>
      <c r="B11" s="1" t="s">
        <v>7</v>
      </c>
      <c r="C11" s="12"/>
      <c r="D11" s="12">
        <v>100000</v>
      </c>
      <c r="E11" s="12">
        <f t="shared" si="0"/>
        <v>1280</v>
      </c>
      <c r="F11" s="2"/>
    </row>
    <row r="12" spans="1:6" ht="19.5" customHeight="1">
      <c r="A12" s="108">
        <v>45590</v>
      </c>
      <c r="B12" s="1" t="s">
        <v>825</v>
      </c>
      <c r="C12" s="12">
        <v>50000</v>
      </c>
      <c r="D12" s="12"/>
      <c r="E12" s="12">
        <f t="shared" si="0"/>
        <v>51280</v>
      </c>
      <c r="F12" s="2"/>
    </row>
    <row r="13" spans="1:6" ht="19.5" customHeight="1">
      <c r="A13" s="108"/>
      <c r="B13" s="1"/>
      <c r="C13" s="12"/>
      <c r="D13" s="12"/>
      <c r="E13" s="12">
        <f t="shared" si="0"/>
        <v>51280</v>
      </c>
      <c r="F13" s="2"/>
    </row>
    <row r="14" spans="1:6" ht="19.5" customHeight="1">
      <c r="A14" s="108"/>
      <c r="B14" s="1"/>
      <c r="C14" s="12"/>
      <c r="D14" s="12"/>
      <c r="E14" s="12">
        <f t="shared" si="0"/>
        <v>51280</v>
      </c>
      <c r="F14" s="2"/>
    </row>
    <row r="15" spans="1:6" ht="19.5" customHeight="1">
      <c r="A15" s="108"/>
      <c r="B15" s="1"/>
      <c r="C15" s="12"/>
      <c r="D15" s="12"/>
      <c r="E15" s="12">
        <f t="shared" si="0"/>
        <v>51280</v>
      </c>
      <c r="F15" s="2"/>
    </row>
    <row r="16" spans="1:6" ht="19.5" customHeight="1">
      <c r="A16" s="108"/>
      <c r="B16" s="1"/>
      <c r="C16" s="12"/>
      <c r="D16" s="12"/>
      <c r="E16" s="12">
        <f t="shared" si="0"/>
        <v>51280</v>
      </c>
      <c r="F16" s="2"/>
    </row>
    <row r="17" spans="1:6" ht="19.5" customHeight="1">
      <c r="A17" s="108"/>
      <c r="B17" s="1"/>
      <c r="C17" s="12"/>
      <c r="D17" s="12"/>
      <c r="E17" s="12">
        <f t="shared" si="0"/>
        <v>51280</v>
      </c>
      <c r="F17" s="2"/>
    </row>
    <row r="18" spans="1:6" ht="19.5" customHeight="1">
      <c r="A18" s="8"/>
      <c r="B18" s="1"/>
      <c r="C18" s="12"/>
      <c r="D18" s="12"/>
      <c r="E18" s="12">
        <f t="shared" si="0"/>
        <v>51280</v>
      </c>
      <c r="F18" s="2"/>
    </row>
    <row r="19" spans="1:6" ht="19.5" customHeight="1">
      <c r="A19" s="8"/>
      <c r="B19" s="1"/>
      <c r="C19" s="12"/>
      <c r="D19" s="12"/>
      <c r="E19" s="12">
        <f t="shared" si="0"/>
        <v>51280</v>
      </c>
      <c r="F19" s="2"/>
    </row>
    <row r="20" spans="1:6" ht="19.5" customHeight="1">
      <c r="A20" s="8"/>
      <c r="B20" s="1"/>
      <c r="C20" s="12"/>
      <c r="D20" s="12"/>
      <c r="E20" s="12">
        <f t="shared" si="0"/>
        <v>51280</v>
      </c>
      <c r="F20" s="2"/>
    </row>
    <row r="21" spans="1:6" ht="19.5" customHeight="1">
      <c r="A21" s="8"/>
      <c r="B21" s="1"/>
      <c r="C21" s="12"/>
      <c r="D21" s="12"/>
      <c r="E21" s="12">
        <f t="shared" si="0"/>
        <v>51280</v>
      </c>
      <c r="F21" s="2"/>
    </row>
    <row r="22" spans="1:6" ht="19.5" customHeight="1">
      <c r="A22" s="8"/>
      <c r="B22" s="1"/>
      <c r="C22" s="12"/>
      <c r="D22" s="12"/>
      <c r="E22" s="12">
        <f t="shared" si="0"/>
        <v>51280</v>
      </c>
      <c r="F22" s="2"/>
    </row>
    <row r="23" spans="1:6" ht="19.5" customHeight="1">
      <c r="A23" s="8"/>
      <c r="B23" s="1"/>
      <c r="C23" s="12"/>
      <c r="D23" s="12"/>
      <c r="E23" s="12">
        <f t="shared" si="0"/>
        <v>51280</v>
      </c>
      <c r="F23" s="2"/>
    </row>
    <row r="24" spans="1:6" ht="19.5" customHeight="1">
      <c r="A24" s="8"/>
      <c r="B24" s="1"/>
      <c r="C24" s="12"/>
      <c r="D24" s="12"/>
      <c r="E24" s="12">
        <f t="shared" si="0"/>
        <v>51280</v>
      </c>
      <c r="F24" s="2"/>
    </row>
    <row r="25" spans="1:6" ht="19.5" customHeight="1">
      <c r="A25" s="8"/>
      <c r="B25" s="1"/>
      <c r="C25" s="12"/>
      <c r="D25" s="12"/>
      <c r="E25" s="12">
        <f t="shared" si="0"/>
        <v>51280</v>
      </c>
      <c r="F25" s="2"/>
    </row>
    <row r="26" spans="1:6" ht="19.5" customHeight="1">
      <c r="A26" s="8"/>
      <c r="B26" s="1"/>
      <c r="C26" s="12"/>
      <c r="D26" s="12"/>
      <c r="E26" s="12">
        <f t="shared" si="0"/>
        <v>51280</v>
      </c>
      <c r="F26" s="2"/>
    </row>
    <row r="27" spans="1:6" ht="19.5" customHeight="1">
      <c r="A27" s="8"/>
      <c r="B27" s="1"/>
      <c r="C27" s="12"/>
      <c r="D27" s="12"/>
      <c r="E27" s="12">
        <f t="shared" si="0"/>
        <v>51280</v>
      </c>
      <c r="F27" s="2"/>
    </row>
    <row r="28" spans="1:6" ht="19.5" customHeight="1">
      <c r="A28" s="8"/>
      <c r="B28" s="1"/>
      <c r="C28" s="12"/>
      <c r="D28" s="12"/>
      <c r="E28" s="12"/>
      <c r="F28" s="2"/>
    </row>
    <row r="29" spans="1:6" ht="19.5" customHeight="1">
      <c r="A29" s="8"/>
      <c r="B29" s="1"/>
      <c r="C29" s="12"/>
      <c r="D29" s="12"/>
      <c r="E29" s="12"/>
      <c r="F29" s="2"/>
    </row>
    <row r="30" spans="1:6" ht="19.5" customHeight="1">
      <c r="A30" s="8"/>
      <c r="B30" s="1"/>
      <c r="C30" s="12"/>
      <c r="D30" s="12"/>
      <c r="E30" s="12"/>
      <c r="F30" s="2"/>
    </row>
    <row r="31" spans="1:6" ht="19.5" customHeight="1">
      <c r="A31" s="8"/>
      <c r="B31" s="1"/>
      <c r="C31" s="12"/>
      <c r="D31" s="12"/>
      <c r="E31" s="12"/>
      <c r="F31" s="2"/>
    </row>
    <row r="32" spans="1:6" ht="19.5" customHeight="1">
      <c r="A32" s="8"/>
      <c r="B32" s="1"/>
      <c r="C32" s="12"/>
      <c r="D32" s="12"/>
      <c r="E32" s="12"/>
      <c r="F32" s="2"/>
    </row>
    <row r="33" spans="1:6" ht="19.5" customHeight="1">
      <c r="A33" s="8"/>
      <c r="B33" s="1"/>
      <c r="C33" s="12"/>
      <c r="D33" s="12"/>
      <c r="E33" s="12"/>
      <c r="F33" s="2"/>
    </row>
    <row r="34" spans="1:6" ht="19.5" customHeight="1">
      <c r="A34" s="8"/>
      <c r="B34" s="1"/>
      <c r="C34" s="12"/>
      <c r="D34" s="12"/>
      <c r="E34" s="12"/>
      <c r="F34" s="2"/>
    </row>
    <row r="35" spans="1:6" ht="19.5" customHeight="1">
      <c r="A35" s="8"/>
      <c r="B35" s="1"/>
      <c r="C35" s="12"/>
      <c r="D35" s="12"/>
      <c r="E35" s="12"/>
      <c r="F35" s="2"/>
    </row>
    <row r="36" spans="1:6" ht="19.5" customHeight="1">
      <c r="A36" s="8"/>
      <c r="B36" s="1"/>
      <c r="C36" s="12"/>
      <c r="D36" s="12"/>
      <c r="E36" s="12"/>
      <c r="F36" s="2"/>
    </row>
    <row r="37" spans="1:6" ht="19.5" customHeight="1">
      <c r="A37" s="8"/>
      <c r="B37" s="1"/>
      <c r="C37" s="12"/>
      <c r="D37" s="12"/>
      <c r="E37" s="12"/>
      <c r="F37" s="2"/>
    </row>
    <row r="38" spans="1:6" ht="19.5" customHeight="1">
      <c r="A38" s="8"/>
      <c r="B38" s="1"/>
      <c r="C38" s="12"/>
      <c r="D38" s="12"/>
      <c r="E38" s="12"/>
      <c r="F38" s="2"/>
    </row>
    <row r="39" spans="1:6" ht="19.5" customHeight="1">
      <c r="A39" s="8"/>
      <c r="B39" s="1"/>
      <c r="C39" s="12"/>
      <c r="D39" s="12"/>
      <c r="E39" s="12"/>
      <c r="F39" s="2"/>
    </row>
    <row r="40" spans="1:6" ht="19.5" customHeight="1" thickBot="1">
      <c r="A40" s="9"/>
      <c r="B40" s="3"/>
      <c r="C40" s="13"/>
      <c r="D40" s="13"/>
      <c r="E40" s="13"/>
      <c r="F40" s="4"/>
    </row>
  </sheetData>
  <mergeCells count="2">
    <mergeCell ref="C3:D3"/>
    <mergeCell ref="C2:E2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71599-D63E-4BEC-9EAC-D61B5C2D4AE6}">
  <dimension ref="A3:F40"/>
  <sheetViews>
    <sheetView zoomScaleNormal="100" workbookViewId="0">
      <selection activeCell="C18" sqref="C18"/>
    </sheetView>
  </sheetViews>
  <sheetFormatPr defaultRowHeight="16.5"/>
  <cols>
    <col min="1" max="1" width="7.375" style="6" customWidth="1"/>
    <col min="2" max="2" width="26.75" customWidth="1"/>
    <col min="3" max="5" width="13.875" style="10" customWidth="1"/>
    <col min="6" max="6" width="21.125" customWidth="1"/>
  </cols>
  <sheetData>
    <row r="3" spans="1:6" ht="17.25" thickBot="1">
      <c r="A3" s="6" t="s">
        <v>124</v>
      </c>
      <c r="B3" s="44" t="s">
        <v>125</v>
      </c>
      <c r="C3" s="262" t="s">
        <v>126</v>
      </c>
      <c r="D3" s="262"/>
      <c r="E3" s="14"/>
    </row>
    <row r="4" spans="1:6" ht="23.25" customHeight="1" thickBot="1">
      <c r="A4" s="18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6" ht="19.5" customHeight="1">
      <c r="A5" s="107">
        <v>45006</v>
      </c>
      <c r="B5" s="5" t="s">
        <v>127</v>
      </c>
      <c r="C5" s="11">
        <v>50000000</v>
      </c>
      <c r="D5" s="11"/>
      <c r="E5" s="11">
        <f>C5-D5</f>
        <v>50000000</v>
      </c>
      <c r="F5" s="69" t="s">
        <v>129</v>
      </c>
    </row>
    <row r="6" spans="1:6" ht="19.5" customHeight="1">
      <c r="A6" s="108">
        <v>45006</v>
      </c>
      <c r="B6" s="33" t="s">
        <v>27</v>
      </c>
      <c r="C6" s="32"/>
      <c r="D6" s="32">
        <v>20000000</v>
      </c>
      <c r="E6" s="32">
        <f>E5+C6-D6</f>
        <v>30000000</v>
      </c>
      <c r="F6" s="38"/>
    </row>
    <row r="7" spans="1:6" ht="19.5" customHeight="1">
      <c r="A7" s="108">
        <v>45016</v>
      </c>
      <c r="B7" s="1" t="s">
        <v>128</v>
      </c>
      <c r="C7" s="12"/>
      <c r="D7" s="12">
        <v>30000000</v>
      </c>
      <c r="E7" s="12">
        <f t="shared" ref="E7:E27" si="0">E6+C7-D7</f>
        <v>0</v>
      </c>
      <c r="F7" s="2"/>
    </row>
    <row r="8" spans="1:6" ht="19.5" customHeight="1">
      <c r="A8" s="108">
        <v>45041</v>
      </c>
      <c r="B8" s="1" t="s">
        <v>137</v>
      </c>
      <c r="C8" s="12"/>
      <c r="D8" s="12"/>
      <c r="E8" s="12">
        <f t="shared" si="0"/>
        <v>0</v>
      </c>
      <c r="F8" s="2"/>
    </row>
    <row r="9" spans="1:6" ht="19.5" customHeight="1">
      <c r="A9" s="108">
        <v>45646</v>
      </c>
      <c r="B9" s="33" t="s">
        <v>1017</v>
      </c>
      <c r="C9" s="32">
        <v>1000000</v>
      </c>
      <c r="D9" s="32"/>
      <c r="E9" s="32">
        <f t="shared" si="0"/>
        <v>1000000</v>
      </c>
      <c r="F9" s="2"/>
    </row>
    <row r="10" spans="1:6" ht="19.5" customHeight="1">
      <c r="A10" s="108">
        <v>45649</v>
      </c>
      <c r="B10" s="40" t="s">
        <v>7</v>
      </c>
      <c r="C10" s="41"/>
      <c r="D10" s="41">
        <v>1000000</v>
      </c>
      <c r="E10" s="12">
        <f t="shared" si="0"/>
        <v>0</v>
      </c>
      <c r="F10" s="2"/>
    </row>
    <row r="11" spans="1:6" ht="19.5" customHeight="1">
      <c r="A11" s="108"/>
      <c r="B11" s="1"/>
      <c r="C11" s="12"/>
      <c r="D11" s="12"/>
      <c r="E11" s="12">
        <f t="shared" si="0"/>
        <v>0</v>
      </c>
      <c r="F11" s="2"/>
    </row>
    <row r="12" spans="1:6" ht="19.5" customHeight="1">
      <c r="A12" s="108"/>
      <c r="B12" s="1"/>
      <c r="C12" s="12"/>
      <c r="D12" s="12"/>
      <c r="E12" s="12">
        <f t="shared" si="0"/>
        <v>0</v>
      </c>
      <c r="F12" s="2"/>
    </row>
    <row r="13" spans="1:6" ht="19.5" customHeight="1">
      <c r="A13" s="108"/>
      <c r="B13" s="1"/>
      <c r="C13" s="12"/>
      <c r="D13" s="12"/>
      <c r="E13" s="12">
        <f t="shared" si="0"/>
        <v>0</v>
      </c>
      <c r="F13" s="2"/>
    </row>
    <row r="14" spans="1:6" ht="19.5" customHeight="1">
      <c r="A14" s="108"/>
      <c r="B14" s="1"/>
      <c r="C14" s="12"/>
      <c r="D14" s="12"/>
      <c r="E14" s="12">
        <f t="shared" si="0"/>
        <v>0</v>
      </c>
      <c r="F14" s="2"/>
    </row>
    <row r="15" spans="1:6" ht="19.5" customHeight="1">
      <c r="A15" s="108"/>
      <c r="B15" s="1"/>
      <c r="C15" s="12"/>
      <c r="D15" s="12"/>
      <c r="E15" s="12">
        <f t="shared" si="0"/>
        <v>0</v>
      </c>
      <c r="F15" s="2"/>
    </row>
    <row r="16" spans="1:6" ht="19.5" customHeight="1">
      <c r="A16" s="108"/>
      <c r="B16" s="1"/>
      <c r="C16" s="12"/>
      <c r="D16" s="12"/>
      <c r="E16" s="12">
        <f t="shared" si="0"/>
        <v>0</v>
      </c>
      <c r="F16" s="2"/>
    </row>
    <row r="17" spans="1:6" ht="19.5" customHeight="1">
      <c r="A17" s="108"/>
      <c r="B17" s="1"/>
      <c r="C17" s="12"/>
      <c r="D17" s="12"/>
      <c r="E17" s="12">
        <f t="shared" si="0"/>
        <v>0</v>
      </c>
      <c r="F17" s="2"/>
    </row>
    <row r="18" spans="1:6" ht="19.5" customHeight="1">
      <c r="A18" s="108"/>
      <c r="B18" s="1"/>
      <c r="C18" s="12"/>
      <c r="D18" s="12"/>
      <c r="E18" s="12">
        <f t="shared" si="0"/>
        <v>0</v>
      </c>
      <c r="F18" s="2"/>
    </row>
    <row r="19" spans="1:6" ht="19.5" customHeight="1">
      <c r="A19" s="108"/>
      <c r="B19" s="1"/>
      <c r="C19" s="12"/>
      <c r="D19" s="12"/>
      <c r="E19" s="12">
        <f t="shared" si="0"/>
        <v>0</v>
      </c>
      <c r="F19" s="2"/>
    </row>
    <row r="20" spans="1:6" ht="19.5" customHeight="1">
      <c r="A20" s="108"/>
      <c r="B20" s="1"/>
      <c r="C20" s="12"/>
      <c r="D20" s="12"/>
      <c r="E20" s="12">
        <f t="shared" si="0"/>
        <v>0</v>
      </c>
      <c r="F20" s="2"/>
    </row>
    <row r="21" spans="1:6" ht="19.5" customHeight="1">
      <c r="A21" s="108"/>
      <c r="B21" s="1"/>
      <c r="C21" s="12"/>
      <c r="D21" s="12"/>
      <c r="E21" s="12">
        <f t="shared" si="0"/>
        <v>0</v>
      </c>
      <c r="F21" s="2"/>
    </row>
    <row r="22" spans="1:6" ht="19.5" customHeight="1">
      <c r="A22" s="108"/>
      <c r="B22" s="1"/>
      <c r="C22" s="12"/>
      <c r="D22" s="12"/>
      <c r="E22" s="12">
        <f t="shared" si="0"/>
        <v>0</v>
      </c>
      <c r="F22" s="2"/>
    </row>
    <row r="23" spans="1:6" ht="19.5" customHeight="1">
      <c r="A23" s="108"/>
      <c r="B23" s="1"/>
      <c r="C23" s="12"/>
      <c r="D23" s="12"/>
      <c r="E23" s="12">
        <f t="shared" si="0"/>
        <v>0</v>
      </c>
      <c r="F23" s="2"/>
    </row>
    <row r="24" spans="1:6" ht="19.5" customHeight="1">
      <c r="A24" s="108"/>
      <c r="B24" s="1"/>
      <c r="C24" s="12"/>
      <c r="D24" s="12"/>
      <c r="E24" s="12">
        <f t="shared" si="0"/>
        <v>0</v>
      </c>
      <c r="F24" s="2"/>
    </row>
    <row r="25" spans="1:6" ht="19.5" customHeight="1">
      <c r="A25" s="8"/>
      <c r="B25" s="1"/>
      <c r="C25" s="12"/>
      <c r="D25" s="12"/>
      <c r="E25" s="12">
        <f t="shared" si="0"/>
        <v>0</v>
      </c>
      <c r="F25" s="2"/>
    </row>
    <row r="26" spans="1:6" ht="19.5" customHeight="1">
      <c r="A26" s="8"/>
      <c r="B26" s="1"/>
      <c r="C26" s="12"/>
      <c r="D26" s="12"/>
      <c r="E26" s="12">
        <f t="shared" si="0"/>
        <v>0</v>
      </c>
      <c r="F26" s="2"/>
    </row>
    <row r="27" spans="1:6" ht="19.5" customHeight="1">
      <c r="A27" s="8"/>
      <c r="B27" s="1"/>
      <c r="C27" s="12"/>
      <c r="D27" s="12"/>
      <c r="E27" s="12">
        <f t="shared" si="0"/>
        <v>0</v>
      </c>
      <c r="F27" s="2"/>
    </row>
    <row r="28" spans="1:6" ht="19.5" customHeight="1">
      <c r="A28" s="8"/>
      <c r="B28" s="1"/>
      <c r="C28" s="12"/>
      <c r="D28" s="12"/>
      <c r="E28" s="12"/>
      <c r="F28" s="2"/>
    </row>
    <row r="29" spans="1:6" ht="19.5" customHeight="1">
      <c r="A29" s="8"/>
      <c r="B29" s="1"/>
      <c r="C29" s="12"/>
      <c r="D29" s="12"/>
      <c r="E29" s="12"/>
      <c r="F29" s="2"/>
    </row>
    <row r="30" spans="1:6" ht="19.5" customHeight="1">
      <c r="A30" s="8"/>
      <c r="B30" s="1"/>
      <c r="C30" s="12"/>
      <c r="D30" s="12"/>
      <c r="E30" s="12"/>
      <c r="F30" s="2"/>
    </row>
    <row r="31" spans="1:6" ht="19.5" customHeight="1">
      <c r="A31" s="8"/>
      <c r="B31" s="1"/>
      <c r="C31" s="12"/>
      <c r="D31" s="12"/>
      <c r="E31" s="12"/>
      <c r="F31" s="2"/>
    </row>
    <row r="32" spans="1:6" ht="19.5" customHeight="1">
      <c r="A32" s="8"/>
      <c r="B32" s="1"/>
      <c r="C32" s="12"/>
      <c r="D32" s="12"/>
      <c r="E32" s="12"/>
      <c r="F32" s="2"/>
    </row>
    <row r="33" spans="1:6" ht="19.5" customHeight="1">
      <c r="A33" s="8"/>
      <c r="B33" s="1"/>
      <c r="C33" s="12"/>
      <c r="D33" s="12"/>
      <c r="E33" s="12"/>
      <c r="F33" s="2"/>
    </row>
    <row r="34" spans="1:6" ht="19.5" customHeight="1">
      <c r="A34" s="8"/>
      <c r="B34" s="1"/>
      <c r="C34" s="12"/>
      <c r="D34" s="12"/>
      <c r="E34" s="12"/>
      <c r="F34" s="2"/>
    </row>
    <row r="35" spans="1:6" ht="19.5" customHeight="1">
      <c r="A35" s="8"/>
      <c r="B35" s="1"/>
      <c r="C35" s="12"/>
      <c r="D35" s="12"/>
      <c r="E35" s="12"/>
      <c r="F35" s="2"/>
    </row>
    <row r="36" spans="1:6" ht="19.5" customHeight="1">
      <c r="A36" s="8"/>
      <c r="B36" s="1"/>
      <c r="C36" s="12"/>
      <c r="D36" s="12"/>
      <c r="E36" s="12"/>
      <c r="F36" s="2"/>
    </row>
    <row r="37" spans="1:6" ht="19.5" customHeight="1">
      <c r="A37" s="8"/>
      <c r="B37" s="1"/>
      <c r="C37" s="12"/>
      <c r="D37" s="12"/>
      <c r="E37" s="12"/>
      <c r="F37" s="2"/>
    </row>
    <row r="38" spans="1:6" ht="19.5" customHeight="1">
      <c r="A38" s="8"/>
      <c r="B38" s="1"/>
      <c r="C38" s="12"/>
      <c r="D38" s="12"/>
      <c r="E38" s="12"/>
      <c r="F38" s="2"/>
    </row>
    <row r="39" spans="1:6" ht="19.5" customHeight="1">
      <c r="A39" s="8"/>
      <c r="B39" s="1"/>
      <c r="C39" s="12"/>
      <c r="D39" s="12"/>
      <c r="E39" s="12"/>
      <c r="F39" s="2"/>
    </row>
    <row r="40" spans="1:6" ht="19.5" customHeight="1" thickBot="1">
      <c r="A40" s="9"/>
      <c r="B40" s="3"/>
      <c r="C40" s="13"/>
      <c r="D40" s="13"/>
      <c r="E40" s="13"/>
      <c r="F40" s="4"/>
    </row>
  </sheetData>
  <mergeCells count="1">
    <mergeCell ref="C3:D3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A5397-AF03-4149-BD27-5E71C4769BB1}">
  <sheetPr codeName="Sheet2"/>
  <dimension ref="A1:F39"/>
  <sheetViews>
    <sheetView zoomScaleNormal="100" workbookViewId="0">
      <selection activeCell="D22" sqref="D22"/>
    </sheetView>
  </sheetViews>
  <sheetFormatPr defaultRowHeight="16.5"/>
  <cols>
    <col min="1" max="1" width="7.375" style="6" customWidth="1"/>
    <col min="2" max="2" width="26.75" customWidth="1"/>
    <col min="3" max="5" width="13.875" style="10" customWidth="1"/>
    <col min="6" max="6" width="18.25" customWidth="1"/>
  </cols>
  <sheetData>
    <row r="1" spans="1:6" s="54" customFormat="1">
      <c r="A1" s="53"/>
      <c r="C1" s="55"/>
      <c r="D1" s="55"/>
      <c r="E1" s="55"/>
    </row>
    <row r="2" spans="1:6" s="54" customFormat="1" ht="20.25">
      <c r="A2" s="53"/>
      <c r="C2" s="258" t="s">
        <v>238</v>
      </c>
      <c r="D2" s="259"/>
      <c r="E2" s="260"/>
    </row>
    <row r="3" spans="1:6" ht="17.25" thickBot="1">
      <c r="A3" s="6" t="s">
        <v>11</v>
      </c>
      <c r="B3" s="15" t="s">
        <v>9</v>
      </c>
      <c r="C3" s="263" t="s">
        <v>10</v>
      </c>
      <c r="D3" s="262"/>
      <c r="E3" s="14"/>
    </row>
    <row r="4" spans="1:6" ht="23.25" customHeight="1" thickBot="1">
      <c r="A4" s="18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6" ht="19.5" hidden="1" customHeight="1">
      <c r="A5" s="7">
        <v>44813</v>
      </c>
      <c r="B5" s="5" t="s">
        <v>6</v>
      </c>
      <c r="C5" s="11">
        <v>120000000</v>
      </c>
      <c r="D5" s="11"/>
      <c r="E5" s="11">
        <f>C5-D5</f>
        <v>120000000</v>
      </c>
      <c r="F5" s="16" t="s">
        <v>12</v>
      </c>
    </row>
    <row r="6" spans="1:6" ht="19.5" hidden="1" customHeight="1">
      <c r="A6" s="8">
        <v>44813</v>
      </c>
      <c r="B6" s="1" t="s">
        <v>13</v>
      </c>
      <c r="C6" s="12"/>
      <c r="D6" s="12"/>
      <c r="E6" s="12">
        <f>E5+C6-D6</f>
        <v>120000000</v>
      </c>
      <c r="F6" s="2" t="s">
        <v>26</v>
      </c>
    </row>
    <row r="7" spans="1:6" ht="19.5" hidden="1" customHeight="1">
      <c r="A7" s="8">
        <v>44813</v>
      </c>
      <c r="B7" s="1" t="s">
        <v>8</v>
      </c>
      <c r="C7" s="12"/>
      <c r="D7" s="12"/>
      <c r="E7" s="12">
        <f t="shared" ref="E7:E26" si="0">E6+C7-D7</f>
        <v>120000000</v>
      </c>
      <c r="F7" s="2"/>
    </row>
    <row r="8" spans="1:6" ht="19.5" hidden="1" customHeight="1">
      <c r="A8" s="8">
        <v>44834</v>
      </c>
      <c r="B8" s="1" t="s">
        <v>14</v>
      </c>
      <c r="C8" s="12"/>
      <c r="D8" s="12">
        <v>53000000</v>
      </c>
      <c r="E8" s="12">
        <f t="shared" si="0"/>
        <v>67000000</v>
      </c>
      <c r="F8" s="2" t="s">
        <v>24</v>
      </c>
    </row>
    <row r="9" spans="1:6" ht="19.5" hidden="1" customHeight="1">
      <c r="A9" s="8">
        <v>44834</v>
      </c>
      <c r="B9" s="1" t="s">
        <v>23</v>
      </c>
      <c r="C9" s="12"/>
      <c r="D9" s="12">
        <v>67000000</v>
      </c>
      <c r="E9" s="12">
        <f t="shared" si="0"/>
        <v>0</v>
      </c>
      <c r="F9" s="2" t="s">
        <v>28</v>
      </c>
    </row>
    <row r="10" spans="1:6" ht="19.5" customHeight="1">
      <c r="A10" s="120">
        <v>44996</v>
      </c>
      <c r="B10" s="81" t="s">
        <v>54</v>
      </c>
      <c r="C10" s="37">
        <v>2000000</v>
      </c>
      <c r="D10" s="37"/>
      <c r="E10" s="41">
        <f t="shared" si="0"/>
        <v>2000000</v>
      </c>
      <c r="F10" s="42" t="s">
        <v>55</v>
      </c>
    </row>
    <row r="11" spans="1:6" ht="19.5" customHeight="1">
      <c r="A11" s="120">
        <v>45035</v>
      </c>
      <c r="B11" s="81" t="s">
        <v>122</v>
      </c>
      <c r="C11" s="37">
        <v>126620</v>
      </c>
      <c r="D11" s="37"/>
      <c r="E11" s="32">
        <f t="shared" si="0"/>
        <v>2126620</v>
      </c>
      <c r="F11" s="42" t="s">
        <v>55</v>
      </c>
    </row>
    <row r="12" spans="1:6" ht="19.5" customHeight="1">
      <c r="A12" s="121">
        <v>45137</v>
      </c>
      <c r="B12" s="33" t="s">
        <v>7</v>
      </c>
      <c r="C12" s="32"/>
      <c r="D12" s="32">
        <f>2000000+126620</f>
        <v>2126620</v>
      </c>
      <c r="E12" s="12">
        <f t="shared" si="0"/>
        <v>0</v>
      </c>
      <c r="F12" s="2" t="s">
        <v>371</v>
      </c>
    </row>
    <row r="13" spans="1:6" ht="19.5" customHeight="1">
      <c r="A13" s="102">
        <v>45229</v>
      </c>
      <c r="B13" s="1" t="s">
        <v>368</v>
      </c>
      <c r="C13" s="12">
        <v>113450</v>
      </c>
      <c r="D13" s="12"/>
      <c r="E13" s="12">
        <f t="shared" si="0"/>
        <v>113450</v>
      </c>
      <c r="F13" s="2"/>
    </row>
    <row r="14" spans="1:6" ht="19.5" customHeight="1">
      <c r="A14" s="102">
        <v>45235</v>
      </c>
      <c r="B14" s="1" t="s">
        <v>369</v>
      </c>
      <c r="C14" s="12">
        <v>237860</v>
      </c>
      <c r="D14" s="12">
        <f>350000+1310</f>
        <v>351310</v>
      </c>
      <c r="E14" s="12">
        <f t="shared" si="0"/>
        <v>0</v>
      </c>
      <c r="F14" s="2" t="s">
        <v>370</v>
      </c>
    </row>
    <row r="15" spans="1:6" ht="19.5" customHeight="1">
      <c r="A15" s="102">
        <v>45446</v>
      </c>
      <c r="B15" s="148" t="s">
        <v>638</v>
      </c>
      <c r="C15" s="12">
        <v>350000</v>
      </c>
      <c r="D15" s="12">
        <v>350000</v>
      </c>
      <c r="E15" s="12">
        <f t="shared" si="0"/>
        <v>0</v>
      </c>
      <c r="F15" s="2"/>
    </row>
    <row r="16" spans="1:6" ht="19.5" customHeight="1">
      <c r="A16" s="102">
        <v>45539</v>
      </c>
      <c r="B16" s="1" t="s">
        <v>764</v>
      </c>
      <c r="C16" s="12">
        <v>144670</v>
      </c>
      <c r="D16" s="12">
        <v>144670</v>
      </c>
      <c r="E16" s="12">
        <f t="shared" si="0"/>
        <v>0</v>
      </c>
      <c r="F16" s="2" t="s">
        <v>802</v>
      </c>
    </row>
    <row r="17" spans="1:6" ht="19.5" customHeight="1">
      <c r="A17" s="102">
        <v>45590</v>
      </c>
      <c r="B17" s="1" t="s">
        <v>931</v>
      </c>
      <c r="C17" s="12">
        <v>640000</v>
      </c>
      <c r="D17" s="12"/>
      <c r="E17" s="12">
        <f t="shared" si="0"/>
        <v>640000</v>
      </c>
      <c r="F17" s="2"/>
    </row>
    <row r="18" spans="1:6" ht="19.5" customHeight="1">
      <c r="A18" s="102">
        <v>45595</v>
      </c>
      <c r="B18" s="1" t="s">
        <v>932</v>
      </c>
      <c r="C18" s="12">
        <v>54000</v>
      </c>
      <c r="D18" s="12"/>
      <c r="E18" s="23">
        <f t="shared" si="0"/>
        <v>694000</v>
      </c>
      <c r="F18" s="2" t="s">
        <v>933</v>
      </c>
    </row>
    <row r="19" spans="1:6" ht="19.5" customHeight="1">
      <c r="A19" s="102">
        <v>45643</v>
      </c>
      <c r="B19" s="1" t="s">
        <v>402</v>
      </c>
      <c r="C19" s="12"/>
      <c r="D19" s="12">
        <v>694000</v>
      </c>
      <c r="E19" s="12">
        <f t="shared" si="0"/>
        <v>0</v>
      </c>
      <c r="F19" s="2"/>
    </row>
    <row r="20" spans="1:6" ht="19.5" customHeight="1">
      <c r="A20" s="102"/>
      <c r="B20" s="1"/>
      <c r="C20" s="12"/>
      <c r="D20" s="12"/>
      <c r="E20" s="12">
        <f t="shared" si="0"/>
        <v>0</v>
      </c>
      <c r="F20" s="2"/>
    </row>
    <row r="21" spans="1:6" ht="19.5" customHeight="1">
      <c r="A21" s="102"/>
      <c r="B21" s="1"/>
      <c r="C21" s="12"/>
      <c r="D21" s="12"/>
      <c r="E21" s="12">
        <f t="shared" si="0"/>
        <v>0</v>
      </c>
      <c r="F21" s="2"/>
    </row>
    <row r="22" spans="1:6" ht="19.5" customHeight="1">
      <c r="A22" s="102"/>
      <c r="B22" s="1"/>
      <c r="C22" s="12"/>
      <c r="D22" s="12"/>
      <c r="E22" s="12">
        <f t="shared" si="0"/>
        <v>0</v>
      </c>
      <c r="F22" s="2"/>
    </row>
    <row r="23" spans="1:6" ht="19.5" customHeight="1">
      <c r="A23" s="102"/>
      <c r="B23" s="1"/>
      <c r="C23" s="12"/>
      <c r="D23" s="12"/>
      <c r="E23" s="12">
        <f t="shared" si="0"/>
        <v>0</v>
      </c>
      <c r="F23" s="2"/>
    </row>
    <row r="24" spans="1:6" ht="19.5" customHeight="1">
      <c r="A24" s="102"/>
      <c r="B24" s="1"/>
      <c r="C24" s="12"/>
      <c r="D24" s="12"/>
      <c r="E24" s="12">
        <f t="shared" si="0"/>
        <v>0</v>
      </c>
      <c r="F24" s="2"/>
    </row>
    <row r="25" spans="1:6" ht="19.5" customHeight="1">
      <c r="A25" s="102"/>
      <c r="B25" s="1"/>
      <c r="C25" s="12"/>
      <c r="D25" s="12"/>
      <c r="E25" s="12">
        <f t="shared" si="0"/>
        <v>0</v>
      </c>
      <c r="F25" s="2"/>
    </row>
    <row r="26" spans="1:6" ht="19.5" customHeight="1">
      <c r="A26" s="102"/>
      <c r="B26" s="1"/>
      <c r="C26" s="12"/>
      <c r="D26" s="12"/>
      <c r="E26" s="12">
        <f t="shared" si="0"/>
        <v>0</v>
      </c>
      <c r="F26" s="2"/>
    </row>
    <row r="27" spans="1:6" ht="19.5" customHeight="1">
      <c r="A27" s="102"/>
      <c r="B27" s="1"/>
      <c r="C27" s="12"/>
      <c r="D27" s="12"/>
      <c r="E27" s="12"/>
      <c r="F27" s="2"/>
    </row>
    <row r="28" spans="1:6" ht="19.5" customHeight="1">
      <c r="A28" s="102"/>
      <c r="B28" s="1"/>
      <c r="C28" s="12"/>
      <c r="D28" s="12"/>
      <c r="E28" s="12"/>
      <c r="F28" s="2"/>
    </row>
    <row r="29" spans="1:6" ht="19.5" customHeight="1">
      <c r="A29" s="102"/>
      <c r="B29" s="1"/>
      <c r="C29" s="12"/>
      <c r="D29" s="12"/>
      <c r="E29" s="12"/>
      <c r="F29" s="2"/>
    </row>
    <row r="30" spans="1:6" ht="19.5" customHeight="1">
      <c r="A30" s="102"/>
      <c r="B30" s="1"/>
      <c r="C30" s="12"/>
      <c r="D30" s="12"/>
      <c r="E30" s="12"/>
      <c r="F30" s="2"/>
    </row>
    <row r="31" spans="1:6" ht="19.5" customHeight="1">
      <c r="A31" s="102"/>
      <c r="B31" s="1"/>
      <c r="C31" s="12"/>
      <c r="D31" s="12"/>
      <c r="E31" s="12"/>
      <c r="F31" s="2"/>
    </row>
    <row r="32" spans="1:6" ht="19.5" customHeight="1">
      <c r="A32" s="102"/>
      <c r="B32" s="1"/>
      <c r="C32" s="12"/>
      <c r="D32" s="12"/>
      <c r="E32" s="12"/>
      <c r="F32" s="2"/>
    </row>
    <row r="33" spans="1:6" ht="19.5" customHeight="1">
      <c r="A33" s="102"/>
      <c r="B33" s="1"/>
      <c r="C33" s="12"/>
      <c r="D33" s="12"/>
      <c r="E33" s="12"/>
      <c r="F33" s="2"/>
    </row>
    <row r="34" spans="1:6" ht="19.5" customHeight="1">
      <c r="A34" s="102"/>
      <c r="B34" s="1"/>
      <c r="C34" s="12"/>
      <c r="D34" s="12"/>
      <c r="E34" s="12"/>
      <c r="F34" s="2"/>
    </row>
    <row r="35" spans="1:6" ht="19.5" customHeight="1">
      <c r="A35" s="8"/>
      <c r="B35" s="1"/>
      <c r="C35" s="12"/>
      <c r="D35" s="12"/>
      <c r="E35" s="12"/>
      <c r="F35" s="2"/>
    </row>
    <row r="36" spans="1:6" ht="19.5" customHeight="1">
      <c r="A36" s="8"/>
      <c r="B36" s="1"/>
      <c r="C36" s="12"/>
      <c r="D36" s="12"/>
      <c r="E36" s="12"/>
      <c r="F36" s="2"/>
    </row>
    <row r="37" spans="1:6" ht="19.5" customHeight="1">
      <c r="A37" s="8"/>
      <c r="B37" s="1"/>
      <c r="C37" s="12"/>
      <c r="D37" s="12"/>
      <c r="E37" s="12"/>
      <c r="F37" s="2"/>
    </row>
    <row r="38" spans="1:6" ht="19.5" customHeight="1">
      <c r="A38" s="8"/>
      <c r="B38" s="1"/>
      <c r="C38" s="12"/>
      <c r="D38" s="12"/>
      <c r="E38" s="12"/>
      <c r="F38" s="2"/>
    </row>
    <row r="39" spans="1:6" ht="19.5" customHeight="1" thickBot="1">
      <c r="A39" s="9"/>
      <c r="B39" s="3"/>
      <c r="C39" s="13"/>
      <c r="D39" s="13"/>
      <c r="E39" s="13"/>
      <c r="F39" s="4"/>
    </row>
  </sheetData>
  <mergeCells count="2">
    <mergeCell ref="C3:D3"/>
    <mergeCell ref="C2:E2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0CCE0-AD37-4B31-8A3C-D9BB2816D073}">
  <dimension ref="A2:F40"/>
  <sheetViews>
    <sheetView zoomScaleNormal="100" workbookViewId="0">
      <selection activeCell="C20" sqref="C20"/>
    </sheetView>
  </sheetViews>
  <sheetFormatPr defaultRowHeight="16.5"/>
  <cols>
    <col min="1" max="1" width="8.125" style="110" customWidth="1"/>
    <col min="2" max="2" width="26.75" customWidth="1"/>
    <col min="3" max="5" width="13.875" style="10" customWidth="1"/>
    <col min="6" max="6" width="16.875" customWidth="1"/>
  </cols>
  <sheetData>
    <row r="2" spans="1:6" ht="20.25">
      <c r="C2" s="258" t="s">
        <v>238</v>
      </c>
      <c r="D2" s="259"/>
      <c r="E2" s="260"/>
    </row>
    <row r="3" spans="1:6" ht="17.25" thickBot="1">
      <c r="A3" s="110" t="s">
        <v>305</v>
      </c>
      <c r="B3" s="44" t="s">
        <v>971</v>
      </c>
      <c r="C3" s="262" t="s">
        <v>972</v>
      </c>
      <c r="D3" s="262"/>
      <c r="E3" s="14"/>
      <c r="F3" t="s">
        <v>307</v>
      </c>
    </row>
    <row r="4" spans="1:6" ht="23.25" customHeight="1" thickBot="1">
      <c r="A4" s="100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6" ht="19.5" hidden="1" customHeight="1">
      <c r="A5" s="101">
        <v>45205</v>
      </c>
      <c r="B5" s="5" t="s">
        <v>306</v>
      </c>
      <c r="C5" s="11">
        <v>1300000</v>
      </c>
      <c r="D5" s="11">
        <v>1300000</v>
      </c>
      <c r="E5" s="11">
        <f>C5-D5</f>
        <v>0</v>
      </c>
      <c r="F5" s="25"/>
    </row>
    <row r="6" spans="1:6" ht="19.5" hidden="1" customHeight="1">
      <c r="A6" s="102">
        <v>45221</v>
      </c>
      <c r="B6" s="1" t="s">
        <v>326</v>
      </c>
      <c r="C6" s="37">
        <v>345000</v>
      </c>
      <c r="D6" s="32"/>
      <c r="E6" s="37">
        <f>E5+C6-D6</f>
        <v>345000</v>
      </c>
      <c r="F6" s="38"/>
    </row>
    <row r="7" spans="1:6" ht="19.5" hidden="1" customHeight="1">
      <c r="A7" s="102">
        <v>45252</v>
      </c>
      <c r="B7" s="1" t="s">
        <v>402</v>
      </c>
      <c r="C7" s="12"/>
      <c r="D7" s="12">
        <v>245000</v>
      </c>
      <c r="E7" s="12">
        <f t="shared" ref="E7:E27" si="0">E6+C7-D7</f>
        <v>100000</v>
      </c>
      <c r="F7" s="2"/>
    </row>
    <row r="8" spans="1:6" ht="19.5" hidden="1" customHeight="1">
      <c r="A8" s="102">
        <v>45415</v>
      </c>
      <c r="B8" s="1" t="s">
        <v>518</v>
      </c>
      <c r="C8" s="12">
        <v>220000</v>
      </c>
      <c r="D8" s="12">
        <v>320000</v>
      </c>
      <c r="E8" s="12">
        <f t="shared" si="0"/>
        <v>0</v>
      </c>
      <c r="F8" s="26" t="s">
        <v>548</v>
      </c>
    </row>
    <row r="9" spans="1:6" ht="19.5" hidden="1" customHeight="1">
      <c r="A9" s="102">
        <v>45448</v>
      </c>
      <c r="B9" s="1" t="s">
        <v>663</v>
      </c>
      <c r="C9" s="12">
        <v>135000</v>
      </c>
      <c r="D9" s="12"/>
      <c r="E9" s="12">
        <f t="shared" si="0"/>
        <v>135000</v>
      </c>
      <c r="F9" s="2"/>
    </row>
    <row r="10" spans="1:6" ht="19.5" hidden="1" customHeight="1">
      <c r="A10" s="102">
        <v>45460</v>
      </c>
      <c r="B10" s="1" t="s">
        <v>7</v>
      </c>
      <c r="C10" s="12"/>
      <c r="D10" s="12">
        <v>135000</v>
      </c>
      <c r="E10" s="12">
        <f t="shared" si="0"/>
        <v>0</v>
      </c>
      <c r="F10" s="2"/>
    </row>
    <row r="11" spans="1:6" ht="19.5" customHeight="1">
      <c r="A11" s="102">
        <v>45547</v>
      </c>
      <c r="B11" s="1" t="s">
        <v>306</v>
      </c>
      <c r="C11" s="12">
        <v>744320</v>
      </c>
      <c r="D11" s="12"/>
      <c r="E11" s="12">
        <f t="shared" si="0"/>
        <v>744320</v>
      </c>
      <c r="F11" s="2"/>
    </row>
    <row r="12" spans="1:6" ht="19.5" customHeight="1">
      <c r="A12" s="102">
        <v>45555</v>
      </c>
      <c r="B12" s="1" t="s">
        <v>796</v>
      </c>
      <c r="C12" s="12">
        <v>100000</v>
      </c>
      <c r="D12" s="12"/>
      <c r="E12" s="12">
        <f t="shared" si="0"/>
        <v>844320</v>
      </c>
      <c r="F12" s="2"/>
    </row>
    <row r="13" spans="1:6" ht="19.5" customHeight="1">
      <c r="A13" s="102">
        <v>45559</v>
      </c>
      <c r="B13" s="31" t="s">
        <v>402</v>
      </c>
      <c r="C13" s="12">
        <v>-4320</v>
      </c>
      <c r="D13" s="32">
        <v>840000</v>
      </c>
      <c r="E13" s="12">
        <f t="shared" si="0"/>
        <v>0</v>
      </c>
      <c r="F13" s="197" t="s">
        <v>548</v>
      </c>
    </row>
    <row r="14" spans="1:6" ht="19.5" customHeight="1">
      <c r="A14" s="102">
        <v>45590</v>
      </c>
      <c r="B14" s="1" t="s">
        <v>902</v>
      </c>
      <c r="C14" s="12">
        <v>92000</v>
      </c>
      <c r="D14" s="12"/>
      <c r="E14" s="12">
        <f t="shared" si="0"/>
        <v>92000</v>
      </c>
      <c r="F14" s="2"/>
    </row>
    <row r="15" spans="1:6" ht="19.5" customHeight="1">
      <c r="A15" s="102">
        <v>45594</v>
      </c>
      <c r="B15" s="1" t="s">
        <v>918</v>
      </c>
      <c r="C15" s="12">
        <v>300000</v>
      </c>
      <c r="D15" s="12"/>
      <c r="E15" s="12">
        <f t="shared" si="0"/>
        <v>392000</v>
      </c>
      <c r="F15" s="2"/>
    </row>
    <row r="16" spans="1:6" ht="19.5" customHeight="1">
      <c r="A16" s="102">
        <v>45608</v>
      </c>
      <c r="B16" s="33" t="s">
        <v>969</v>
      </c>
      <c r="C16" s="12">
        <v>525000</v>
      </c>
      <c r="D16" s="82">
        <v>525000</v>
      </c>
      <c r="E16" s="12">
        <f t="shared" si="0"/>
        <v>392000</v>
      </c>
      <c r="F16" s="197" t="s">
        <v>548</v>
      </c>
    </row>
    <row r="17" spans="1:6" ht="19.5" customHeight="1">
      <c r="A17" s="102">
        <v>45609</v>
      </c>
      <c r="B17" s="1" t="s">
        <v>970</v>
      </c>
      <c r="C17" s="12">
        <v>55000</v>
      </c>
      <c r="D17" s="12"/>
      <c r="E17" s="23">
        <f t="shared" si="0"/>
        <v>447000</v>
      </c>
      <c r="F17" s="2"/>
    </row>
    <row r="18" spans="1:6" ht="19.5" customHeight="1">
      <c r="A18" s="102">
        <v>45614</v>
      </c>
      <c r="B18" s="1" t="s">
        <v>548</v>
      </c>
      <c r="C18" s="12"/>
      <c r="D18" s="12">
        <v>447000</v>
      </c>
      <c r="E18" s="12">
        <f t="shared" si="0"/>
        <v>0</v>
      </c>
      <c r="F18" s="2"/>
    </row>
    <row r="19" spans="1:6" ht="19.5" customHeight="1">
      <c r="A19" s="102"/>
      <c r="B19" s="1" t="s">
        <v>1248</v>
      </c>
      <c r="C19" s="12">
        <v>90000</v>
      </c>
      <c r="D19" s="12"/>
      <c r="E19" s="12">
        <f t="shared" si="0"/>
        <v>90000</v>
      </c>
      <c r="F19" s="2"/>
    </row>
    <row r="20" spans="1:6" ht="19.5" customHeight="1">
      <c r="A20" s="102"/>
      <c r="B20" s="1"/>
      <c r="C20" s="12"/>
      <c r="D20" s="12"/>
      <c r="E20" s="12">
        <f t="shared" si="0"/>
        <v>90000</v>
      </c>
      <c r="F20" s="2"/>
    </row>
    <row r="21" spans="1:6" ht="19.5" customHeight="1">
      <c r="A21" s="102"/>
      <c r="B21" s="1"/>
      <c r="C21" s="12"/>
      <c r="D21" s="12"/>
      <c r="E21" s="12">
        <f t="shared" si="0"/>
        <v>90000</v>
      </c>
      <c r="F21" s="2"/>
    </row>
    <row r="22" spans="1:6" ht="19.5" customHeight="1">
      <c r="A22" s="102"/>
      <c r="B22" s="1"/>
      <c r="C22" s="12"/>
      <c r="D22" s="12"/>
      <c r="E22" s="12">
        <f t="shared" si="0"/>
        <v>90000</v>
      </c>
      <c r="F22" s="2"/>
    </row>
    <row r="23" spans="1:6" ht="19.5" customHeight="1">
      <c r="A23" s="102"/>
      <c r="B23" s="1"/>
      <c r="C23" s="12"/>
      <c r="D23" s="12"/>
      <c r="E23" s="12">
        <f t="shared" si="0"/>
        <v>90000</v>
      </c>
      <c r="F23" s="2"/>
    </row>
    <row r="24" spans="1:6" ht="19.5" customHeight="1">
      <c r="A24" s="102"/>
      <c r="B24" s="1"/>
      <c r="C24" s="12"/>
      <c r="D24" s="12"/>
      <c r="E24" s="12">
        <f t="shared" si="0"/>
        <v>90000</v>
      </c>
      <c r="F24" s="2"/>
    </row>
    <row r="25" spans="1:6" ht="19.5" customHeight="1">
      <c r="A25" s="102"/>
      <c r="B25" s="1"/>
      <c r="C25" s="12"/>
      <c r="D25" s="12"/>
      <c r="E25" s="12">
        <f t="shared" si="0"/>
        <v>90000</v>
      </c>
      <c r="F25" s="2"/>
    </row>
    <row r="26" spans="1:6" ht="19.5" customHeight="1">
      <c r="A26" s="102"/>
      <c r="B26" s="1"/>
      <c r="C26" s="12"/>
      <c r="D26" s="12"/>
      <c r="E26" s="12">
        <f t="shared" si="0"/>
        <v>90000</v>
      </c>
      <c r="F26" s="2"/>
    </row>
    <row r="27" spans="1:6" ht="19.5" customHeight="1">
      <c r="A27" s="102"/>
      <c r="B27" s="1"/>
      <c r="C27" s="12"/>
      <c r="D27" s="12"/>
      <c r="E27" s="12">
        <f t="shared" si="0"/>
        <v>90000</v>
      </c>
      <c r="F27" s="2"/>
    </row>
    <row r="28" spans="1:6" ht="19.5" customHeight="1">
      <c r="A28" s="102"/>
      <c r="B28" s="1"/>
      <c r="C28" s="12"/>
      <c r="D28" s="12"/>
      <c r="E28" s="12"/>
      <c r="F28" s="2"/>
    </row>
    <row r="29" spans="1:6" ht="19.5" customHeight="1">
      <c r="A29" s="102"/>
      <c r="B29" s="1"/>
      <c r="C29" s="12"/>
      <c r="D29" s="12"/>
      <c r="E29" s="12"/>
      <c r="F29" s="2"/>
    </row>
    <row r="30" spans="1:6" ht="19.5" customHeight="1">
      <c r="A30" s="102"/>
      <c r="B30" s="1"/>
      <c r="C30" s="12"/>
      <c r="D30" s="12"/>
      <c r="E30" s="12"/>
      <c r="F30" s="2"/>
    </row>
    <row r="31" spans="1:6" ht="19.5" customHeight="1">
      <c r="A31" s="102"/>
      <c r="B31" s="1"/>
      <c r="C31" s="12"/>
      <c r="D31" s="12"/>
      <c r="E31" s="12"/>
      <c r="F31" s="2"/>
    </row>
    <row r="32" spans="1:6" ht="19.5" customHeight="1">
      <c r="A32" s="102"/>
      <c r="B32" s="1"/>
      <c r="C32" s="12"/>
      <c r="D32" s="12"/>
      <c r="E32" s="12"/>
      <c r="F32" s="2"/>
    </row>
    <row r="33" spans="1:6" ht="19.5" customHeight="1">
      <c r="A33" s="102"/>
      <c r="B33" s="1"/>
      <c r="C33" s="12"/>
      <c r="D33" s="12"/>
      <c r="E33" s="12"/>
      <c r="F33" s="2"/>
    </row>
    <row r="34" spans="1:6" ht="19.5" customHeight="1">
      <c r="A34" s="102"/>
      <c r="B34" s="1"/>
      <c r="C34" s="12"/>
      <c r="D34" s="12"/>
      <c r="E34" s="12"/>
      <c r="F34" s="2"/>
    </row>
    <row r="35" spans="1:6" ht="19.5" customHeight="1">
      <c r="A35" s="102"/>
      <c r="B35" s="1"/>
      <c r="C35" s="12"/>
      <c r="D35" s="12"/>
      <c r="E35" s="12"/>
      <c r="F35" s="2"/>
    </row>
    <row r="36" spans="1:6" ht="19.5" customHeight="1">
      <c r="A36" s="102"/>
      <c r="B36" s="1"/>
      <c r="C36" s="12"/>
      <c r="D36" s="12"/>
      <c r="E36" s="12"/>
      <c r="F36" s="2"/>
    </row>
    <row r="37" spans="1:6" ht="19.5" customHeight="1">
      <c r="A37" s="102"/>
      <c r="B37" s="1"/>
      <c r="C37" s="12"/>
      <c r="D37" s="12"/>
      <c r="E37" s="12"/>
      <c r="F37" s="2"/>
    </row>
    <row r="38" spans="1:6" ht="19.5" customHeight="1">
      <c r="A38" s="102"/>
      <c r="B38" s="1"/>
      <c r="C38" s="12"/>
      <c r="D38" s="12"/>
      <c r="E38" s="12"/>
      <c r="F38" s="2"/>
    </row>
    <row r="39" spans="1:6" ht="19.5" customHeight="1">
      <c r="A39" s="102"/>
      <c r="B39" s="1"/>
      <c r="C39" s="12"/>
      <c r="D39" s="12"/>
      <c r="E39" s="12"/>
      <c r="F39" s="2"/>
    </row>
    <row r="40" spans="1:6" ht="19.5" customHeight="1" thickBot="1">
      <c r="A40" s="103"/>
      <c r="B40" s="3"/>
      <c r="C40" s="13"/>
      <c r="D40" s="13"/>
      <c r="E40" s="13"/>
      <c r="F40" s="4"/>
    </row>
  </sheetData>
  <mergeCells count="2">
    <mergeCell ref="C3:D3"/>
    <mergeCell ref="C2:E2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EE3E4-2936-4755-BEDF-C87A52CBA547}">
  <dimension ref="A1:F40"/>
  <sheetViews>
    <sheetView zoomScaleNormal="100" workbookViewId="0">
      <selection activeCell="B14" sqref="B14"/>
    </sheetView>
  </sheetViews>
  <sheetFormatPr defaultRowHeight="16.5"/>
  <cols>
    <col min="1" max="1" width="7.375" style="6" customWidth="1"/>
    <col min="2" max="2" width="26.75" customWidth="1"/>
    <col min="3" max="5" width="13.875" style="10" customWidth="1"/>
    <col min="6" max="6" width="18.25" customWidth="1"/>
  </cols>
  <sheetData>
    <row r="1" spans="1:6" s="54" customFormat="1">
      <c r="A1" s="53"/>
      <c r="C1" s="55"/>
      <c r="D1" s="55"/>
      <c r="E1" s="55"/>
    </row>
    <row r="2" spans="1:6" s="54" customFormat="1" ht="20.25">
      <c r="A2" s="53"/>
      <c r="C2" s="258" t="s">
        <v>238</v>
      </c>
      <c r="D2" s="259"/>
      <c r="E2" s="260"/>
    </row>
    <row r="3" spans="1:6" s="54" customFormat="1" ht="17.25" thickBot="1">
      <c r="A3" s="53" t="s">
        <v>562</v>
      </c>
      <c r="B3" s="70" t="s">
        <v>588</v>
      </c>
      <c r="C3" s="265" t="s">
        <v>589</v>
      </c>
      <c r="D3" s="265"/>
      <c r="E3" s="71"/>
      <c r="F3" s="54" t="s">
        <v>590</v>
      </c>
    </row>
    <row r="4" spans="1:6" ht="23.25" customHeight="1" thickBot="1">
      <c r="A4" s="18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6" ht="19.5" customHeight="1">
      <c r="A5" s="183">
        <v>45415</v>
      </c>
      <c r="B5" s="5" t="s">
        <v>580</v>
      </c>
      <c r="C5" s="11">
        <v>36000000</v>
      </c>
      <c r="D5" s="11"/>
      <c r="E5" s="11">
        <f>C5-D5</f>
        <v>36000000</v>
      </c>
      <c r="F5" s="25"/>
    </row>
    <row r="6" spans="1:6" ht="19.5" customHeight="1">
      <c r="A6" s="184">
        <v>45422</v>
      </c>
      <c r="B6" s="1" t="s">
        <v>7</v>
      </c>
      <c r="C6" s="12"/>
      <c r="D6" s="12">
        <v>10000000</v>
      </c>
      <c r="E6" s="37">
        <f>E5+C6-D6</f>
        <v>26000000</v>
      </c>
      <c r="F6" s="38"/>
    </row>
    <row r="7" spans="1:6" ht="19.5" customHeight="1">
      <c r="A7" s="185">
        <v>45473</v>
      </c>
      <c r="B7" s="1" t="s">
        <v>689</v>
      </c>
      <c r="C7" s="12"/>
      <c r="D7" s="12">
        <v>20000000</v>
      </c>
      <c r="E7" s="12">
        <f t="shared" ref="E7:E27" si="0">E6+C7-D7</f>
        <v>6000000</v>
      </c>
      <c r="F7" s="2"/>
    </row>
    <row r="8" spans="1:6" ht="19.5" customHeight="1">
      <c r="A8" s="185">
        <v>45594</v>
      </c>
      <c r="B8" s="1" t="s">
        <v>7</v>
      </c>
      <c r="C8" s="12"/>
      <c r="D8" s="12">
        <v>6000000</v>
      </c>
      <c r="E8" s="12">
        <f t="shared" si="0"/>
        <v>0</v>
      </c>
      <c r="F8" s="34"/>
    </row>
    <row r="9" spans="1:6" ht="19.5" customHeight="1">
      <c r="A9" s="185"/>
      <c r="B9" s="1"/>
      <c r="C9" s="12"/>
      <c r="D9" s="12"/>
      <c r="E9" s="12">
        <f t="shared" si="0"/>
        <v>0</v>
      </c>
      <c r="F9" s="2"/>
    </row>
    <row r="10" spans="1:6" ht="19.5" customHeight="1">
      <c r="A10" s="185"/>
      <c r="B10" s="1"/>
      <c r="C10" s="12"/>
      <c r="D10" s="12"/>
      <c r="E10" s="12">
        <f t="shared" si="0"/>
        <v>0</v>
      </c>
      <c r="F10" s="2"/>
    </row>
    <row r="11" spans="1:6" ht="19.5" customHeight="1">
      <c r="A11" s="185"/>
      <c r="B11" s="1"/>
      <c r="C11" s="12"/>
      <c r="D11" s="12"/>
      <c r="E11" s="12">
        <f t="shared" si="0"/>
        <v>0</v>
      </c>
      <c r="F11" s="2"/>
    </row>
    <row r="12" spans="1:6" ht="19.5" customHeight="1">
      <c r="A12" s="185"/>
      <c r="B12" s="1"/>
      <c r="C12" s="12"/>
      <c r="D12" s="12"/>
      <c r="E12" s="12">
        <f t="shared" si="0"/>
        <v>0</v>
      </c>
      <c r="F12" s="2"/>
    </row>
    <row r="13" spans="1:6" ht="19.5" customHeight="1">
      <c r="A13" s="185"/>
      <c r="B13" s="1"/>
      <c r="C13" s="12"/>
      <c r="D13" s="12"/>
      <c r="E13" s="12">
        <f t="shared" si="0"/>
        <v>0</v>
      </c>
      <c r="F13" s="2"/>
    </row>
    <row r="14" spans="1:6" ht="19.5" customHeight="1">
      <c r="A14" s="185"/>
      <c r="B14" s="1"/>
      <c r="C14" s="12"/>
      <c r="D14" s="12"/>
      <c r="E14" s="12">
        <f t="shared" si="0"/>
        <v>0</v>
      </c>
      <c r="F14" s="2"/>
    </row>
    <row r="15" spans="1:6" ht="19.5" customHeight="1">
      <c r="A15" s="185"/>
      <c r="B15" s="1"/>
      <c r="C15" s="12"/>
      <c r="D15" s="12"/>
      <c r="E15" s="12">
        <f t="shared" si="0"/>
        <v>0</v>
      </c>
      <c r="F15" s="2"/>
    </row>
    <row r="16" spans="1:6" ht="19.5" customHeight="1">
      <c r="A16" s="185"/>
      <c r="B16" s="1"/>
      <c r="C16" s="12"/>
      <c r="D16" s="12"/>
      <c r="E16" s="12">
        <f t="shared" si="0"/>
        <v>0</v>
      </c>
      <c r="F16" s="2"/>
    </row>
    <row r="17" spans="1:6" ht="19.5" customHeight="1">
      <c r="A17" s="185"/>
      <c r="B17" s="1"/>
      <c r="C17" s="12"/>
      <c r="D17" s="12"/>
      <c r="E17" s="12">
        <f t="shared" si="0"/>
        <v>0</v>
      </c>
      <c r="F17" s="2"/>
    </row>
    <row r="18" spans="1:6" ht="19.5" customHeight="1">
      <c r="A18" s="185"/>
      <c r="B18" s="1"/>
      <c r="C18" s="12"/>
      <c r="D18" s="12"/>
      <c r="E18" s="12">
        <f t="shared" si="0"/>
        <v>0</v>
      </c>
      <c r="F18" s="2"/>
    </row>
    <row r="19" spans="1:6" ht="19.5" customHeight="1">
      <c r="A19" s="185"/>
      <c r="B19" s="1"/>
      <c r="C19" s="12"/>
      <c r="D19" s="12"/>
      <c r="E19" s="12">
        <f t="shared" si="0"/>
        <v>0</v>
      </c>
      <c r="F19" s="2"/>
    </row>
    <row r="20" spans="1:6" ht="19.5" customHeight="1">
      <c r="A20" s="185"/>
      <c r="B20" s="1"/>
      <c r="C20" s="12"/>
      <c r="D20" s="12"/>
      <c r="E20" s="12">
        <f t="shared" si="0"/>
        <v>0</v>
      </c>
      <c r="F20" s="2"/>
    </row>
    <row r="21" spans="1:6" ht="19.5" customHeight="1">
      <c r="A21" s="185"/>
      <c r="B21" s="1"/>
      <c r="C21" s="12"/>
      <c r="D21" s="12"/>
      <c r="E21" s="12">
        <f t="shared" si="0"/>
        <v>0</v>
      </c>
      <c r="F21" s="2"/>
    </row>
    <row r="22" spans="1:6" ht="19.5" customHeight="1">
      <c r="A22" s="185"/>
      <c r="B22" s="1"/>
      <c r="C22" s="12"/>
      <c r="D22" s="12"/>
      <c r="E22" s="12">
        <f t="shared" si="0"/>
        <v>0</v>
      </c>
      <c r="F22" s="2"/>
    </row>
    <row r="23" spans="1:6" ht="19.5" customHeight="1">
      <c r="A23" s="185"/>
      <c r="B23" s="1"/>
      <c r="C23" s="12"/>
      <c r="D23" s="12"/>
      <c r="E23" s="12">
        <f t="shared" si="0"/>
        <v>0</v>
      </c>
      <c r="F23" s="2"/>
    </row>
    <row r="24" spans="1:6" ht="19.5" customHeight="1">
      <c r="A24" s="185"/>
      <c r="B24" s="1"/>
      <c r="C24" s="12"/>
      <c r="D24" s="12"/>
      <c r="E24" s="12">
        <f t="shared" si="0"/>
        <v>0</v>
      </c>
      <c r="F24" s="2"/>
    </row>
    <row r="25" spans="1:6" ht="19.5" customHeight="1">
      <c r="A25" s="8"/>
      <c r="B25" s="1"/>
      <c r="C25" s="12"/>
      <c r="D25" s="12"/>
      <c r="E25" s="12">
        <f t="shared" si="0"/>
        <v>0</v>
      </c>
      <c r="F25" s="2"/>
    </row>
    <row r="26" spans="1:6" ht="19.5" customHeight="1">
      <c r="A26" s="8"/>
      <c r="B26" s="1"/>
      <c r="C26" s="12"/>
      <c r="D26" s="12"/>
      <c r="E26" s="12">
        <f t="shared" si="0"/>
        <v>0</v>
      </c>
      <c r="F26" s="2"/>
    </row>
    <row r="27" spans="1:6" ht="19.5" customHeight="1">
      <c r="A27" s="8"/>
      <c r="B27" s="1"/>
      <c r="C27" s="12"/>
      <c r="D27" s="12"/>
      <c r="E27" s="12">
        <f t="shared" si="0"/>
        <v>0</v>
      </c>
      <c r="F27" s="2"/>
    </row>
    <row r="28" spans="1:6" ht="19.5" customHeight="1">
      <c r="A28" s="8"/>
      <c r="B28" s="1"/>
      <c r="C28" s="12"/>
      <c r="D28" s="12"/>
      <c r="E28" s="12"/>
      <c r="F28" s="2"/>
    </row>
    <row r="29" spans="1:6" ht="19.5" customHeight="1">
      <c r="A29" s="8"/>
      <c r="B29" s="1"/>
      <c r="C29" s="12"/>
      <c r="D29" s="12"/>
      <c r="E29" s="12"/>
      <c r="F29" s="2"/>
    </row>
    <row r="30" spans="1:6" ht="19.5" customHeight="1">
      <c r="A30" s="8"/>
      <c r="B30" s="1"/>
      <c r="C30" s="12"/>
      <c r="D30" s="12"/>
      <c r="E30" s="12"/>
      <c r="F30" s="2"/>
    </row>
    <row r="31" spans="1:6" ht="19.5" customHeight="1">
      <c r="A31" s="8"/>
      <c r="B31" s="1"/>
      <c r="C31" s="12"/>
      <c r="D31" s="12"/>
      <c r="E31" s="12"/>
      <c r="F31" s="2"/>
    </row>
    <row r="32" spans="1:6" ht="19.5" customHeight="1">
      <c r="A32" s="8"/>
      <c r="B32" s="1"/>
      <c r="C32" s="12"/>
      <c r="D32" s="12"/>
      <c r="E32" s="12"/>
      <c r="F32" s="2"/>
    </row>
    <row r="33" spans="1:6" ht="19.5" customHeight="1">
      <c r="A33" s="8"/>
      <c r="B33" s="1"/>
      <c r="C33" s="12"/>
      <c r="D33" s="12"/>
      <c r="E33" s="12"/>
      <c r="F33" s="2"/>
    </row>
    <row r="34" spans="1:6" ht="19.5" customHeight="1">
      <c r="A34" s="8"/>
      <c r="B34" s="1"/>
      <c r="C34" s="12"/>
      <c r="D34" s="12"/>
      <c r="E34" s="12"/>
      <c r="F34" s="2"/>
    </row>
    <row r="35" spans="1:6" ht="19.5" customHeight="1">
      <c r="A35" s="8"/>
      <c r="B35" s="1"/>
      <c r="C35" s="12"/>
      <c r="D35" s="12"/>
      <c r="E35" s="12"/>
      <c r="F35" s="2"/>
    </row>
    <row r="36" spans="1:6" ht="19.5" customHeight="1">
      <c r="A36" s="8"/>
      <c r="B36" s="1"/>
      <c r="C36" s="12"/>
      <c r="D36" s="12"/>
      <c r="E36" s="12"/>
      <c r="F36" s="2"/>
    </row>
    <row r="37" spans="1:6" ht="19.5" customHeight="1">
      <c r="A37" s="8"/>
      <c r="B37" s="1"/>
      <c r="C37" s="12"/>
      <c r="D37" s="12"/>
      <c r="E37" s="12"/>
      <c r="F37" s="2"/>
    </row>
    <row r="38" spans="1:6" ht="19.5" customHeight="1">
      <c r="A38" s="8"/>
      <c r="B38" s="1"/>
      <c r="C38" s="12"/>
      <c r="D38" s="12"/>
      <c r="E38" s="12"/>
      <c r="F38" s="2"/>
    </row>
    <row r="39" spans="1:6" ht="19.5" customHeight="1">
      <c r="A39" s="8"/>
      <c r="B39" s="1"/>
      <c r="C39" s="12"/>
      <c r="D39" s="12"/>
      <c r="E39" s="12"/>
      <c r="F39" s="2"/>
    </row>
    <row r="40" spans="1:6" ht="19.5" customHeight="1" thickBot="1">
      <c r="A40" s="9"/>
      <c r="B40" s="3"/>
      <c r="C40" s="13"/>
      <c r="D40" s="13"/>
      <c r="E40" s="13"/>
      <c r="F40" s="4"/>
    </row>
  </sheetData>
  <mergeCells count="2">
    <mergeCell ref="C2:E2"/>
    <mergeCell ref="C3:D3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C470D-A1F4-4A48-BED2-865C5581C305}">
  <dimension ref="A1:F40"/>
  <sheetViews>
    <sheetView zoomScaleNormal="100" workbookViewId="0">
      <selection activeCell="D12" sqref="D12"/>
    </sheetView>
  </sheetViews>
  <sheetFormatPr defaultRowHeight="16.5"/>
  <cols>
    <col min="1" max="1" width="7.375" style="6" customWidth="1"/>
    <col min="2" max="2" width="26.75" customWidth="1"/>
    <col min="3" max="5" width="13.875" style="10" customWidth="1"/>
    <col min="6" max="6" width="18.25" customWidth="1"/>
  </cols>
  <sheetData>
    <row r="1" spans="1:6" s="54" customFormat="1">
      <c r="A1" s="53"/>
      <c r="C1" s="55"/>
      <c r="D1" s="55"/>
      <c r="E1" s="55"/>
    </row>
    <row r="2" spans="1:6" s="54" customFormat="1" ht="20.25">
      <c r="A2" s="53"/>
      <c r="C2" s="258" t="s">
        <v>238</v>
      </c>
      <c r="D2" s="259"/>
      <c r="E2" s="260"/>
    </row>
    <row r="3" spans="1:6" s="54" customFormat="1" ht="17.25" thickBot="1">
      <c r="A3" s="53" t="s">
        <v>597</v>
      </c>
      <c r="B3" s="70" t="s">
        <v>598</v>
      </c>
      <c r="C3" s="265" t="s">
        <v>599</v>
      </c>
      <c r="D3" s="265"/>
      <c r="E3" s="71"/>
    </row>
    <row r="4" spans="1:6" ht="23.25" customHeight="1" thickBot="1">
      <c r="A4" s="18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6" ht="19.5" customHeight="1">
      <c r="A5" s="186">
        <v>45433</v>
      </c>
      <c r="B5" s="5" t="s">
        <v>65</v>
      </c>
      <c r="C5" s="11">
        <v>45000000</v>
      </c>
      <c r="D5" s="11"/>
      <c r="E5" s="11">
        <f>C5-D5</f>
        <v>45000000</v>
      </c>
      <c r="F5" s="25"/>
    </row>
    <row r="6" spans="1:6" ht="19.5" customHeight="1">
      <c r="A6" s="194">
        <v>45433</v>
      </c>
      <c r="B6" s="81" t="s">
        <v>430</v>
      </c>
      <c r="C6" s="37">
        <v>3500000</v>
      </c>
      <c r="D6" s="37"/>
      <c r="E6" s="37">
        <f>E5+C6-D6</f>
        <v>48500000</v>
      </c>
      <c r="F6" s="38"/>
    </row>
    <row r="7" spans="1:6" ht="19.5" customHeight="1">
      <c r="A7" s="195">
        <v>45461</v>
      </c>
      <c r="B7" s="33" t="s">
        <v>7</v>
      </c>
      <c r="C7" s="32"/>
      <c r="D7" s="32">
        <v>22000000</v>
      </c>
      <c r="E7" s="32">
        <f t="shared" ref="E7:E27" si="0">E6+C7-D7</f>
        <v>26500000</v>
      </c>
      <c r="F7" s="2"/>
    </row>
    <row r="8" spans="1:6" ht="19.5" customHeight="1">
      <c r="A8" s="194">
        <v>45546</v>
      </c>
      <c r="B8" s="1" t="s">
        <v>773</v>
      </c>
      <c r="C8" s="12">
        <v>120000</v>
      </c>
      <c r="D8" s="12"/>
      <c r="E8" s="12">
        <f t="shared" si="0"/>
        <v>26620000</v>
      </c>
      <c r="F8" s="2"/>
    </row>
    <row r="9" spans="1:6" ht="19.5" customHeight="1">
      <c r="A9" s="194">
        <v>45596</v>
      </c>
      <c r="B9" s="1" t="s">
        <v>7</v>
      </c>
      <c r="C9" s="12"/>
      <c r="D9" s="12">
        <v>26620000</v>
      </c>
      <c r="E9" s="12">
        <f t="shared" si="0"/>
        <v>0</v>
      </c>
      <c r="F9" s="2"/>
    </row>
    <row r="10" spans="1:6" ht="19.5" customHeight="1">
      <c r="A10" s="194"/>
      <c r="B10" s="1"/>
      <c r="C10" s="12"/>
      <c r="D10" s="12"/>
      <c r="E10" s="12">
        <f t="shared" si="0"/>
        <v>0</v>
      </c>
      <c r="F10" s="2"/>
    </row>
    <row r="11" spans="1:6" ht="19.5" customHeight="1">
      <c r="A11" s="194"/>
      <c r="B11" s="1"/>
      <c r="C11" s="12"/>
      <c r="D11" s="12"/>
      <c r="E11" s="12">
        <f t="shared" si="0"/>
        <v>0</v>
      </c>
      <c r="F11" s="2"/>
    </row>
    <row r="12" spans="1:6" ht="19.5" customHeight="1">
      <c r="A12" s="194"/>
      <c r="B12" s="1"/>
      <c r="C12" s="12"/>
      <c r="D12" s="12"/>
      <c r="E12" s="12">
        <f t="shared" si="0"/>
        <v>0</v>
      </c>
      <c r="F12" s="2"/>
    </row>
    <row r="13" spans="1:6" ht="19.5" customHeight="1">
      <c r="A13" s="194"/>
      <c r="B13" s="1"/>
      <c r="C13" s="12"/>
      <c r="D13" s="12"/>
      <c r="E13" s="12">
        <f t="shared" si="0"/>
        <v>0</v>
      </c>
      <c r="F13" s="2"/>
    </row>
    <row r="14" spans="1:6" ht="19.5" customHeight="1">
      <c r="A14" s="194"/>
      <c r="B14" s="1"/>
      <c r="C14" s="12"/>
      <c r="D14" s="12"/>
      <c r="E14" s="12">
        <f t="shared" si="0"/>
        <v>0</v>
      </c>
      <c r="F14" s="2"/>
    </row>
    <row r="15" spans="1:6" ht="19.5" customHeight="1">
      <c r="A15" s="194"/>
      <c r="B15" s="1"/>
      <c r="C15" s="12"/>
      <c r="D15" s="12"/>
      <c r="E15" s="12">
        <f t="shared" si="0"/>
        <v>0</v>
      </c>
      <c r="F15" s="2"/>
    </row>
    <row r="16" spans="1:6" ht="19.5" customHeight="1">
      <c r="A16" s="194"/>
      <c r="B16" s="1"/>
      <c r="C16" s="12"/>
      <c r="D16" s="12"/>
      <c r="E16" s="12">
        <f t="shared" si="0"/>
        <v>0</v>
      </c>
      <c r="F16" s="2"/>
    </row>
    <row r="17" spans="1:6" ht="19.5" customHeight="1">
      <c r="A17" s="194"/>
      <c r="B17" s="1"/>
      <c r="C17" s="12"/>
      <c r="D17" s="12"/>
      <c r="E17" s="12">
        <f t="shared" si="0"/>
        <v>0</v>
      </c>
      <c r="F17" s="2"/>
    </row>
    <row r="18" spans="1:6" ht="19.5" customHeight="1">
      <c r="A18" s="194"/>
      <c r="B18" s="1"/>
      <c r="C18" s="12"/>
      <c r="D18" s="12"/>
      <c r="E18" s="12">
        <f t="shared" si="0"/>
        <v>0</v>
      </c>
      <c r="F18" s="2"/>
    </row>
    <row r="19" spans="1:6" ht="19.5" customHeight="1">
      <c r="A19" s="194"/>
      <c r="B19" s="1"/>
      <c r="C19" s="12"/>
      <c r="D19" s="12"/>
      <c r="E19" s="12">
        <f t="shared" si="0"/>
        <v>0</v>
      </c>
      <c r="F19" s="2"/>
    </row>
    <row r="20" spans="1:6" ht="19.5" customHeight="1">
      <c r="A20" s="194"/>
      <c r="B20" s="1"/>
      <c r="C20" s="12"/>
      <c r="D20" s="12"/>
      <c r="E20" s="12">
        <f t="shared" si="0"/>
        <v>0</v>
      </c>
      <c r="F20" s="2"/>
    </row>
    <row r="21" spans="1:6" ht="19.5" customHeight="1">
      <c r="A21" s="194"/>
      <c r="B21" s="1"/>
      <c r="C21" s="12"/>
      <c r="D21" s="12"/>
      <c r="E21" s="12">
        <f t="shared" si="0"/>
        <v>0</v>
      </c>
      <c r="F21" s="2"/>
    </row>
    <row r="22" spans="1:6" ht="19.5" customHeight="1">
      <c r="A22" s="194"/>
      <c r="B22" s="1"/>
      <c r="C22" s="12"/>
      <c r="D22" s="12"/>
      <c r="E22" s="12">
        <f t="shared" si="0"/>
        <v>0</v>
      </c>
      <c r="F22" s="2"/>
    </row>
    <row r="23" spans="1:6" ht="19.5" customHeight="1">
      <c r="A23" s="194"/>
      <c r="B23" s="1"/>
      <c r="C23" s="12"/>
      <c r="D23" s="12"/>
      <c r="E23" s="12">
        <f t="shared" si="0"/>
        <v>0</v>
      </c>
      <c r="F23" s="2"/>
    </row>
    <row r="24" spans="1:6" ht="19.5" customHeight="1">
      <c r="A24" s="194"/>
      <c r="B24" s="1"/>
      <c r="C24" s="12"/>
      <c r="D24" s="12"/>
      <c r="E24" s="12">
        <f t="shared" si="0"/>
        <v>0</v>
      </c>
      <c r="F24" s="2"/>
    </row>
    <row r="25" spans="1:6" ht="19.5" customHeight="1">
      <c r="A25" s="194"/>
      <c r="B25" s="1"/>
      <c r="C25" s="12"/>
      <c r="D25" s="12"/>
      <c r="E25" s="12">
        <f t="shared" si="0"/>
        <v>0</v>
      </c>
      <c r="F25" s="2"/>
    </row>
    <row r="26" spans="1:6" ht="19.5" customHeight="1">
      <c r="A26" s="194"/>
      <c r="B26" s="1"/>
      <c r="C26" s="12"/>
      <c r="D26" s="12"/>
      <c r="E26" s="12">
        <f t="shared" si="0"/>
        <v>0</v>
      </c>
      <c r="F26" s="2"/>
    </row>
    <row r="27" spans="1:6" ht="19.5" customHeight="1">
      <c r="A27" s="194"/>
      <c r="B27" s="1"/>
      <c r="C27" s="12"/>
      <c r="D27" s="12"/>
      <c r="E27" s="12">
        <f t="shared" si="0"/>
        <v>0</v>
      </c>
      <c r="F27" s="2"/>
    </row>
    <row r="28" spans="1:6" ht="19.5" customHeight="1">
      <c r="A28" s="8"/>
      <c r="B28" s="1"/>
      <c r="C28" s="12"/>
      <c r="D28" s="12"/>
      <c r="E28" s="12"/>
      <c r="F28" s="2"/>
    </row>
    <row r="29" spans="1:6" ht="19.5" customHeight="1">
      <c r="A29" s="8"/>
      <c r="B29" s="1"/>
      <c r="C29" s="12"/>
      <c r="D29" s="12"/>
      <c r="E29" s="12"/>
      <c r="F29" s="2"/>
    </row>
    <row r="30" spans="1:6" ht="19.5" customHeight="1">
      <c r="A30" s="8"/>
      <c r="B30" s="1"/>
      <c r="C30" s="12"/>
      <c r="D30" s="12"/>
      <c r="E30" s="12"/>
      <c r="F30" s="2"/>
    </row>
    <row r="31" spans="1:6" ht="19.5" customHeight="1">
      <c r="A31" s="8"/>
      <c r="B31" s="1"/>
      <c r="C31" s="12"/>
      <c r="D31" s="12"/>
      <c r="E31" s="12"/>
      <c r="F31" s="2"/>
    </row>
    <row r="32" spans="1:6" ht="19.5" customHeight="1">
      <c r="A32" s="8"/>
      <c r="B32" s="1"/>
      <c r="C32" s="12"/>
      <c r="D32" s="12"/>
      <c r="E32" s="12"/>
      <c r="F32" s="2"/>
    </row>
    <row r="33" spans="1:6" ht="19.5" customHeight="1">
      <c r="A33" s="8"/>
      <c r="B33" s="1"/>
      <c r="C33" s="12"/>
      <c r="D33" s="12"/>
      <c r="E33" s="12"/>
      <c r="F33" s="2"/>
    </row>
    <row r="34" spans="1:6" ht="19.5" customHeight="1">
      <c r="A34" s="8"/>
      <c r="B34" s="1"/>
      <c r="C34" s="12"/>
      <c r="D34" s="12"/>
      <c r="E34" s="12"/>
      <c r="F34" s="2"/>
    </row>
    <row r="35" spans="1:6" ht="19.5" customHeight="1">
      <c r="A35" s="8"/>
      <c r="B35" s="1"/>
      <c r="C35" s="12"/>
      <c r="D35" s="12"/>
      <c r="E35" s="12"/>
      <c r="F35" s="2"/>
    </row>
    <row r="36" spans="1:6" ht="19.5" customHeight="1">
      <c r="A36" s="8"/>
      <c r="B36" s="1"/>
      <c r="C36" s="12"/>
      <c r="D36" s="12"/>
      <c r="E36" s="12"/>
      <c r="F36" s="2"/>
    </row>
    <row r="37" spans="1:6" ht="19.5" customHeight="1">
      <c r="A37" s="8"/>
      <c r="B37" s="1"/>
      <c r="C37" s="12"/>
      <c r="D37" s="12"/>
      <c r="E37" s="12"/>
      <c r="F37" s="2"/>
    </row>
    <row r="38" spans="1:6" ht="19.5" customHeight="1">
      <c r="A38" s="8"/>
      <c r="B38" s="1"/>
      <c r="C38" s="12"/>
      <c r="D38" s="12"/>
      <c r="E38" s="12"/>
      <c r="F38" s="2"/>
    </row>
    <row r="39" spans="1:6" ht="19.5" customHeight="1">
      <c r="A39" s="8"/>
      <c r="B39" s="1"/>
      <c r="C39" s="12"/>
      <c r="D39" s="12"/>
      <c r="E39" s="12"/>
      <c r="F39" s="2"/>
    </row>
    <row r="40" spans="1:6" ht="19.5" customHeight="1" thickBot="1">
      <c r="A40" s="9"/>
      <c r="B40" s="3"/>
      <c r="C40" s="13"/>
      <c r="D40" s="13"/>
      <c r="E40" s="13"/>
      <c r="F40" s="4"/>
    </row>
  </sheetData>
  <mergeCells count="2">
    <mergeCell ref="C2:E2"/>
    <mergeCell ref="C3:D3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CDADD-CD57-4DD3-937F-F525015760DA}">
  <sheetPr codeName="Sheet13"/>
  <dimension ref="A3:F40"/>
  <sheetViews>
    <sheetView zoomScaleNormal="100" workbookViewId="0">
      <selection activeCell="D25" sqref="D25"/>
    </sheetView>
  </sheetViews>
  <sheetFormatPr defaultRowHeight="16.5"/>
  <cols>
    <col min="1" max="1" width="7.375" style="6" customWidth="1"/>
    <col min="2" max="2" width="26.75" customWidth="1"/>
    <col min="3" max="5" width="13.875" style="10" customWidth="1"/>
    <col min="6" max="6" width="18.25" customWidth="1"/>
  </cols>
  <sheetData>
    <row r="3" spans="1:6" ht="17.25" thickBot="1">
      <c r="A3" s="46" t="s">
        <v>50</v>
      </c>
      <c r="B3" s="15" t="s">
        <v>52</v>
      </c>
      <c r="C3" s="263" t="s">
        <v>53</v>
      </c>
      <c r="D3" s="262"/>
      <c r="E3" s="14"/>
      <c r="F3" s="47" t="s">
        <v>78</v>
      </c>
    </row>
    <row r="4" spans="1:6" ht="23.25" customHeight="1" thickBot="1">
      <c r="A4" s="18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6" ht="19.5" customHeight="1">
      <c r="A5" s="7">
        <v>44991</v>
      </c>
      <c r="B5" s="5" t="s">
        <v>51</v>
      </c>
      <c r="C5" s="11">
        <v>35100000</v>
      </c>
      <c r="D5" s="11"/>
      <c r="E5" s="11">
        <f>C5-D5</f>
        <v>35100000</v>
      </c>
      <c r="F5" s="25"/>
    </row>
    <row r="6" spans="1:6" ht="19.5" customHeight="1">
      <c r="A6" s="8">
        <v>45000</v>
      </c>
      <c r="B6" s="33" t="s">
        <v>42</v>
      </c>
      <c r="C6" s="32"/>
      <c r="D6" s="32">
        <v>20800000</v>
      </c>
      <c r="E6" s="32">
        <f>E5+C6-D6</f>
        <v>14300000</v>
      </c>
      <c r="F6" s="38"/>
    </row>
    <row r="7" spans="1:6" ht="19.5" customHeight="1">
      <c r="A7" s="8">
        <v>45016</v>
      </c>
      <c r="B7" s="1" t="s">
        <v>244</v>
      </c>
      <c r="C7" s="12"/>
      <c r="D7" s="12">
        <v>14300000</v>
      </c>
      <c r="E7" s="12">
        <f t="shared" ref="E7:E27" si="0">E6+C7-D7</f>
        <v>0</v>
      </c>
      <c r="F7" s="2"/>
    </row>
    <row r="8" spans="1:6" ht="19.5" customHeight="1">
      <c r="A8" s="8"/>
      <c r="B8" s="1"/>
      <c r="C8" s="12"/>
      <c r="D8" s="12"/>
      <c r="E8" s="12">
        <f t="shared" si="0"/>
        <v>0</v>
      </c>
      <c r="F8" s="2"/>
    </row>
    <row r="9" spans="1:6" ht="19.5" customHeight="1">
      <c r="A9" s="8"/>
      <c r="B9" s="1"/>
      <c r="C9" s="12"/>
      <c r="D9" s="12"/>
      <c r="E9" s="12">
        <f t="shared" si="0"/>
        <v>0</v>
      </c>
      <c r="F9" s="2"/>
    </row>
    <row r="10" spans="1:6" ht="19.5" customHeight="1">
      <c r="A10" s="8"/>
      <c r="B10" s="1"/>
      <c r="C10" s="12"/>
      <c r="D10" s="12"/>
      <c r="E10" s="12">
        <f t="shared" si="0"/>
        <v>0</v>
      </c>
      <c r="F10" s="2"/>
    </row>
    <row r="11" spans="1:6" ht="19.5" customHeight="1">
      <c r="A11" s="8"/>
      <c r="B11" s="1"/>
      <c r="C11" s="12"/>
      <c r="D11" s="12"/>
      <c r="E11" s="12">
        <f t="shared" si="0"/>
        <v>0</v>
      </c>
      <c r="F11" s="2"/>
    </row>
    <row r="12" spans="1:6" ht="19.5" customHeight="1">
      <c r="A12" s="8"/>
      <c r="B12" s="1"/>
      <c r="C12" s="12"/>
      <c r="D12" s="12"/>
      <c r="E12" s="12">
        <f t="shared" si="0"/>
        <v>0</v>
      </c>
      <c r="F12" s="2"/>
    </row>
    <row r="13" spans="1:6" ht="19.5" customHeight="1">
      <c r="A13" s="8"/>
      <c r="B13" s="1"/>
      <c r="C13" s="12"/>
      <c r="D13" s="12"/>
      <c r="E13" s="12">
        <f t="shared" si="0"/>
        <v>0</v>
      </c>
      <c r="F13" s="2"/>
    </row>
    <row r="14" spans="1:6" ht="19.5" customHeight="1">
      <c r="A14" s="8"/>
      <c r="B14" s="1"/>
      <c r="C14" s="12"/>
      <c r="D14" s="12"/>
      <c r="E14" s="12">
        <f t="shared" si="0"/>
        <v>0</v>
      </c>
      <c r="F14" s="2"/>
    </row>
    <row r="15" spans="1:6" ht="19.5" customHeight="1">
      <c r="A15" s="8"/>
      <c r="B15" s="1"/>
      <c r="C15" s="12"/>
      <c r="D15" s="12"/>
      <c r="E15" s="12">
        <f t="shared" si="0"/>
        <v>0</v>
      </c>
      <c r="F15" s="2"/>
    </row>
    <row r="16" spans="1:6" ht="19.5" customHeight="1">
      <c r="A16" s="8"/>
      <c r="B16" s="1"/>
      <c r="C16" s="12"/>
      <c r="D16" s="12"/>
      <c r="E16" s="12">
        <f t="shared" si="0"/>
        <v>0</v>
      </c>
      <c r="F16" s="2"/>
    </row>
    <row r="17" spans="1:6" ht="19.5" customHeight="1">
      <c r="A17" s="8"/>
      <c r="B17" s="1"/>
      <c r="C17" s="12"/>
      <c r="D17" s="12"/>
      <c r="E17" s="12">
        <f t="shared" si="0"/>
        <v>0</v>
      </c>
      <c r="F17" s="2"/>
    </row>
    <row r="18" spans="1:6" ht="19.5" customHeight="1">
      <c r="A18" s="8"/>
      <c r="B18" s="1"/>
      <c r="C18" s="12"/>
      <c r="D18" s="12"/>
      <c r="E18" s="12">
        <f t="shared" si="0"/>
        <v>0</v>
      </c>
      <c r="F18" s="2"/>
    </row>
    <row r="19" spans="1:6" ht="19.5" customHeight="1">
      <c r="A19" s="8"/>
      <c r="B19" s="1"/>
      <c r="C19" s="12"/>
      <c r="D19" s="12"/>
      <c r="E19" s="12">
        <f t="shared" si="0"/>
        <v>0</v>
      </c>
      <c r="F19" s="2"/>
    </row>
    <row r="20" spans="1:6" ht="19.5" customHeight="1">
      <c r="A20" s="8"/>
      <c r="B20" s="1"/>
      <c r="C20" s="12"/>
      <c r="D20" s="12"/>
      <c r="E20" s="12">
        <f t="shared" si="0"/>
        <v>0</v>
      </c>
      <c r="F20" s="2"/>
    </row>
    <row r="21" spans="1:6" ht="19.5" customHeight="1">
      <c r="A21" s="8"/>
      <c r="B21" s="1"/>
      <c r="C21" s="12"/>
      <c r="D21" s="12"/>
      <c r="E21" s="12">
        <f t="shared" si="0"/>
        <v>0</v>
      </c>
      <c r="F21" s="2"/>
    </row>
    <row r="22" spans="1:6" ht="19.5" customHeight="1">
      <c r="A22" s="8"/>
      <c r="B22" s="1"/>
      <c r="C22" s="12"/>
      <c r="D22" s="12"/>
      <c r="E22" s="12">
        <f t="shared" si="0"/>
        <v>0</v>
      </c>
      <c r="F22" s="2"/>
    </row>
    <row r="23" spans="1:6" ht="19.5" customHeight="1">
      <c r="A23" s="8"/>
      <c r="B23" s="1"/>
      <c r="C23" s="12"/>
      <c r="D23" s="12"/>
      <c r="E23" s="12">
        <f t="shared" si="0"/>
        <v>0</v>
      </c>
      <c r="F23" s="2"/>
    </row>
    <row r="24" spans="1:6" ht="19.5" customHeight="1">
      <c r="A24" s="8"/>
      <c r="B24" s="1"/>
      <c r="C24" s="12"/>
      <c r="D24" s="12"/>
      <c r="E24" s="12">
        <f t="shared" si="0"/>
        <v>0</v>
      </c>
      <c r="F24" s="2"/>
    </row>
    <row r="25" spans="1:6" ht="19.5" customHeight="1">
      <c r="A25" s="8"/>
      <c r="B25" s="1"/>
      <c r="C25" s="12"/>
      <c r="D25" s="12"/>
      <c r="E25" s="12">
        <f t="shared" si="0"/>
        <v>0</v>
      </c>
      <c r="F25" s="2"/>
    </row>
    <row r="26" spans="1:6" ht="19.5" customHeight="1">
      <c r="A26" s="8"/>
      <c r="B26" s="1"/>
      <c r="C26" s="12"/>
      <c r="D26" s="12"/>
      <c r="E26" s="12">
        <f t="shared" si="0"/>
        <v>0</v>
      </c>
      <c r="F26" s="2"/>
    </row>
    <row r="27" spans="1:6" ht="19.5" customHeight="1">
      <c r="A27" s="8"/>
      <c r="B27" s="1"/>
      <c r="C27" s="12"/>
      <c r="D27" s="12"/>
      <c r="E27" s="12">
        <f t="shared" si="0"/>
        <v>0</v>
      </c>
      <c r="F27" s="2"/>
    </row>
    <row r="28" spans="1:6" ht="19.5" customHeight="1">
      <c r="A28" s="8"/>
      <c r="B28" s="1"/>
      <c r="C28" s="12"/>
      <c r="D28" s="12"/>
      <c r="E28" s="12"/>
      <c r="F28" s="2"/>
    </row>
    <row r="29" spans="1:6" ht="19.5" customHeight="1">
      <c r="A29" s="8"/>
      <c r="B29" s="1"/>
      <c r="C29" s="12"/>
      <c r="D29" s="12"/>
      <c r="E29" s="12"/>
      <c r="F29" s="2"/>
    </row>
    <row r="30" spans="1:6" ht="19.5" customHeight="1">
      <c r="A30" s="8"/>
      <c r="B30" s="1"/>
      <c r="C30" s="12"/>
      <c r="D30" s="12"/>
      <c r="E30" s="12"/>
      <c r="F30" s="2"/>
    </row>
    <row r="31" spans="1:6" ht="19.5" customHeight="1">
      <c r="A31" s="8"/>
      <c r="B31" s="1"/>
      <c r="C31" s="12"/>
      <c r="D31" s="12"/>
      <c r="E31" s="12"/>
      <c r="F31" s="2"/>
    </row>
    <row r="32" spans="1:6" ht="19.5" customHeight="1">
      <c r="A32" s="8"/>
      <c r="B32" s="1"/>
      <c r="C32" s="12"/>
      <c r="D32" s="12"/>
      <c r="E32" s="12"/>
      <c r="F32" s="2"/>
    </row>
    <row r="33" spans="1:6" ht="19.5" customHeight="1">
      <c r="A33" s="8"/>
      <c r="B33" s="1"/>
      <c r="C33" s="12"/>
      <c r="D33" s="12"/>
      <c r="E33" s="12"/>
      <c r="F33" s="2"/>
    </row>
    <row r="34" spans="1:6" ht="19.5" customHeight="1">
      <c r="A34" s="8"/>
      <c r="B34" s="1"/>
      <c r="C34" s="12"/>
      <c r="D34" s="12"/>
      <c r="E34" s="12"/>
      <c r="F34" s="2"/>
    </row>
    <row r="35" spans="1:6" ht="19.5" customHeight="1">
      <c r="A35" s="8"/>
      <c r="B35" s="1"/>
      <c r="C35" s="12"/>
      <c r="D35" s="12"/>
      <c r="E35" s="12"/>
      <c r="F35" s="2"/>
    </row>
    <row r="36" spans="1:6" ht="19.5" customHeight="1">
      <c r="A36" s="8"/>
      <c r="B36" s="1"/>
      <c r="C36" s="12"/>
      <c r="D36" s="12"/>
      <c r="E36" s="12"/>
      <c r="F36" s="2"/>
    </row>
    <row r="37" spans="1:6" ht="19.5" customHeight="1">
      <c r="A37" s="8"/>
      <c r="B37" s="1"/>
      <c r="C37" s="12"/>
      <c r="D37" s="12"/>
      <c r="E37" s="12"/>
      <c r="F37" s="2"/>
    </row>
    <row r="38" spans="1:6" ht="19.5" customHeight="1">
      <c r="A38" s="8"/>
      <c r="B38" s="1"/>
      <c r="C38" s="12"/>
      <c r="D38" s="12"/>
      <c r="E38" s="12"/>
      <c r="F38" s="2"/>
    </row>
    <row r="39" spans="1:6" ht="19.5" customHeight="1">
      <c r="A39" s="8"/>
      <c r="B39" s="1"/>
      <c r="C39" s="12"/>
      <c r="D39" s="12"/>
      <c r="E39" s="12"/>
      <c r="F39" s="2"/>
    </row>
    <row r="40" spans="1:6" ht="19.5" customHeight="1" thickBot="1">
      <c r="A40" s="9"/>
      <c r="B40" s="3"/>
      <c r="C40" s="13"/>
      <c r="D40" s="13"/>
      <c r="E40" s="13"/>
      <c r="F40" s="4"/>
    </row>
  </sheetData>
  <mergeCells count="1">
    <mergeCell ref="C3:D3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E0C4C-92B4-443E-832B-788B310F4FC7}">
  <dimension ref="A2:F41"/>
  <sheetViews>
    <sheetView zoomScaleNormal="100" workbookViewId="0">
      <selection activeCell="G24" sqref="G24"/>
    </sheetView>
  </sheetViews>
  <sheetFormatPr defaultRowHeight="16.5"/>
  <cols>
    <col min="1" max="1" width="7.375" style="6" customWidth="1"/>
    <col min="2" max="2" width="26.75" customWidth="1"/>
    <col min="3" max="5" width="13.875" style="10" customWidth="1"/>
    <col min="6" max="6" width="18.25" customWidth="1"/>
  </cols>
  <sheetData>
    <row r="2" spans="1:6" ht="20.25">
      <c r="C2" s="258" t="s">
        <v>238</v>
      </c>
      <c r="D2" s="259"/>
      <c r="E2" s="260"/>
    </row>
    <row r="3" spans="1:6" ht="17.25" thickBot="1">
      <c r="A3" s="6" t="s">
        <v>330</v>
      </c>
      <c r="B3" s="44" t="s">
        <v>332</v>
      </c>
      <c r="C3" s="262" t="s">
        <v>331</v>
      </c>
      <c r="D3" s="262"/>
      <c r="E3" s="14"/>
    </row>
    <row r="4" spans="1:6" ht="23.25" customHeight="1" thickBot="1">
      <c r="A4" s="18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6" ht="19.5" customHeight="1">
      <c r="A5" s="107">
        <v>45219</v>
      </c>
      <c r="B5" s="5" t="s">
        <v>334</v>
      </c>
      <c r="C5" s="11">
        <v>1510000</v>
      </c>
      <c r="D5" s="11">
        <v>1000000</v>
      </c>
      <c r="E5" s="11">
        <f>C5-D5</f>
        <v>510000</v>
      </c>
      <c r="F5" s="25"/>
    </row>
    <row r="6" spans="1:6" ht="19.5" customHeight="1">
      <c r="A6" s="108">
        <v>45221</v>
      </c>
      <c r="B6" s="33" t="s">
        <v>333</v>
      </c>
      <c r="C6" s="32">
        <v>2000000</v>
      </c>
      <c r="D6" s="32"/>
      <c r="E6" s="32">
        <f>E5+C6-D6</f>
        <v>2510000</v>
      </c>
      <c r="F6" s="38"/>
    </row>
    <row r="7" spans="1:6" ht="19.5" customHeight="1">
      <c r="A7" s="108">
        <v>45224</v>
      </c>
      <c r="B7" s="1" t="s">
        <v>7</v>
      </c>
      <c r="C7" s="12"/>
      <c r="D7" s="12">
        <v>500000</v>
      </c>
      <c r="E7" s="12">
        <f t="shared" ref="E7:E28" si="0">E6+C7-D7</f>
        <v>2010000</v>
      </c>
      <c r="F7" s="2"/>
    </row>
    <row r="8" spans="1:6" ht="19.5" customHeight="1">
      <c r="A8" s="108">
        <v>1025</v>
      </c>
      <c r="B8" s="1" t="s">
        <v>415</v>
      </c>
      <c r="C8" s="12">
        <v>58000</v>
      </c>
      <c r="D8" s="12"/>
      <c r="E8" s="12">
        <f t="shared" si="0"/>
        <v>2068000</v>
      </c>
      <c r="F8" s="2"/>
    </row>
    <row r="9" spans="1:6" ht="19.5" customHeight="1">
      <c r="A9" s="108">
        <v>45220</v>
      </c>
      <c r="B9" s="1" t="s">
        <v>420</v>
      </c>
      <c r="C9" s="12">
        <v>18810</v>
      </c>
      <c r="D9" s="12"/>
      <c r="E9" s="12">
        <f t="shared" si="0"/>
        <v>2086810</v>
      </c>
      <c r="F9" s="2"/>
    </row>
    <row r="10" spans="1:6" ht="19.5" customHeight="1">
      <c r="A10" s="108">
        <v>45275</v>
      </c>
      <c r="B10" s="1" t="s">
        <v>419</v>
      </c>
      <c r="C10" s="12">
        <v>46000</v>
      </c>
      <c r="D10" s="12"/>
      <c r="E10" s="12">
        <f t="shared" si="0"/>
        <v>2132810</v>
      </c>
      <c r="F10" s="2"/>
    </row>
    <row r="11" spans="1:6" ht="19.5" customHeight="1">
      <c r="A11" s="108">
        <v>45305</v>
      </c>
      <c r="B11" s="1" t="s">
        <v>435</v>
      </c>
      <c r="C11" s="12">
        <v>10000</v>
      </c>
      <c r="D11" s="12"/>
      <c r="E11" s="12">
        <f t="shared" si="0"/>
        <v>2142810</v>
      </c>
      <c r="F11" s="2"/>
    </row>
    <row r="12" spans="1:6" ht="19.5" customHeight="1">
      <c r="A12" s="108">
        <v>45449</v>
      </c>
      <c r="B12" s="1" t="s">
        <v>660</v>
      </c>
      <c r="C12" s="12">
        <v>500000</v>
      </c>
      <c r="D12" s="12">
        <v>500000</v>
      </c>
      <c r="E12" s="12">
        <f t="shared" si="0"/>
        <v>2142810</v>
      </c>
      <c r="F12" s="2" t="s">
        <v>670</v>
      </c>
    </row>
    <row r="13" spans="1:6" ht="19.5" customHeight="1">
      <c r="A13" s="108">
        <v>45516</v>
      </c>
      <c r="B13" s="1" t="s">
        <v>410</v>
      </c>
      <c r="C13" s="12">
        <v>200000</v>
      </c>
      <c r="D13" s="12"/>
      <c r="E13" s="12">
        <f t="shared" si="0"/>
        <v>2342810</v>
      </c>
      <c r="F13" s="2"/>
    </row>
    <row r="14" spans="1:6" ht="19.5" customHeight="1">
      <c r="A14" s="108">
        <v>45584</v>
      </c>
      <c r="B14" s="1" t="s">
        <v>306</v>
      </c>
      <c r="C14" s="12">
        <v>329000</v>
      </c>
      <c r="D14" s="12">
        <v>135000</v>
      </c>
      <c r="E14" s="12">
        <f t="shared" si="0"/>
        <v>2536810</v>
      </c>
      <c r="F14" s="2"/>
    </row>
    <row r="15" spans="1:6" ht="19.5" customHeight="1">
      <c r="A15" s="108">
        <v>45584</v>
      </c>
      <c r="B15" s="1" t="s">
        <v>7</v>
      </c>
      <c r="C15" s="12"/>
      <c r="D15" s="12">
        <v>2540000</v>
      </c>
      <c r="E15" s="12">
        <f t="shared" si="0"/>
        <v>-3190</v>
      </c>
      <c r="F15" s="2"/>
    </row>
    <row r="16" spans="1:6" ht="19.5" customHeight="1">
      <c r="A16" s="108">
        <v>45585</v>
      </c>
      <c r="B16" s="1" t="s">
        <v>868</v>
      </c>
      <c r="C16" s="12">
        <v>136000</v>
      </c>
      <c r="D16" s="12">
        <v>135000</v>
      </c>
      <c r="E16" s="82">
        <f t="shared" si="0"/>
        <v>-2190</v>
      </c>
      <c r="F16" s="2"/>
    </row>
    <row r="17" spans="1:6" ht="19.5" customHeight="1">
      <c r="A17" s="149"/>
      <c r="B17" s="40" t="s">
        <v>512</v>
      </c>
      <c r="C17" s="41">
        <v>2190</v>
      </c>
      <c r="D17" s="41"/>
      <c r="E17" s="41">
        <f t="shared" si="0"/>
        <v>0</v>
      </c>
      <c r="F17" s="2"/>
    </row>
    <row r="18" spans="1:6" ht="19.5" customHeight="1">
      <c r="A18" s="108"/>
      <c r="B18" s="1"/>
      <c r="C18" s="12"/>
      <c r="D18" s="12"/>
      <c r="E18" s="12">
        <f t="shared" si="0"/>
        <v>0</v>
      </c>
      <c r="F18" s="2"/>
    </row>
    <row r="19" spans="1:6" ht="19.5" customHeight="1">
      <c r="A19" s="108"/>
      <c r="B19" s="1"/>
      <c r="C19" s="12"/>
      <c r="D19" s="12"/>
      <c r="E19" s="12">
        <f t="shared" si="0"/>
        <v>0</v>
      </c>
      <c r="F19" s="2"/>
    </row>
    <row r="20" spans="1:6" ht="19.5" customHeight="1">
      <c r="A20" s="108"/>
      <c r="B20" s="1"/>
      <c r="C20" s="12"/>
      <c r="D20" s="12"/>
      <c r="E20" s="12">
        <f t="shared" si="0"/>
        <v>0</v>
      </c>
      <c r="F20" s="2"/>
    </row>
    <row r="21" spans="1:6" ht="19.5" customHeight="1">
      <c r="A21" s="108"/>
      <c r="B21" s="1"/>
      <c r="C21" s="12"/>
      <c r="D21" s="12"/>
      <c r="E21" s="12">
        <f t="shared" si="0"/>
        <v>0</v>
      </c>
      <c r="F21" s="2"/>
    </row>
    <row r="22" spans="1:6" ht="19.5" customHeight="1">
      <c r="A22" s="108"/>
      <c r="B22" s="1"/>
      <c r="C22" s="12"/>
      <c r="D22" s="12"/>
      <c r="E22" s="12">
        <f t="shared" si="0"/>
        <v>0</v>
      </c>
      <c r="F22" s="2"/>
    </row>
    <row r="23" spans="1:6" ht="19.5" customHeight="1">
      <c r="A23" s="108"/>
      <c r="B23" s="1"/>
      <c r="C23" s="12"/>
      <c r="D23" s="12"/>
      <c r="E23" s="12">
        <f t="shared" si="0"/>
        <v>0</v>
      </c>
      <c r="F23" s="2"/>
    </row>
    <row r="24" spans="1:6" ht="19.5" customHeight="1">
      <c r="A24" s="108"/>
      <c r="B24" s="1"/>
      <c r="C24" s="12"/>
      <c r="D24" s="12"/>
      <c r="E24" s="12">
        <f t="shared" si="0"/>
        <v>0</v>
      </c>
      <c r="F24" s="2"/>
    </row>
    <row r="25" spans="1:6" ht="19.5" customHeight="1">
      <c r="A25" s="108"/>
      <c r="B25" s="1"/>
      <c r="C25" s="12"/>
      <c r="D25" s="12"/>
      <c r="E25" s="12">
        <f t="shared" si="0"/>
        <v>0</v>
      </c>
      <c r="F25" s="2"/>
    </row>
    <row r="26" spans="1:6" ht="19.5" customHeight="1">
      <c r="A26" s="108"/>
      <c r="B26" s="1"/>
      <c r="C26" s="12"/>
      <c r="D26" s="12"/>
      <c r="E26" s="12">
        <f t="shared" si="0"/>
        <v>0</v>
      </c>
      <c r="F26" s="2"/>
    </row>
    <row r="27" spans="1:6" ht="19.5" customHeight="1">
      <c r="A27" s="108"/>
      <c r="B27" s="1"/>
      <c r="C27" s="12"/>
      <c r="D27" s="12"/>
      <c r="E27" s="12">
        <f t="shared" si="0"/>
        <v>0</v>
      </c>
      <c r="F27" s="2"/>
    </row>
    <row r="28" spans="1:6" ht="19.5" customHeight="1">
      <c r="A28" s="108"/>
      <c r="B28" s="1"/>
      <c r="C28" s="12"/>
      <c r="D28" s="12"/>
      <c r="E28" s="12">
        <f t="shared" si="0"/>
        <v>0</v>
      </c>
      <c r="F28" s="2"/>
    </row>
    <row r="29" spans="1:6" ht="19.5" customHeight="1">
      <c r="A29" s="108"/>
      <c r="B29" s="1"/>
      <c r="C29" s="12"/>
      <c r="D29" s="12"/>
      <c r="E29" s="12"/>
      <c r="F29" s="2"/>
    </row>
    <row r="30" spans="1:6" ht="19.5" customHeight="1">
      <c r="A30" s="8"/>
      <c r="B30" s="1"/>
      <c r="C30" s="12"/>
      <c r="D30" s="12"/>
      <c r="E30" s="12"/>
      <c r="F30" s="2"/>
    </row>
    <row r="31" spans="1:6" ht="19.5" customHeight="1">
      <c r="A31" s="8"/>
      <c r="B31" s="1"/>
      <c r="C31" s="12"/>
      <c r="D31" s="12"/>
      <c r="E31" s="12"/>
      <c r="F31" s="2"/>
    </row>
    <row r="32" spans="1:6" ht="19.5" customHeight="1">
      <c r="A32" s="8"/>
      <c r="B32" s="1"/>
      <c r="C32" s="12"/>
      <c r="D32" s="12"/>
      <c r="E32" s="12"/>
      <c r="F32" s="2"/>
    </row>
    <row r="33" spans="1:6" ht="19.5" customHeight="1">
      <c r="A33" s="8"/>
      <c r="B33" s="1"/>
      <c r="C33" s="12"/>
      <c r="D33" s="12"/>
      <c r="E33" s="12"/>
      <c r="F33" s="2"/>
    </row>
    <row r="34" spans="1:6" ht="19.5" customHeight="1">
      <c r="A34" s="8"/>
      <c r="B34" s="1"/>
      <c r="C34" s="12"/>
      <c r="D34" s="12"/>
      <c r="E34" s="12"/>
      <c r="F34" s="2"/>
    </row>
    <row r="35" spans="1:6" ht="19.5" customHeight="1">
      <c r="A35" s="8"/>
      <c r="B35" s="1"/>
      <c r="C35" s="12"/>
      <c r="D35" s="12"/>
      <c r="E35" s="12"/>
      <c r="F35" s="2"/>
    </row>
    <row r="36" spans="1:6" ht="19.5" customHeight="1">
      <c r="A36" s="8"/>
      <c r="B36" s="1"/>
      <c r="C36" s="12"/>
      <c r="D36" s="12"/>
      <c r="E36" s="12"/>
      <c r="F36" s="2"/>
    </row>
    <row r="37" spans="1:6" ht="19.5" customHeight="1">
      <c r="A37" s="8"/>
      <c r="B37" s="1"/>
      <c r="C37" s="12"/>
      <c r="D37" s="12"/>
      <c r="E37" s="12"/>
      <c r="F37" s="2"/>
    </row>
    <row r="38" spans="1:6" ht="19.5" customHeight="1">
      <c r="A38" s="8"/>
      <c r="B38" s="1"/>
      <c r="C38" s="12"/>
      <c r="D38" s="12"/>
      <c r="E38" s="12"/>
      <c r="F38" s="2"/>
    </row>
    <row r="39" spans="1:6" ht="19.5" customHeight="1">
      <c r="A39" s="8"/>
      <c r="B39" s="1"/>
      <c r="C39" s="12"/>
      <c r="D39" s="12"/>
      <c r="E39" s="12"/>
      <c r="F39" s="2"/>
    </row>
    <row r="40" spans="1:6" ht="19.5" customHeight="1">
      <c r="A40" s="8"/>
      <c r="B40" s="1"/>
      <c r="C40" s="12"/>
      <c r="D40" s="12"/>
      <c r="E40" s="12"/>
      <c r="F40" s="2"/>
    </row>
    <row r="41" spans="1:6" ht="19.5" customHeight="1" thickBot="1">
      <c r="A41" s="9"/>
      <c r="B41" s="3"/>
      <c r="C41" s="13"/>
      <c r="D41" s="13"/>
      <c r="E41" s="13"/>
      <c r="F41" s="4"/>
    </row>
  </sheetData>
  <mergeCells count="2">
    <mergeCell ref="C3:D3"/>
    <mergeCell ref="C2:E2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9743-C590-44AF-887A-C24F06DBBC26}">
  <dimension ref="A1:H40"/>
  <sheetViews>
    <sheetView zoomScaleNormal="100" workbookViewId="0">
      <selection activeCell="N7" sqref="N7"/>
    </sheetView>
  </sheetViews>
  <sheetFormatPr defaultRowHeight="16.5"/>
  <cols>
    <col min="1" max="1" width="7.375" style="110" customWidth="1"/>
    <col min="2" max="2" width="26.75" customWidth="1"/>
    <col min="3" max="5" width="13.875" style="10" customWidth="1"/>
    <col min="6" max="6" width="18.25" customWidth="1"/>
  </cols>
  <sheetData>
    <row r="1" spans="1:8">
      <c r="A1" s="125"/>
      <c r="B1" s="54"/>
      <c r="C1" s="55"/>
      <c r="D1" s="55"/>
      <c r="E1" s="55"/>
      <c r="F1" s="54"/>
    </row>
    <row r="2" spans="1:8" ht="20.25">
      <c r="A2" s="125"/>
      <c r="B2" s="54"/>
      <c r="C2" s="258" t="s">
        <v>238</v>
      </c>
      <c r="D2" s="259"/>
      <c r="E2" s="260"/>
      <c r="F2" s="54"/>
    </row>
    <row r="3" spans="1:8" ht="17.25" thickBot="1">
      <c r="A3" s="125" t="s">
        <v>372</v>
      </c>
      <c r="B3" s="70" t="s">
        <v>401</v>
      </c>
      <c r="C3" s="265"/>
      <c r="D3" s="265"/>
      <c r="E3" s="71"/>
      <c r="F3" s="54"/>
    </row>
    <row r="4" spans="1:8" ht="23.25" customHeight="1" thickBot="1">
      <c r="A4" s="118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8" ht="19.5" customHeight="1">
      <c r="A5" s="101">
        <v>45210</v>
      </c>
      <c r="B5" s="5" t="s">
        <v>373</v>
      </c>
      <c r="C5" s="11">
        <v>452700</v>
      </c>
      <c r="D5" s="11"/>
      <c r="E5" s="11">
        <f>C5-D5</f>
        <v>452700</v>
      </c>
      <c r="F5" s="25"/>
    </row>
    <row r="6" spans="1:8" ht="19.5" customHeight="1">
      <c r="A6" s="120">
        <v>45238</v>
      </c>
      <c r="B6" s="81" t="s">
        <v>374</v>
      </c>
      <c r="C6" s="37">
        <v>1268000</v>
      </c>
      <c r="D6" s="37"/>
      <c r="E6" s="37">
        <f>E5+C6-D6</f>
        <v>1720700</v>
      </c>
      <c r="F6" s="38"/>
    </row>
    <row r="7" spans="1:8" ht="19.5" customHeight="1">
      <c r="A7" s="121"/>
      <c r="B7" s="31" t="s">
        <v>428</v>
      </c>
      <c r="C7" s="32"/>
      <c r="D7" s="32">
        <v>130000</v>
      </c>
      <c r="E7" s="32">
        <f t="shared" ref="E7:E27" si="0">E6+C7-D7</f>
        <v>1590700</v>
      </c>
      <c r="F7" s="2"/>
    </row>
    <row r="8" spans="1:8" ht="19.5" customHeight="1">
      <c r="A8" s="120">
        <v>45303</v>
      </c>
      <c r="B8" s="81" t="s">
        <v>7</v>
      </c>
      <c r="C8" s="37"/>
      <c r="D8" s="37">
        <v>1590700</v>
      </c>
      <c r="E8" s="37">
        <f t="shared" si="0"/>
        <v>0</v>
      </c>
      <c r="F8" s="2"/>
    </row>
    <row r="9" spans="1:8" ht="19.5" customHeight="1">
      <c r="A9" s="120">
        <v>45407</v>
      </c>
      <c r="B9" s="81" t="s">
        <v>552</v>
      </c>
      <c r="C9" s="37">
        <v>95000</v>
      </c>
      <c r="D9" s="37"/>
      <c r="E9" s="37">
        <f t="shared" si="0"/>
        <v>95000</v>
      </c>
      <c r="F9" s="2"/>
    </row>
    <row r="10" spans="1:8" ht="19.5" customHeight="1">
      <c r="A10" s="120">
        <v>45434</v>
      </c>
      <c r="B10" s="81" t="s">
        <v>616</v>
      </c>
      <c r="C10" s="37">
        <f>350000+64000+44000+55000</f>
        <v>513000</v>
      </c>
      <c r="D10" s="37"/>
      <c r="E10" s="37">
        <f t="shared" si="0"/>
        <v>608000</v>
      </c>
      <c r="F10" s="147" t="s">
        <v>698</v>
      </c>
    </row>
    <row r="11" spans="1:8" ht="19.5" customHeight="1">
      <c r="A11" s="120">
        <v>45438</v>
      </c>
      <c r="B11" s="81" t="s">
        <v>615</v>
      </c>
      <c r="C11" s="37">
        <v>37500</v>
      </c>
      <c r="D11" s="37"/>
      <c r="E11" s="37">
        <f t="shared" si="0"/>
        <v>645500</v>
      </c>
      <c r="F11" s="147" t="s">
        <v>614</v>
      </c>
      <c r="H11" s="28"/>
    </row>
    <row r="12" spans="1:8" ht="19.5" customHeight="1">
      <c r="A12" s="120">
        <v>45481</v>
      </c>
      <c r="B12" s="81" t="s">
        <v>699</v>
      </c>
      <c r="C12" s="37">
        <v>300000</v>
      </c>
      <c r="D12" s="37"/>
      <c r="E12" s="37">
        <f>E11+C12-D12</f>
        <v>945500</v>
      </c>
      <c r="F12" s="2"/>
    </row>
    <row r="13" spans="1:8" ht="19.5" customHeight="1">
      <c r="A13" s="120">
        <v>45484</v>
      </c>
      <c r="B13" s="81" t="s">
        <v>703</v>
      </c>
      <c r="C13" s="37"/>
      <c r="D13" s="37">
        <v>350000</v>
      </c>
      <c r="E13" s="37">
        <f t="shared" si="0"/>
        <v>595500</v>
      </c>
      <c r="F13" s="2"/>
    </row>
    <row r="14" spans="1:8" ht="19.5" customHeight="1">
      <c r="A14" s="120">
        <v>45490</v>
      </c>
      <c r="B14" s="81" t="s">
        <v>704</v>
      </c>
      <c r="C14" s="37"/>
      <c r="D14" s="37">
        <v>200000</v>
      </c>
      <c r="E14" s="37">
        <f t="shared" si="0"/>
        <v>395500</v>
      </c>
      <c r="F14" s="2"/>
    </row>
    <row r="15" spans="1:8" ht="19.5" customHeight="1">
      <c r="A15" s="102">
        <v>45490</v>
      </c>
      <c r="B15" s="1" t="s">
        <v>7</v>
      </c>
      <c r="C15" s="12"/>
      <c r="D15" s="12">
        <v>395500</v>
      </c>
      <c r="E15" s="12">
        <f t="shared" si="0"/>
        <v>0</v>
      </c>
      <c r="F15" s="2"/>
    </row>
    <row r="16" spans="1:8" ht="19.5" customHeight="1">
      <c r="A16" s="102">
        <v>45499</v>
      </c>
      <c r="B16" s="1" t="s">
        <v>710</v>
      </c>
      <c r="C16" s="12">
        <v>550000</v>
      </c>
      <c r="D16" s="12">
        <v>550000</v>
      </c>
      <c r="E16" s="12">
        <f t="shared" si="0"/>
        <v>0</v>
      </c>
      <c r="F16" s="2"/>
    </row>
    <row r="17" spans="1:6" ht="19.5" customHeight="1">
      <c r="A17" s="102">
        <v>45590</v>
      </c>
      <c r="B17" s="1" t="s">
        <v>901</v>
      </c>
      <c r="C17" s="12">
        <v>32500</v>
      </c>
      <c r="D17" s="12"/>
      <c r="E17" s="12">
        <f t="shared" si="0"/>
        <v>32500</v>
      </c>
      <c r="F17" s="2"/>
    </row>
    <row r="18" spans="1:6" ht="19.5" customHeight="1">
      <c r="A18" s="102">
        <v>45622</v>
      </c>
      <c r="B18" s="1" t="s">
        <v>991</v>
      </c>
      <c r="C18" s="12">
        <v>50000</v>
      </c>
      <c r="D18" s="12"/>
      <c r="E18" s="12">
        <f t="shared" si="0"/>
        <v>82500</v>
      </c>
      <c r="F18" s="2"/>
    </row>
    <row r="19" spans="1:6" ht="19.5" customHeight="1">
      <c r="A19" s="102">
        <v>45742</v>
      </c>
      <c r="B19" s="1" t="s">
        <v>1081</v>
      </c>
      <c r="C19" s="12">
        <v>62000</v>
      </c>
      <c r="D19" s="12"/>
      <c r="E19" s="12">
        <f t="shared" si="0"/>
        <v>144500</v>
      </c>
      <c r="F19" s="2"/>
    </row>
    <row r="20" spans="1:6" ht="19.5" customHeight="1">
      <c r="A20" s="102">
        <v>45742</v>
      </c>
      <c r="B20" s="1" t="s">
        <v>7</v>
      </c>
      <c r="C20" s="12"/>
      <c r="D20" s="12">
        <v>144500</v>
      </c>
      <c r="E20" s="12">
        <f t="shared" si="0"/>
        <v>0</v>
      </c>
      <c r="F20" s="2"/>
    </row>
    <row r="21" spans="1:6" ht="19.5" customHeight="1">
      <c r="A21" s="102"/>
      <c r="B21" s="1"/>
      <c r="C21" s="12"/>
      <c r="D21" s="12"/>
      <c r="E21" s="12">
        <f t="shared" si="0"/>
        <v>0</v>
      </c>
      <c r="F21" s="2"/>
    </row>
    <row r="22" spans="1:6" ht="19.5" customHeight="1">
      <c r="A22" s="102"/>
      <c r="B22" s="1"/>
      <c r="C22" s="12"/>
      <c r="D22" s="12"/>
      <c r="E22" s="12">
        <f t="shared" si="0"/>
        <v>0</v>
      </c>
      <c r="F22" s="2"/>
    </row>
    <row r="23" spans="1:6" ht="19.5" customHeight="1">
      <c r="A23" s="102"/>
      <c r="B23" s="1"/>
      <c r="C23" s="12"/>
      <c r="D23" s="12"/>
      <c r="E23" s="12">
        <f t="shared" si="0"/>
        <v>0</v>
      </c>
      <c r="F23" s="2"/>
    </row>
    <row r="24" spans="1:6" ht="19.5" customHeight="1">
      <c r="A24" s="102"/>
      <c r="B24" s="1"/>
      <c r="C24" s="12"/>
      <c r="D24" s="12"/>
      <c r="E24" s="12">
        <f t="shared" si="0"/>
        <v>0</v>
      </c>
      <c r="F24" s="2"/>
    </row>
    <row r="25" spans="1:6" ht="19.5" customHeight="1">
      <c r="A25" s="102"/>
      <c r="B25" s="1"/>
      <c r="C25" s="12"/>
      <c r="D25" s="12"/>
      <c r="E25" s="12">
        <f t="shared" si="0"/>
        <v>0</v>
      </c>
      <c r="F25" s="2"/>
    </row>
    <row r="26" spans="1:6" ht="19.5" customHeight="1">
      <c r="A26" s="102"/>
      <c r="B26" s="1"/>
      <c r="C26" s="12"/>
      <c r="D26" s="12"/>
      <c r="E26" s="12">
        <f t="shared" si="0"/>
        <v>0</v>
      </c>
      <c r="F26" s="2"/>
    </row>
    <row r="27" spans="1:6" ht="19.5" customHeight="1">
      <c r="A27" s="102"/>
      <c r="B27" s="1"/>
      <c r="C27" s="12"/>
      <c r="D27" s="12"/>
      <c r="E27" s="12">
        <f t="shared" si="0"/>
        <v>0</v>
      </c>
      <c r="F27" s="2"/>
    </row>
    <row r="28" spans="1:6" ht="19.5" customHeight="1">
      <c r="A28" s="102"/>
      <c r="B28" s="1"/>
      <c r="C28" s="12"/>
      <c r="D28" s="12"/>
      <c r="E28" s="12"/>
      <c r="F28" s="2"/>
    </row>
    <row r="29" spans="1:6" ht="19.5" customHeight="1">
      <c r="A29" s="102"/>
      <c r="B29" s="1"/>
      <c r="C29" s="12"/>
      <c r="D29" s="12"/>
      <c r="E29" s="12"/>
      <c r="F29" s="2"/>
    </row>
    <row r="30" spans="1:6" ht="19.5" customHeight="1">
      <c r="A30" s="102"/>
      <c r="B30" s="1"/>
      <c r="C30" s="12"/>
      <c r="D30" s="12"/>
      <c r="E30" s="12"/>
      <c r="F30" s="2"/>
    </row>
    <row r="31" spans="1:6" ht="19.5" customHeight="1">
      <c r="A31" s="102"/>
      <c r="B31" s="1"/>
      <c r="C31" s="12"/>
      <c r="D31" s="12"/>
      <c r="E31" s="12"/>
      <c r="F31" s="2"/>
    </row>
    <row r="32" spans="1:6" ht="19.5" customHeight="1">
      <c r="A32" s="102"/>
      <c r="B32" s="1"/>
      <c r="C32" s="12"/>
      <c r="D32" s="12"/>
      <c r="E32" s="12"/>
      <c r="F32" s="2"/>
    </row>
    <row r="33" spans="1:6" ht="19.5" customHeight="1">
      <c r="A33" s="102"/>
      <c r="B33" s="1"/>
      <c r="C33" s="12"/>
      <c r="D33" s="12"/>
      <c r="E33" s="12"/>
      <c r="F33" s="2"/>
    </row>
    <row r="34" spans="1:6" ht="19.5" customHeight="1">
      <c r="A34" s="102"/>
      <c r="B34" s="1"/>
      <c r="C34" s="12"/>
      <c r="D34" s="12"/>
      <c r="E34" s="12"/>
      <c r="F34" s="2"/>
    </row>
    <row r="35" spans="1:6" ht="19.5" customHeight="1">
      <c r="A35" s="102"/>
      <c r="B35" s="1"/>
      <c r="C35" s="12"/>
      <c r="D35" s="12"/>
      <c r="E35" s="12"/>
      <c r="F35" s="2"/>
    </row>
    <row r="36" spans="1:6" ht="19.5" customHeight="1">
      <c r="A36" s="102"/>
      <c r="B36" s="1"/>
      <c r="C36" s="12"/>
      <c r="D36" s="12"/>
      <c r="E36" s="12"/>
      <c r="F36" s="2"/>
    </row>
    <row r="37" spans="1:6" ht="19.5" customHeight="1">
      <c r="A37" s="102"/>
      <c r="B37" s="1"/>
      <c r="C37" s="12"/>
      <c r="D37" s="12"/>
      <c r="E37" s="12"/>
      <c r="F37" s="2"/>
    </row>
    <row r="38" spans="1:6" ht="19.5" customHeight="1">
      <c r="A38" s="102"/>
      <c r="B38" s="1"/>
      <c r="C38" s="12"/>
      <c r="D38" s="12"/>
      <c r="E38" s="12"/>
      <c r="F38" s="2"/>
    </row>
    <row r="39" spans="1:6" ht="19.5" customHeight="1">
      <c r="A39" s="102"/>
      <c r="B39" s="1"/>
      <c r="C39" s="12"/>
      <c r="D39" s="12"/>
      <c r="E39" s="12"/>
      <c r="F39" s="2"/>
    </row>
    <row r="40" spans="1:6" ht="19.5" customHeight="1" thickBot="1">
      <c r="A40" s="103"/>
      <c r="B40" s="3"/>
      <c r="C40" s="13"/>
      <c r="D40" s="13"/>
      <c r="E40" s="13"/>
      <c r="F40" s="4"/>
    </row>
  </sheetData>
  <mergeCells count="2">
    <mergeCell ref="C3:D3"/>
    <mergeCell ref="C2:E2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EF34A-A01D-4D9B-8FD7-C31E7AB6AFAB}">
  <dimension ref="A2:F40"/>
  <sheetViews>
    <sheetView zoomScaleNormal="100" workbookViewId="0">
      <selection activeCell="D22" sqref="D22"/>
    </sheetView>
  </sheetViews>
  <sheetFormatPr defaultRowHeight="16.5"/>
  <cols>
    <col min="1" max="1" width="7.375" style="6" customWidth="1"/>
    <col min="2" max="2" width="26.75" customWidth="1"/>
    <col min="3" max="5" width="13.875" style="10" customWidth="1"/>
    <col min="6" max="6" width="18.25" customWidth="1"/>
  </cols>
  <sheetData>
    <row r="2" spans="1:6" ht="20.25">
      <c r="C2" s="258" t="s">
        <v>238</v>
      </c>
      <c r="D2" s="259"/>
      <c r="E2" s="260"/>
    </row>
    <row r="3" spans="1:6" ht="17.25" thickBot="1">
      <c r="A3" s="6" t="s">
        <v>320</v>
      </c>
      <c r="B3" s="44" t="s">
        <v>321</v>
      </c>
      <c r="C3" s="262" t="s">
        <v>322</v>
      </c>
      <c r="D3" s="262"/>
      <c r="E3" s="14"/>
    </row>
    <row r="4" spans="1:6" ht="23.25" customHeight="1" thickBot="1">
      <c r="A4" s="18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6" ht="19.5" customHeight="1">
      <c r="A5" s="107">
        <v>45112</v>
      </c>
      <c r="B5" s="5" t="s">
        <v>611</v>
      </c>
      <c r="C5" s="11">
        <v>10000000</v>
      </c>
      <c r="D5" s="11"/>
      <c r="E5" s="11">
        <f>C5-D5</f>
        <v>10000000</v>
      </c>
      <c r="F5" s="25"/>
    </row>
    <row r="6" spans="1:6" ht="19.5" customHeight="1">
      <c r="A6" s="109"/>
      <c r="B6" s="36" t="s">
        <v>7</v>
      </c>
      <c r="C6" s="37"/>
      <c r="D6" s="37">
        <v>5000000</v>
      </c>
      <c r="E6" s="37">
        <f>E5+C6-D6</f>
        <v>5000000</v>
      </c>
      <c r="F6" s="25"/>
    </row>
    <row r="7" spans="1:6" ht="19.5" customHeight="1">
      <c r="A7" s="108">
        <v>45139</v>
      </c>
      <c r="B7" s="1" t="s">
        <v>323</v>
      </c>
      <c r="C7" s="12">
        <v>1200000</v>
      </c>
      <c r="D7" s="12">
        <v>1000000</v>
      </c>
      <c r="E7" s="12">
        <f t="shared" ref="E7:E27" si="0">E6+C7-D7</f>
        <v>5200000</v>
      </c>
      <c r="F7" s="2" t="s">
        <v>329</v>
      </c>
    </row>
    <row r="8" spans="1:6" ht="19.5" customHeight="1">
      <c r="A8" s="108">
        <v>45215</v>
      </c>
      <c r="B8" s="1" t="s">
        <v>357</v>
      </c>
      <c r="C8" s="12">
        <v>550000</v>
      </c>
      <c r="D8" s="12"/>
      <c r="E8" s="12">
        <f t="shared" si="0"/>
        <v>5750000</v>
      </c>
      <c r="F8" s="2" t="s">
        <v>329</v>
      </c>
    </row>
    <row r="9" spans="1:6" ht="19.5" customHeight="1">
      <c r="A9" s="108">
        <v>45293</v>
      </c>
      <c r="B9" s="1" t="s">
        <v>7</v>
      </c>
      <c r="C9" s="12"/>
      <c r="D9" s="12">
        <v>5000000</v>
      </c>
      <c r="E9" s="12">
        <f t="shared" si="0"/>
        <v>750000</v>
      </c>
      <c r="F9" s="2"/>
    </row>
    <row r="10" spans="1:6" ht="19.5" customHeight="1">
      <c r="A10" s="108"/>
      <c r="B10" s="1" t="s">
        <v>335</v>
      </c>
      <c r="C10" s="12">
        <v>-250000</v>
      </c>
      <c r="D10" s="12"/>
      <c r="E10" s="12">
        <f t="shared" si="0"/>
        <v>500000</v>
      </c>
      <c r="F10" s="2"/>
    </row>
    <row r="11" spans="1:6" ht="19.5" customHeight="1">
      <c r="A11" s="108">
        <v>45358</v>
      </c>
      <c r="B11" s="1" t="s">
        <v>465</v>
      </c>
      <c r="C11" s="12">
        <v>2900000</v>
      </c>
      <c r="D11" s="12">
        <v>400000</v>
      </c>
      <c r="E11" s="12">
        <f t="shared" si="0"/>
        <v>3000000</v>
      </c>
      <c r="F11" s="2" t="s">
        <v>466</v>
      </c>
    </row>
    <row r="12" spans="1:6" ht="19.5" customHeight="1">
      <c r="A12" s="108">
        <v>45359</v>
      </c>
      <c r="B12" s="1" t="s">
        <v>7</v>
      </c>
      <c r="C12" s="12"/>
      <c r="D12" s="12">
        <v>2000000</v>
      </c>
      <c r="E12" s="23">
        <f t="shared" si="0"/>
        <v>1000000</v>
      </c>
      <c r="F12" s="2"/>
    </row>
    <row r="13" spans="1:6" ht="19.5" customHeight="1">
      <c r="A13" s="108"/>
      <c r="B13" s="40" t="s">
        <v>512</v>
      </c>
      <c r="C13" s="41">
        <v>-1000000</v>
      </c>
      <c r="D13" s="12"/>
      <c r="E13" s="12">
        <f t="shared" si="0"/>
        <v>0</v>
      </c>
      <c r="F13" s="2"/>
    </row>
    <row r="14" spans="1:6" ht="19.5" customHeight="1">
      <c r="A14" s="108">
        <v>45458</v>
      </c>
      <c r="B14" s="1" t="s">
        <v>671</v>
      </c>
      <c r="C14" s="12">
        <v>2080000</v>
      </c>
      <c r="D14" s="12"/>
      <c r="E14" s="12">
        <f t="shared" si="0"/>
        <v>2080000</v>
      </c>
      <c r="F14" s="2"/>
    </row>
    <row r="15" spans="1:6" ht="19.5" customHeight="1">
      <c r="A15" s="108">
        <v>45460</v>
      </c>
      <c r="B15" s="1" t="s">
        <v>7</v>
      </c>
      <c r="C15" s="12"/>
      <c r="D15" s="12">
        <v>2080000</v>
      </c>
      <c r="E15" s="12">
        <f t="shared" si="0"/>
        <v>0</v>
      </c>
      <c r="F15" s="2"/>
    </row>
    <row r="16" spans="1:6" ht="19.5" customHeight="1">
      <c r="A16" s="108">
        <v>45539</v>
      </c>
      <c r="B16" s="171" t="s">
        <v>765</v>
      </c>
      <c r="C16" s="12">
        <v>6500000</v>
      </c>
      <c r="D16" s="12"/>
      <c r="E16" s="12">
        <f t="shared" si="0"/>
        <v>6500000</v>
      </c>
      <c r="F16" s="2" t="s">
        <v>766</v>
      </c>
    </row>
    <row r="17" spans="1:6" ht="19.5" customHeight="1">
      <c r="A17" s="108"/>
      <c r="B17" s="1" t="s">
        <v>7</v>
      </c>
      <c r="C17" s="12"/>
      <c r="D17" s="12">
        <v>5000000</v>
      </c>
      <c r="E17" s="12">
        <f t="shared" si="0"/>
        <v>1500000</v>
      </c>
      <c r="F17" s="2"/>
    </row>
    <row r="18" spans="1:6" ht="19.5" customHeight="1">
      <c r="A18" s="188" t="s">
        <v>1025</v>
      </c>
      <c r="B18" s="1" t="s">
        <v>7</v>
      </c>
      <c r="C18" s="12"/>
      <c r="D18" s="12">
        <v>1500000</v>
      </c>
      <c r="E18" s="12">
        <f t="shared" si="0"/>
        <v>0</v>
      </c>
      <c r="F18" s="2"/>
    </row>
    <row r="19" spans="1:6" ht="19.5" customHeight="1">
      <c r="A19" s="108"/>
      <c r="B19" s="1"/>
      <c r="C19" s="12"/>
      <c r="D19" s="12"/>
      <c r="E19" s="12">
        <f t="shared" si="0"/>
        <v>0</v>
      </c>
      <c r="F19" s="2"/>
    </row>
    <row r="20" spans="1:6" ht="19.5" customHeight="1">
      <c r="A20" s="108"/>
      <c r="B20" s="1"/>
      <c r="C20" s="12"/>
      <c r="D20" s="12"/>
      <c r="E20" s="12">
        <f t="shared" si="0"/>
        <v>0</v>
      </c>
      <c r="F20" s="2"/>
    </row>
    <row r="21" spans="1:6" ht="19.5" customHeight="1">
      <c r="A21" s="108"/>
      <c r="B21" s="1"/>
      <c r="C21" s="12"/>
      <c r="D21" s="12"/>
      <c r="E21" s="12">
        <f t="shared" si="0"/>
        <v>0</v>
      </c>
      <c r="F21" s="2"/>
    </row>
    <row r="22" spans="1:6" ht="19.5" customHeight="1">
      <c r="A22" s="108"/>
      <c r="B22" s="1"/>
      <c r="C22" s="12"/>
      <c r="D22" s="12"/>
      <c r="E22" s="12">
        <f t="shared" si="0"/>
        <v>0</v>
      </c>
      <c r="F22" s="2"/>
    </row>
    <row r="23" spans="1:6" ht="19.5" customHeight="1">
      <c r="A23" s="108"/>
      <c r="B23" s="1"/>
      <c r="C23" s="12"/>
      <c r="D23" s="12"/>
      <c r="E23" s="12">
        <f t="shared" si="0"/>
        <v>0</v>
      </c>
      <c r="F23" s="2"/>
    </row>
    <row r="24" spans="1:6" ht="19.5" customHeight="1">
      <c r="A24" s="108"/>
      <c r="B24" s="1"/>
      <c r="C24" s="12"/>
      <c r="D24" s="12"/>
      <c r="E24" s="12">
        <f t="shared" si="0"/>
        <v>0</v>
      </c>
      <c r="F24" s="2"/>
    </row>
    <row r="25" spans="1:6" ht="19.5" customHeight="1">
      <c r="A25" s="108"/>
      <c r="B25" s="1"/>
      <c r="C25" s="12"/>
      <c r="D25" s="12"/>
      <c r="E25" s="12">
        <f t="shared" si="0"/>
        <v>0</v>
      </c>
      <c r="F25" s="2"/>
    </row>
    <row r="26" spans="1:6" ht="19.5" customHeight="1">
      <c r="A26" s="108"/>
      <c r="B26" s="1"/>
      <c r="C26" s="12"/>
      <c r="D26" s="12"/>
      <c r="E26" s="12">
        <f t="shared" si="0"/>
        <v>0</v>
      </c>
      <c r="F26" s="2"/>
    </row>
    <row r="27" spans="1:6" ht="19.5" customHeight="1">
      <c r="A27" s="108"/>
      <c r="B27" s="1"/>
      <c r="C27" s="12"/>
      <c r="D27" s="12"/>
      <c r="E27" s="12">
        <f t="shared" si="0"/>
        <v>0</v>
      </c>
      <c r="F27" s="2"/>
    </row>
    <row r="28" spans="1:6" ht="19.5" customHeight="1">
      <c r="A28" s="108"/>
      <c r="B28" s="1"/>
      <c r="C28" s="12"/>
      <c r="D28" s="12"/>
      <c r="E28" s="12"/>
      <c r="F28" s="2"/>
    </row>
    <row r="29" spans="1:6" ht="19.5" customHeight="1">
      <c r="A29" s="108"/>
      <c r="B29" s="1"/>
      <c r="C29" s="12"/>
      <c r="D29" s="12"/>
      <c r="E29" s="12"/>
      <c r="F29" s="2"/>
    </row>
    <row r="30" spans="1:6" ht="19.5" customHeight="1">
      <c r="A30" s="108"/>
      <c r="B30" s="1"/>
      <c r="C30" s="12"/>
      <c r="D30" s="12"/>
      <c r="E30" s="12"/>
      <c r="F30" s="2"/>
    </row>
    <row r="31" spans="1:6" ht="19.5" customHeight="1">
      <c r="A31" s="108"/>
      <c r="B31" s="1"/>
      <c r="C31" s="12"/>
      <c r="D31" s="12"/>
      <c r="E31" s="12"/>
      <c r="F31" s="2"/>
    </row>
    <row r="32" spans="1:6" ht="19.5" customHeight="1">
      <c r="A32" s="108"/>
      <c r="B32" s="1"/>
      <c r="C32" s="12"/>
      <c r="D32" s="12"/>
      <c r="E32" s="12"/>
      <c r="F32" s="2"/>
    </row>
    <row r="33" spans="1:6" ht="19.5" customHeight="1">
      <c r="A33" s="108"/>
      <c r="B33" s="1"/>
      <c r="C33" s="12"/>
      <c r="D33" s="12"/>
      <c r="E33" s="12"/>
      <c r="F33" s="2"/>
    </row>
    <row r="34" spans="1:6" ht="19.5" customHeight="1">
      <c r="A34" s="8"/>
      <c r="B34" s="1"/>
      <c r="C34" s="12"/>
      <c r="D34" s="12"/>
      <c r="E34" s="12"/>
      <c r="F34" s="2"/>
    </row>
    <row r="35" spans="1:6" ht="19.5" customHeight="1">
      <c r="A35" s="8"/>
      <c r="B35" s="1"/>
      <c r="C35" s="12"/>
      <c r="D35" s="12"/>
      <c r="E35" s="12"/>
      <c r="F35" s="2"/>
    </row>
    <row r="36" spans="1:6" ht="19.5" customHeight="1">
      <c r="A36" s="8"/>
      <c r="B36" s="1"/>
      <c r="C36" s="12"/>
      <c r="D36" s="12"/>
      <c r="E36" s="12"/>
      <c r="F36" s="2"/>
    </row>
    <row r="37" spans="1:6" ht="19.5" customHeight="1">
      <c r="A37" s="8"/>
      <c r="B37" s="1"/>
      <c r="C37" s="12"/>
      <c r="D37" s="12"/>
      <c r="E37" s="12"/>
      <c r="F37" s="2"/>
    </row>
    <row r="38" spans="1:6" ht="19.5" customHeight="1">
      <c r="A38" s="8"/>
      <c r="B38" s="1"/>
      <c r="C38" s="12"/>
      <c r="D38" s="12"/>
      <c r="E38" s="12"/>
      <c r="F38" s="2"/>
    </row>
    <row r="39" spans="1:6" ht="19.5" customHeight="1">
      <c r="A39" s="8"/>
      <c r="B39" s="1"/>
      <c r="C39" s="12"/>
      <c r="D39" s="12"/>
      <c r="E39" s="12"/>
      <c r="F39" s="2"/>
    </row>
    <row r="40" spans="1:6" ht="19.5" customHeight="1" thickBot="1">
      <c r="A40" s="9"/>
      <c r="B40" s="3"/>
      <c r="C40" s="13"/>
      <c r="D40" s="13"/>
      <c r="E40" s="13"/>
      <c r="F40" s="4"/>
    </row>
  </sheetData>
  <mergeCells count="2">
    <mergeCell ref="C3:D3"/>
    <mergeCell ref="C2:E2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B4D52-AACF-45DE-B5B8-5E89539E9B67}">
  <dimension ref="A1:F40"/>
  <sheetViews>
    <sheetView zoomScaleNormal="100" workbookViewId="0">
      <selection activeCell="C16" sqref="C16"/>
    </sheetView>
  </sheetViews>
  <sheetFormatPr defaultRowHeight="16.5"/>
  <cols>
    <col min="1" max="1" width="7.375" style="6" customWidth="1"/>
    <col min="2" max="2" width="26.75" customWidth="1"/>
    <col min="3" max="5" width="13.875" style="10" customWidth="1"/>
    <col min="6" max="6" width="18.25" customWidth="1"/>
  </cols>
  <sheetData>
    <row r="1" spans="1:6" s="54" customFormat="1">
      <c r="A1" s="53"/>
      <c r="C1" s="55"/>
      <c r="D1" s="55"/>
      <c r="E1" s="55"/>
    </row>
    <row r="2" spans="1:6" s="54" customFormat="1" ht="20.25">
      <c r="A2" s="53"/>
      <c r="C2" s="258" t="s">
        <v>238</v>
      </c>
      <c r="D2" s="259"/>
      <c r="E2" s="260"/>
    </row>
    <row r="3" spans="1:6" s="54" customFormat="1" ht="17.25" thickBot="1">
      <c r="A3" s="53" t="s">
        <v>742</v>
      </c>
      <c r="B3" s="70" t="s">
        <v>743</v>
      </c>
      <c r="C3" s="265" t="s">
        <v>744</v>
      </c>
      <c r="D3" s="265"/>
      <c r="E3" s="71"/>
      <c r="F3" s="54" t="s">
        <v>230</v>
      </c>
    </row>
    <row r="4" spans="1:6" ht="23.25" customHeight="1" thickBot="1">
      <c r="A4" s="18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6" ht="19.5" customHeight="1">
      <c r="A5" s="107">
        <v>45526</v>
      </c>
      <c r="B5" s="5" t="s">
        <v>253</v>
      </c>
      <c r="C5" s="11">
        <v>138000000</v>
      </c>
      <c r="D5" s="11"/>
      <c r="E5" s="11">
        <f>C5-D5</f>
        <v>138000000</v>
      </c>
      <c r="F5" s="158" t="s">
        <v>745</v>
      </c>
    </row>
    <row r="6" spans="1:6" ht="19.5" customHeight="1">
      <c r="A6" s="108">
        <v>45526</v>
      </c>
      <c r="B6" s="33" t="s">
        <v>7</v>
      </c>
      <c r="C6" s="32"/>
      <c r="D6" s="32">
        <v>50000000</v>
      </c>
      <c r="E6" s="37">
        <f>E5+C6-D6</f>
        <v>88000000</v>
      </c>
      <c r="F6" s="38"/>
    </row>
    <row r="7" spans="1:6" ht="19.5" customHeight="1">
      <c r="A7" s="108">
        <v>45526</v>
      </c>
      <c r="B7" s="33" t="s">
        <v>757</v>
      </c>
      <c r="C7" s="32"/>
      <c r="D7" s="32">
        <v>56000000</v>
      </c>
      <c r="E7" s="27">
        <f t="shared" ref="E7:E27" si="0">E6+C7-D7</f>
        <v>32000000</v>
      </c>
      <c r="F7" s="2"/>
    </row>
    <row r="8" spans="1:6" ht="19.5" customHeight="1">
      <c r="A8" s="108">
        <v>45643</v>
      </c>
      <c r="B8" s="40" t="s">
        <v>7</v>
      </c>
      <c r="C8" s="41"/>
      <c r="D8" s="41">
        <v>32000000</v>
      </c>
      <c r="E8" s="12">
        <f t="shared" si="0"/>
        <v>0</v>
      </c>
      <c r="F8" s="137"/>
    </row>
    <row r="9" spans="1:6" ht="19.5" customHeight="1">
      <c r="A9" s="108"/>
      <c r="B9" s="1"/>
      <c r="C9" s="12"/>
      <c r="D9" s="12"/>
      <c r="E9" s="12">
        <f t="shared" si="0"/>
        <v>0</v>
      </c>
      <c r="F9" s="2"/>
    </row>
    <row r="10" spans="1:6" ht="19.5" customHeight="1">
      <c r="A10" s="108"/>
      <c r="B10" s="1"/>
      <c r="C10" s="12"/>
      <c r="D10" s="12"/>
      <c r="E10" s="12">
        <f t="shared" si="0"/>
        <v>0</v>
      </c>
      <c r="F10" s="2"/>
    </row>
    <row r="11" spans="1:6" ht="19.5" customHeight="1">
      <c r="A11" s="108"/>
      <c r="B11" s="1"/>
      <c r="C11" s="12"/>
      <c r="D11" s="12"/>
      <c r="E11" s="12">
        <f t="shared" si="0"/>
        <v>0</v>
      </c>
      <c r="F11" s="2"/>
    </row>
    <row r="12" spans="1:6" ht="19.5" customHeight="1">
      <c r="A12" s="108"/>
      <c r="B12" s="1"/>
      <c r="C12" s="12"/>
      <c r="D12" s="12"/>
      <c r="E12" s="12">
        <f t="shared" si="0"/>
        <v>0</v>
      </c>
      <c r="F12" s="2"/>
    </row>
    <row r="13" spans="1:6" ht="19.5" customHeight="1">
      <c r="A13" s="108"/>
      <c r="B13" s="1"/>
      <c r="C13" s="12"/>
      <c r="D13" s="12"/>
      <c r="E13" s="12">
        <f t="shared" si="0"/>
        <v>0</v>
      </c>
      <c r="F13" s="2"/>
    </row>
    <row r="14" spans="1:6" ht="19.5" customHeight="1">
      <c r="A14" s="108"/>
      <c r="B14" s="1"/>
      <c r="C14" s="12"/>
      <c r="D14" s="12"/>
      <c r="E14" s="12">
        <f t="shared" si="0"/>
        <v>0</v>
      </c>
      <c r="F14" s="2"/>
    </row>
    <row r="15" spans="1:6" ht="19.5" customHeight="1">
      <c r="A15" s="108"/>
      <c r="B15" s="1"/>
      <c r="C15" s="12"/>
      <c r="D15" s="12"/>
      <c r="E15" s="12">
        <f t="shared" si="0"/>
        <v>0</v>
      </c>
      <c r="F15" s="2"/>
    </row>
    <row r="16" spans="1:6" ht="19.5" customHeight="1">
      <c r="A16" s="108"/>
      <c r="B16" s="1"/>
      <c r="C16" s="12"/>
      <c r="D16" s="12"/>
      <c r="E16" s="12">
        <f t="shared" si="0"/>
        <v>0</v>
      </c>
      <c r="F16" s="2"/>
    </row>
    <row r="17" spans="1:6" ht="19.5" customHeight="1">
      <c r="A17" s="108"/>
      <c r="B17" s="1"/>
      <c r="C17" s="12"/>
      <c r="D17" s="12"/>
      <c r="E17" s="12">
        <f t="shared" si="0"/>
        <v>0</v>
      </c>
      <c r="F17" s="2"/>
    </row>
    <row r="18" spans="1:6" ht="19.5" customHeight="1">
      <c r="A18" s="108"/>
      <c r="B18" s="1"/>
      <c r="C18" s="12"/>
      <c r="D18" s="12"/>
      <c r="E18" s="12">
        <f t="shared" si="0"/>
        <v>0</v>
      </c>
      <c r="F18" s="2"/>
    </row>
    <row r="19" spans="1:6" ht="19.5" customHeight="1">
      <c r="A19" s="108"/>
      <c r="B19" s="1"/>
      <c r="C19" s="12"/>
      <c r="D19" s="12"/>
      <c r="E19" s="12">
        <f t="shared" si="0"/>
        <v>0</v>
      </c>
      <c r="F19" s="2"/>
    </row>
    <row r="20" spans="1:6" ht="19.5" customHeight="1">
      <c r="A20" s="108"/>
      <c r="B20" s="1"/>
      <c r="C20" s="12"/>
      <c r="D20" s="12"/>
      <c r="E20" s="12">
        <f t="shared" si="0"/>
        <v>0</v>
      </c>
      <c r="F20" s="2"/>
    </row>
    <row r="21" spans="1:6" ht="19.5" customHeight="1">
      <c r="A21" s="108"/>
      <c r="B21" s="1"/>
      <c r="C21" s="12"/>
      <c r="D21" s="12"/>
      <c r="E21" s="12">
        <f t="shared" si="0"/>
        <v>0</v>
      </c>
      <c r="F21" s="2"/>
    </row>
    <row r="22" spans="1:6" ht="19.5" customHeight="1">
      <c r="A22" s="108"/>
      <c r="B22" s="1"/>
      <c r="C22" s="12"/>
      <c r="D22" s="12"/>
      <c r="E22" s="12">
        <f t="shared" si="0"/>
        <v>0</v>
      </c>
      <c r="F22" s="2"/>
    </row>
    <row r="23" spans="1:6" ht="19.5" customHeight="1">
      <c r="A23" s="108"/>
      <c r="B23" s="1"/>
      <c r="C23" s="12"/>
      <c r="D23" s="12"/>
      <c r="E23" s="12">
        <f t="shared" si="0"/>
        <v>0</v>
      </c>
      <c r="F23" s="2"/>
    </row>
    <row r="24" spans="1:6" ht="19.5" customHeight="1">
      <c r="A24" s="108"/>
      <c r="B24" s="1"/>
      <c r="C24" s="12"/>
      <c r="D24" s="12"/>
      <c r="E24" s="12">
        <f t="shared" si="0"/>
        <v>0</v>
      </c>
      <c r="F24" s="2"/>
    </row>
    <row r="25" spans="1:6" ht="19.5" customHeight="1">
      <c r="A25" s="108"/>
      <c r="B25" s="1"/>
      <c r="C25" s="12"/>
      <c r="D25" s="12"/>
      <c r="E25" s="12">
        <f t="shared" si="0"/>
        <v>0</v>
      </c>
      <c r="F25" s="2"/>
    </row>
    <row r="26" spans="1:6" ht="19.5" customHeight="1">
      <c r="A26" s="108"/>
      <c r="B26" s="1"/>
      <c r="C26" s="12"/>
      <c r="D26" s="12"/>
      <c r="E26" s="12">
        <f t="shared" si="0"/>
        <v>0</v>
      </c>
      <c r="F26" s="2"/>
    </row>
    <row r="27" spans="1:6" ht="19.5" customHeight="1">
      <c r="A27" s="108"/>
      <c r="B27" s="1"/>
      <c r="C27" s="12"/>
      <c r="D27" s="12"/>
      <c r="E27" s="12">
        <f t="shared" si="0"/>
        <v>0</v>
      </c>
      <c r="F27" s="2"/>
    </row>
    <row r="28" spans="1:6" ht="19.5" customHeight="1">
      <c r="A28" s="108"/>
      <c r="B28" s="1"/>
      <c r="C28" s="12"/>
      <c r="D28" s="12"/>
      <c r="E28" s="12"/>
      <c r="F28" s="2"/>
    </row>
    <row r="29" spans="1:6" ht="19.5" customHeight="1">
      <c r="A29" s="8"/>
      <c r="B29" s="1"/>
      <c r="C29" s="12"/>
      <c r="D29" s="12"/>
      <c r="E29" s="12"/>
      <c r="F29" s="2"/>
    </row>
    <row r="30" spans="1:6" ht="19.5" customHeight="1">
      <c r="A30" s="8"/>
      <c r="B30" s="1"/>
      <c r="C30" s="12"/>
      <c r="D30" s="12"/>
      <c r="E30" s="12"/>
      <c r="F30" s="2"/>
    </row>
    <row r="31" spans="1:6" ht="19.5" customHeight="1">
      <c r="A31" s="8"/>
      <c r="B31" s="1"/>
      <c r="C31" s="12"/>
      <c r="D31" s="12"/>
      <c r="E31" s="12"/>
      <c r="F31" s="2"/>
    </row>
    <row r="32" spans="1:6" ht="19.5" customHeight="1">
      <c r="A32" s="8"/>
      <c r="B32" s="1"/>
      <c r="C32" s="12"/>
      <c r="D32" s="12"/>
      <c r="E32" s="12"/>
      <c r="F32" s="2"/>
    </row>
    <row r="33" spans="1:6" ht="19.5" customHeight="1">
      <c r="A33" s="8"/>
      <c r="B33" s="1"/>
      <c r="C33" s="12"/>
      <c r="D33" s="12"/>
      <c r="E33" s="12"/>
      <c r="F33" s="2"/>
    </row>
    <row r="34" spans="1:6" ht="19.5" customHeight="1">
      <c r="A34" s="8"/>
      <c r="B34" s="1"/>
      <c r="C34" s="12"/>
      <c r="D34" s="12"/>
      <c r="E34" s="12"/>
      <c r="F34" s="2"/>
    </row>
    <row r="35" spans="1:6" ht="19.5" customHeight="1">
      <c r="A35" s="8"/>
      <c r="B35" s="1"/>
      <c r="C35" s="12"/>
      <c r="D35" s="12"/>
      <c r="E35" s="12"/>
      <c r="F35" s="2"/>
    </row>
    <row r="36" spans="1:6" ht="19.5" customHeight="1">
      <c r="A36" s="8"/>
      <c r="B36" s="1"/>
      <c r="C36" s="12"/>
      <c r="D36" s="12"/>
      <c r="E36" s="12"/>
      <c r="F36" s="2"/>
    </row>
    <row r="37" spans="1:6" ht="19.5" customHeight="1">
      <c r="A37" s="8"/>
      <c r="B37" s="1"/>
      <c r="C37" s="12"/>
      <c r="D37" s="12"/>
      <c r="E37" s="12"/>
      <c r="F37" s="2"/>
    </row>
    <row r="38" spans="1:6" ht="19.5" customHeight="1">
      <c r="A38" s="8"/>
      <c r="B38" s="1"/>
      <c r="C38" s="12"/>
      <c r="D38" s="12"/>
      <c r="E38" s="12"/>
      <c r="F38" s="2"/>
    </row>
    <row r="39" spans="1:6" ht="19.5" customHeight="1">
      <c r="A39" s="8"/>
      <c r="B39" s="1"/>
      <c r="C39" s="12"/>
      <c r="D39" s="12"/>
      <c r="E39" s="12"/>
      <c r="F39" s="2"/>
    </row>
    <row r="40" spans="1:6" ht="19.5" customHeight="1" thickBot="1">
      <c r="A40" s="9"/>
      <c r="B40" s="3"/>
      <c r="C40" s="13"/>
      <c r="D40" s="13"/>
      <c r="E40" s="13"/>
      <c r="F40" s="4"/>
    </row>
  </sheetData>
  <mergeCells count="2">
    <mergeCell ref="C2:E2"/>
    <mergeCell ref="C3:D3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250AD-FE60-4824-A782-D27203B9F864}">
  <dimension ref="A1:H49"/>
  <sheetViews>
    <sheetView zoomScaleNormal="100" workbookViewId="0">
      <selection activeCell="C37" sqref="C37"/>
    </sheetView>
  </sheetViews>
  <sheetFormatPr defaultRowHeight="16.5"/>
  <cols>
    <col min="1" max="1" width="7.375" style="104" customWidth="1"/>
    <col min="2" max="2" width="26.75" customWidth="1"/>
    <col min="3" max="3" width="15" style="10" customWidth="1"/>
    <col min="4" max="4" width="13.875" style="10" customWidth="1"/>
    <col min="5" max="5" width="15.375" style="10" customWidth="1"/>
    <col min="6" max="6" width="20.125" customWidth="1"/>
    <col min="8" max="8" width="10.875" bestFit="1" customWidth="1"/>
  </cols>
  <sheetData>
    <row r="1" spans="1:6" s="54" customFormat="1" ht="10.5" customHeight="1">
      <c r="A1" s="99"/>
      <c r="C1" s="55"/>
      <c r="D1" s="55"/>
      <c r="E1" s="55"/>
    </row>
    <row r="2" spans="1:6" s="54" customFormat="1" ht="24.75" customHeight="1">
      <c r="A2" s="99"/>
      <c r="C2" s="258" t="s">
        <v>238</v>
      </c>
      <c r="D2" s="259"/>
      <c r="E2" s="260"/>
    </row>
    <row r="3" spans="1:6" s="54" customFormat="1" ht="17.25" thickBot="1">
      <c r="A3" s="53" t="s">
        <v>231</v>
      </c>
      <c r="B3" s="70" t="s">
        <v>232</v>
      </c>
      <c r="C3" s="265" t="s">
        <v>233</v>
      </c>
      <c r="D3" s="265"/>
      <c r="E3" s="119" t="s">
        <v>230</v>
      </c>
      <c r="F3" s="47" t="s">
        <v>251</v>
      </c>
    </row>
    <row r="4" spans="1:6" ht="23.25" customHeight="1" thickBot="1">
      <c r="A4" s="100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6" ht="19.5" hidden="1" customHeight="1">
      <c r="A5" s="101">
        <v>45141</v>
      </c>
      <c r="B5" s="5" t="s">
        <v>230</v>
      </c>
      <c r="C5" s="11">
        <v>140000000</v>
      </c>
      <c r="D5" s="11"/>
      <c r="E5" s="11">
        <f>C5-D5</f>
        <v>140000000</v>
      </c>
      <c r="F5" s="25"/>
    </row>
    <row r="6" spans="1:6" ht="19.5" hidden="1" customHeight="1">
      <c r="A6" s="102">
        <v>45141</v>
      </c>
      <c r="B6" s="33" t="s">
        <v>243</v>
      </c>
      <c r="C6" s="32"/>
      <c r="D6" s="37">
        <v>130000000</v>
      </c>
      <c r="E6" s="37">
        <f>E5+C6-D6</f>
        <v>10000000</v>
      </c>
      <c r="F6" s="38"/>
    </row>
    <row r="7" spans="1:6" ht="19.5" hidden="1" customHeight="1">
      <c r="A7" s="102">
        <v>45161</v>
      </c>
      <c r="B7" s="1" t="s">
        <v>256</v>
      </c>
      <c r="C7" s="12">
        <v>75000000</v>
      </c>
      <c r="D7" s="37"/>
      <c r="E7" s="37">
        <f t="shared" ref="E7:E48" si="0">E6+C7-D7</f>
        <v>85000000</v>
      </c>
      <c r="F7" s="2" t="s">
        <v>270</v>
      </c>
    </row>
    <row r="8" spans="1:6" ht="19.5" hidden="1" customHeight="1">
      <c r="A8" s="102">
        <v>45213</v>
      </c>
      <c r="B8" s="1" t="s">
        <v>315</v>
      </c>
      <c r="C8" s="12">
        <v>610000</v>
      </c>
      <c r="D8" s="12"/>
      <c r="E8" s="12">
        <f t="shared" si="0"/>
        <v>85610000</v>
      </c>
      <c r="F8" s="2"/>
    </row>
    <row r="9" spans="1:6" ht="19.5" hidden="1" customHeight="1">
      <c r="A9" s="102">
        <v>45216</v>
      </c>
      <c r="B9" s="1" t="s">
        <v>324</v>
      </c>
      <c r="C9" s="12">
        <v>44000</v>
      </c>
      <c r="D9" s="12"/>
      <c r="E9" s="12">
        <f t="shared" si="0"/>
        <v>85654000</v>
      </c>
      <c r="F9" s="2"/>
    </row>
    <row r="10" spans="1:6" ht="19.5" hidden="1" customHeight="1">
      <c r="A10" s="102">
        <v>45218</v>
      </c>
      <c r="B10" s="1" t="s">
        <v>7</v>
      </c>
      <c r="C10" s="12"/>
      <c r="D10" s="12">
        <v>50000000</v>
      </c>
      <c r="E10" s="112">
        <f t="shared" si="0"/>
        <v>35654000</v>
      </c>
      <c r="F10" s="2"/>
    </row>
    <row r="11" spans="1:6" ht="19.5" hidden="1" customHeight="1">
      <c r="A11" s="102">
        <v>45222</v>
      </c>
      <c r="B11" s="1" t="s">
        <v>336</v>
      </c>
      <c r="C11" s="12">
        <v>1300000</v>
      </c>
      <c r="D11" s="12"/>
      <c r="E11" s="12">
        <f t="shared" si="0"/>
        <v>36954000</v>
      </c>
      <c r="F11" s="2" t="s">
        <v>55</v>
      </c>
    </row>
    <row r="12" spans="1:6" ht="19.5" hidden="1" customHeight="1">
      <c r="A12" s="102">
        <v>45222</v>
      </c>
      <c r="B12" s="1" t="s">
        <v>389</v>
      </c>
      <c r="C12" s="12">
        <v>155000</v>
      </c>
      <c r="D12" s="12">
        <v>155000</v>
      </c>
      <c r="E12" s="12">
        <f t="shared" si="0"/>
        <v>36954000</v>
      </c>
      <c r="F12" s="2" t="s">
        <v>427</v>
      </c>
    </row>
    <row r="13" spans="1:6" ht="19.5" hidden="1" customHeight="1">
      <c r="A13" s="102">
        <v>45226</v>
      </c>
      <c r="B13" s="1" t="s">
        <v>355</v>
      </c>
      <c r="C13" s="12">
        <v>57000</v>
      </c>
      <c r="D13" s="12">
        <v>57000</v>
      </c>
      <c r="E13" s="12">
        <f t="shared" si="0"/>
        <v>36954000</v>
      </c>
      <c r="F13" s="2" t="s">
        <v>406</v>
      </c>
    </row>
    <row r="14" spans="1:6" ht="19.5" hidden="1" customHeight="1">
      <c r="A14" s="102">
        <v>45231</v>
      </c>
      <c r="B14" s="1" t="s">
        <v>356</v>
      </c>
      <c r="C14" s="12">
        <v>30000</v>
      </c>
      <c r="D14" s="12">
        <v>30000</v>
      </c>
      <c r="E14" s="27">
        <f t="shared" si="0"/>
        <v>36954000</v>
      </c>
      <c r="F14" s="2" t="s">
        <v>407</v>
      </c>
    </row>
    <row r="15" spans="1:6" ht="19.5" hidden="1" customHeight="1">
      <c r="A15" s="102">
        <v>45237</v>
      </c>
      <c r="B15" s="1" t="s">
        <v>384</v>
      </c>
      <c r="C15" s="12">
        <v>2711880</v>
      </c>
      <c r="D15" s="12"/>
      <c r="E15" s="23">
        <f t="shared" si="0"/>
        <v>39665880</v>
      </c>
      <c r="F15" s="182" t="s">
        <v>895</v>
      </c>
    </row>
    <row r="16" spans="1:6" ht="19.5" hidden="1" customHeight="1">
      <c r="A16" s="102">
        <v>45260</v>
      </c>
      <c r="B16" s="1" t="s">
        <v>405</v>
      </c>
      <c r="C16" s="12">
        <v>269000</v>
      </c>
      <c r="D16" s="12"/>
      <c r="E16" s="12">
        <f t="shared" si="0"/>
        <v>39934880</v>
      </c>
      <c r="F16" s="2" t="s">
        <v>408</v>
      </c>
    </row>
    <row r="17" spans="1:8" ht="19.5" hidden="1" customHeight="1">
      <c r="A17" s="102">
        <v>45274</v>
      </c>
      <c r="B17" s="31" t="s">
        <v>411</v>
      </c>
      <c r="C17" s="32"/>
      <c r="D17" s="32">
        <v>55000000</v>
      </c>
      <c r="E17" s="12">
        <f t="shared" si="0"/>
        <v>-15065120</v>
      </c>
      <c r="F17" s="2" t="s">
        <v>418</v>
      </c>
    </row>
    <row r="18" spans="1:8" ht="19.5" hidden="1" customHeight="1">
      <c r="A18" s="102"/>
      <c r="B18" s="31" t="s">
        <v>426</v>
      </c>
      <c r="C18" s="32"/>
      <c r="D18" s="32">
        <v>5000000</v>
      </c>
      <c r="E18" s="12">
        <f t="shared" si="0"/>
        <v>-20065120</v>
      </c>
      <c r="F18" s="2"/>
    </row>
    <row r="19" spans="1:8" ht="19.5" hidden="1" customHeight="1">
      <c r="A19" s="102">
        <v>45278</v>
      </c>
      <c r="B19" s="40" t="s">
        <v>425</v>
      </c>
      <c r="C19" s="41"/>
      <c r="D19" s="41">
        <v>-22000000</v>
      </c>
      <c r="E19" s="41">
        <f t="shared" si="0"/>
        <v>1934880</v>
      </c>
      <c r="F19" s="2"/>
    </row>
    <row r="20" spans="1:8" ht="19.5" hidden="1" customHeight="1">
      <c r="A20" s="102">
        <v>45293</v>
      </c>
      <c r="B20" s="40" t="s">
        <v>899</v>
      </c>
      <c r="C20" s="32">
        <v>-642128</v>
      </c>
      <c r="D20" s="41">
        <v>1292752</v>
      </c>
      <c r="E20" s="41">
        <f t="shared" si="0"/>
        <v>0</v>
      </c>
      <c r="F20" s="42" t="s">
        <v>431</v>
      </c>
    </row>
    <row r="21" spans="1:8" ht="19.5" hidden="1" customHeight="1">
      <c r="A21" s="102">
        <v>45446</v>
      </c>
      <c r="B21" s="1" t="s">
        <v>662</v>
      </c>
      <c r="C21" s="12">
        <v>2058000</v>
      </c>
      <c r="D21" s="12">
        <v>2058000</v>
      </c>
      <c r="E21" s="12">
        <f t="shared" si="0"/>
        <v>0</v>
      </c>
      <c r="F21" s="267" t="s">
        <v>896</v>
      </c>
      <c r="H21" s="28"/>
    </row>
    <row r="22" spans="1:8" ht="19.5" hidden="1" customHeight="1">
      <c r="A22" s="102">
        <v>45498</v>
      </c>
      <c r="B22" s="1" t="s">
        <v>708</v>
      </c>
      <c r="C22" s="12">
        <v>2085250</v>
      </c>
      <c r="D22" s="12">
        <v>1336900</v>
      </c>
      <c r="E22" s="12">
        <f t="shared" si="0"/>
        <v>748350</v>
      </c>
      <c r="F22" s="268"/>
    </row>
    <row r="23" spans="1:8" ht="19.5" hidden="1" customHeight="1">
      <c r="A23" s="102">
        <v>45518</v>
      </c>
      <c r="B23" s="171" t="s">
        <v>900</v>
      </c>
      <c r="C23" s="12">
        <v>4639520</v>
      </c>
      <c r="D23" s="12">
        <v>3830000</v>
      </c>
      <c r="E23" s="12">
        <f t="shared" si="0"/>
        <v>1557870</v>
      </c>
      <c r="F23" s="114" t="s">
        <v>898</v>
      </c>
      <c r="H23" s="28"/>
    </row>
    <row r="24" spans="1:8" ht="19.5" hidden="1" customHeight="1">
      <c r="A24" s="102">
        <v>45587</v>
      </c>
      <c r="B24" s="81" t="s">
        <v>885</v>
      </c>
      <c r="C24" s="37">
        <v>270000</v>
      </c>
      <c r="D24" s="41"/>
      <c r="E24" s="12">
        <f t="shared" si="0"/>
        <v>1827870</v>
      </c>
      <c r="F24" s="2"/>
    </row>
    <row r="25" spans="1:8" ht="19.5" hidden="1" customHeight="1">
      <c r="A25" s="102">
        <v>45588</v>
      </c>
      <c r="B25" s="161" t="s">
        <v>897</v>
      </c>
      <c r="C25" s="37"/>
      <c r="D25" s="12">
        <v>1270000</v>
      </c>
      <c r="E25" s="12">
        <f t="shared" si="0"/>
        <v>557870</v>
      </c>
      <c r="F25" s="2"/>
    </row>
    <row r="26" spans="1:8" ht="19.5" hidden="1" customHeight="1">
      <c r="A26" s="124"/>
      <c r="B26" s="77" t="s">
        <v>431</v>
      </c>
      <c r="C26" s="41">
        <v>-557870</v>
      </c>
      <c r="D26" s="12"/>
      <c r="E26" s="12">
        <f t="shared" si="0"/>
        <v>0</v>
      </c>
      <c r="F26" s="2"/>
    </row>
    <row r="27" spans="1:8" ht="19.5" customHeight="1">
      <c r="A27" s="102">
        <v>45805</v>
      </c>
      <c r="B27" s="1" t="s">
        <v>1273</v>
      </c>
      <c r="C27" s="12">
        <v>300000</v>
      </c>
      <c r="D27" s="12"/>
      <c r="E27" s="12">
        <f t="shared" si="0"/>
        <v>300000</v>
      </c>
      <c r="F27" s="2"/>
    </row>
    <row r="28" spans="1:8" ht="19.5" customHeight="1">
      <c r="A28" s="102">
        <v>45806</v>
      </c>
      <c r="B28" s="1" t="s">
        <v>1274</v>
      </c>
      <c r="C28" s="12">
        <v>450000</v>
      </c>
      <c r="D28" s="12"/>
      <c r="E28" s="12">
        <f t="shared" si="0"/>
        <v>750000</v>
      </c>
      <c r="F28" s="2"/>
    </row>
    <row r="29" spans="1:8" ht="19.5" customHeight="1">
      <c r="A29" s="102"/>
      <c r="B29" s="1"/>
      <c r="C29" s="12"/>
      <c r="D29" s="12"/>
      <c r="E29" s="12">
        <f t="shared" si="0"/>
        <v>750000</v>
      </c>
      <c r="F29" s="2"/>
    </row>
    <row r="30" spans="1:8" ht="19.5" customHeight="1">
      <c r="A30" s="102"/>
      <c r="B30" s="1"/>
      <c r="C30" s="12"/>
      <c r="D30" s="12"/>
      <c r="E30" s="12">
        <f t="shared" si="0"/>
        <v>750000</v>
      </c>
      <c r="F30" s="2"/>
    </row>
    <row r="31" spans="1:8" ht="19.5" customHeight="1">
      <c r="A31" s="102"/>
      <c r="B31" s="1"/>
      <c r="C31" s="12"/>
      <c r="D31" s="12"/>
      <c r="E31" s="12">
        <f t="shared" si="0"/>
        <v>750000</v>
      </c>
      <c r="F31" s="2"/>
    </row>
    <row r="32" spans="1:8" ht="19.5" customHeight="1">
      <c r="A32" s="102"/>
      <c r="B32" s="1"/>
      <c r="C32" s="12"/>
      <c r="D32" s="12"/>
      <c r="E32" s="12">
        <f t="shared" si="0"/>
        <v>750000</v>
      </c>
      <c r="F32" s="2"/>
    </row>
    <row r="33" spans="1:6" ht="19.5" customHeight="1">
      <c r="A33" s="102"/>
      <c r="B33" s="1"/>
      <c r="C33" s="12"/>
      <c r="D33" s="12"/>
      <c r="E33" s="12">
        <f t="shared" si="0"/>
        <v>750000</v>
      </c>
      <c r="F33" s="2"/>
    </row>
    <row r="34" spans="1:6" ht="19.5" customHeight="1">
      <c r="A34" s="102"/>
      <c r="B34" s="1"/>
      <c r="C34" s="12"/>
      <c r="D34" s="12"/>
      <c r="E34" s="12">
        <f t="shared" si="0"/>
        <v>750000</v>
      </c>
      <c r="F34" s="2"/>
    </row>
    <row r="35" spans="1:6" ht="19.5" customHeight="1">
      <c r="A35" s="102"/>
      <c r="B35" s="1"/>
      <c r="C35" s="12"/>
      <c r="D35" s="12"/>
      <c r="E35" s="12">
        <f t="shared" si="0"/>
        <v>750000</v>
      </c>
      <c r="F35" s="2"/>
    </row>
    <row r="36" spans="1:6" ht="19.5" customHeight="1">
      <c r="A36" s="102"/>
      <c r="B36" s="1"/>
      <c r="C36" s="12"/>
      <c r="D36" s="12"/>
      <c r="E36" s="12">
        <f t="shared" si="0"/>
        <v>750000</v>
      </c>
      <c r="F36" s="2"/>
    </row>
    <row r="37" spans="1:6" ht="19.5" customHeight="1">
      <c r="A37" s="102"/>
      <c r="B37" s="1"/>
      <c r="C37" s="12"/>
      <c r="D37" s="12"/>
      <c r="E37" s="12">
        <f t="shared" si="0"/>
        <v>750000</v>
      </c>
      <c r="F37" s="2"/>
    </row>
    <row r="38" spans="1:6" ht="19.5" customHeight="1">
      <c r="A38" s="102"/>
      <c r="B38" s="1"/>
      <c r="C38" s="12"/>
      <c r="D38" s="12"/>
      <c r="E38" s="12">
        <f t="shared" si="0"/>
        <v>750000</v>
      </c>
      <c r="F38" s="2"/>
    </row>
    <row r="39" spans="1:6" ht="19.5" customHeight="1">
      <c r="A39" s="102"/>
      <c r="B39" s="1"/>
      <c r="C39" s="12"/>
      <c r="D39" s="12"/>
      <c r="E39" s="12">
        <f t="shared" si="0"/>
        <v>750000</v>
      </c>
      <c r="F39" s="2"/>
    </row>
    <row r="40" spans="1:6" ht="19.5" customHeight="1">
      <c r="A40" s="102"/>
      <c r="B40" s="1"/>
      <c r="C40" s="12"/>
      <c r="D40" s="12"/>
      <c r="E40" s="12">
        <f t="shared" si="0"/>
        <v>750000</v>
      </c>
      <c r="F40" s="2"/>
    </row>
    <row r="41" spans="1:6" ht="19.5" customHeight="1">
      <c r="A41" s="102"/>
      <c r="B41" s="1"/>
      <c r="C41" s="12"/>
      <c r="D41" s="12"/>
      <c r="E41" s="12">
        <f t="shared" si="0"/>
        <v>750000</v>
      </c>
      <c r="F41" s="2"/>
    </row>
    <row r="42" spans="1:6" ht="19.5" customHeight="1">
      <c r="A42" s="102"/>
      <c r="B42" s="1"/>
      <c r="C42" s="12"/>
      <c r="D42" s="12"/>
      <c r="E42" s="12">
        <f t="shared" si="0"/>
        <v>750000</v>
      </c>
      <c r="F42" s="2"/>
    </row>
    <row r="43" spans="1:6" ht="19.5" customHeight="1">
      <c r="A43" s="102"/>
      <c r="B43" s="1"/>
      <c r="C43" s="12"/>
      <c r="D43" s="12"/>
      <c r="E43" s="12">
        <f t="shared" si="0"/>
        <v>750000</v>
      </c>
      <c r="F43" s="2"/>
    </row>
    <row r="44" spans="1:6" ht="19.5" customHeight="1">
      <c r="A44" s="102"/>
      <c r="B44" s="1"/>
      <c r="C44" s="12"/>
      <c r="D44" s="12"/>
      <c r="E44" s="12">
        <f t="shared" si="0"/>
        <v>750000</v>
      </c>
      <c r="F44" s="2"/>
    </row>
    <row r="45" spans="1:6" ht="19.5" customHeight="1">
      <c r="A45" s="102"/>
      <c r="B45" s="1"/>
      <c r="C45" s="12"/>
      <c r="D45" s="12"/>
      <c r="E45" s="12">
        <f t="shared" si="0"/>
        <v>750000</v>
      </c>
      <c r="F45" s="2"/>
    </row>
    <row r="46" spans="1:6" ht="19.5" customHeight="1">
      <c r="A46" s="102"/>
      <c r="B46" s="1"/>
      <c r="C46" s="12"/>
      <c r="D46" s="12"/>
      <c r="E46" s="12">
        <f t="shared" si="0"/>
        <v>750000</v>
      </c>
      <c r="F46" s="2"/>
    </row>
    <row r="47" spans="1:6" ht="19.5" customHeight="1">
      <c r="A47" s="102"/>
      <c r="B47" s="1"/>
      <c r="C47" s="12"/>
      <c r="D47" s="12"/>
      <c r="E47" s="12">
        <f t="shared" si="0"/>
        <v>750000</v>
      </c>
      <c r="F47" s="2"/>
    </row>
    <row r="48" spans="1:6" ht="19.5" customHeight="1">
      <c r="A48" s="102"/>
      <c r="B48" s="1"/>
      <c r="C48" s="12"/>
      <c r="D48" s="12"/>
      <c r="E48" s="12">
        <f t="shared" si="0"/>
        <v>750000</v>
      </c>
      <c r="F48" s="2"/>
    </row>
    <row r="49" spans="1:6" ht="19.5" customHeight="1" thickBot="1">
      <c r="A49" s="103"/>
      <c r="B49" s="3"/>
      <c r="C49" s="13"/>
      <c r="D49" s="13"/>
      <c r="E49" s="13"/>
      <c r="F49" s="4"/>
    </row>
  </sheetData>
  <mergeCells count="3">
    <mergeCell ref="C3:D3"/>
    <mergeCell ref="C2:E2"/>
    <mergeCell ref="F21:F22"/>
  </mergeCells>
  <phoneticPr fontId="2" type="noConversion"/>
  <pageMargins left="0.7" right="0.7" top="0.75" bottom="0.75" header="0.3" footer="0.3"/>
  <pageSetup paperSize="9" scale="81" orientation="portrait" horizontalDpi="300" verticalDpi="300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B0CBA-0D79-4E86-8513-916BF7FC050C}">
  <dimension ref="A1:F40"/>
  <sheetViews>
    <sheetView zoomScaleNormal="100" workbookViewId="0">
      <selection activeCell="H27" sqref="H27"/>
    </sheetView>
  </sheetViews>
  <sheetFormatPr defaultRowHeight="16.5"/>
  <cols>
    <col min="1" max="1" width="7.375" style="6" customWidth="1"/>
    <col min="2" max="2" width="26.75" customWidth="1"/>
    <col min="3" max="5" width="13.875" style="10" customWidth="1"/>
    <col min="6" max="6" width="18.25" customWidth="1"/>
  </cols>
  <sheetData>
    <row r="1" spans="1:6" s="54" customFormat="1">
      <c r="A1" s="53"/>
      <c r="C1" s="55"/>
      <c r="D1" s="55"/>
      <c r="E1" s="55"/>
    </row>
    <row r="2" spans="1:6" s="54" customFormat="1" ht="20.25">
      <c r="A2" s="53"/>
      <c r="C2" s="258" t="s">
        <v>238</v>
      </c>
      <c r="D2" s="259"/>
      <c r="E2" s="260"/>
    </row>
    <row r="3" spans="1:6" s="54" customFormat="1" ht="17.25" thickBot="1">
      <c r="A3" s="126" t="s">
        <v>1005</v>
      </c>
      <c r="B3" s="83" t="s">
        <v>1006</v>
      </c>
      <c r="C3" s="261" t="s">
        <v>1007</v>
      </c>
      <c r="D3" s="261"/>
      <c r="E3" s="71"/>
      <c r="F3" s="187"/>
    </row>
    <row r="4" spans="1:6" ht="23.25" customHeight="1" thickBot="1">
      <c r="A4" s="18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6" ht="19.5" customHeight="1">
      <c r="A5" s="186">
        <v>45566</v>
      </c>
      <c r="B5" s="5" t="s">
        <v>1003</v>
      </c>
      <c r="C5" s="11">
        <v>30000000</v>
      </c>
      <c r="D5" s="11"/>
      <c r="E5" s="11">
        <f>C5-D5</f>
        <v>30000000</v>
      </c>
      <c r="F5" s="159"/>
    </row>
    <row r="6" spans="1:6" ht="19.5" customHeight="1">
      <c r="A6" s="185">
        <v>45631</v>
      </c>
      <c r="B6" s="33" t="s">
        <v>1004</v>
      </c>
      <c r="C6" s="32"/>
      <c r="D6" s="32">
        <v>13440000</v>
      </c>
      <c r="E6" s="32">
        <f>E5+C6-D6</f>
        <v>16560000</v>
      </c>
      <c r="F6" s="38"/>
    </row>
    <row r="7" spans="1:6" ht="19.5" customHeight="1">
      <c r="A7" s="185">
        <v>45662</v>
      </c>
      <c r="B7" s="1" t="s">
        <v>7</v>
      </c>
      <c r="C7" s="12"/>
      <c r="D7" s="12">
        <v>16560000</v>
      </c>
      <c r="E7" s="12">
        <f t="shared" ref="E7:E27" si="0">E6+C7-D7</f>
        <v>0</v>
      </c>
      <c r="F7" s="2"/>
    </row>
    <row r="8" spans="1:6" ht="19.5" customHeight="1">
      <c r="A8" s="185"/>
      <c r="B8" s="1"/>
      <c r="C8" s="12"/>
      <c r="D8" s="12"/>
      <c r="E8" s="12">
        <f t="shared" si="0"/>
        <v>0</v>
      </c>
      <c r="F8" s="2"/>
    </row>
    <row r="9" spans="1:6" ht="19.5" customHeight="1">
      <c r="A9" s="185"/>
      <c r="B9" s="1"/>
      <c r="C9" s="12"/>
      <c r="D9" s="12"/>
      <c r="E9" s="12">
        <f t="shared" si="0"/>
        <v>0</v>
      </c>
      <c r="F9" s="2"/>
    </row>
    <row r="10" spans="1:6" ht="19.5" customHeight="1">
      <c r="A10" s="185"/>
      <c r="B10" s="1"/>
      <c r="C10" s="12"/>
      <c r="D10" s="12"/>
      <c r="E10" s="12">
        <f t="shared" si="0"/>
        <v>0</v>
      </c>
      <c r="F10" s="2"/>
    </row>
    <row r="11" spans="1:6" ht="19.5" customHeight="1">
      <c r="A11" s="185"/>
      <c r="B11" s="1"/>
      <c r="C11" s="12"/>
      <c r="D11" s="12"/>
      <c r="E11" s="12">
        <f t="shared" si="0"/>
        <v>0</v>
      </c>
      <c r="F11" s="2"/>
    </row>
    <row r="12" spans="1:6" ht="19.5" customHeight="1">
      <c r="A12" s="185"/>
      <c r="B12" s="1"/>
      <c r="C12" s="12"/>
      <c r="D12" s="12"/>
      <c r="E12" s="12">
        <f t="shared" si="0"/>
        <v>0</v>
      </c>
      <c r="F12" s="2"/>
    </row>
    <row r="13" spans="1:6" ht="19.5" customHeight="1">
      <c r="A13" s="185"/>
      <c r="B13" s="1"/>
      <c r="C13" s="12"/>
      <c r="D13" s="12"/>
      <c r="E13" s="12">
        <f t="shared" si="0"/>
        <v>0</v>
      </c>
      <c r="F13" s="2"/>
    </row>
    <row r="14" spans="1:6" ht="19.5" customHeight="1">
      <c r="A14" s="185"/>
      <c r="B14" s="1"/>
      <c r="C14" s="12"/>
      <c r="D14" s="12"/>
      <c r="E14" s="12">
        <f t="shared" si="0"/>
        <v>0</v>
      </c>
      <c r="F14" s="2"/>
    </row>
    <row r="15" spans="1:6" ht="19.5" customHeight="1">
      <c r="A15" s="185"/>
      <c r="B15" s="1"/>
      <c r="C15" s="12"/>
      <c r="D15" s="12"/>
      <c r="E15" s="12">
        <f t="shared" si="0"/>
        <v>0</v>
      </c>
      <c r="F15" s="2"/>
    </row>
    <row r="16" spans="1:6" ht="19.5" customHeight="1">
      <c r="A16" s="185"/>
      <c r="B16" s="1"/>
      <c r="C16" s="12"/>
      <c r="D16" s="12"/>
      <c r="E16" s="12">
        <f t="shared" si="0"/>
        <v>0</v>
      </c>
      <c r="F16" s="2"/>
    </row>
    <row r="17" spans="1:6" ht="19.5" customHeight="1">
      <c r="A17" s="185"/>
      <c r="B17" s="1"/>
      <c r="C17" s="12"/>
      <c r="D17" s="12"/>
      <c r="E17" s="12">
        <f t="shared" si="0"/>
        <v>0</v>
      </c>
      <c r="F17" s="2"/>
    </row>
    <row r="18" spans="1:6" ht="19.5" customHeight="1">
      <c r="A18" s="185"/>
      <c r="B18" s="1"/>
      <c r="C18" s="12"/>
      <c r="D18" s="12"/>
      <c r="E18" s="12">
        <f t="shared" si="0"/>
        <v>0</v>
      </c>
      <c r="F18" s="2"/>
    </row>
    <row r="19" spans="1:6" ht="19.5" customHeight="1">
      <c r="A19" s="185"/>
      <c r="B19" s="1"/>
      <c r="C19" s="12"/>
      <c r="D19" s="12"/>
      <c r="E19" s="12">
        <f t="shared" si="0"/>
        <v>0</v>
      </c>
      <c r="F19" s="2"/>
    </row>
    <row r="20" spans="1:6" ht="19.5" customHeight="1">
      <c r="A20" s="185"/>
      <c r="B20" s="1"/>
      <c r="C20" s="12"/>
      <c r="D20" s="12"/>
      <c r="E20" s="12">
        <f t="shared" si="0"/>
        <v>0</v>
      </c>
      <c r="F20" s="2"/>
    </row>
    <row r="21" spans="1:6" ht="19.5" customHeight="1">
      <c r="A21" s="185"/>
      <c r="B21" s="1"/>
      <c r="C21" s="12"/>
      <c r="D21" s="12"/>
      <c r="E21" s="12">
        <f t="shared" si="0"/>
        <v>0</v>
      </c>
      <c r="F21" s="2"/>
    </row>
    <row r="22" spans="1:6" ht="19.5" customHeight="1">
      <c r="A22" s="185"/>
      <c r="B22" s="1"/>
      <c r="C22" s="12"/>
      <c r="D22" s="12"/>
      <c r="E22" s="12">
        <f t="shared" si="0"/>
        <v>0</v>
      </c>
      <c r="F22" s="2"/>
    </row>
    <row r="23" spans="1:6" ht="19.5" customHeight="1">
      <c r="A23" s="185"/>
      <c r="B23" s="1"/>
      <c r="C23" s="12"/>
      <c r="D23" s="12"/>
      <c r="E23" s="12">
        <f t="shared" si="0"/>
        <v>0</v>
      </c>
      <c r="F23" s="2"/>
    </row>
    <row r="24" spans="1:6" ht="19.5" customHeight="1">
      <c r="A24" s="185"/>
      <c r="B24" s="1"/>
      <c r="C24" s="12"/>
      <c r="D24" s="12"/>
      <c r="E24" s="12">
        <f t="shared" si="0"/>
        <v>0</v>
      </c>
      <c r="F24" s="2"/>
    </row>
    <row r="25" spans="1:6" ht="19.5" customHeight="1">
      <c r="A25" s="185"/>
      <c r="B25" s="1"/>
      <c r="C25" s="12"/>
      <c r="D25" s="12"/>
      <c r="E25" s="12">
        <f t="shared" si="0"/>
        <v>0</v>
      </c>
      <c r="F25" s="2"/>
    </row>
    <row r="26" spans="1:6" ht="19.5" customHeight="1">
      <c r="A26" s="185"/>
      <c r="B26" s="1"/>
      <c r="C26" s="12"/>
      <c r="D26" s="12"/>
      <c r="E26" s="12">
        <f t="shared" si="0"/>
        <v>0</v>
      </c>
      <c r="F26" s="2"/>
    </row>
    <row r="27" spans="1:6" ht="19.5" customHeight="1">
      <c r="A27" s="185"/>
      <c r="B27" s="1"/>
      <c r="C27" s="12"/>
      <c r="D27" s="12"/>
      <c r="E27" s="12">
        <f t="shared" si="0"/>
        <v>0</v>
      </c>
      <c r="F27" s="2"/>
    </row>
    <row r="28" spans="1:6" ht="19.5" customHeight="1">
      <c r="A28" s="185"/>
      <c r="B28" s="1"/>
      <c r="C28" s="12"/>
      <c r="D28" s="12"/>
      <c r="E28" s="12"/>
      <c r="F28" s="2"/>
    </row>
    <row r="29" spans="1:6" ht="19.5" customHeight="1">
      <c r="A29" s="185"/>
      <c r="B29" s="1"/>
      <c r="C29" s="12"/>
      <c r="D29" s="12"/>
      <c r="E29" s="12"/>
      <c r="F29" s="2"/>
    </row>
    <row r="30" spans="1:6" ht="19.5" customHeight="1">
      <c r="A30" s="8"/>
      <c r="B30" s="1"/>
      <c r="C30" s="12"/>
      <c r="D30" s="12"/>
      <c r="E30" s="12"/>
      <c r="F30" s="2"/>
    </row>
    <row r="31" spans="1:6" ht="19.5" customHeight="1">
      <c r="A31" s="8"/>
      <c r="B31" s="1"/>
      <c r="C31" s="12"/>
      <c r="D31" s="12"/>
      <c r="E31" s="12"/>
      <c r="F31" s="2"/>
    </row>
    <row r="32" spans="1:6" ht="19.5" customHeight="1">
      <c r="A32" s="8"/>
      <c r="B32" s="1"/>
      <c r="C32" s="12"/>
      <c r="D32" s="12"/>
      <c r="E32" s="12"/>
      <c r="F32" s="2"/>
    </row>
    <row r="33" spans="1:6" ht="19.5" customHeight="1">
      <c r="A33" s="8"/>
      <c r="B33" s="1"/>
      <c r="C33" s="12"/>
      <c r="D33" s="12"/>
      <c r="E33" s="12"/>
      <c r="F33" s="2"/>
    </row>
    <row r="34" spans="1:6" ht="19.5" customHeight="1">
      <c r="A34" s="8"/>
      <c r="B34" s="1"/>
      <c r="C34" s="12"/>
      <c r="D34" s="12"/>
      <c r="E34" s="12"/>
      <c r="F34" s="2"/>
    </row>
    <row r="35" spans="1:6" ht="19.5" customHeight="1">
      <c r="A35" s="8"/>
      <c r="B35" s="1"/>
      <c r="C35" s="12"/>
      <c r="D35" s="12"/>
      <c r="E35" s="12"/>
      <c r="F35" s="2"/>
    </row>
    <row r="36" spans="1:6" ht="19.5" customHeight="1">
      <c r="A36" s="8"/>
      <c r="B36" s="1"/>
      <c r="C36" s="12"/>
      <c r="D36" s="12"/>
      <c r="E36" s="12"/>
      <c r="F36" s="2"/>
    </row>
    <row r="37" spans="1:6" ht="19.5" customHeight="1">
      <c r="A37" s="8"/>
      <c r="B37" s="1"/>
      <c r="C37" s="12"/>
      <c r="D37" s="12"/>
      <c r="E37" s="12"/>
      <c r="F37" s="2"/>
    </row>
    <row r="38" spans="1:6" ht="19.5" customHeight="1">
      <c r="A38" s="8"/>
      <c r="B38" s="1"/>
      <c r="C38" s="12"/>
      <c r="D38" s="12"/>
      <c r="E38" s="12"/>
      <c r="F38" s="2"/>
    </row>
    <row r="39" spans="1:6" ht="19.5" customHeight="1">
      <c r="A39" s="8"/>
      <c r="B39" s="1"/>
      <c r="C39" s="12"/>
      <c r="D39" s="12"/>
      <c r="E39" s="12"/>
      <c r="F39" s="2"/>
    </row>
    <row r="40" spans="1:6" ht="19.5" customHeight="1" thickBot="1">
      <c r="A40" s="9"/>
      <c r="B40" s="3"/>
      <c r="C40" s="13"/>
      <c r="D40" s="13"/>
      <c r="E40" s="13"/>
      <c r="F40" s="4"/>
    </row>
  </sheetData>
  <mergeCells count="2">
    <mergeCell ref="C2:E2"/>
    <mergeCell ref="C3:D3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A3CB9-90DB-4685-994D-BDA443A1991F}">
  <dimension ref="A2:F40"/>
  <sheetViews>
    <sheetView zoomScaleNormal="100" workbookViewId="0">
      <selection activeCell="D17" sqref="D17"/>
    </sheetView>
  </sheetViews>
  <sheetFormatPr defaultRowHeight="16.5"/>
  <cols>
    <col min="1" max="1" width="7.375" style="110" customWidth="1"/>
    <col min="2" max="2" width="26.75" customWidth="1"/>
    <col min="3" max="5" width="13.875" style="10" customWidth="1"/>
    <col min="6" max="6" width="18.25" customWidth="1"/>
  </cols>
  <sheetData>
    <row r="2" spans="1:6" ht="20.25">
      <c r="C2" s="258" t="s">
        <v>238</v>
      </c>
      <c r="D2" s="259"/>
      <c r="E2" s="260"/>
    </row>
    <row r="3" spans="1:6" ht="17.25" thickBot="1">
      <c r="A3" s="117" t="s">
        <v>345</v>
      </c>
      <c r="B3" s="44" t="s">
        <v>346</v>
      </c>
      <c r="C3" s="262" t="s">
        <v>347</v>
      </c>
      <c r="D3" s="262"/>
      <c r="E3" s="14" t="s">
        <v>348</v>
      </c>
    </row>
    <row r="4" spans="1:6" ht="23.25" customHeight="1" thickBot="1">
      <c r="A4" s="118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6" ht="19.5" customHeight="1">
      <c r="A5" s="101">
        <v>45220</v>
      </c>
      <c r="B5" s="5" t="s">
        <v>349</v>
      </c>
      <c r="C5" s="11">
        <v>1250000</v>
      </c>
      <c r="D5" s="11"/>
      <c r="E5" s="11">
        <f>C5-D5</f>
        <v>1250000</v>
      </c>
      <c r="F5" s="25" t="s">
        <v>55</v>
      </c>
    </row>
    <row r="6" spans="1:6" ht="19.5" customHeight="1">
      <c r="A6" s="102">
        <v>45264</v>
      </c>
      <c r="B6" s="33" t="s">
        <v>7</v>
      </c>
      <c r="C6" s="32"/>
      <c r="D6" s="32">
        <v>1250000</v>
      </c>
      <c r="E6" s="32">
        <f>E5+C6-D6</f>
        <v>0</v>
      </c>
      <c r="F6" s="38"/>
    </row>
    <row r="7" spans="1:6" ht="19.5" customHeight="1">
      <c r="A7" s="102">
        <v>45407</v>
      </c>
      <c r="B7" s="1" t="s">
        <v>41</v>
      </c>
      <c r="C7" s="12">
        <v>46000000</v>
      </c>
      <c r="D7" s="12"/>
      <c r="E7" s="12">
        <f t="shared" ref="E7:E27" si="0">E6+C7-D7</f>
        <v>46000000</v>
      </c>
      <c r="F7" s="2" t="s">
        <v>533</v>
      </c>
    </row>
    <row r="8" spans="1:6" ht="19.5" customHeight="1">
      <c r="A8" s="102">
        <v>45407</v>
      </c>
      <c r="B8" s="1" t="s">
        <v>430</v>
      </c>
      <c r="C8" s="12">
        <v>3000000</v>
      </c>
      <c r="D8" s="12"/>
      <c r="E8" s="12">
        <f t="shared" si="0"/>
        <v>49000000</v>
      </c>
      <c r="F8" s="26" t="s">
        <v>528</v>
      </c>
    </row>
    <row r="9" spans="1:6" ht="19.5" customHeight="1">
      <c r="A9" s="102" t="s">
        <v>287</v>
      </c>
      <c r="B9" s="1" t="s">
        <v>578</v>
      </c>
      <c r="C9" s="12"/>
      <c r="D9" s="82">
        <v>21600000</v>
      </c>
      <c r="E9" s="27">
        <f t="shared" si="0"/>
        <v>27400000</v>
      </c>
      <c r="F9" s="2"/>
    </row>
    <row r="10" spans="1:6" ht="19.5" customHeight="1">
      <c r="A10" s="102">
        <v>45568</v>
      </c>
      <c r="B10" s="81" t="s">
        <v>306</v>
      </c>
      <c r="C10" s="37">
        <v>2000000</v>
      </c>
      <c r="D10" s="37"/>
      <c r="E10" s="37">
        <f t="shared" si="0"/>
        <v>29400000</v>
      </c>
      <c r="F10" s="2"/>
    </row>
    <row r="11" spans="1:6" ht="19.5" customHeight="1">
      <c r="A11" s="102">
        <v>45579</v>
      </c>
      <c r="B11" s="1" t="s">
        <v>835</v>
      </c>
      <c r="C11" s="12">
        <v>150000</v>
      </c>
      <c r="D11" s="12"/>
      <c r="E11" s="27">
        <f t="shared" si="0"/>
        <v>29550000</v>
      </c>
      <c r="F11" s="2" t="s">
        <v>833</v>
      </c>
    </row>
    <row r="12" spans="1:6" ht="19.5" customHeight="1">
      <c r="A12" s="102">
        <v>45581</v>
      </c>
      <c r="B12" s="1" t="s">
        <v>834</v>
      </c>
      <c r="C12" s="27">
        <v>100000</v>
      </c>
      <c r="D12" s="27"/>
      <c r="E12" s="27">
        <f t="shared" si="0"/>
        <v>29650000</v>
      </c>
      <c r="F12" s="2" t="s">
        <v>833</v>
      </c>
    </row>
    <row r="13" spans="1:6" ht="19.5" customHeight="1">
      <c r="A13" s="102">
        <v>45581</v>
      </c>
      <c r="B13" s="40" t="s">
        <v>886</v>
      </c>
      <c r="C13" s="41">
        <v>-100000</v>
      </c>
      <c r="D13" s="12"/>
      <c r="E13" s="12">
        <f t="shared" si="0"/>
        <v>29550000</v>
      </c>
      <c r="F13" s="2"/>
    </row>
    <row r="14" spans="1:6" ht="19.5" customHeight="1">
      <c r="A14" s="102">
        <v>45588</v>
      </c>
      <c r="B14" s="1" t="s">
        <v>887</v>
      </c>
      <c r="C14" s="12">
        <v>1305000</v>
      </c>
      <c r="D14" s="12"/>
      <c r="E14" s="23">
        <f t="shared" si="0"/>
        <v>30855000</v>
      </c>
      <c r="F14" s="181" t="s">
        <v>888</v>
      </c>
    </row>
    <row r="15" spans="1:6" ht="19.5" customHeight="1">
      <c r="A15" s="102">
        <v>45639</v>
      </c>
      <c r="B15" s="209" t="s">
        <v>7</v>
      </c>
      <c r="C15" s="208">
        <v>-55000</v>
      </c>
      <c r="D15" s="208">
        <v>30800000</v>
      </c>
      <c r="E15" s="12">
        <f t="shared" si="0"/>
        <v>0</v>
      </c>
      <c r="F15" s="2"/>
    </row>
    <row r="16" spans="1:6" ht="19.5" customHeight="1">
      <c r="A16" s="102"/>
      <c r="B16" s="1"/>
      <c r="C16" s="12"/>
      <c r="D16" s="12"/>
      <c r="E16" s="12">
        <f t="shared" si="0"/>
        <v>0</v>
      </c>
      <c r="F16" s="2"/>
    </row>
    <row r="17" spans="1:6" ht="19.5" customHeight="1">
      <c r="A17" s="102"/>
      <c r="B17" s="1"/>
      <c r="C17" s="12"/>
      <c r="D17" s="12"/>
      <c r="E17" s="12">
        <f t="shared" si="0"/>
        <v>0</v>
      </c>
      <c r="F17" s="2"/>
    </row>
    <row r="18" spans="1:6" ht="19.5" customHeight="1">
      <c r="A18" s="102"/>
      <c r="B18" s="1"/>
      <c r="C18" s="12"/>
      <c r="D18" s="12"/>
      <c r="E18" s="12">
        <f t="shared" si="0"/>
        <v>0</v>
      </c>
      <c r="F18" s="2"/>
    </row>
    <row r="19" spans="1:6" ht="19.5" customHeight="1">
      <c r="A19" s="102"/>
      <c r="B19" s="1"/>
      <c r="C19" s="12"/>
      <c r="D19" s="12"/>
      <c r="E19" s="12">
        <f t="shared" si="0"/>
        <v>0</v>
      </c>
      <c r="F19" s="2"/>
    </row>
    <row r="20" spans="1:6" ht="19.5" customHeight="1">
      <c r="A20" s="102"/>
      <c r="B20" s="1"/>
      <c r="C20" s="12"/>
      <c r="D20" s="12"/>
      <c r="E20" s="12">
        <f t="shared" si="0"/>
        <v>0</v>
      </c>
      <c r="F20" s="2"/>
    </row>
    <row r="21" spans="1:6" ht="19.5" customHeight="1">
      <c r="A21" s="102"/>
      <c r="B21" s="1"/>
      <c r="C21" s="12"/>
      <c r="D21" s="12"/>
      <c r="E21" s="12">
        <f t="shared" si="0"/>
        <v>0</v>
      </c>
      <c r="F21" s="2"/>
    </row>
    <row r="22" spans="1:6" ht="19.5" customHeight="1">
      <c r="A22" s="102"/>
      <c r="B22" s="1"/>
      <c r="C22" s="12"/>
      <c r="D22" s="12"/>
      <c r="E22" s="12">
        <f t="shared" si="0"/>
        <v>0</v>
      </c>
      <c r="F22" s="2"/>
    </row>
    <row r="23" spans="1:6" ht="19.5" customHeight="1">
      <c r="A23" s="102"/>
      <c r="B23" s="1"/>
      <c r="C23" s="12"/>
      <c r="D23" s="12"/>
      <c r="E23" s="12">
        <f t="shared" si="0"/>
        <v>0</v>
      </c>
      <c r="F23" s="2"/>
    </row>
    <row r="24" spans="1:6" ht="19.5" customHeight="1">
      <c r="A24" s="102"/>
      <c r="B24" s="1"/>
      <c r="C24" s="12"/>
      <c r="D24" s="12"/>
      <c r="E24" s="12">
        <f t="shared" si="0"/>
        <v>0</v>
      </c>
      <c r="F24" s="2"/>
    </row>
    <row r="25" spans="1:6" ht="19.5" customHeight="1">
      <c r="A25" s="102"/>
      <c r="B25" s="1"/>
      <c r="C25" s="12"/>
      <c r="D25" s="12"/>
      <c r="E25" s="12">
        <f t="shared" si="0"/>
        <v>0</v>
      </c>
      <c r="F25" s="2"/>
    </row>
    <row r="26" spans="1:6" ht="19.5" customHeight="1">
      <c r="A26" s="102"/>
      <c r="B26" s="1"/>
      <c r="C26" s="12"/>
      <c r="D26" s="12"/>
      <c r="E26" s="12">
        <f t="shared" si="0"/>
        <v>0</v>
      </c>
      <c r="F26" s="2"/>
    </row>
    <row r="27" spans="1:6" ht="19.5" customHeight="1">
      <c r="A27" s="102"/>
      <c r="B27" s="1"/>
      <c r="C27" s="12"/>
      <c r="D27" s="12"/>
      <c r="E27" s="12">
        <f t="shared" si="0"/>
        <v>0</v>
      </c>
      <c r="F27" s="2"/>
    </row>
    <row r="28" spans="1:6" ht="19.5" customHeight="1">
      <c r="A28" s="102"/>
      <c r="B28" s="1"/>
      <c r="C28" s="12"/>
      <c r="D28" s="12"/>
      <c r="E28" s="12"/>
      <c r="F28" s="2"/>
    </row>
    <row r="29" spans="1:6" ht="19.5" customHeight="1">
      <c r="A29" s="102"/>
      <c r="B29" s="1"/>
      <c r="C29" s="12"/>
      <c r="D29" s="12"/>
      <c r="E29" s="12"/>
      <c r="F29" s="2"/>
    </row>
    <row r="30" spans="1:6" ht="19.5" customHeight="1">
      <c r="A30" s="102"/>
      <c r="B30" s="1"/>
      <c r="C30" s="12"/>
      <c r="D30" s="12"/>
      <c r="E30" s="12"/>
      <c r="F30" s="2"/>
    </row>
    <row r="31" spans="1:6" ht="19.5" customHeight="1">
      <c r="A31" s="102"/>
      <c r="B31" s="1"/>
      <c r="C31" s="12"/>
      <c r="D31" s="12"/>
      <c r="E31" s="12"/>
      <c r="F31" s="2"/>
    </row>
    <row r="32" spans="1:6" ht="19.5" customHeight="1">
      <c r="A32" s="102"/>
      <c r="B32" s="1"/>
      <c r="C32" s="12"/>
      <c r="D32" s="12"/>
      <c r="E32" s="12"/>
      <c r="F32" s="2"/>
    </row>
    <row r="33" spans="1:6" ht="19.5" customHeight="1">
      <c r="A33" s="102"/>
      <c r="B33" s="1"/>
      <c r="C33" s="12"/>
      <c r="D33" s="12"/>
      <c r="E33" s="12"/>
      <c r="F33" s="2"/>
    </row>
    <row r="34" spans="1:6" ht="19.5" customHeight="1">
      <c r="A34" s="102"/>
      <c r="B34" s="1"/>
      <c r="C34" s="12"/>
      <c r="D34" s="12"/>
      <c r="E34" s="12"/>
      <c r="F34" s="2"/>
    </row>
    <row r="35" spans="1:6" ht="19.5" customHeight="1">
      <c r="A35" s="102"/>
      <c r="B35" s="1"/>
      <c r="C35" s="12"/>
      <c r="D35" s="12"/>
      <c r="E35" s="12"/>
      <c r="F35" s="2"/>
    </row>
    <row r="36" spans="1:6" ht="19.5" customHeight="1">
      <c r="A36" s="102"/>
      <c r="B36" s="1"/>
      <c r="C36" s="12"/>
      <c r="D36" s="12"/>
      <c r="E36" s="12"/>
      <c r="F36" s="2"/>
    </row>
    <row r="37" spans="1:6" ht="19.5" customHeight="1">
      <c r="A37" s="102"/>
      <c r="B37" s="1"/>
      <c r="C37" s="12"/>
      <c r="D37" s="12"/>
      <c r="E37" s="12"/>
      <c r="F37" s="2"/>
    </row>
    <row r="38" spans="1:6" ht="19.5" customHeight="1">
      <c r="A38" s="102"/>
      <c r="B38" s="1"/>
      <c r="C38" s="12"/>
      <c r="D38" s="12"/>
      <c r="E38" s="12"/>
      <c r="F38" s="2"/>
    </row>
    <row r="39" spans="1:6" ht="19.5" customHeight="1">
      <c r="A39" s="102"/>
      <c r="B39" s="1"/>
      <c r="C39" s="12"/>
      <c r="D39" s="12"/>
      <c r="E39" s="12"/>
      <c r="F39" s="2"/>
    </row>
    <row r="40" spans="1:6" ht="19.5" customHeight="1" thickBot="1">
      <c r="A40" s="103"/>
      <c r="B40" s="3"/>
      <c r="C40" s="13"/>
      <c r="D40" s="13"/>
      <c r="E40" s="13"/>
      <c r="F40" s="4"/>
    </row>
  </sheetData>
  <mergeCells count="2">
    <mergeCell ref="C3:D3"/>
    <mergeCell ref="C2:E2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38846-B503-4DDC-AFA6-945635A4F0F4}">
  <dimension ref="A1:F40"/>
  <sheetViews>
    <sheetView zoomScaleNormal="100" workbookViewId="0">
      <selection activeCell="C13" sqref="C13"/>
    </sheetView>
  </sheetViews>
  <sheetFormatPr defaultRowHeight="16.5"/>
  <cols>
    <col min="1" max="1" width="7.375" style="6" customWidth="1"/>
    <col min="2" max="2" width="26.75" customWidth="1"/>
    <col min="3" max="5" width="13.875" style="10" customWidth="1"/>
    <col min="6" max="6" width="18.25" customWidth="1"/>
  </cols>
  <sheetData>
    <row r="1" spans="1:6" s="54" customFormat="1">
      <c r="A1" s="53"/>
      <c r="C1" s="55"/>
      <c r="D1" s="55"/>
      <c r="E1" s="55"/>
    </row>
    <row r="2" spans="1:6" s="54" customFormat="1" ht="20.25">
      <c r="A2" s="53"/>
      <c r="C2" s="258" t="s">
        <v>238</v>
      </c>
      <c r="D2" s="259"/>
      <c r="E2" s="260"/>
    </row>
    <row r="3" spans="1:6" s="54" customFormat="1" ht="17.25" thickBot="1">
      <c r="A3" s="53" t="s">
        <v>565</v>
      </c>
      <c r="B3" s="70" t="s">
        <v>586</v>
      </c>
      <c r="C3" s="265" t="s">
        <v>587</v>
      </c>
      <c r="D3" s="265"/>
      <c r="E3" s="71"/>
      <c r="F3" s="25" t="s">
        <v>564</v>
      </c>
    </row>
    <row r="4" spans="1:6" ht="23.25" customHeight="1" thickBot="1">
      <c r="A4" s="18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6" ht="19.5" customHeight="1">
      <c r="A5" s="107">
        <v>45401</v>
      </c>
      <c r="B5" s="5" t="s">
        <v>41</v>
      </c>
      <c r="C5" s="11">
        <v>48000000</v>
      </c>
      <c r="D5" s="11"/>
      <c r="E5" s="11">
        <f>C5-D5</f>
        <v>48000000</v>
      </c>
      <c r="F5" s="25" t="s">
        <v>161</v>
      </c>
    </row>
    <row r="6" spans="1:6" ht="19.5" customHeight="1">
      <c r="A6" s="108">
        <v>45401</v>
      </c>
      <c r="B6" s="81" t="s">
        <v>563</v>
      </c>
      <c r="C6" s="37">
        <v>3000000</v>
      </c>
      <c r="D6" s="37"/>
      <c r="E6" s="37">
        <f>E5+C6-D6</f>
        <v>51000000</v>
      </c>
      <c r="F6" s="38" t="s">
        <v>669</v>
      </c>
    </row>
    <row r="7" spans="1:6" ht="19.5" customHeight="1">
      <c r="A7" s="108" t="s">
        <v>158</v>
      </c>
      <c r="B7" s="1" t="s">
        <v>653</v>
      </c>
      <c r="C7" s="12"/>
      <c r="D7" s="12">
        <v>21600000</v>
      </c>
      <c r="E7" s="27">
        <f t="shared" ref="E7:E27" si="0">E6+C7-D7</f>
        <v>29400000</v>
      </c>
      <c r="F7" s="2"/>
    </row>
    <row r="8" spans="1:6" ht="19.5" customHeight="1">
      <c r="A8" s="108">
        <v>45460</v>
      </c>
      <c r="B8" s="33" t="s">
        <v>668</v>
      </c>
      <c r="C8" s="12"/>
      <c r="D8" s="12">
        <v>20000000</v>
      </c>
      <c r="E8" s="27">
        <f t="shared" si="0"/>
        <v>9400000</v>
      </c>
      <c r="F8" s="2"/>
    </row>
    <row r="9" spans="1:6" ht="19.5" customHeight="1">
      <c r="A9" s="108">
        <v>45565</v>
      </c>
      <c r="B9" s="1" t="s">
        <v>978</v>
      </c>
      <c r="C9" s="12">
        <v>513000</v>
      </c>
      <c r="D9" s="12"/>
      <c r="E9" s="23">
        <f t="shared" si="0"/>
        <v>9913000</v>
      </c>
      <c r="F9" s="2"/>
    </row>
    <row r="10" spans="1:6" ht="19.5" customHeight="1">
      <c r="A10" s="108">
        <v>45611</v>
      </c>
      <c r="B10" s="33" t="s">
        <v>7</v>
      </c>
      <c r="C10" s="32"/>
      <c r="D10" s="32">
        <v>9913000</v>
      </c>
      <c r="E10" s="12">
        <f t="shared" si="0"/>
        <v>0</v>
      </c>
      <c r="F10" s="2"/>
    </row>
    <row r="11" spans="1:6" ht="19.5" customHeight="1">
      <c r="A11" s="108"/>
      <c r="B11" s="1"/>
      <c r="C11" s="12"/>
      <c r="D11" s="12"/>
      <c r="E11" s="12">
        <f t="shared" si="0"/>
        <v>0</v>
      </c>
      <c r="F11" s="2"/>
    </row>
    <row r="12" spans="1:6" ht="19.5" customHeight="1">
      <c r="A12" s="108"/>
      <c r="B12" s="1"/>
      <c r="C12" s="12"/>
      <c r="D12" s="12"/>
      <c r="E12" s="12">
        <f t="shared" si="0"/>
        <v>0</v>
      </c>
      <c r="F12" s="2"/>
    </row>
    <row r="13" spans="1:6" ht="19.5" customHeight="1">
      <c r="A13" s="108"/>
      <c r="B13" s="1"/>
      <c r="C13" s="12"/>
      <c r="D13" s="12"/>
      <c r="E13" s="12">
        <f t="shared" si="0"/>
        <v>0</v>
      </c>
      <c r="F13" s="2"/>
    </row>
    <row r="14" spans="1:6" ht="19.5" customHeight="1">
      <c r="A14" s="108"/>
      <c r="B14" s="1"/>
      <c r="C14" s="12"/>
      <c r="D14" s="12"/>
      <c r="E14" s="12">
        <f t="shared" si="0"/>
        <v>0</v>
      </c>
      <c r="F14" s="2"/>
    </row>
    <row r="15" spans="1:6" ht="19.5" customHeight="1">
      <c r="A15" s="108"/>
      <c r="B15" s="1"/>
      <c r="C15" s="12"/>
      <c r="D15" s="12"/>
      <c r="E15" s="12">
        <f t="shared" si="0"/>
        <v>0</v>
      </c>
      <c r="F15" s="2"/>
    </row>
    <row r="16" spans="1:6" ht="19.5" customHeight="1">
      <c r="A16" s="108"/>
      <c r="B16" s="1"/>
      <c r="C16" s="12"/>
      <c r="D16" s="12"/>
      <c r="E16" s="12">
        <f t="shared" si="0"/>
        <v>0</v>
      </c>
      <c r="F16" s="2"/>
    </row>
    <row r="17" spans="1:6" ht="19.5" customHeight="1">
      <c r="A17" s="108"/>
      <c r="B17" s="1"/>
      <c r="C17" s="12"/>
      <c r="D17" s="12"/>
      <c r="E17" s="12">
        <f t="shared" si="0"/>
        <v>0</v>
      </c>
      <c r="F17" s="2"/>
    </row>
    <row r="18" spans="1:6" ht="19.5" customHeight="1">
      <c r="A18" s="108"/>
      <c r="B18" s="1"/>
      <c r="C18" s="12"/>
      <c r="D18" s="12"/>
      <c r="E18" s="12">
        <f t="shared" si="0"/>
        <v>0</v>
      </c>
      <c r="F18" s="2"/>
    </row>
    <row r="19" spans="1:6" ht="19.5" customHeight="1">
      <c r="A19" s="108"/>
      <c r="B19" s="1"/>
      <c r="C19" s="12"/>
      <c r="D19" s="12"/>
      <c r="E19" s="12">
        <f t="shared" si="0"/>
        <v>0</v>
      </c>
      <c r="F19" s="2"/>
    </row>
    <row r="20" spans="1:6" ht="19.5" customHeight="1">
      <c r="A20" s="108"/>
      <c r="B20" s="1"/>
      <c r="C20" s="12"/>
      <c r="D20" s="12"/>
      <c r="E20" s="12">
        <f t="shared" si="0"/>
        <v>0</v>
      </c>
      <c r="F20" s="2"/>
    </row>
    <row r="21" spans="1:6" ht="19.5" customHeight="1">
      <c r="A21" s="108"/>
      <c r="B21" s="1"/>
      <c r="C21" s="12"/>
      <c r="D21" s="12"/>
      <c r="E21" s="12">
        <f t="shared" si="0"/>
        <v>0</v>
      </c>
      <c r="F21" s="2"/>
    </row>
    <row r="22" spans="1:6" ht="19.5" customHeight="1">
      <c r="A22" s="108"/>
      <c r="B22" s="1"/>
      <c r="C22" s="12"/>
      <c r="D22" s="12"/>
      <c r="E22" s="12">
        <f t="shared" si="0"/>
        <v>0</v>
      </c>
      <c r="F22" s="2"/>
    </row>
    <row r="23" spans="1:6" ht="19.5" customHeight="1">
      <c r="A23" s="108"/>
      <c r="B23" s="1"/>
      <c r="C23" s="12"/>
      <c r="D23" s="12"/>
      <c r="E23" s="12">
        <f t="shared" si="0"/>
        <v>0</v>
      </c>
      <c r="F23" s="2"/>
    </row>
    <row r="24" spans="1:6" ht="19.5" customHeight="1">
      <c r="A24" s="108"/>
      <c r="B24" s="1"/>
      <c r="C24" s="12"/>
      <c r="D24" s="12"/>
      <c r="E24" s="12">
        <f t="shared" si="0"/>
        <v>0</v>
      </c>
      <c r="F24" s="2"/>
    </row>
    <row r="25" spans="1:6" ht="19.5" customHeight="1">
      <c r="A25" s="108"/>
      <c r="B25" s="1"/>
      <c r="C25" s="12"/>
      <c r="D25" s="12"/>
      <c r="E25" s="12">
        <f t="shared" si="0"/>
        <v>0</v>
      </c>
      <c r="F25" s="2"/>
    </row>
    <row r="26" spans="1:6" ht="19.5" customHeight="1">
      <c r="A26" s="108"/>
      <c r="B26" s="1"/>
      <c r="C26" s="12"/>
      <c r="D26" s="12"/>
      <c r="E26" s="12">
        <f t="shared" si="0"/>
        <v>0</v>
      </c>
      <c r="F26" s="2"/>
    </row>
    <row r="27" spans="1:6" ht="19.5" customHeight="1">
      <c r="A27" s="108"/>
      <c r="B27" s="1"/>
      <c r="C27" s="12"/>
      <c r="D27" s="12"/>
      <c r="E27" s="12">
        <f t="shared" si="0"/>
        <v>0</v>
      </c>
      <c r="F27" s="2"/>
    </row>
    <row r="28" spans="1:6" ht="19.5" customHeight="1">
      <c r="A28" s="108"/>
      <c r="B28" s="1"/>
      <c r="C28" s="12"/>
      <c r="D28" s="12"/>
      <c r="E28" s="12"/>
      <c r="F28" s="2"/>
    </row>
    <row r="29" spans="1:6" ht="19.5" customHeight="1">
      <c r="A29" s="108"/>
      <c r="B29" s="1"/>
      <c r="C29" s="12"/>
      <c r="D29" s="12"/>
      <c r="E29" s="12"/>
      <c r="F29" s="2"/>
    </row>
    <row r="30" spans="1:6" ht="19.5" customHeight="1">
      <c r="A30" s="108"/>
      <c r="B30" s="1"/>
      <c r="C30" s="12"/>
      <c r="D30" s="12"/>
      <c r="E30" s="12"/>
      <c r="F30" s="2"/>
    </row>
    <row r="31" spans="1:6" ht="19.5" customHeight="1">
      <c r="A31" s="108"/>
      <c r="B31" s="1"/>
      <c r="C31" s="12"/>
      <c r="D31" s="12"/>
      <c r="E31" s="12"/>
      <c r="F31" s="2"/>
    </row>
    <row r="32" spans="1:6" ht="19.5" customHeight="1">
      <c r="A32" s="108"/>
      <c r="B32" s="1"/>
      <c r="C32" s="12"/>
      <c r="D32" s="12"/>
      <c r="E32" s="12"/>
      <c r="F32" s="2"/>
    </row>
    <row r="33" spans="1:6" ht="19.5" customHeight="1">
      <c r="A33" s="108"/>
      <c r="B33" s="1"/>
      <c r="C33" s="12"/>
      <c r="D33" s="12"/>
      <c r="E33" s="12"/>
      <c r="F33" s="2"/>
    </row>
    <row r="34" spans="1:6" ht="19.5" customHeight="1">
      <c r="A34" s="108"/>
      <c r="B34" s="1"/>
      <c r="C34" s="12"/>
      <c r="D34" s="12"/>
      <c r="E34" s="12"/>
      <c r="F34" s="2"/>
    </row>
    <row r="35" spans="1:6" ht="19.5" customHeight="1">
      <c r="A35" s="8"/>
      <c r="B35" s="1"/>
      <c r="C35" s="12"/>
      <c r="D35" s="12"/>
      <c r="E35" s="12"/>
      <c r="F35" s="2"/>
    </row>
    <row r="36" spans="1:6" ht="19.5" customHeight="1">
      <c r="A36" s="8"/>
      <c r="B36" s="1"/>
      <c r="C36" s="12"/>
      <c r="D36" s="12"/>
      <c r="E36" s="12"/>
      <c r="F36" s="2"/>
    </row>
    <row r="37" spans="1:6" ht="19.5" customHeight="1">
      <c r="A37" s="8"/>
      <c r="B37" s="1"/>
      <c r="C37" s="12"/>
      <c r="D37" s="12"/>
      <c r="E37" s="12"/>
      <c r="F37" s="2"/>
    </row>
    <row r="38" spans="1:6" ht="19.5" customHeight="1">
      <c r="A38" s="8"/>
      <c r="B38" s="1"/>
      <c r="C38" s="12"/>
      <c r="D38" s="12"/>
      <c r="E38" s="12"/>
      <c r="F38" s="2"/>
    </row>
    <row r="39" spans="1:6" ht="19.5" customHeight="1">
      <c r="A39" s="8"/>
      <c r="B39" s="1"/>
      <c r="C39" s="12"/>
      <c r="D39" s="12"/>
      <c r="E39" s="12"/>
      <c r="F39" s="2"/>
    </row>
    <row r="40" spans="1:6" ht="19.5" customHeight="1" thickBot="1">
      <c r="A40" s="9"/>
      <c r="B40" s="3"/>
      <c r="C40" s="13"/>
      <c r="D40" s="13"/>
      <c r="E40" s="13"/>
      <c r="F40" s="4"/>
    </row>
  </sheetData>
  <mergeCells count="2">
    <mergeCell ref="C2:E2"/>
    <mergeCell ref="C3:D3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0D613-25B4-4538-A03F-B94BD60ADE2A}">
  <dimension ref="A1:F40"/>
  <sheetViews>
    <sheetView topLeftCell="A4" zoomScaleNormal="100" workbookViewId="0">
      <selection activeCell="B14" sqref="B14"/>
    </sheetView>
  </sheetViews>
  <sheetFormatPr defaultRowHeight="16.5"/>
  <cols>
    <col min="1" max="1" width="7.375" style="6" customWidth="1"/>
    <col min="2" max="2" width="26.75" customWidth="1"/>
    <col min="3" max="5" width="13.875" style="10" customWidth="1"/>
    <col min="6" max="6" width="18.25" customWidth="1"/>
  </cols>
  <sheetData>
    <row r="1" spans="1:6" s="54" customFormat="1">
      <c r="A1" s="53"/>
      <c r="C1" s="55"/>
      <c r="D1" s="55"/>
      <c r="E1" s="55"/>
    </row>
    <row r="2" spans="1:6" s="54" customFormat="1" ht="20.25">
      <c r="A2" s="53"/>
      <c r="C2" s="258" t="s">
        <v>238</v>
      </c>
      <c r="D2" s="259"/>
      <c r="E2" s="260"/>
    </row>
    <row r="3" spans="1:6" s="54" customFormat="1" ht="17.25" thickBot="1">
      <c r="A3" s="126" t="s">
        <v>880</v>
      </c>
      <c r="B3" s="83" t="s">
        <v>881</v>
      </c>
      <c r="C3" s="261" t="s">
        <v>882</v>
      </c>
      <c r="D3" s="261"/>
      <c r="E3" s="71"/>
    </row>
    <row r="4" spans="1:6" ht="23.25" customHeight="1" thickBot="1">
      <c r="A4" s="18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6" ht="19.5" customHeight="1">
      <c r="A5" s="107">
        <v>45541</v>
      </c>
      <c r="B5" s="5" t="s">
        <v>709</v>
      </c>
      <c r="C5" s="11">
        <v>3517170</v>
      </c>
      <c r="D5" s="11"/>
      <c r="E5" s="11">
        <f>C5-D5</f>
        <v>3517170</v>
      </c>
      <c r="F5" s="25"/>
    </row>
    <row r="6" spans="1:6" ht="19.5" customHeight="1">
      <c r="A6" s="108">
        <v>45545</v>
      </c>
      <c r="B6" s="33" t="s">
        <v>7</v>
      </c>
      <c r="C6" s="32"/>
      <c r="D6" s="32">
        <v>3400000</v>
      </c>
      <c r="E6" s="32">
        <f>E5+C6-D6</f>
        <v>117170</v>
      </c>
      <c r="F6" s="38"/>
    </row>
    <row r="7" spans="1:6" ht="19.5" customHeight="1">
      <c r="A7" s="108"/>
      <c r="B7" s="40" t="s">
        <v>512</v>
      </c>
      <c r="C7" s="41">
        <v>-117170</v>
      </c>
      <c r="D7" s="41"/>
      <c r="E7" s="41">
        <f t="shared" ref="E7:E27" si="0">E6+C7-D7</f>
        <v>0</v>
      </c>
      <c r="F7" s="2"/>
    </row>
    <row r="8" spans="1:6" ht="19.5" customHeight="1">
      <c r="A8" s="108">
        <v>45582</v>
      </c>
      <c r="B8" s="1" t="s">
        <v>883</v>
      </c>
      <c r="C8" s="12">
        <v>389500</v>
      </c>
      <c r="D8" s="12"/>
      <c r="E8" s="12">
        <f t="shared" si="0"/>
        <v>389500</v>
      </c>
      <c r="F8" s="2"/>
    </row>
    <row r="9" spans="1:6" ht="19.5" customHeight="1">
      <c r="A9" s="108">
        <v>45586</v>
      </c>
      <c r="B9" s="1" t="s">
        <v>884</v>
      </c>
      <c r="C9" s="12">
        <v>280900</v>
      </c>
      <c r="D9" s="12"/>
      <c r="E9" s="12">
        <f t="shared" si="0"/>
        <v>670400</v>
      </c>
      <c r="F9" s="2"/>
    </row>
    <row r="10" spans="1:6" ht="19.5" customHeight="1">
      <c r="A10" s="108">
        <v>45602</v>
      </c>
      <c r="B10" s="1" t="s">
        <v>955</v>
      </c>
      <c r="C10" s="12">
        <v>100000</v>
      </c>
      <c r="D10" s="12"/>
      <c r="E10" s="23">
        <f t="shared" si="0"/>
        <v>770400</v>
      </c>
      <c r="F10" s="2"/>
    </row>
    <row r="11" spans="1:6" ht="19.5" customHeight="1">
      <c r="A11" s="108">
        <v>45646</v>
      </c>
      <c r="B11" s="1" t="s">
        <v>7</v>
      </c>
      <c r="C11" s="12">
        <v>-20400</v>
      </c>
      <c r="D11" s="12">
        <v>750000</v>
      </c>
      <c r="E11" s="12">
        <f t="shared" si="0"/>
        <v>0</v>
      </c>
      <c r="F11" s="2"/>
    </row>
    <row r="12" spans="1:6" ht="19.5" customHeight="1">
      <c r="A12" s="108"/>
      <c r="B12" s="1"/>
      <c r="C12" s="12"/>
      <c r="D12" s="12"/>
      <c r="E12" s="12">
        <f t="shared" si="0"/>
        <v>0</v>
      </c>
      <c r="F12" s="2"/>
    </row>
    <row r="13" spans="1:6" ht="19.5" customHeight="1">
      <c r="A13" s="108"/>
      <c r="B13" s="1"/>
      <c r="C13" s="12"/>
      <c r="D13" s="12"/>
      <c r="E13" s="12">
        <f t="shared" si="0"/>
        <v>0</v>
      </c>
      <c r="F13" s="2"/>
    </row>
    <row r="14" spans="1:6" ht="19.5" customHeight="1">
      <c r="A14" s="108"/>
      <c r="B14" s="1"/>
      <c r="C14" s="12"/>
      <c r="D14" s="12"/>
      <c r="E14" s="12">
        <f t="shared" si="0"/>
        <v>0</v>
      </c>
      <c r="F14" s="2"/>
    </row>
    <row r="15" spans="1:6" ht="19.5" customHeight="1">
      <c r="A15" s="108"/>
      <c r="B15" s="1"/>
      <c r="C15" s="12"/>
      <c r="D15" s="12"/>
      <c r="E15" s="12">
        <f t="shared" si="0"/>
        <v>0</v>
      </c>
      <c r="F15" s="2"/>
    </row>
    <row r="16" spans="1:6" ht="19.5" customHeight="1">
      <c r="A16" s="108"/>
      <c r="B16" s="1"/>
      <c r="C16" s="12"/>
      <c r="D16" s="12"/>
      <c r="E16" s="12">
        <f t="shared" si="0"/>
        <v>0</v>
      </c>
      <c r="F16" s="2"/>
    </row>
    <row r="17" spans="1:6" ht="19.5" customHeight="1">
      <c r="A17" s="108"/>
      <c r="B17" s="1"/>
      <c r="C17" s="12"/>
      <c r="D17" s="12"/>
      <c r="E17" s="12">
        <f t="shared" si="0"/>
        <v>0</v>
      </c>
      <c r="F17" s="2"/>
    </row>
    <row r="18" spans="1:6" ht="19.5" customHeight="1">
      <c r="A18" s="108"/>
      <c r="B18" s="1"/>
      <c r="C18" s="12"/>
      <c r="D18" s="12"/>
      <c r="E18" s="12">
        <f t="shared" si="0"/>
        <v>0</v>
      </c>
      <c r="F18" s="2"/>
    </row>
    <row r="19" spans="1:6" ht="19.5" customHeight="1">
      <c r="A19" s="108"/>
      <c r="B19" s="1"/>
      <c r="C19" s="12"/>
      <c r="D19" s="12"/>
      <c r="E19" s="12">
        <f t="shared" si="0"/>
        <v>0</v>
      </c>
      <c r="F19" s="2"/>
    </row>
    <row r="20" spans="1:6" ht="19.5" customHeight="1">
      <c r="A20" s="108"/>
      <c r="B20" s="1"/>
      <c r="C20" s="12"/>
      <c r="D20" s="12"/>
      <c r="E20" s="12">
        <f t="shared" si="0"/>
        <v>0</v>
      </c>
      <c r="F20" s="2"/>
    </row>
    <row r="21" spans="1:6" ht="19.5" customHeight="1">
      <c r="A21" s="108"/>
      <c r="B21" s="1"/>
      <c r="C21" s="12"/>
      <c r="D21" s="12"/>
      <c r="E21" s="12">
        <f t="shared" si="0"/>
        <v>0</v>
      </c>
      <c r="F21" s="2"/>
    </row>
    <row r="22" spans="1:6" ht="19.5" customHeight="1">
      <c r="A22" s="108"/>
      <c r="B22" s="1"/>
      <c r="C22" s="12"/>
      <c r="D22" s="12"/>
      <c r="E22" s="12">
        <f t="shared" si="0"/>
        <v>0</v>
      </c>
      <c r="F22" s="2"/>
    </row>
    <row r="23" spans="1:6" ht="19.5" customHeight="1">
      <c r="A23" s="108"/>
      <c r="B23" s="1"/>
      <c r="C23" s="12"/>
      <c r="D23" s="12"/>
      <c r="E23" s="12">
        <f t="shared" si="0"/>
        <v>0</v>
      </c>
      <c r="F23" s="2"/>
    </row>
    <row r="24" spans="1:6" ht="19.5" customHeight="1">
      <c r="A24" s="108"/>
      <c r="B24" s="1"/>
      <c r="C24" s="12"/>
      <c r="D24" s="12"/>
      <c r="E24" s="12">
        <f t="shared" si="0"/>
        <v>0</v>
      </c>
      <c r="F24" s="2"/>
    </row>
    <row r="25" spans="1:6" ht="19.5" customHeight="1">
      <c r="A25" s="108"/>
      <c r="B25" s="1"/>
      <c r="C25" s="12"/>
      <c r="D25" s="12"/>
      <c r="E25" s="12">
        <f t="shared" si="0"/>
        <v>0</v>
      </c>
      <c r="F25" s="2"/>
    </row>
    <row r="26" spans="1:6" ht="19.5" customHeight="1">
      <c r="A26" s="108"/>
      <c r="B26" s="1"/>
      <c r="C26" s="12"/>
      <c r="D26" s="12"/>
      <c r="E26" s="12">
        <f t="shared" si="0"/>
        <v>0</v>
      </c>
      <c r="F26" s="2"/>
    </row>
    <row r="27" spans="1:6" ht="19.5" customHeight="1">
      <c r="A27" s="108"/>
      <c r="B27" s="1"/>
      <c r="C27" s="12"/>
      <c r="D27" s="12"/>
      <c r="E27" s="12">
        <f t="shared" si="0"/>
        <v>0</v>
      </c>
      <c r="F27" s="2"/>
    </row>
    <row r="28" spans="1:6" ht="19.5" customHeight="1">
      <c r="A28" s="8"/>
      <c r="B28" s="1"/>
      <c r="C28" s="12"/>
      <c r="D28" s="12"/>
      <c r="E28" s="12"/>
      <c r="F28" s="2"/>
    </row>
    <row r="29" spans="1:6" ht="19.5" customHeight="1">
      <c r="A29" s="8"/>
      <c r="B29" s="1"/>
      <c r="C29" s="12"/>
      <c r="D29" s="12"/>
      <c r="E29" s="12"/>
      <c r="F29" s="2"/>
    </row>
    <row r="30" spans="1:6" ht="19.5" customHeight="1">
      <c r="A30" s="8"/>
      <c r="B30" s="1"/>
      <c r="C30" s="12"/>
      <c r="D30" s="12"/>
      <c r="E30" s="12"/>
      <c r="F30" s="2"/>
    </row>
    <row r="31" spans="1:6" ht="19.5" customHeight="1">
      <c r="A31" s="8"/>
      <c r="B31" s="1"/>
      <c r="C31" s="12"/>
      <c r="D31" s="12"/>
      <c r="E31" s="12"/>
      <c r="F31" s="2"/>
    </row>
    <row r="32" spans="1:6" ht="19.5" customHeight="1">
      <c r="A32" s="8"/>
      <c r="B32" s="1"/>
      <c r="C32" s="12"/>
      <c r="D32" s="12"/>
      <c r="E32" s="12"/>
      <c r="F32" s="2"/>
    </row>
    <row r="33" spans="1:6" ht="19.5" customHeight="1">
      <c r="A33" s="8"/>
      <c r="B33" s="1"/>
      <c r="C33" s="12"/>
      <c r="D33" s="12"/>
      <c r="E33" s="12"/>
      <c r="F33" s="2"/>
    </row>
    <row r="34" spans="1:6" ht="19.5" customHeight="1">
      <c r="A34" s="8"/>
      <c r="B34" s="1"/>
      <c r="C34" s="12"/>
      <c r="D34" s="12"/>
      <c r="E34" s="12"/>
      <c r="F34" s="2"/>
    </row>
    <row r="35" spans="1:6" ht="19.5" customHeight="1">
      <c r="A35" s="8"/>
      <c r="B35" s="1"/>
      <c r="C35" s="12"/>
      <c r="D35" s="12"/>
      <c r="E35" s="12"/>
      <c r="F35" s="2"/>
    </row>
    <row r="36" spans="1:6" ht="19.5" customHeight="1">
      <c r="A36" s="8"/>
      <c r="B36" s="1"/>
      <c r="C36" s="12"/>
      <c r="D36" s="12"/>
      <c r="E36" s="12"/>
      <c r="F36" s="2"/>
    </row>
    <row r="37" spans="1:6" ht="19.5" customHeight="1">
      <c r="A37" s="8"/>
      <c r="B37" s="1"/>
      <c r="C37" s="12"/>
      <c r="D37" s="12"/>
      <c r="E37" s="12"/>
      <c r="F37" s="2"/>
    </row>
    <row r="38" spans="1:6" ht="19.5" customHeight="1">
      <c r="A38" s="8"/>
      <c r="B38" s="1"/>
      <c r="C38" s="12"/>
      <c r="D38" s="12"/>
      <c r="E38" s="12"/>
      <c r="F38" s="2"/>
    </row>
    <row r="39" spans="1:6" ht="19.5" customHeight="1">
      <c r="A39" s="8"/>
      <c r="B39" s="1"/>
      <c r="C39" s="12"/>
      <c r="D39" s="12"/>
      <c r="E39" s="12"/>
      <c r="F39" s="2"/>
    </row>
    <row r="40" spans="1:6" ht="19.5" customHeight="1" thickBot="1">
      <c r="A40" s="9"/>
      <c r="B40" s="3"/>
      <c r="C40" s="13"/>
      <c r="D40" s="13"/>
      <c r="E40" s="13"/>
      <c r="F40" s="4"/>
    </row>
  </sheetData>
  <mergeCells count="2">
    <mergeCell ref="C2:E2"/>
    <mergeCell ref="C3:D3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21019-9860-42D7-9BDC-64C8816EC489}">
  <dimension ref="A1:F40"/>
  <sheetViews>
    <sheetView topLeftCell="A10" zoomScaleNormal="100" workbookViewId="0">
      <selection activeCell="F22" sqref="F22"/>
    </sheetView>
  </sheetViews>
  <sheetFormatPr defaultRowHeight="16.5"/>
  <cols>
    <col min="1" max="1" width="7.375" style="6" customWidth="1"/>
    <col min="2" max="2" width="26.75" customWidth="1"/>
    <col min="3" max="5" width="13.875" style="10" customWidth="1"/>
    <col min="6" max="6" width="18.25" customWidth="1"/>
  </cols>
  <sheetData>
    <row r="1" spans="1:6" s="54" customFormat="1">
      <c r="A1" s="53"/>
      <c r="C1" s="55"/>
      <c r="D1" s="55"/>
      <c r="E1" s="55"/>
    </row>
    <row r="2" spans="1:6" s="54" customFormat="1" ht="20.25">
      <c r="A2" s="53"/>
      <c r="C2" s="258" t="s">
        <v>238</v>
      </c>
      <c r="D2" s="259"/>
      <c r="E2" s="260"/>
    </row>
    <row r="3" spans="1:6" s="54" customFormat="1" ht="17.25" thickBot="1">
      <c r="A3" s="126" t="s">
        <v>819</v>
      </c>
      <c r="B3" s="83" t="s">
        <v>788</v>
      </c>
      <c r="C3" s="261" t="s">
        <v>789</v>
      </c>
      <c r="D3" s="261"/>
      <c r="E3" s="71" t="s">
        <v>790</v>
      </c>
    </row>
    <row r="4" spans="1:6" ht="23.25" customHeight="1" thickBot="1">
      <c r="A4" s="18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6" ht="19.5" customHeight="1">
      <c r="A5" s="183">
        <v>45563</v>
      </c>
      <c r="B5" s="5" t="s">
        <v>230</v>
      </c>
      <c r="C5" s="11">
        <v>145000000</v>
      </c>
      <c r="D5" s="11"/>
      <c r="E5" s="11">
        <f>C5-D5</f>
        <v>145000000</v>
      </c>
      <c r="F5" s="25"/>
    </row>
    <row r="6" spans="1:6" ht="19.5" customHeight="1">
      <c r="A6" s="184">
        <v>45568</v>
      </c>
      <c r="B6" s="31" t="s">
        <v>7</v>
      </c>
      <c r="C6" s="32"/>
      <c r="D6" s="32">
        <v>15000000</v>
      </c>
      <c r="E6" s="37">
        <f>E5+C6-D6</f>
        <v>130000000</v>
      </c>
      <c r="F6" s="38"/>
    </row>
    <row r="7" spans="1:6" ht="19.5" customHeight="1">
      <c r="A7" s="184" t="s">
        <v>820</v>
      </c>
      <c r="B7" s="31" t="s">
        <v>818</v>
      </c>
      <c r="C7" s="32"/>
      <c r="D7" s="32">
        <v>56000000</v>
      </c>
      <c r="E7" s="37">
        <f t="shared" ref="E7:E27" si="0">E6+C7-D7</f>
        <v>74000000</v>
      </c>
      <c r="F7" s="2"/>
    </row>
    <row r="8" spans="1:6" ht="19.5" customHeight="1">
      <c r="A8" s="184" t="s">
        <v>985</v>
      </c>
      <c r="B8" s="81" t="s">
        <v>984</v>
      </c>
      <c r="C8" s="37">
        <v>500000</v>
      </c>
      <c r="D8" s="37"/>
      <c r="E8" s="37">
        <f t="shared" si="0"/>
        <v>74500000</v>
      </c>
      <c r="F8" s="2"/>
    </row>
    <row r="9" spans="1:6" ht="19.5" customHeight="1">
      <c r="A9" s="185">
        <v>45626</v>
      </c>
      <c r="B9" s="1" t="s">
        <v>225</v>
      </c>
      <c r="C9" s="12"/>
      <c r="D9" s="82">
        <v>50000000</v>
      </c>
      <c r="E9" s="23">
        <f t="shared" si="0"/>
        <v>24500000</v>
      </c>
      <c r="F9" s="2"/>
    </row>
    <row r="10" spans="1:6" ht="19.5" customHeight="1">
      <c r="A10" s="185">
        <v>45646</v>
      </c>
      <c r="B10" s="33" t="s">
        <v>7</v>
      </c>
      <c r="C10" s="32"/>
      <c r="D10" s="32">
        <v>24500000</v>
      </c>
      <c r="E10" s="12">
        <f t="shared" si="0"/>
        <v>0</v>
      </c>
      <c r="F10" s="2"/>
    </row>
    <row r="11" spans="1:6" ht="19.5" customHeight="1">
      <c r="A11" s="185"/>
      <c r="B11" s="1"/>
      <c r="C11" s="12"/>
      <c r="D11" s="12"/>
      <c r="E11" s="12">
        <f t="shared" si="0"/>
        <v>0</v>
      </c>
      <c r="F11" s="2"/>
    </row>
    <row r="12" spans="1:6" ht="19.5" customHeight="1">
      <c r="A12" s="185"/>
      <c r="B12" s="1"/>
      <c r="C12" s="12"/>
      <c r="D12" s="12"/>
      <c r="E12" s="12">
        <f t="shared" si="0"/>
        <v>0</v>
      </c>
      <c r="F12" s="2"/>
    </row>
    <row r="13" spans="1:6" ht="19.5" customHeight="1">
      <c r="A13" s="185"/>
      <c r="B13" s="1"/>
      <c r="C13" s="12"/>
      <c r="D13" s="12"/>
      <c r="E13" s="12">
        <f t="shared" si="0"/>
        <v>0</v>
      </c>
      <c r="F13" s="2"/>
    </row>
    <row r="14" spans="1:6" ht="19.5" customHeight="1">
      <c r="A14" s="185"/>
      <c r="B14" s="1"/>
      <c r="C14" s="12"/>
      <c r="D14" s="12"/>
      <c r="E14" s="12">
        <f t="shared" si="0"/>
        <v>0</v>
      </c>
      <c r="F14" s="2"/>
    </row>
    <row r="15" spans="1:6" ht="19.5" customHeight="1">
      <c r="A15" s="185"/>
      <c r="B15" s="1"/>
      <c r="C15" s="12"/>
      <c r="D15" s="12"/>
      <c r="E15" s="12">
        <f t="shared" si="0"/>
        <v>0</v>
      </c>
      <c r="F15" s="2"/>
    </row>
    <row r="16" spans="1:6" ht="19.5" customHeight="1">
      <c r="A16" s="185"/>
      <c r="B16" s="1"/>
      <c r="C16" s="12"/>
      <c r="D16" s="12"/>
      <c r="E16" s="12">
        <f t="shared" si="0"/>
        <v>0</v>
      </c>
      <c r="F16" s="2"/>
    </row>
    <row r="17" spans="1:6" ht="19.5" customHeight="1">
      <c r="A17" s="185"/>
      <c r="B17" s="1"/>
      <c r="C17" s="12"/>
      <c r="D17" s="12"/>
      <c r="E17" s="12">
        <f t="shared" si="0"/>
        <v>0</v>
      </c>
      <c r="F17" s="2"/>
    </row>
    <row r="18" spans="1:6" ht="19.5" customHeight="1">
      <c r="A18" s="185"/>
      <c r="B18" s="1"/>
      <c r="C18" s="12"/>
      <c r="D18" s="12"/>
      <c r="E18" s="12">
        <f t="shared" si="0"/>
        <v>0</v>
      </c>
      <c r="F18" s="2"/>
    </row>
    <row r="19" spans="1:6" ht="19.5" customHeight="1">
      <c r="A19" s="185"/>
      <c r="B19" s="1"/>
      <c r="C19" s="12"/>
      <c r="D19" s="12"/>
      <c r="E19" s="12">
        <f t="shared" si="0"/>
        <v>0</v>
      </c>
      <c r="F19" s="2"/>
    </row>
    <row r="20" spans="1:6" ht="19.5" customHeight="1">
      <c r="A20" s="185"/>
      <c r="B20" s="1"/>
      <c r="C20" s="12"/>
      <c r="D20" s="12"/>
      <c r="E20" s="12">
        <f t="shared" si="0"/>
        <v>0</v>
      </c>
      <c r="F20" s="2"/>
    </row>
    <row r="21" spans="1:6" ht="19.5" customHeight="1">
      <c r="A21" s="185"/>
      <c r="B21" s="1"/>
      <c r="C21" s="12"/>
      <c r="D21" s="12"/>
      <c r="E21" s="12">
        <f t="shared" si="0"/>
        <v>0</v>
      </c>
      <c r="F21" s="2"/>
    </row>
    <row r="22" spans="1:6" ht="19.5" customHeight="1">
      <c r="A22" s="185"/>
      <c r="B22" s="1"/>
      <c r="C22" s="12"/>
      <c r="D22" s="12"/>
      <c r="E22" s="12">
        <f t="shared" si="0"/>
        <v>0</v>
      </c>
      <c r="F22" s="2"/>
    </row>
    <row r="23" spans="1:6" ht="19.5" customHeight="1">
      <c r="A23" s="185"/>
      <c r="B23" s="1"/>
      <c r="C23" s="12"/>
      <c r="D23" s="12"/>
      <c r="E23" s="12">
        <f t="shared" si="0"/>
        <v>0</v>
      </c>
      <c r="F23" s="2"/>
    </row>
    <row r="24" spans="1:6" ht="19.5" customHeight="1">
      <c r="A24" s="185"/>
      <c r="B24" s="1"/>
      <c r="C24" s="12"/>
      <c r="D24" s="12"/>
      <c r="E24" s="12">
        <f t="shared" si="0"/>
        <v>0</v>
      </c>
      <c r="F24" s="2"/>
    </row>
    <row r="25" spans="1:6" ht="19.5" customHeight="1">
      <c r="A25" s="8"/>
      <c r="B25" s="1"/>
      <c r="C25" s="12"/>
      <c r="D25" s="12"/>
      <c r="E25" s="12">
        <f t="shared" si="0"/>
        <v>0</v>
      </c>
      <c r="F25" s="2"/>
    </row>
    <row r="26" spans="1:6" ht="19.5" customHeight="1">
      <c r="A26" s="8"/>
      <c r="B26" s="1"/>
      <c r="C26" s="12"/>
      <c r="D26" s="12"/>
      <c r="E26" s="12">
        <f t="shared" si="0"/>
        <v>0</v>
      </c>
      <c r="F26" s="2"/>
    </row>
    <row r="27" spans="1:6" ht="19.5" customHeight="1">
      <c r="A27" s="8"/>
      <c r="B27" s="1"/>
      <c r="C27" s="12"/>
      <c r="D27" s="12"/>
      <c r="E27" s="12">
        <f t="shared" si="0"/>
        <v>0</v>
      </c>
      <c r="F27" s="2"/>
    </row>
    <row r="28" spans="1:6" ht="19.5" customHeight="1">
      <c r="A28" s="8"/>
      <c r="B28" s="1"/>
      <c r="C28" s="12"/>
      <c r="D28" s="12"/>
      <c r="E28" s="12"/>
      <c r="F28" s="2"/>
    </row>
    <row r="29" spans="1:6" ht="19.5" customHeight="1">
      <c r="A29" s="8"/>
      <c r="B29" s="1"/>
      <c r="C29" s="12"/>
      <c r="D29" s="12"/>
      <c r="E29" s="12"/>
      <c r="F29" s="2"/>
    </row>
    <row r="30" spans="1:6" ht="19.5" customHeight="1">
      <c r="A30" s="8"/>
      <c r="B30" s="1"/>
      <c r="C30" s="12"/>
      <c r="D30" s="12"/>
      <c r="E30" s="12"/>
      <c r="F30" s="2"/>
    </row>
    <row r="31" spans="1:6" ht="19.5" customHeight="1">
      <c r="A31" s="8"/>
      <c r="B31" s="1"/>
      <c r="C31" s="12"/>
      <c r="D31" s="12"/>
      <c r="E31" s="12"/>
      <c r="F31" s="2"/>
    </row>
    <row r="32" spans="1:6" ht="19.5" customHeight="1">
      <c r="A32" s="8"/>
      <c r="B32" s="1"/>
      <c r="C32" s="12"/>
      <c r="D32" s="12"/>
      <c r="E32" s="12"/>
      <c r="F32" s="2"/>
    </row>
    <row r="33" spans="1:6" ht="19.5" customHeight="1">
      <c r="A33" s="8"/>
      <c r="B33" s="1"/>
      <c r="C33" s="12"/>
      <c r="D33" s="12"/>
      <c r="E33" s="12"/>
      <c r="F33" s="2"/>
    </row>
    <row r="34" spans="1:6" ht="19.5" customHeight="1">
      <c r="A34" s="8"/>
      <c r="B34" s="1"/>
      <c r="C34" s="12"/>
      <c r="D34" s="12"/>
      <c r="E34" s="12"/>
      <c r="F34" s="2"/>
    </row>
    <row r="35" spans="1:6" ht="19.5" customHeight="1">
      <c r="A35" s="8"/>
      <c r="B35" s="1"/>
      <c r="C35" s="12"/>
      <c r="D35" s="12"/>
      <c r="E35" s="12"/>
      <c r="F35" s="2"/>
    </row>
    <row r="36" spans="1:6" ht="19.5" customHeight="1">
      <c r="A36" s="8"/>
      <c r="B36" s="1"/>
      <c r="C36" s="12"/>
      <c r="D36" s="12"/>
      <c r="E36" s="12"/>
      <c r="F36" s="2"/>
    </row>
    <row r="37" spans="1:6" ht="19.5" customHeight="1">
      <c r="A37" s="8"/>
      <c r="B37" s="1"/>
      <c r="C37" s="12"/>
      <c r="D37" s="12"/>
      <c r="E37" s="12"/>
      <c r="F37" s="2"/>
    </row>
    <row r="38" spans="1:6" ht="19.5" customHeight="1">
      <c r="A38" s="8"/>
      <c r="B38" s="1"/>
      <c r="C38" s="12"/>
      <c r="D38" s="12"/>
      <c r="E38" s="12"/>
      <c r="F38" s="2"/>
    </row>
    <row r="39" spans="1:6" ht="19.5" customHeight="1">
      <c r="A39" s="8"/>
      <c r="B39" s="1"/>
      <c r="C39" s="12"/>
      <c r="D39" s="12"/>
      <c r="E39" s="12"/>
      <c r="F39" s="2"/>
    </row>
    <row r="40" spans="1:6" ht="19.5" customHeight="1" thickBot="1">
      <c r="A40" s="9"/>
      <c r="B40" s="3"/>
      <c r="C40" s="13"/>
      <c r="D40" s="13"/>
      <c r="E40" s="13"/>
      <c r="F40" s="4"/>
    </row>
  </sheetData>
  <mergeCells count="2">
    <mergeCell ref="C2:E2"/>
    <mergeCell ref="C3:D3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E97B3-A3E6-4D1D-966F-3B596B291EC8}">
  <dimension ref="A3:F40"/>
  <sheetViews>
    <sheetView zoomScaleNormal="100" workbookViewId="0">
      <selection activeCell="B14" sqref="B14"/>
    </sheetView>
  </sheetViews>
  <sheetFormatPr defaultRowHeight="16.5"/>
  <cols>
    <col min="1" max="1" width="7.375" style="6" customWidth="1"/>
    <col min="2" max="2" width="26.75" customWidth="1"/>
    <col min="3" max="5" width="13.875" style="10" customWidth="1"/>
    <col min="6" max="6" width="18.25" customWidth="1"/>
  </cols>
  <sheetData>
    <row r="3" spans="1:6" ht="17.25" thickBot="1">
      <c r="A3" s="6" t="s">
        <v>144</v>
      </c>
      <c r="B3" s="44" t="s">
        <v>147</v>
      </c>
      <c r="C3" s="262" t="s">
        <v>146</v>
      </c>
      <c r="D3" s="262"/>
      <c r="E3" s="14"/>
    </row>
    <row r="4" spans="1:6" ht="23.25" customHeight="1" thickBot="1">
      <c r="A4" s="18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6" ht="19.5" customHeight="1">
      <c r="A5" s="7">
        <v>45052</v>
      </c>
      <c r="B5" s="5" t="s">
        <v>148</v>
      </c>
      <c r="C5" s="11">
        <v>2400000</v>
      </c>
      <c r="D5" s="11"/>
      <c r="E5" s="11">
        <f>C5-D5</f>
        <v>2400000</v>
      </c>
      <c r="F5" s="25"/>
    </row>
    <row r="6" spans="1:6" ht="19.5" customHeight="1">
      <c r="A6" s="8">
        <v>45062</v>
      </c>
      <c r="B6" s="33" t="s">
        <v>152</v>
      </c>
      <c r="C6" s="32"/>
      <c r="D6" s="32">
        <v>1300000</v>
      </c>
      <c r="E6" s="32">
        <f>E5+C6-D6</f>
        <v>1100000</v>
      </c>
      <c r="F6" s="38" t="s">
        <v>143</v>
      </c>
    </row>
    <row r="7" spans="1:6" ht="19.5" customHeight="1">
      <c r="A7" s="8">
        <v>45126</v>
      </c>
      <c r="B7" s="1" t="s">
        <v>183</v>
      </c>
      <c r="C7" s="12"/>
      <c r="D7" s="12">
        <v>1100000</v>
      </c>
      <c r="E7" s="12">
        <f t="shared" ref="E7:E27" si="0">E6+C7-D7</f>
        <v>0</v>
      </c>
      <c r="F7" s="2"/>
    </row>
    <row r="8" spans="1:6" ht="19.5" customHeight="1">
      <c r="A8" s="8"/>
      <c r="B8" s="1"/>
      <c r="C8" s="12"/>
      <c r="D8" s="12"/>
      <c r="E8" s="12">
        <f t="shared" si="0"/>
        <v>0</v>
      </c>
      <c r="F8" s="2"/>
    </row>
    <row r="9" spans="1:6" ht="19.5" customHeight="1">
      <c r="A9" s="8"/>
      <c r="B9" s="1"/>
      <c r="C9" s="12"/>
      <c r="D9" s="12"/>
      <c r="E9" s="12">
        <f t="shared" si="0"/>
        <v>0</v>
      </c>
      <c r="F9" s="2"/>
    </row>
    <row r="10" spans="1:6" ht="19.5" customHeight="1">
      <c r="A10" s="8"/>
      <c r="B10" s="1"/>
      <c r="C10" s="12"/>
      <c r="D10" s="12"/>
      <c r="E10" s="12">
        <f t="shared" si="0"/>
        <v>0</v>
      </c>
      <c r="F10" s="2"/>
    </row>
    <row r="11" spans="1:6" ht="19.5" customHeight="1">
      <c r="A11" s="8"/>
      <c r="B11" s="1"/>
      <c r="C11" s="12"/>
      <c r="D11" s="12"/>
      <c r="E11" s="12">
        <f t="shared" si="0"/>
        <v>0</v>
      </c>
      <c r="F11" s="2"/>
    </row>
    <row r="12" spans="1:6" ht="19.5" customHeight="1">
      <c r="A12" s="8"/>
      <c r="B12" s="1"/>
      <c r="C12" s="12"/>
      <c r="D12" s="12"/>
      <c r="E12" s="12">
        <f t="shared" si="0"/>
        <v>0</v>
      </c>
      <c r="F12" s="2"/>
    </row>
    <row r="13" spans="1:6" ht="19.5" customHeight="1">
      <c r="A13" s="8"/>
      <c r="B13" s="1"/>
      <c r="C13" s="12"/>
      <c r="D13" s="12"/>
      <c r="E13" s="12">
        <f t="shared" si="0"/>
        <v>0</v>
      </c>
      <c r="F13" s="2"/>
    </row>
    <row r="14" spans="1:6" ht="19.5" customHeight="1">
      <c r="A14" s="8"/>
      <c r="B14" s="1"/>
      <c r="C14" s="12"/>
      <c r="D14" s="12"/>
      <c r="E14" s="12">
        <f t="shared" si="0"/>
        <v>0</v>
      </c>
      <c r="F14" s="2"/>
    </row>
    <row r="15" spans="1:6" ht="19.5" customHeight="1">
      <c r="A15" s="8"/>
      <c r="B15" s="1"/>
      <c r="C15" s="12"/>
      <c r="D15" s="12"/>
      <c r="E15" s="12">
        <f t="shared" si="0"/>
        <v>0</v>
      </c>
      <c r="F15" s="2"/>
    </row>
    <row r="16" spans="1:6" ht="19.5" customHeight="1">
      <c r="A16" s="8"/>
      <c r="B16" s="1"/>
      <c r="C16" s="12"/>
      <c r="D16" s="12"/>
      <c r="E16" s="12">
        <f t="shared" si="0"/>
        <v>0</v>
      </c>
      <c r="F16" s="2"/>
    </row>
    <row r="17" spans="1:6" ht="19.5" customHeight="1">
      <c r="A17" s="8"/>
      <c r="B17" s="1"/>
      <c r="C17" s="12"/>
      <c r="D17" s="12"/>
      <c r="E17" s="12">
        <f t="shared" si="0"/>
        <v>0</v>
      </c>
      <c r="F17" s="2"/>
    </row>
    <row r="18" spans="1:6" ht="19.5" customHeight="1">
      <c r="A18" s="8"/>
      <c r="B18" s="1"/>
      <c r="C18" s="12"/>
      <c r="D18" s="12"/>
      <c r="E18" s="12">
        <f t="shared" si="0"/>
        <v>0</v>
      </c>
      <c r="F18" s="2"/>
    </row>
    <row r="19" spans="1:6" ht="19.5" customHeight="1">
      <c r="A19" s="8"/>
      <c r="B19" s="1"/>
      <c r="C19" s="12"/>
      <c r="D19" s="12"/>
      <c r="E19" s="12">
        <f t="shared" si="0"/>
        <v>0</v>
      </c>
      <c r="F19" s="2"/>
    </row>
    <row r="20" spans="1:6" ht="19.5" customHeight="1">
      <c r="A20" s="8"/>
      <c r="B20" s="1"/>
      <c r="C20" s="12"/>
      <c r="D20" s="12"/>
      <c r="E20" s="12">
        <f t="shared" si="0"/>
        <v>0</v>
      </c>
      <c r="F20" s="2"/>
    </row>
    <row r="21" spans="1:6" ht="19.5" customHeight="1">
      <c r="A21" s="8"/>
      <c r="B21" s="1"/>
      <c r="C21" s="12"/>
      <c r="D21" s="12"/>
      <c r="E21" s="12">
        <f t="shared" si="0"/>
        <v>0</v>
      </c>
      <c r="F21" s="2"/>
    </row>
    <row r="22" spans="1:6" ht="19.5" customHeight="1">
      <c r="A22" s="8"/>
      <c r="B22" s="1"/>
      <c r="C22" s="12"/>
      <c r="D22" s="12"/>
      <c r="E22" s="12">
        <f t="shared" si="0"/>
        <v>0</v>
      </c>
      <c r="F22" s="2"/>
    </row>
    <row r="23" spans="1:6" ht="19.5" customHeight="1">
      <c r="A23" s="8"/>
      <c r="B23" s="1"/>
      <c r="C23" s="12"/>
      <c r="D23" s="12"/>
      <c r="E23" s="12">
        <f t="shared" si="0"/>
        <v>0</v>
      </c>
      <c r="F23" s="2"/>
    </row>
    <row r="24" spans="1:6" ht="19.5" customHeight="1">
      <c r="A24" s="8"/>
      <c r="B24" s="1"/>
      <c r="C24" s="12"/>
      <c r="D24" s="12"/>
      <c r="E24" s="12">
        <f t="shared" si="0"/>
        <v>0</v>
      </c>
      <c r="F24" s="2"/>
    </row>
    <row r="25" spans="1:6" ht="19.5" customHeight="1">
      <c r="A25" s="8"/>
      <c r="B25" s="1"/>
      <c r="C25" s="12"/>
      <c r="D25" s="12"/>
      <c r="E25" s="12">
        <f t="shared" si="0"/>
        <v>0</v>
      </c>
      <c r="F25" s="2"/>
    </row>
    <row r="26" spans="1:6" ht="19.5" customHeight="1">
      <c r="A26" s="8"/>
      <c r="B26" s="1"/>
      <c r="C26" s="12"/>
      <c r="D26" s="12"/>
      <c r="E26" s="12">
        <f t="shared" si="0"/>
        <v>0</v>
      </c>
      <c r="F26" s="2"/>
    </row>
    <row r="27" spans="1:6" ht="19.5" customHeight="1">
      <c r="A27" s="8"/>
      <c r="B27" s="1"/>
      <c r="C27" s="12"/>
      <c r="D27" s="12"/>
      <c r="E27" s="12">
        <f t="shared" si="0"/>
        <v>0</v>
      </c>
      <c r="F27" s="2"/>
    </row>
    <row r="28" spans="1:6" ht="19.5" customHeight="1">
      <c r="A28" s="8"/>
      <c r="B28" s="1"/>
      <c r="C28" s="12"/>
      <c r="D28" s="12"/>
      <c r="E28" s="12"/>
      <c r="F28" s="2"/>
    </row>
    <row r="29" spans="1:6" ht="19.5" customHeight="1">
      <c r="A29" s="8"/>
      <c r="B29" s="1"/>
      <c r="C29" s="12"/>
      <c r="D29" s="12"/>
      <c r="E29" s="12"/>
      <c r="F29" s="2"/>
    </row>
    <row r="30" spans="1:6" ht="19.5" customHeight="1">
      <c r="A30" s="8"/>
      <c r="B30" s="1"/>
      <c r="C30" s="12"/>
      <c r="D30" s="12"/>
      <c r="E30" s="12"/>
      <c r="F30" s="2"/>
    </row>
    <row r="31" spans="1:6" ht="19.5" customHeight="1">
      <c r="A31" s="8"/>
      <c r="B31" s="1"/>
      <c r="C31" s="12"/>
      <c r="D31" s="12"/>
      <c r="E31" s="12"/>
      <c r="F31" s="2"/>
    </row>
    <row r="32" spans="1:6" ht="19.5" customHeight="1">
      <c r="A32" s="8"/>
      <c r="B32" s="1"/>
      <c r="C32" s="12"/>
      <c r="D32" s="12"/>
      <c r="E32" s="12"/>
      <c r="F32" s="2"/>
    </row>
    <row r="33" spans="1:6" ht="19.5" customHeight="1">
      <c r="A33" s="8"/>
      <c r="B33" s="1"/>
      <c r="C33" s="12"/>
      <c r="D33" s="12"/>
      <c r="E33" s="12"/>
      <c r="F33" s="2"/>
    </row>
    <row r="34" spans="1:6" ht="19.5" customHeight="1">
      <c r="A34" s="8"/>
      <c r="B34" s="1"/>
      <c r="C34" s="12"/>
      <c r="D34" s="12"/>
      <c r="E34" s="12"/>
      <c r="F34" s="2"/>
    </row>
    <row r="35" spans="1:6" ht="19.5" customHeight="1">
      <c r="A35" s="8"/>
      <c r="B35" s="1"/>
      <c r="C35" s="12"/>
      <c r="D35" s="12"/>
      <c r="E35" s="12"/>
      <c r="F35" s="2"/>
    </row>
    <row r="36" spans="1:6" ht="19.5" customHeight="1">
      <c r="A36" s="8"/>
      <c r="B36" s="1"/>
      <c r="C36" s="12"/>
      <c r="D36" s="12"/>
      <c r="E36" s="12"/>
      <c r="F36" s="2"/>
    </row>
    <row r="37" spans="1:6" ht="19.5" customHeight="1">
      <c r="A37" s="8"/>
      <c r="B37" s="1"/>
      <c r="C37" s="12"/>
      <c r="D37" s="12"/>
      <c r="E37" s="12"/>
      <c r="F37" s="2"/>
    </row>
    <row r="38" spans="1:6" ht="19.5" customHeight="1">
      <c r="A38" s="8"/>
      <c r="B38" s="1"/>
      <c r="C38" s="12"/>
      <c r="D38" s="12"/>
      <c r="E38" s="12"/>
      <c r="F38" s="2"/>
    </row>
    <row r="39" spans="1:6" ht="19.5" customHeight="1">
      <c r="A39" s="8"/>
      <c r="B39" s="1"/>
      <c r="C39" s="12"/>
      <c r="D39" s="12"/>
      <c r="E39" s="12"/>
      <c r="F39" s="2"/>
    </row>
    <row r="40" spans="1:6" ht="19.5" customHeight="1" thickBot="1">
      <c r="A40" s="9"/>
      <c r="B40" s="3"/>
      <c r="C40" s="13"/>
      <c r="D40" s="13"/>
      <c r="E40" s="13"/>
      <c r="F40" s="4"/>
    </row>
  </sheetData>
  <mergeCells count="1">
    <mergeCell ref="C3:D3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7CFDD-0D98-442F-A0C0-39DB7B68490A}">
  <dimension ref="A1:H67"/>
  <sheetViews>
    <sheetView zoomScaleNormal="100" workbookViewId="0">
      <selection activeCell="B67" sqref="B67"/>
    </sheetView>
  </sheetViews>
  <sheetFormatPr defaultRowHeight="16.5"/>
  <cols>
    <col min="1" max="1" width="7.375" style="6" customWidth="1"/>
    <col min="2" max="2" width="26.75" customWidth="1"/>
    <col min="3" max="5" width="13.875" style="10" customWidth="1"/>
    <col min="6" max="6" width="18.25" style="169" customWidth="1"/>
    <col min="7" max="7" width="9" style="54"/>
  </cols>
  <sheetData>
    <row r="1" spans="1:8">
      <c r="A1" s="53"/>
      <c r="B1" s="54"/>
      <c r="C1" s="55"/>
      <c r="D1" s="55"/>
      <c r="E1" s="55"/>
      <c r="F1" s="167"/>
      <c r="H1" s="54"/>
    </row>
    <row r="2" spans="1:8" ht="20.25">
      <c r="A2" s="53"/>
      <c r="B2" s="54"/>
      <c r="C2" s="258" t="s">
        <v>238</v>
      </c>
      <c r="D2" s="259"/>
      <c r="E2" s="260"/>
      <c r="F2" s="167"/>
      <c r="H2" s="54"/>
    </row>
    <row r="3" spans="1:8" ht="17.25" thickBot="1">
      <c r="A3" s="53" t="s">
        <v>234</v>
      </c>
      <c r="B3" s="83" t="s">
        <v>236</v>
      </c>
      <c r="C3" s="261" t="s">
        <v>235</v>
      </c>
      <c r="D3" s="261"/>
      <c r="E3" s="71"/>
      <c r="F3" s="167"/>
      <c r="H3" s="54"/>
    </row>
    <row r="4" spans="1:8" ht="23.25" customHeight="1" thickBot="1">
      <c r="A4" s="84" t="s">
        <v>0</v>
      </c>
      <c r="B4" s="85" t="s">
        <v>1</v>
      </c>
      <c r="C4" s="86" t="s">
        <v>2</v>
      </c>
      <c r="D4" s="86" t="s">
        <v>3</v>
      </c>
      <c r="E4" s="86" t="s">
        <v>4</v>
      </c>
      <c r="F4" s="170" t="s">
        <v>5</v>
      </c>
      <c r="H4" s="54"/>
    </row>
    <row r="5" spans="1:8" ht="19.5" hidden="1" customHeight="1">
      <c r="A5" s="74">
        <v>44985</v>
      </c>
      <c r="B5" s="5" t="s">
        <v>180</v>
      </c>
      <c r="C5" s="11">
        <v>3150000</v>
      </c>
      <c r="D5" s="11"/>
      <c r="E5" s="11">
        <f>C5-D5</f>
        <v>3150000</v>
      </c>
      <c r="F5" s="25"/>
    </row>
    <row r="6" spans="1:8" ht="19.5" hidden="1" customHeight="1">
      <c r="A6" s="8"/>
      <c r="B6" s="33" t="s">
        <v>182</v>
      </c>
      <c r="C6" s="32"/>
      <c r="D6" s="32">
        <v>1150000</v>
      </c>
      <c r="E6" s="32">
        <f>E5+C6-D6</f>
        <v>2000000</v>
      </c>
      <c r="F6" s="38"/>
    </row>
    <row r="7" spans="1:8" ht="19.5" hidden="1" customHeight="1">
      <c r="A7" s="108">
        <v>45047</v>
      </c>
      <c r="B7" s="1" t="s">
        <v>180</v>
      </c>
      <c r="C7" s="12">
        <v>108000</v>
      </c>
      <c r="D7" s="12"/>
      <c r="E7" s="12">
        <f t="shared" ref="E7:E63" si="0">E6+C7-D7</f>
        <v>2108000</v>
      </c>
      <c r="F7" s="137"/>
    </row>
    <row r="8" spans="1:8" ht="19.5" hidden="1" customHeight="1">
      <c r="A8" s="108">
        <v>45058</v>
      </c>
      <c r="B8" s="1" t="s">
        <v>180</v>
      </c>
      <c r="C8" s="12">
        <v>28000</v>
      </c>
      <c r="D8" s="12"/>
      <c r="E8" s="12">
        <f t="shared" si="0"/>
        <v>2136000</v>
      </c>
      <c r="F8" s="137"/>
    </row>
    <row r="9" spans="1:8" ht="19.5" hidden="1" customHeight="1">
      <c r="A9" s="108">
        <v>45059</v>
      </c>
      <c r="B9" s="1" t="s">
        <v>180</v>
      </c>
      <c r="C9" s="12">
        <v>355000</v>
      </c>
      <c r="D9" s="12"/>
      <c r="E9" s="12">
        <f t="shared" si="0"/>
        <v>2491000</v>
      </c>
      <c r="F9" s="137"/>
    </row>
    <row r="10" spans="1:8" ht="19.5" hidden="1" customHeight="1">
      <c r="A10" s="108">
        <v>45061</v>
      </c>
      <c r="B10" s="1" t="s">
        <v>180</v>
      </c>
      <c r="C10" s="12">
        <v>900000</v>
      </c>
      <c r="D10" s="12"/>
      <c r="E10" s="12">
        <f t="shared" si="0"/>
        <v>3391000</v>
      </c>
      <c r="F10" s="137"/>
    </row>
    <row r="11" spans="1:8" ht="19.5" hidden="1" customHeight="1">
      <c r="A11" s="108">
        <v>45062</v>
      </c>
      <c r="B11" s="1" t="s">
        <v>180</v>
      </c>
      <c r="C11" s="12">
        <v>707140</v>
      </c>
      <c r="D11" s="12"/>
      <c r="E11" s="12">
        <f t="shared" si="0"/>
        <v>4098140</v>
      </c>
      <c r="F11" s="137"/>
    </row>
    <row r="12" spans="1:8" ht="19.5" hidden="1" customHeight="1">
      <c r="A12" s="108">
        <v>45077</v>
      </c>
      <c r="B12" s="33" t="s">
        <v>181</v>
      </c>
      <c r="C12" s="32"/>
      <c r="D12" s="32">
        <v>2000000</v>
      </c>
      <c r="E12" s="12">
        <f t="shared" si="0"/>
        <v>2098140</v>
      </c>
      <c r="F12" s="137"/>
    </row>
    <row r="13" spans="1:8" ht="19.5" hidden="1" customHeight="1">
      <c r="A13" s="108">
        <v>45078</v>
      </c>
      <c r="B13" s="1" t="s">
        <v>180</v>
      </c>
      <c r="C13" s="12">
        <v>216000</v>
      </c>
      <c r="D13" s="12"/>
      <c r="E13" s="12">
        <f t="shared" si="0"/>
        <v>2314140</v>
      </c>
      <c r="F13" s="137"/>
    </row>
    <row r="14" spans="1:8" ht="19.5" hidden="1" customHeight="1">
      <c r="A14" s="108">
        <v>45082</v>
      </c>
      <c r="B14" s="1" t="s">
        <v>215</v>
      </c>
      <c r="C14" s="12">
        <f>18100+61200+9900+3600+4320+17280+62100+18100+35100</f>
        <v>229700</v>
      </c>
      <c r="D14" s="12"/>
      <c r="E14" s="12">
        <f t="shared" si="0"/>
        <v>2543840</v>
      </c>
      <c r="F14" s="137"/>
    </row>
    <row r="15" spans="1:8" ht="19.5" hidden="1" customHeight="1">
      <c r="A15" s="108">
        <v>45083</v>
      </c>
      <c r="B15" s="1" t="s">
        <v>216</v>
      </c>
      <c r="C15" s="12">
        <f>54900+15750+11700+2250+61200</f>
        <v>145800</v>
      </c>
      <c r="D15" s="12"/>
      <c r="E15" s="12">
        <f t="shared" si="0"/>
        <v>2689640</v>
      </c>
      <c r="F15" s="137"/>
    </row>
    <row r="16" spans="1:8" ht="19.5" hidden="1" customHeight="1">
      <c r="A16" s="108">
        <v>45084</v>
      </c>
      <c r="B16" s="1" t="s">
        <v>217</v>
      </c>
      <c r="C16" s="12">
        <v>35550</v>
      </c>
      <c r="D16" s="12"/>
      <c r="E16" s="12">
        <f t="shared" si="0"/>
        <v>2725190</v>
      </c>
      <c r="F16" s="137"/>
    </row>
    <row r="17" spans="1:6" ht="19.5" hidden="1" customHeight="1">
      <c r="A17" s="123">
        <v>45138</v>
      </c>
      <c r="B17" s="33" t="s">
        <v>7</v>
      </c>
      <c r="C17" s="32">
        <v>-25190</v>
      </c>
      <c r="D17" s="32">
        <v>2700000</v>
      </c>
      <c r="E17" s="12">
        <f t="shared" si="0"/>
        <v>0</v>
      </c>
      <c r="F17" s="137" t="s">
        <v>274</v>
      </c>
    </row>
    <row r="18" spans="1:6" ht="19.5" hidden="1" customHeight="1">
      <c r="A18" s="108">
        <v>45224</v>
      </c>
      <c r="B18" s="1" t="s">
        <v>386</v>
      </c>
      <c r="C18" s="12">
        <v>1375000</v>
      </c>
      <c r="D18" s="12"/>
      <c r="E18" s="12">
        <f t="shared" si="0"/>
        <v>1375000</v>
      </c>
      <c r="F18" s="137"/>
    </row>
    <row r="19" spans="1:6" ht="19.5" hidden="1" customHeight="1">
      <c r="A19" s="108">
        <v>45244</v>
      </c>
      <c r="B19" s="1" t="s">
        <v>7</v>
      </c>
      <c r="C19" s="12"/>
      <c r="D19" s="12">
        <v>1375000</v>
      </c>
      <c r="E19" s="12">
        <f t="shared" si="0"/>
        <v>0</v>
      </c>
      <c r="F19" s="137"/>
    </row>
    <row r="20" spans="1:6" ht="19.5" hidden="1" customHeight="1">
      <c r="A20" s="108">
        <v>45377</v>
      </c>
      <c r="B20" s="162" t="s">
        <v>501</v>
      </c>
      <c r="C20" s="12">
        <v>3115000</v>
      </c>
      <c r="D20" s="12"/>
      <c r="E20" s="12">
        <f t="shared" si="0"/>
        <v>3115000</v>
      </c>
      <c r="F20" s="137"/>
    </row>
    <row r="21" spans="1:6" ht="19.5" hidden="1" customHeight="1">
      <c r="A21" s="108">
        <v>45379</v>
      </c>
      <c r="B21" s="162" t="s">
        <v>502</v>
      </c>
      <c r="C21" s="12">
        <v>373000</v>
      </c>
      <c r="D21" s="12"/>
      <c r="E21" s="12">
        <f t="shared" si="0"/>
        <v>3488000</v>
      </c>
      <c r="F21" s="137"/>
    </row>
    <row r="22" spans="1:6" ht="19.5" hidden="1" customHeight="1">
      <c r="A22" s="108">
        <v>45384</v>
      </c>
      <c r="B22" s="162" t="s">
        <v>503</v>
      </c>
      <c r="C22" s="12">
        <v>93000</v>
      </c>
      <c r="D22" s="12"/>
      <c r="E22" s="12">
        <f t="shared" si="0"/>
        <v>3581000</v>
      </c>
      <c r="F22" s="137"/>
    </row>
    <row r="23" spans="1:6" ht="19.5" hidden="1" customHeight="1">
      <c r="A23" s="108">
        <v>45385</v>
      </c>
      <c r="B23" s="162" t="s">
        <v>504</v>
      </c>
      <c r="C23" s="12">
        <v>38750</v>
      </c>
      <c r="D23" s="12"/>
      <c r="E23" s="12">
        <f t="shared" si="0"/>
        <v>3619750</v>
      </c>
      <c r="F23" s="137"/>
    </row>
    <row r="24" spans="1:6" ht="19.5" hidden="1" customHeight="1">
      <c r="A24" s="108">
        <v>45398</v>
      </c>
      <c r="B24" s="162" t="s">
        <v>519</v>
      </c>
      <c r="C24" s="12">
        <v>22250</v>
      </c>
      <c r="D24" s="12"/>
      <c r="E24" s="12">
        <f t="shared" si="0"/>
        <v>3642000</v>
      </c>
      <c r="F24" s="137"/>
    </row>
    <row r="25" spans="1:6" ht="19.5" hidden="1" customHeight="1">
      <c r="A25" s="108">
        <v>45401</v>
      </c>
      <c r="B25" s="162" t="s">
        <v>520</v>
      </c>
      <c r="C25" s="12">
        <v>1000000</v>
      </c>
      <c r="D25" s="12"/>
      <c r="E25" s="12">
        <f t="shared" si="0"/>
        <v>4642000</v>
      </c>
      <c r="F25" s="137"/>
    </row>
    <row r="26" spans="1:6" ht="19.5" hidden="1" customHeight="1">
      <c r="A26" s="108">
        <v>45420</v>
      </c>
      <c r="B26" s="162" t="s">
        <v>569</v>
      </c>
      <c r="C26" s="12">
        <v>108500</v>
      </c>
      <c r="D26" s="12"/>
      <c r="E26" s="12">
        <f t="shared" si="0"/>
        <v>4750500</v>
      </c>
      <c r="F26" s="137"/>
    </row>
    <row r="27" spans="1:6" ht="19.5" hidden="1" customHeight="1">
      <c r="A27" s="108">
        <v>45420</v>
      </c>
      <c r="B27" s="163" t="s">
        <v>570</v>
      </c>
      <c r="C27" s="32"/>
      <c r="D27" s="32">
        <v>2000000</v>
      </c>
      <c r="E27" s="12">
        <f t="shared" si="0"/>
        <v>2750500</v>
      </c>
      <c r="F27" s="137" t="s">
        <v>619</v>
      </c>
    </row>
    <row r="28" spans="1:6" ht="19.5" hidden="1" customHeight="1">
      <c r="A28" s="108">
        <v>45420</v>
      </c>
      <c r="B28" s="166" t="s">
        <v>573</v>
      </c>
      <c r="C28" s="32">
        <v>-500</v>
      </c>
      <c r="D28" s="32">
        <v>2750000</v>
      </c>
      <c r="E28" s="12">
        <f t="shared" si="0"/>
        <v>0</v>
      </c>
      <c r="F28" s="137"/>
    </row>
    <row r="29" spans="1:6" ht="19.5" hidden="1" customHeight="1">
      <c r="A29" s="108">
        <v>45434</v>
      </c>
      <c r="B29" s="162" t="s">
        <v>667</v>
      </c>
      <c r="C29" s="12">
        <v>38500</v>
      </c>
      <c r="D29" s="12">
        <v>38000</v>
      </c>
      <c r="E29" s="12">
        <f t="shared" si="0"/>
        <v>500</v>
      </c>
      <c r="F29" s="137"/>
    </row>
    <row r="30" spans="1:6" ht="19.5" hidden="1" customHeight="1">
      <c r="A30" s="108">
        <v>45446</v>
      </c>
      <c r="B30" s="162" t="s">
        <v>620</v>
      </c>
      <c r="C30" s="12">
        <v>1561000</v>
      </c>
      <c r="D30" s="12"/>
      <c r="E30" s="12">
        <f t="shared" si="0"/>
        <v>1561500</v>
      </c>
      <c r="F30" s="137" t="s">
        <v>636</v>
      </c>
    </row>
    <row r="31" spans="1:6" ht="19.5" hidden="1" customHeight="1">
      <c r="A31" s="108">
        <v>45446</v>
      </c>
      <c r="B31" s="162" t="s">
        <v>632</v>
      </c>
      <c r="C31" s="12">
        <v>93000</v>
      </c>
      <c r="D31" s="12"/>
      <c r="E31" s="12">
        <f t="shared" si="0"/>
        <v>1654500</v>
      </c>
      <c r="F31" s="137"/>
    </row>
    <row r="32" spans="1:6" ht="19.5" hidden="1" customHeight="1">
      <c r="A32" s="108">
        <v>45448</v>
      </c>
      <c r="B32" s="162" t="s">
        <v>634</v>
      </c>
      <c r="C32" s="12">
        <f>2016000+15000</f>
        <v>2031000</v>
      </c>
      <c r="D32" s="12"/>
      <c r="E32" s="27">
        <f t="shared" si="0"/>
        <v>3685500</v>
      </c>
      <c r="F32" s="137" t="s">
        <v>635</v>
      </c>
    </row>
    <row r="33" spans="1:6" ht="19.5" hidden="1" customHeight="1">
      <c r="A33" s="108">
        <v>45464</v>
      </c>
      <c r="B33" s="162" t="s">
        <v>685</v>
      </c>
      <c r="C33" s="12">
        <v>25830</v>
      </c>
      <c r="D33" s="12"/>
      <c r="E33" s="27">
        <f t="shared" si="0"/>
        <v>3711330</v>
      </c>
      <c r="F33" s="137" t="s">
        <v>686</v>
      </c>
    </row>
    <row r="34" spans="1:6" ht="19.5" hidden="1" customHeight="1">
      <c r="A34" s="108">
        <v>45468</v>
      </c>
      <c r="B34" s="162" t="s">
        <v>687</v>
      </c>
      <c r="C34" s="12">
        <v>203000</v>
      </c>
      <c r="D34" s="12"/>
      <c r="E34" s="23">
        <f t="shared" si="0"/>
        <v>3914330</v>
      </c>
      <c r="F34" s="137"/>
    </row>
    <row r="35" spans="1:6" ht="19.5" hidden="1" customHeight="1">
      <c r="A35" s="108">
        <v>45495</v>
      </c>
      <c r="B35" s="162" t="s">
        <v>7</v>
      </c>
      <c r="C35" s="12">
        <v>-4330</v>
      </c>
      <c r="D35" s="12">
        <v>3910000</v>
      </c>
      <c r="E35" s="12">
        <f t="shared" si="0"/>
        <v>0</v>
      </c>
      <c r="F35" s="137"/>
    </row>
    <row r="36" spans="1:6" ht="19.5" hidden="1" customHeight="1">
      <c r="A36" s="108">
        <v>45497</v>
      </c>
      <c r="B36" s="162" t="s">
        <v>707</v>
      </c>
      <c r="C36" s="12">
        <v>425000</v>
      </c>
      <c r="D36" s="12"/>
      <c r="E36" s="12">
        <f t="shared" si="0"/>
        <v>425000</v>
      </c>
      <c r="F36" s="137" t="s">
        <v>686</v>
      </c>
    </row>
    <row r="37" spans="1:6" ht="19.5" hidden="1" customHeight="1">
      <c r="A37" s="108">
        <v>45519</v>
      </c>
      <c r="B37" s="162" t="s">
        <v>729</v>
      </c>
      <c r="C37" s="12">
        <v>148000</v>
      </c>
      <c r="D37" s="12"/>
      <c r="E37" s="12">
        <f t="shared" si="0"/>
        <v>573000</v>
      </c>
      <c r="F37" s="137"/>
    </row>
    <row r="38" spans="1:6" ht="19.5" hidden="1" customHeight="1">
      <c r="A38" s="108">
        <v>45519</v>
      </c>
      <c r="B38" s="162" t="s">
        <v>730</v>
      </c>
      <c r="C38" s="12">
        <v>1345000</v>
      </c>
      <c r="D38" s="12"/>
      <c r="E38" s="12">
        <f t="shared" si="0"/>
        <v>1918000</v>
      </c>
      <c r="F38" s="137"/>
    </row>
    <row r="39" spans="1:6" ht="19.5" hidden="1" customHeight="1">
      <c r="A39" s="108">
        <v>45520</v>
      </c>
      <c r="B39" s="162" t="s">
        <v>732</v>
      </c>
      <c r="C39" s="12">
        <v>173000</v>
      </c>
      <c r="D39" s="12"/>
      <c r="E39" s="12">
        <f t="shared" si="0"/>
        <v>2091000</v>
      </c>
      <c r="F39" s="137"/>
    </row>
    <row r="40" spans="1:6" ht="19.5" hidden="1" customHeight="1">
      <c r="A40" s="108">
        <v>45520</v>
      </c>
      <c r="B40" s="162" t="s">
        <v>733</v>
      </c>
      <c r="C40" s="12">
        <v>233000</v>
      </c>
      <c r="D40" s="12"/>
      <c r="E40" s="12">
        <f t="shared" si="0"/>
        <v>2324000</v>
      </c>
      <c r="F40" s="137"/>
    </row>
    <row r="41" spans="1:6" ht="19.5" hidden="1" customHeight="1">
      <c r="A41" s="108">
        <v>45526</v>
      </c>
      <c r="B41" s="162" t="s">
        <v>735</v>
      </c>
      <c r="C41" s="12">
        <v>668000</v>
      </c>
      <c r="D41" s="12"/>
      <c r="E41" s="12">
        <f t="shared" si="0"/>
        <v>2992000</v>
      </c>
      <c r="F41" s="137"/>
    </row>
    <row r="42" spans="1:6" ht="19.5" hidden="1" customHeight="1">
      <c r="A42" s="108">
        <v>45533</v>
      </c>
      <c r="B42" s="162" t="s">
        <v>753</v>
      </c>
      <c r="C42" s="12">
        <v>620000</v>
      </c>
      <c r="D42" s="12"/>
      <c r="E42" s="12">
        <f t="shared" si="0"/>
        <v>3612000</v>
      </c>
      <c r="F42" s="137"/>
    </row>
    <row r="43" spans="1:6" ht="19.5" customHeight="1">
      <c r="A43" s="108">
        <v>45533</v>
      </c>
      <c r="B43" s="162" t="s">
        <v>108</v>
      </c>
      <c r="C43" s="12"/>
      <c r="D43" s="23">
        <v>3600000</v>
      </c>
      <c r="E43" s="12">
        <f t="shared" si="0"/>
        <v>12000</v>
      </c>
      <c r="F43" s="137"/>
    </row>
    <row r="44" spans="1:6" ht="19.5" customHeight="1">
      <c r="A44" s="108">
        <v>45537</v>
      </c>
      <c r="B44" s="162" t="s">
        <v>755</v>
      </c>
      <c r="C44" s="12">
        <v>62500</v>
      </c>
      <c r="D44" s="12"/>
      <c r="E44" s="12">
        <f t="shared" si="0"/>
        <v>74500</v>
      </c>
      <c r="F44" s="137"/>
    </row>
    <row r="45" spans="1:6" ht="19.5" customHeight="1">
      <c r="A45" s="108">
        <v>45538</v>
      </c>
      <c r="B45" s="162" t="s">
        <v>756</v>
      </c>
      <c r="C45" s="12">
        <v>2205000</v>
      </c>
      <c r="D45" s="12"/>
      <c r="E45" s="12">
        <f t="shared" si="0"/>
        <v>2279500</v>
      </c>
      <c r="F45" s="137"/>
    </row>
    <row r="46" spans="1:6" ht="19.5" customHeight="1">
      <c r="A46" s="108">
        <v>45544</v>
      </c>
      <c r="B46" s="162" t="s">
        <v>769</v>
      </c>
      <c r="C46" s="12">
        <v>165545</v>
      </c>
      <c r="D46" s="12"/>
      <c r="E46" s="12">
        <f t="shared" si="0"/>
        <v>2445045</v>
      </c>
      <c r="F46" s="137"/>
    </row>
    <row r="47" spans="1:6" ht="19.5" customHeight="1">
      <c r="A47" s="108">
        <v>45545</v>
      </c>
      <c r="B47" s="162" t="s">
        <v>771</v>
      </c>
      <c r="C47" s="12">
        <v>44000</v>
      </c>
      <c r="D47" s="12"/>
      <c r="E47" s="12">
        <f t="shared" si="0"/>
        <v>2489045</v>
      </c>
      <c r="F47" s="137"/>
    </row>
    <row r="48" spans="1:6" ht="19.5" customHeight="1">
      <c r="A48" s="108">
        <v>45561</v>
      </c>
      <c r="B48" s="162" t="s">
        <v>778</v>
      </c>
      <c r="C48" s="12">
        <v>1175000</v>
      </c>
      <c r="D48" s="12"/>
      <c r="E48" s="12">
        <f t="shared" si="0"/>
        <v>3664045</v>
      </c>
      <c r="F48" s="137"/>
    </row>
    <row r="49" spans="1:6" ht="19.5" customHeight="1">
      <c r="A49" s="108">
        <v>45565</v>
      </c>
      <c r="B49" s="162" t="s">
        <v>787</v>
      </c>
      <c r="C49" s="12">
        <v>58800</v>
      </c>
      <c r="D49" s="12"/>
      <c r="E49" s="12">
        <f t="shared" si="0"/>
        <v>3722845</v>
      </c>
      <c r="F49" s="137"/>
    </row>
    <row r="50" spans="1:6" ht="19.5" customHeight="1">
      <c r="A50" s="108">
        <v>45561</v>
      </c>
      <c r="B50" s="162" t="s">
        <v>804</v>
      </c>
      <c r="C50" s="12">
        <v>68000</v>
      </c>
      <c r="D50" s="12"/>
      <c r="E50" s="12">
        <f t="shared" si="0"/>
        <v>3790845</v>
      </c>
      <c r="F50" s="137"/>
    </row>
    <row r="51" spans="1:6" ht="19.5" customHeight="1">
      <c r="A51" s="108">
        <v>45585</v>
      </c>
      <c r="B51" s="162" t="s">
        <v>867</v>
      </c>
      <c r="C51" s="12">
        <v>150500</v>
      </c>
      <c r="D51" s="12"/>
      <c r="E51" s="12">
        <f t="shared" si="0"/>
        <v>3941345</v>
      </c>
      <c r="F51" s="137"/>
    </row>
    <row r="52" spans="1:6" ht="19.5" customHeight="1">
      <c r="A52" s="108">
        <v>45596</v>
      </c>
      <c r="B52" s="163" t="s">
        <v>936</v>
      </c>
      <c r="C52" s="32"/>
      <c r="D52" s="32">
        <v>2000000</v>
      </c>
      <c r="E52" s="12">
        <f t="shared" si="0"/>
        <v>1941345</v>
      </c>
      <c r="F52" s="137"/>
    </row>
    <row r="53" spans="1:6" ht="19.5" customHeight="1">
      <c r="A53" s="108">
        <v>45596</v>
      </c>
      <c r="B53" s="172" t="s">
        <v>7</v>
      </c>
      <c r="C53" s="41"/>
      <c r="D53" s="41">
        <v>1940000</v>
      </c>
      <c r="E53" s="12">
        <f t="shared" si="0"/>
        <v>1345</v>
      </c>
      <c r="F53" s="137"/>
    </row>
    <row r="54" spans="1:6" ht="19.5" customHeight="1">
      <c r="A54" s="108">
        <v>45595</v>
      </c>
      <c r="B54" s="162" t="s">
        <v>935</v>
      </c>
      <c r="C54" s="12">
        <v>218000</v>
      </c>
      <c r="D54" s="12"/>
      <c r="E54" s="12">
        <f t="shared" si="0"/>
        <v>219345</v>
      </c>
      <c r="F54" s="137"/>
    </row>
    <row r="55" spans="1:6" ht="19.5" customHeight="1">
      <c r="A55" s="188" t="s">
        <v>937</v>
      </c>
      <c r="B55" s="162" t="s">
        <v>938</v>
      </c>
      <c r="C55" s="12">
        <v>35600</v>
      </c>
      <c r="D55" s="12"/>
      <c r="E55" s="12">
        <f t="shared" si="0"/>
        <v>254945</v>
      </c>
      <c r="F55" s="137"/>
    </row>
    <row r="56" spans="1:6" ht="19.5" customHeight="1">
      <c r="A56" s="108">
        <v>45597</v>
      </c>
      <c r="B56" s="162" t="s">
        <v>944</v>
      </c>
      <c r="C56" s="12">
        <v>113000</v>
      </c>
      <c r="D56" s="12"/>
      <c r="E56" s="12">
        <f t="shared" si="0"/>
        <v>367945</v>
      </c>
      <c r="F56" s="137"/>
    </row>
    <row r="57" spans="1:6" ht="19.5" customHeight="1">
      <c r="A57" s="108">
        <v>45598</v>
      </c>
      <c r="B57" s="162" t="s">
        <v>945</v>
      </c>
      <c r="C57" s="12">
        <v>776000</v>
      </c>
      <c r="D57" s="12"/>
      <c r="E57" s="12">
        <f t="shared" si="0"/>
        <v>1143945</v>
      </c>
      <c r="F57" s="137"/>
    </row>
    <row r="58" spans="1:6" ht="19.5" customHeight="1">
      <c r="A58" s="108">
        <v>45605</v>
      </c>
      <c r="B58" s="162" t="s">
        <v>962</v>
      </c>
      <c r="C58" s="12">
        <v>12500</v>
      </c>
      <c r="D58" s="12"/>
      <c r="E58" s="12">
        <f t="shared" si="0"/>
        <v>1156445</v>
      </c>
      <c r="F58" s="137"/>
    </row>
    <row r="59" spans="1:6" ht="19.5" customHeight="1">
      <c r="A59" s="120">
        <v>45609</v>
      </c>
      <c r="B59" s="161" t="s">
        <v>968</v>
      </c>
      <c r="C59" s="37">
        <v>39000</v>
      </c>
      <c r="D59" s="37"/>
      <c r="E59" s="41">
        <f t="shared" si="0"/>
        <v>1195445</v>
      </c>
      <c r="F59" s="137"/>
    </row>
    <row r="60" spans="1:6" ht="19.5" customHeight="1">
      <c r="A60" s="108">
        <v>45625</v>
      </c>
      <c r="B60" s="172" t="s">
        <v>7</v>
      </c>
      <c r="C60" s="41">
        <v>-445</v>
      </c>
      <c r="D60" s="41">
        <v>1195000</v>
      </c>
      <c r="E60" s="12">
        <f t="shared" si="0"/>
        <v>0</v>
      </c>
      <c r="F60" s="137"/>
    </row>
    <row r="61" spans="1:6" ht="19.5" customHeight="1">
      <c r="A61" s="108"/>
      <c r="B61" s="162"/>
      <c r="C61" s="12"/>
      <c r="D61" s="12"/>
      <c r="E61" s="12">
        <f t="shared" si="0"/>
        <v>0</v>
      </c>
      <c r="F61" s="137"/>
    </row>
    <row r="62" spans="1:6" ht="19.5" customHeight="1">
      <c r="A62" s="8"/>
      <c r="B62" s="162"/>
      <c r="C62" s="12"/>
      <c r="D62" s="12"/>
      <c r="E62" s="12">
        <f t="shared" si="0"/>
        <v>0</v>
      </c>
      <c r="F62" s="137"/>
    </row>
    <row r="63" spans="1:6" ht="19.5" customHeight="1" thickBot="1">
      <c r="A63" s="9"/>
      <c r="B63" s="164"/>
      <c r="C63" s="13"/>
      <c r="D63" s="13"/>
      <c r="E63" s="13">
        <f t="shared" si="0"/>
        <v>0</v>
      </c>
      <c r="F63" s="168"/>
    </row>
    <row r="64" spans="1:6">
      <c r="B64" s="165"/>
    </row>
    <row r="65" spans="2:2">
      <c r="B65" s="165"/>
    </row>
    <row r="66" spans="2:2">
      <c r="B66" s="165"/>
    </row>
    <row r="67" spans="2:2">
      <c r="B67" s="165"/>
    </row>
  </sheetData>
  <mergeCells count="2">
    <mergeCell ref="C3:D3"/>
    <mergeCell ref="C2:E2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3DF9C-65F0-4598-ABD8-2EFBE2B6889B}">
  <dimension ref="A1:F40"/>
  <sheetViews>
    <sheetView zoomScaleNormal="100" workbookViewId="0">
      <selection activeCell="C28" sqref="C28"/>
    </sheetView>
  </sheetViews>
  <sheetFormatPr defaultRowHeight="16.5"/>
  <cols>
    <col min="1" max="1" width="7.375" style="6" customWidth="1"/>
    <col min="2" max="2" width="26.75" customWidth="1"/>
    <col min="3" max="5" width="13.875" style="10" customWidth="1"/>
    <col min="6" max="6" width="18.25" customWidth="1"/>
  </cols>
  <sheetData>
    <row r="1" spans="1:6" s="54" customFormat="1">
      <c r="A1" s="53"/>
      <c r="C1" s="55"/>
      <c r="D1" s="55"/>
      <c r="E1" s="55"/>
    </row>
    <row r="2" spans="1:6" s="54" customFormat="1" ht="20.25">
      <c r="A2" s="53"/>
      <c r="C2" s="258" t="s">
        <v>238</v>
      </c>
      <c r="D2" s="259"/>
      <c r="E2" s="260"/>
    </row>
    <row r="3" spans="1:6" s="54" customFormat="1" ht="17.25" thickBot="1">
      <c r="A3" s="126" t="s">
        <v>805</v>
      </c>
      <c r="B3" s="83" t="s">
        <v>806</v>
      </c>
      <c r="C3" s="261" t="s">
        <v>807</v>
      </c>
      <c r="D3" s="261"/>
      <c r="E3" s="71"/>
    </row>
    <row r="4" spans="1:6" ht="23.25" customHeight="1" thickBot="1">
      <c r="A4" s="18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6" ht="19.5" customHeight="1">
      <c r="A5" s="107">
        <v>45569</v>
      </c>
      <c r="B5" s="5" t="s">
        <v>808</v>
      </c>
      <c r="C5" s="11">
        <v>48000000</v>
      </c>
      <c r="D5" s="11"/>
      <c r="E5" s="174">
        <f>C5-D5</f>
        <v>48000000</v>
      </c>
      <c r="F5" s="25"/>
    </row>
    <row r="6" spans="1:6" ht="19.5" customHeight="1">
      <c r="A6" s="108">
        <v>45568</v>
      </c>
      <c r="B6" s="33" t="s">
        <v>7</v>
      </c>
      <c r="C6" s="32"/>
      <c r="D6" s="32">
        <v>10000000</v>
      </c>
      <c r="E6" s="37">
        <f>E5+C6-D6</f>
        <v>38000000</v>
      </c>
      <c r="F6" s="38"/>
    </row>
    <row r="7" spans="1:6" ht="19.5" customHeight="1">
      <c r="A7" s="108">
        <v>45593</v>
      </c>
      <c r="B7" s="1" t="s">
        <v>951</v>
      </c>
      <c r="C7" s="12">
        <v>1386000</v>
      </c>
      <c r="D7" s="12"/>
      <c r="E7" s="37">
        <f t="shared" ref="E7:E27" si="0">E6+C7-D7</f>
        <v>39386000</v>
      </c>
      <c r="F7" s="2"/>
    </row>
    <row r="8" spans="1:6" ht="19.5" customHeight="1">
      <c r="A8" s="108">
        <v>45619</v>
      </c>
      <c r="B8" s="33" t="s">
        <v>988</v>
      </c>
      <c r="C8" s="32"/>
      <c r="D8" s="32">
        <v>18000000</v>
      </c>
      <c r="E8" s="37">
        <f t="shared" si="0"/>
        <v>21386000</v>
      </c>
      <c r="F8" s="2"/>
    </row>
    <row r="9" spans="1:6" ht="19.5" customHeight="1">
      <c r="A9" s="108">
        <v>45643</v>
      </c>
      <c r="B9" s="209" t="s">
        <v>7</v>
      </c>
      <c r="C9" s="208"/>
      <c r="D9" s="208">
        <v>20000000</v>
      </c>
      <c r="E9" s="27">
        <f t="shared" si="0"/>
        <v>1386000</v>
      </c>
      <c r="F9" s="2"/>
    </row>
    <row r="10" spans="1:6" ht="19.5" customHeight="1">
      <c r="A10" s="108">
        <v>45679</v>
      </c>
      <c r="B10" s="40" t="s">
        <v>7</v>
      </c>
      <c r="C10" s="41"/>
      <c r="D10" s="41">
        <v>1000000</v>
      </c>
      <c r="E10" s="23">
        <f t="shared" si="0"/>
        <v>386000</v>
      </c>
      <c r="F10" s="2"/>
    </row>
    <row r="11" spans="1:6" ht="19.5" customHeight="1">
      <c r="A11" s="108"/>
      <c r="B11" s="1" t="s">
        <v>512</v>
      </c>
      <c r="C11" s="12">
        <v>-386000</v>
      </c>
      <c r="D11" s="12"/>
      <c r="E11" s="12">
        <f t="shared" si="0"/>
        <v>0</v>
      </c>
      <c r="F11" s="2"/>
    </row>
    <row r="12" spans="1:6" ht="19.5" customHeight="1">
      <c r="A12" s="108"/>
      <c r="B12" s="1"/>
      <c r="C12" s="12"/>
      <c r="D12" s="12"/>
      <c r="E12" s="12">
        <f t="shared" si="0"/>
        <v>0</v>
      </c>
      <c r="F12" s="2"/>
    </row>
    <row r="13" spans="1:6" ht="19.5" customHeight="1">
      <c r="A13" s="108"/>
      <c r="B13" s="1"/>
      <c r="C13" s="12"/>
      <c r="D13" s="12"/>
      <c r="E13" s="12">
        <f t="shared" si="0"/>
        <v>0</v>
      </c>
      <c r="F13" s="2"/>
    </row>
    <row r="14" spans="1:6" ht="19.5" customHeight="1">
      <c r="A14" s="108"/>
      <c r="B14" s="1"/>
      <c r="C14" s="12"/>
      <c r="D14" s="12"/>
      <c r="E14" s="12">
        <f t="shared" si="0"/>
        <v>0</v>
      </c>
      <c r="F14" s="2"/>
    </row>
    <row r="15" spans="1:6" ht="19.5" customHeight="1">
      <c r="A15" s="108"/>
      <c r="B15" s="1"/>
      <c r="C15" s="12"/>
      <c r="D15" s="12"/>
      <c r="E15" s="12">
        <f t="shared" si="0"/>
        <v>0</v>
      </c>
      <c r="F15" s="2"/>
    </row>
    <row r="16" spans="1:6" ht="19.5" customHeight="1">
      <c r="A16" s="108"/>
      <c r="B16" s="1"/>
      <c r="C16" s="12"/>
      <c r="D16" s="12"/>
      <c r="E16" s="12">
        <f t="shared" si="0"/>
        <v>0</v>
      </c>
      <c r="F16" s="2"/>
    </row>
    <row r="17" spans="1:6" ht="19.5" customHeight="1">
      <c r="A17" s="108"/>
      <c r="B17" s="1"/>
      <c r="C17" s="12"/>
      <c r="D17" s="12"/>
      <c r="E17" s="12">
        <f t="shared" si="0"/>
        <v>0</v>
      </c>
      <c r="F17" s="2"/>
    </row>
    <row r="18" spans="1:6" ht="19.5" customHeight="1">
      <c r="A18" s="108"/>
      <c r="B18" s="1"/>
      <c r="C18" s="12"/>
      <c r="D18" s="12"/>
      <c r="E18" s="12">
        <f t="shared" si="0"/>
        <v>0</v>
      </c>
      <c r="F18" s="2"/>
    </row>
    <row r="19" spans="1:6" ht="19.5" customHeight="1">
      <c r="A19" s="108"/>
      <c r="B19" s="1"/>
      <c r="C19" s="12"/>
      <c r="D19" s="12"/>
      <c r="E19" s="12">
        <f t="shared" si="0"/>
        <v>0</v>
      </c>
      <c r="F19" s="2"/>
    </row>
    <row r="20" spans="1:6" ht="19.5" customHeight="1">
      <c r="A20" s="108"/>
      <c r="B20" s="1"/>
      <c r="C20" s="12"/>
      <c r="D20" s="12"/>
      <c r="E20" s="12">
        <f t="shared" si="0"/>
        <v>0</v>
      </c>
      <c r="F20" s="2"/>
    </row>
    <row r="21" spans="1:6" ht="19.5" customHeight="1">
      <c r="A21" s="108"/>
      <c r="B21" s="1"/>
      <c r="C21" s="12"/>
      <c r="D21" s="12"/>
      <c r="E21" s="12">
        <f t="shared" si="0"/>
        <v>0</v>
      </c>
      <c r="F21" s="2"/>
    </row>
    <row r="22" spans="1:6" ht="19.5" customHeight="1">
      <c r="A22" s="108"/>
      <c r="B22" s="1"/>
      <c r="C22" s="12"/>
      <c r="D22" s="12"/>
      <c r="E22" s="12">
        <f t="shared" si="0"/>
        <v>0</v>
      </c>
      <c r="F22" s="2"/>
    </row>
    <row r="23" spans="1:6" ht="19.5" customHeight="1">
      <c r="A23" s="108"/>
      <c r="B23" s="1"/>
      <c r="C23" s="12"/>
      <c r="D23" s="12"/>
      <c r="E23" s="12">
        <f t="shared" si="0"/>
        <v>0</v>
      </c>
      <c r="F23" s="2"/>
    </row>
    <row r="24" spans="1:6" ht="19.5" customHeight="1">
      <c r="A24" s="108"/>
      <c r="B24" s="1"/>
      <c r="C24" s="12"/>
      <c r="D24" s="12"/>
      <c r="E24" s="12">
        <f t="shared" si="0"/>
        <v>0</v>
      </c>
      <c r="F24" s="2"/>
    </row>
    <row r="25" spans="1:6" ht="19.5" customHeight="1">
      <c r="A25" s="108"/>
      <c r="B25" s="1"/>
      <c r="C25" s="12"/>
      <c r="D25" s="12"/>
      <c r="E25" s="12">
        <f t="shared" si="0"/>
        <v>0</v>
      </c>
      <c r="F25" s="2"/>
    </row>
    <row r="26" spans="1:6" ht="19.5" customHeight="1">
      <c r="A26" s="108"/>
      <c r="B26" s="1"/>
      <c r="C26" s="12"/>
      <c r="D26" s="12"/>
      <c r="E26" s="12">
        <f t="shared" si="0"/>
        <v>0</v>
      </c>
      <c r="F26" s="2"/>
    </row>
    <row r="27" spans="1:6" ht="19.5" customHeight="1">
      <c r="A27" s="108"/>
      <c r="B27" s="1"/>
      <c r="C27" s="12"/>
      <c r="D27" s="12"/>
      <c r="E27" s="12">
        <f t="shared" si="0"/>
        <v>0</v>
      </c>
      <c r="F27" s="2"/>
    </row>
    <row r="28" spans="1:6" ht="19.5" customHeight="1">
      <c r="A28" s="108"/>
      <c r="B28" s="1"/>
      <c r="C28" s="12"/>
      <c r="D28" s="12"/>
      <c r="E28" s="12"/>
      <c r="F28" s="2"/>
    </row>
    <row r="29" spans="1:6" ht="19.5" customHeight="1">
      <c r="A29" s="108"/>
      <c r="B29" s="1"/>
      <c r="C29" s="12"/>
      <c r="D29" s="12"/>
      <c r="E29" s="12"/>
      <c r="F29" s="2"/>
    </row>
    <row r="30" spans="1:6" ht="19.5" customHeight="1">
      <c r="A30" s="8"/>
      <c r="B30" s="1"/>
      <c r="C30" s="12"/>
      <c r="D30" s="12"/>
      <c r="E30" s="12"/>
      <c r="F30" s="2"/>
    </row>
    <row r="31" spans="1:6" ht="19.5" customHeight="1">
      <c r="A31" s="8"/>
      <c r="B31" s="1"/>
      <c r="C31" s="12"/>
      <c r="D31" s="12"/>
      <c r="E31" s="12"/>
      <c r="F31" s="2"/>
    </row>
    <row r="32" spans="1:6" ht="19.5" customHeight="1">
      <c r="A32" s="8"/>
      <c r="B32" s="1"/>
      <c r="C32" s="12"/>
      <c r="D32" s="12"/>
      <c r="E32" s="12"/>
      <c r="F32" s="2"/>
    </row>
    <row r="33" spans="1:6" ht="19.5" customHeight="1">
      <c r="A33" s="8"/>
      <c r="B33" s="1"/>
      <c r="C33" s="12"/>
      <c r="D33" s="12"/>
      <c r="E33" s="12"/>
      <c r="F33" s="2"/>
    </row>
    <row r="34" spans="1:6" ht="19.5" customHeight="1">
      <c r="A34" s="8"/>
      <c r="B34" s="1"/>
      <c r="C34" s="12"/>
      <c r="D34" s="12"/>
      <c r="E34" s="12"/>
      <c r="F34" s="2"/>
    </row>
    <row r="35" spans="1:6" ht="19.5" customHeight="1">
      <c r="A35" s="8"/>
      <c r="B35" s="1"/>
      <c r="C35" s="12"/>
      <c r="D35" s="12"/>
      <c r="E35" s="12"/>
      <c r="F35" s="2"/>
    </row>
    <row r="36" spans="1:6" ht="19.5" customHeight="1">
      <c r="A36" s="8"/>
      <c r="B36" s="1"/>
      <c r="C36" s="12"/>
      <c r="D36" s="12"/>
      <c r="E36" s="12"/>
      <c r="F36" s="2"/>
    </row>
    <row r="37" spans="1:6" ht="19.5" customHeight="1">
      <c r="A37" s="8"/>
      <c r="B37" s="1"/>
      <c r="C37" s="12"/>
      <c r="D37" s="12"/>
      <c r="E37" s="12"/>
      <c r="F37" s="2"/>
    </row>
    <row r="38" spans="1:6" ht="19.5" customHeight="1">
      <c r="A38" s="8"/>
      <c r="B38" s="1"/>
      <c r="C38" s="12"/>
      <c r="D38" s="12"/>
      <c r="E38" s="12"/>
      <c r="F38" s="2"/>
    </row>
    <row r="39" spans="1:6" ht="19.5" customHeight="1">
      <c r="A39" s="8"/>
      <c r="B39" s="1"/>
      <c r="C39" s="12"/>
      <c r="D39" s="12"/>
      <c r="E39" s="12"/>
      <c r="F39" s="2"/>
    </row>
    <row r="40" spans="1:6" ht="19.5" customHeight="1" thickBot="1">
      <c r="A40" s="9"/>
      <c r="B40" s="3"/>
      <c r="C40" s="13"/>
      <c r="D40" s="13"/>
      <c r="E40" s="13"/>
      <c r="F40" s="4"/>
    </row>
  </sheetData>
  <mergeCells count="2">
    <mergeCell ref="C2:E2"/>
    <mergeCell ref="C3:D3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C1130-A02A-47A7-A4C8-DA4506E283CA}">
  <dimension ref="A2:F40"/>
  <sheetViews>
    <sheetView zoomScaleNormal="100" workbookViewId="0">
      <selection activeCell="J25" sqref="J25"/>
    </sheetView>
  </sheetViews>
  <sheetFormatPr defaultRowHeight="16.5"/>
  <cols>
    <col min="1" max="1" width="7.375" style="6" customWidth="1"/>
    <col min="2" max="2" width="26.75" customWidth="1"/>
    <col min="3" max="5" width="13.875" style="10" customWidth="1"/>
    <col min="6" max="6" width="18.25" customWidth="1"/>
  </cols>
  <sheetData>
    <row r="2" spans="1:6" ht="20.25">
      <c r="C2" s="258" t="s">
        <v>238</v>
      </c>
      <c r="D2" s="259"/>
      <c r="E2" s="260"/>
    </row>
    <row r="3" spans="1:6" ht="17.25" thickBot="1">
      <c r="A3" s="46" t="s">
        <v>1041</v>
      </c>
      <c r="B3" s="15" t="s">
        <v>1042</v>
      </c>
      <c r="C3" s="263" t="s">
        <v>1043</v>
      </c>
      <c r="D3" s="262"/>
      <c r="E3" s="14"/>
      <c r="F3" s="47"/>
    </row>
    <row r="4" spans="1:6" ht="23.25" customHeight="1" thickBot="1">
      <c r="A4" s="18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6" ht="19.5" customHeight="1">
      <c r="A5" s="186">
        <v>45714</v>
      </c>
      <c r="B5" s="227" t="s">
        <v>1044</v>
      </c>
      <c r="C5" s="11">
        <v>278000</v>
      </c>
      <c r="D5" s="11"/>
      <c r="E5" s="11">
        <f>C5-D5</f>
        <v>278000</v>
      </c>
      <c r="F5" s="25"/>
    </row>
    <row r="6" spans="1:6" ht="19.5" customHeight="1">
      <c r="A6" s="226">
        <v>45722</v>
      </c>
      <c r="B6" s="228" t="s">
        <v>1045</v>
      </c>
      <c r="C6" s="37">
        <v>850000</v>
      </c>
      <c r="D6" s="37"/>
      <c r="E6" s="37">
        <f>E5+C6-D6</f>
        <v>1128000</v>
      </c>
      <c r="F6" s="25"/>
    </row>
    <row r="7" spans="1:6" ht="19.5" customHeight="1">
      <c r="A7" s="194">
        <v>45714</v>
      </c>
      <c r="B7" s="229" t="s">
        <v>1046</v>
      </c>
      <c r="C7" s="12">
        <v>4000000</v>
      </c>
      <c r="D7" s="12"/>
      <c r="E7" s="12">
        <f t="shared" ref="E7:E27" si="0">E6+C7-D7</f>
        <v>5128000</v>
      </c>
      <c r="F7" s="2"/>
    </row>
    <row r="8" spans="1:6" ht="19.5" customHeight="1">
      <c r="A8" s="194"/>
      <c r="B8" s="229" t="s">
        <v>1048</v>
      </c>
      <c r="C8" s="12"/>
      <c r="D8" s="12">
        <v>1000000</v>
      </c>
      <c r="E8" s="12">
        <f t="shared" si="0"/>
        <v>4128000</v>
      </c>
      <c r="F8" s="2"/>
    </row>
    <row r="9" spans="1:6" ht="19.5" customHeight="1">
      <c r="A9" s="194">
        <v>45723</v>
      </c>
      <c r="B9" s="229" t="s">
        <v>7</v>
      </c>
      <c r="C9" s="12"/>
      <c r="D9" s="12">
        <v>4128000</v>
      </c>
      <c r="E9" s="12">
        <f t="shared" si="0"/>
        <v>0</v>
      </c>
      <c r="F9" s="24"/>
    </row>
    <row r="10" spans="1:6" ht="19.5" customHeight="1">
      <c r="A10" s="194"/>
      <c r="B10" s="229"/>
      <c r="C10" s="12"/>
      <c r="D10" s="12"/>
      <c r="E10" s="12">
        <f t="shared" si="0"/>
        <v>0</v>
      </c>
      <c r="F10" s="2"/>
    </row>
    <row r="11" spans="1:6" ht="19.5" customHeight="1">
      <c r="A11" s="194"/>
      <c r="B11" s="229"/>
      <c r="C11" s="12"/>
      <c r="D11" s="12"/>
      <c r="E11" s="12">
        <f t="shared" si="0"/>
        <v>0</v>
      </c>
      <c r="F11" s="2"/>
    </row>
    <row r="12" spans="1:6" ht="19.5" customHeight="1">
      <c r="A12" s="194"/>
      <c r="B12" s="229"/>
      <c r="C12" s="12"/>
      <c r="D12" s="12"/>
      <c r="E12" s="12">
        <f t="shared" si="0"/>
        <v>0</v>
      </c>
      <c r="F12" s="2"/>
    </row>
    <row r="13" spans="1:6" ht="19.5" customHeight="1">
      <c r="A13" s="194"/>
      <c r="B13" s="229"/>
      <c r="C13" s="12"/>
      <c r="D13" s="12"/>
      <c r="E13" s="12">
        <f t="shared" si="0"/>
        <v>0</v>
      </c>
      <c r="F13" s="2"/>
    </row>
    <row r="14" spans="1:6" ht="19.5" customHeight="1">
      <c r="A14" s="194"/>
      <c r="B14" s="1"/>
      <c r="C14" s="12"/>
      <c r="D14" s="12"/>
      <c r="E14" s="12">
        <f t="shared" si="0"/>
        <v>0</v>
      </c>
      <c r="F14" s="2"/>
    </row>
    <row r="15" spans="1:6" ht="19.5" customHeight="1">
      <c r="A15" s="194"/>
      <c r="B15" s="1"/>
      <c r="C15" s="12"/>
      <c r="D15" s="12"/>
      <c r="E15" s="12">
        <f t="shared" si="0"/>
        <v>0</v>
      </c>
      <c r="F15" s="2"/>
    </row>
    <row r="16" spans="1:6" ht="19.5" customHeight="1">
      <c r="A16" s="194"/>
      <c r="B16" s="1"/>
      <c r="C16" s="12"/>
      <c r="D16" s="12"/>
      <c r="E16" s="12">
        <f t="shared" si="0"/>
        <v>0</v>
      </c>
      <c r="F16" s="2"/>
    </row>
    <row r="17" spans="1:6" ht="19.5" customHeight="1">
      <c r="A17" s="194"/>
      <c r="B17" s="1"/>
      <c r="C17" s="12"/>
      <c r="D17" s="12"/>
      <c r="E17" s="12">
        <f t="shared" si="0"/>
        <v>0</v>
      </c>
      <c r="F17" s="2"/>
    </row>
    <row r="18" spans="1:6" ht="19.5" customHeight="1">
      <c r="A18" s="194"/>
      <c r="B18" s="1"/>
      <c r="C18" s="12"/>
      <c r="D18" s="12"/>
      <c r="E18" s="12">
        <f t="shared" si="0"/>
        <v>0</v>
      </c>
      <c r="F18" s="2"/>
    </row>
    <row r="19" spans="1:6" ht="19.5" customHeight="1">
      <c r="A19" s="194"/>
      <c r="B19" s="1"/>
      <c r="C19" s="12"/>
      <c r="D19" s="12"/>
      <c r="E19" s="12">
        <f t="shared" si="0"/>
        <v>0</v>
      </c>
      <c r="F19" s="2"/>
    </row>
    <row r="20" spans="1:6" ht="19.5" customHeight="1">
      <c r="A20" s="194"/>
      <c r="B20" s="1"/>
      <c r="C20" s="12"/>
      <c r="D20" s="12"/>
      <c r="E20" s="12">
        <f t="shared" si="0"/>
        <v>0</v>
      </c>
      <c r="F20" s="2"/>
    </row>
    <row r="21" spans="1:6" ht="19.5" customHeight="1">
      <c r="A21" s="194"/>
      <c r="B21" s="1"/>
      <c r="C21" s="12"/>
      <c r="D21" s="12"/>
      <c r="E21" s="12">
        <f t="shared" si="0"/>
        <v>0</v>
      </c>
      <c r="F21" s="2"/>
    </row>
    <row r="22" spans="1:6" ht="19.5" customHeight="1">
      <c r="A22" s="194"/>
      <c r="B22" s="1"/>
      <c r="C22" s="12"/>
      <c r="D22" s="12"/>
      <c r="E22" s="12">
        <f t="shared" si="0"/>
        <v>0</v>
      </c>
      <c r="F22" s="2"/>
    </row>
    <row r="23" spans="1:6" ht="19.5" customHeight="1">
      <c r="A23" s="194"/>
      <c r="B23" s="1"/>
      <c r="C23" s="12"/>
      <c r="D23" s="12"/>
      <c r="E23" s="12">
        <f t="shared" si="0"/>
        <v>0</v>
      </c>
      <c r="F23" s="2"/>
    </row>
    <row r="24" spans="1:6" ht="19.5" customHeight="1">
      <c r="A24" s="194"/>
      <c r="B24" s="1"/>
      <c r="C24" s="12"/>
      <c r="D24" s="12"/>
      <c r="E24" s="12">
        <f t="shared" si="0"/>
        <v>0</v>
      </c>
      <c r="F24" s="2"/>
    </row>
    <row r="25" spans="1:6" ht="19.5" customHeight="1">
      <c r="A25" s="194"/>
      <c r="B25" s="1"/>
      <c r="C25" s="12"/>
      <c r="D25" s="12"/>
      <c r="E25" s="12">
        <f t="shared" si="0"/>
        <v>0</v>
      </c>
      <c r="F25" s="2"/>
    </row>
    <row r="26" spans="1:6" ht="19.5" customHeight="1">
      <c r="A26" s="194"/>
      <c r="B26" s="1"/>
      <c r="C26" s="12"/>
      <c r="D26" s="12"/>
      <c r="E26" s="12">
        <f t="shared" si="0"/>
        <v>0</v>
      </c>
      <c r="F26" s="2"/>
    </row>
    <row r="27" spans="1:6" ht="19.5" customHeight="1">
      <c r="A27" s="194"/>
      <c r="B27" s="1"/>
      <c r="C27" s="12"/>
      <c r="D27" s="12"/>
      <c r="E27" s="12">
        <f t="shared" si="0"/>
        <v>0</v>
      </c>
      <c r="F27" s="2"/>
    </row>
    <row r="28" spans="1:6" ht="19.5" customHeight="1">
      <c r="A28" s="194"/>
      <c r="B28" s="1"/>
      <c r="C28" s="12"/>
      <c r="D28" s="12"/>
      <c r="E28" s="12"/>
      <c r="F28" s="2"/>
    </row>
    <row r="29" spans="1:6" ht="19.5" customHeight="1">
      <c r="A29" s="194"/>
      <c r="B29" s="1"/>
      <c r="C29" s="12"/>
      <c r="D29" s="12"/>
      <c r="E29" s="12"/>
      <c r="F29" s="2"/>
    </row>
    <row r="30" spans="1:6" ht="19.5" customHeight="1">
      <c r="A30" s="194"/>
      <c r="B30" s="1"/>
      <c r="C30" s="12"/>
      <c r="D30" s="12"/>
      <c r="E30" s="12"/>
      <c r="F30" s="2"/>
    </row>
    <row r="31" spans="1:6" ht="19.5" customHeight="1">
      <c r="A31" s="194"/>
      <c r="B31" s="1"/>
      <c r="C31" s="12"/>
      <c r="D31" s="12"/>
      <c r="E31" s="12"/>
      <c r="F31" s="2"/>
    </row>
    <row r="32" spans="1:6" ht="19.5" customHeight="1">
      <c r="A32" s="194"/>
      <c r="B32" s="1"/>
      <c r="C32" s="12"/>
      <c r="D32" s="12"/>
      <c r="E32" s="12"/>
      <c r="F32" s="2"/>
    </row>
    <row r="33" spans="1:6" ht="19.5" customHeight="1">
      <c r="A33" s="194"/>
      <c r="B33" s="1"/>
      <c r="C33" s="12"/>
      <c r="D33" s="12"/>
      <c r="E33" s="12"/>
      <c r="F33" s="2"/>
    </row>
    <row r="34" spans="1:6" ht="19.5" customHeight="1">
      <c r="A34" s="194"/>
      <c r="B34" s="1"/>
      <c r="C34" s="12"/>
      <c r="D34" s="12"/>
      <c r="E34" s="12"/>
      <c r="F34" s="2"/>
    </row>
    <row r="35" spans="1:6" ht="19.5" customHeight="1">
      <c r="A35" s="194"/>
      <c r="B35" s="1"/>
      <c r="C35" s="12"/>
      <c r="D35" s="12"/>
      <c r="E35" s="12"/>
      <c r="F35" s="2"/>
    </row>
    <row r="36" spans="1:6" ht="19.5" customHeight="1">
      <c r="A36" s="194"/>
      <c r="B36" s="1"/>
      <c r="C36" s="12"/>
      <c r="D36" s="12"/>
      <c r="E36" s="12"/>
      <c r="F36" s="2"/>
    </row>
    <row r="37" spans="1:6" ht="19.5" customHeight="1">
      <c r="A37" s="8"/>
      <c r="B37" s="1"/>
      <c r="C37" s="12"/>
      <c r="D37" s="12"/>
      <c r="E37" s="12"/>
      <c r="F37" s="2"/>
    </row>
    <row r="38" spans="1:6" ht="19.5" customHeight="1">
      <c r="A38" s="8"/>
      <c r="B38" s="1"/>
      <c r="C38" s="12"/>
      <c r="D38" s="12"/>
      <c r="E38" s="12"/>
      <c r="F38" s="2"/>
    </row>
    <row r="39" spans="1:6" ht="19.5" customHeight="1">
      <c r="A39" s="8"/>
      <c r="B39" s="1"/>
      <c r="C39" s="12"/>
      <c r="D39" s="12"/>
      <c r="E39" s="12"/>
      <c r="F39" s="2"/>
    </row>
    <row r="40" spans="1:6" ht="19.5" customHeight="1" thickBot="1">
      <c r="A40" s="9"/>
      <c r="B40" s="3"/>
      <c r="C40" s="13"/>
      <c r="D40" s="13"/>
      <c r="E40" s="13"/>
      <c r="F40" s="4"/>
    </row>
  </sheetData>
  <mergeCells count="2">
    <mergeCell ref="C2:E2"/>
    <mergeCell ref="C3:D3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A7ED4-5BEA-4037-AF03-08A0F51266B5}">
  <dimension ref="A1:F40"/>
  <sheetViews>
    <sheetView topLeftCell="A13" zoomScaleNormal="100" workbookViewId="0">
      <selection activeCell="B32" sqref="B32"/>
    </sheetView>
  </sheetViews>
  <sheetFormatPr defaultRowHeight="16.5"/>
  <cols>
    <col min="1" max="1" width="7.375" style="6" customWidth="1"/>
    <col min="2" max="2" width="26.75" customWidth="1"/>
    <col min="3" max="5" width="13.875" style="10" customWidth="1"/>
    <col min="6" max="6" width="19.75" customWidth="1"/>
  </cols>
  <sheetData>
    <row r="1" spans="1:6" s="54" customFormat="1">
      <c r="A1" s="53"/>
      <c r="C1" s="55"/>
      <c r="D1" s="55"/>
      <c r="E1" s="55"/>
    </row>
    <row r="2" spans="1:6" s="54" customFormat="1" ht="20.25">
      <c r="A2" s="53"/>
      <c r="C2" s="258" t="s">
        <v>238</v>
      </c>
      <c r="D2" s="259"/>
      <c r="E2" s="260"/>
    </row>
    <row r="3" spans="1:6" s="54" customFormat="1" ht="17.25" thickBot="1">
      <c r="A3" s="53" t="s">
        <v>227</v>
      </c>
      <c r="B3" s="70" t="s">
        <v>228</v>
      </c>
      <c r="C3" s="265" t="s">
        <v>229</v>
      </c>
      <c r="D3" s="265"/>
      <c r="E3" s="71" t="s">
        <v>223</v>
      </c>
      <c r="F3" s="47" t="s">
        <v>241</v>
      </c>
    </row>
    <row r="4" spans="1:6" ht="23.25" customHeight="1" thickBot="1">
      <c r="A4" s="18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6" ht="19.5" customHeight="1">
      <c r="A5" s="7">
        <v>45118</v>
      </c>
      <c r="B5" s="5" t="s">
        <v>223</v>
      </c>
      <c r="C5" s="11">
        <v>110000000</v>
      </c>
      <c r="D5" s="11"/>
      <c r="E5" s="11">
        <f>C5-D5</f>
        <v>110000000</v>
      </c>
      <c r="F5" s="25" t="s">
        <v>354</v>
      </c>
    </row>
    <row r="6" spans="1:6" ht="19.5" customHeight="1">
      <c r="A6" s="8">
        <v>45118</v>
      </c>
      <c r="B6" s="33" t="s">
        <v>7</v>
      </c>
      <c r="C6" s="32"/>
      <c r="D6" s="32">
        <v>50000000</v>
      </c>
      <c r="E6" s="32">
        <f>E5+C6-D6</f>
        <v>60000000</v>
      </c>
      <c r="F6" s="38"/>
    </row>
    <row r="7" spans="1:6" ht="19.5" customHeight="1">
      <c r="A7" s="43">
        <v>45128</v>
      </c>
      <c r="B7" s="33" t="s">
        <v>7</v>
      </c>
      <c r="C7" s="32"/>
      <c r="D7" s="32">
        <v>5000000</v>
      </c>
      <c r="E7" s="32">
        <f t="shared" ref="E7:E35" si="0">E6+C7-D7</f>
        <v>55000000</v>
      </c>
      <c r="F7" s="24"/>
    </row>
    <row r="8" spans="1:6" ht="19.5" customHeight="1">
      <c r="A8" s="8">
        <v>45160</v>
      </c>
      <c r="B8" s="1" t="s">
        <v>257</v>
      </c>
      <c r="C8" s="12">
        <v>1500000</v>
      </c>
      <c r="D8" s="12"/>
      <c r="E8" s="82">
        <f t="shared" si="0"/>
        <v>56500000</v>
      </c>
      <c r="F8" s="2" t="s">
        <v>258</v>
      </c>
    </row>
    <row r="9" spans="1:6" ht="19.5" customHeight="1">
      <c r="A9" s="108" t="s">
        <v>399</v>
      </c>
      <c r="B9" s="1" t="s">
        <v>400</v>
      </c>
      <c r="C9" s="12"/>
      <c r="D9" s="12">
        <v>50000000</v>
      </c>
      <c r="E9" s="12">
        <f t="shared" si="0"/>
        <v>6500000</v>
      </c>
      <c r="F9" s="2"/>
    </row>
    <row r="10" spans="1:6" ht="19.5" customHeight="1">
      <c r="A10" s="102">
        <v>45258</v>
      </c>
      <c r="B10" s="1" t="s">
        <v>7</v>
      </c>
      <c r="C10" s="12"/>
      <c r="D10" s="12">
        <v>5650000</v>
      </c>
      <c r="E10" s="12">
        <f t="shared" si="0"/>
        <v>850000</v>
      </c>
      <c r="F10" s="2"/>
    </row>
    <row r="11" spans="1:6" ht="19.5" customHeight="1">
      <c r="A11" s="102">
        <v>45272</v>
      </c>
      <c r="B11" s="1" t="s">
        <v>7</v>
      </c>
      <c r="C11" s="12"/>
      <c r="D11" s="12">
        <v>850000</v>
      </c>
      <c r="E11" s="12">
        <f t="shared" si="0"/>
        <v>0</v>
      </c>
      <c r="F11" s="2"/>
    </row>
    <row r="12" spans="1:6" ht="19.5" customHeight="1">
      <c r="A12" s="102">
        <v>45498</v>
      </c>
      <c r="B12" s="1" t="s">
        <v>709</v>
      </c>
      <c r="C12" s="12">
        <v>4600000</v>
      </c>
      <c r="D12" s="12"/>
      <c r="E12" s="12">
        <f t="shared" si="0"/>
        <v>4600000</v>
      </c>
      <c r="F12" s="2"/>
    </row>
    <row r="13" spans="1:6" ht="19.5" customHeight="1">
      <c r="A13" s="124">
        <v>45498</v>
      </c>
      <c r="B13" s="77" t="s">
        <v>7</v>
      </c>
      <c r="C13" s="41"/>
      <c r="D13" s="41">
        <v>3000000</v>
      </c>
      <c r="E13" s="12">
        <f t="shared" si="0"/>
        <v>1600000</v>
      </c>
      <c r="F13" s="2"/>
    </row>
    <row r="14" spans="1:6" ht="19.5" customHeight="1">
      <c r="A14" s="102">
        <v>45498</v>
      </c>
      <c r="B14" s="1" t="s">
        <v>319</v>
      </c>
      <c r="C14" s="12">
        <v>32000</v>
      </c>
      <c r="D14" s="12"/>
      <c r="E14" s="12">
        <f t="shared" si="0"/>
        <v>1632000</v>
      </c>
      <c r="F14" s="2"/>
    </row>
    <row r="15" spans="1:6" ht="19.5" customHeight="1">
      <c r="A15" s="102">
        <v>45570</v>
      </c>
      <c r="B15" s="1" t="s">
        <v>709</v>
      </c>
      <c r="C15" s="12">
        <v>2100000</v>
      </c>
      <c r="D15" s="12"/>
      <c r="E15" s="12">
        <f t="shared" si="0"/>
        <v>3732000</v>
      </c>
      <c r="F15" s="2"/>
    </row>
    <row r="16" spans="1:6" ht="19.5" customHeight="1">
      <c r="A16" s="102">
        <v>45575</v>
      </c>
      <c r="B16" s="1" t="s">
        <v>812</v>
      </c>
      <c r="C16" s="12">
        <v>670000</v>
      </c>
      <c r="D16" s="12"/>
      <c r="E16" s="12">
        <f t="shared" si="0"/>
        <v>4402000</v>
      </c>
      <c r="F16" s="2"/>
    </row>
    <row r="17" spans="1:6" ht="19.5" customHeight="1">
      <c r="A17" s="102">
        <v>45577</v>
      </c>
      <c r="B17" s="1" t="s">
        <v>829</v>
      </c>
      <c r="C17" s="12">
        <v>64140</v>
      </c>
      <c r="D17" s="12"/>
      <c r="E17" s="12">
        <f t="shared" si="0"/>
        <v>4466140</v>
      </c>
      <c r="F17" s="2" t="s">
        <v>830</v>
      </c>
    </row>
    <row r="18" spans="1:6" ht="19.5" customHeight="1">
      <c r="A18" s="102">
        <v>45579</v>
      </c>
      <c r="B18" s="1" t="s">
        <v>875</v>
      </c>
      <c r="C18" s="12">
        <v>56000</v>
      </c>
      <c r="D18" s="12"/>
      <c r="E18" s="12">
        <f>E17+C18-D18</f>
        <v>4522140</v>
      </c>
      <c r="F18" s="2" t="s">
        <v>890</v>
      </c>
    </row>
    <row r="19" spans="1:6" ht="19.5" customHeight="1">
      <c r="A19" s="102">
        <v>45579</v>
      </c>
      <c r="B19" s="1" t="s">
        <v>876</v>
      </c>
      <c r="C19" s="12"/>
      <c r="D19" s="12"/>
      <c r="E19" s="12">
        <f>E18+C19-D19</f>
        <v>4522140</v>
      </c>
      <c r="F19" s="2"/>
    </row>
    <row r="20" spans="1:6" ht="19.5" customHeight="1">
      <c r="A20" s="102">
        <v>45586</v>
      </c>
      <c r="B20" s="1" t="s">
        <v>877</v>
      </c>
      <c r="C20" s="12">
        <v>43000</v>
      </c>
      <c r="D20" s="12"/>
      <c r="E20" s="12">
        <f t="shared" si="0"/>
        <v>4565140</v>
      </c>
      <c r="F20" s="2" t="s">
        <v>878</v>
      </c>
    </row>
    <row r="21" spans="1:6" ht="19.5" customHeight="1">
      <c r="A21" s="102">
        <v>45589</v>
      </c>
      <c r="B21" s="1" t="s">
        <v>894</v>
      </c>
      <c r="C21" s="12">
        <v>867560</v>
      </c>
      <c r="D21" s="12"/>
      <c r="E21" s="12">
        <f t="shared" si="0"/>
        <v>5432700</v>
      </c>
      <c r="F21" s="182" t="s">
        <v>893</v>
      </c>
    </row>
    <row r="22" spans="1:6" ht="19.5" customHeight="1">
      <c r="A22" s="102">
        <v>45589</v>
      </c>
      <c r="B22" s="1" t="s">
        <v>892</v>
      </c>
      <c r="C22" s="12">
        <v>327060</v>
      </c>
      <c r="D22" s="12"/>
      <c r="E22" s="12">
        <f t="shared" si="0"/>
        <v>5759760</v>
      </c>
      <c r="F22" s="2" t="s">
        <v>830</v>
      </c>
    </row>
    <row r="23" spans="1:6" ht="19.5" customHeight="1">
      <c r="A23" s="102">
        <v>45591</v>
      </c>
      <c r="B23" s="1" t="s">
        <v>910</v>
      </c>
      <c r="C23" s="12">
        <v>1195460</v>
      </c>
      <c r="D23" s="12"/>
      <c r="E23" s="12">
        <f t="shared" si="0"/>
        <v>6955220</v>
      </c>
      <c r="F23" s="2" t="s">
        <v>911</v>
      </c>
    </row>
    <row r="24" spans="1:6" ht="19.5" customHeight="1">
      <c r="A24" s="102">
        <v>45591</v>
      </c>
      <c r="B24" s="1" t="s">
        <v>257</v>
      </c>
      <c r="C24" s="12">
        <v>1532000</v>
      </c>
      <c r="D24" s="12"/>
      <c r="E24" s="12">
        <f t="shared" si="0"/>
        <v>8487220</v>
      </c>
      <c r="F24" s="2"/>
    </row>
    <row r="25" spans="1:6" ht="19.5" customHeight="1">
      <c r="A25" s="102">
        <v>45594</v>
      </c>
      <c r="B25" s="40" t="s">
        <v>917</v>
      </c>
      <c r="C25" s="41"/>
      <c r="D25" s="41">
        <v>2350000</v>
      </c>
      <c r="E25" s="12">
        <f t="shared" si="0"/>
        <v>6137220</v>
      </c>
      <c r="F25" s="2"/>
    </row>
    <row r="26" spans="1:6" ht="19.5" customHeight="1">
      <c r="A26" s="102">
        <v>45595</v>
      </c>
      <c r="B26" s="1" t="s">
        <v>921</v>
      </c>
      <c r="C26" s="12">
        <v>318000</v>
      </c>
      <c r="D26" s="12"/>
      <c r="E26" s="12">
        <f t="shared" si="0"/>
        <v>6455220</v>
      </c>
      <c r="F26" s="2"/>
    </row>
    <row r="27" spans="1:6" ht="19.5" customHeight="1">
      <c r="A27" s="102">
        <v>45596</v>
      </c>
      <c r="B27" s="1" t="s">
        <v>934</v>
      </c>
      <c r="C27" s="12">
        <v>360000</v>
      </c>
      <c r="D27" s="12"/>
      <c r="E27" s="12">
        <f t="shared" si="0"/>
        <v>6815220</v>
      </c>
      <c r="F27" s="2" t="s">
        <v>954</v>
      </c>
    </row>
    <row r="28" spans="1:6" ht="19.5" customHeight="1">
      <c r="A28" s="108">
        <v>45604</v>
      </c>
      <c r="B28" s="1" t="s">
        <v>961</v>
      </c>
      <c r="C28" s="12">
        <v>76500</v>
      </c>
      <c r="D28" s="12"/>
      <c r="E28" s="23">
        <f t="shared" si="0"/>
        <v>6891720</v>
      </c>
      <c r="F28" s="2" t="s">
        <v>830</v>
      </c>
    </row>
    <row r="29" spans="1:6" ht="19.5" customHeight="1">
      <c r="A29" s="108">
        <v>45615</v>
      </c>
      <c r="B29" s="40" t="s">
        <v>7</v>
      </c>
      <c r="C29" s="41"/>
      <c r="D29" s="41">
        <v>6500000</v>
      </c>
      <c r="E29" s="12">
        <f t="shared" si="0"/>
        <v>391720</v>
      </c>
      <c r="F29" s="2"/>
    </row>
    <row r="30" spans="1:6" ht="19.5" customHeight="1">
      <c r="A30" s="108"/>
      <c r="B30" s="1" t="s">
        <v>512</v>
      </c>
      <c r="C30" s="12">
        <v>-391720</v>
      </c>
      <c r="D30" s="12"/>
      <c r="E30" s="12">
        <f t="shared" si="0"/>
        <v>0</v>
      </c>
      <c r="F30" s="2"/>
    </row>
    <row r="31" spans="1:6" ht="19.5" customHeight="1">
      <c r="A31" s="108"/>
      <c r="B31" s="1"/>
      <c r="C31" s="12"/>
      <c r="D31" s="12"/>
      <c r="E31" s="12">
        <f t="shared" si="0"/>
        <v>0</v>
      </c>
      <c r="F31" s="2"/>
    </row>
    <row r="32" spans="1:6" ht="19.5" customHeight="1">
      <c r="A32" s="108"/>
      <c r="B32" s="1"/>
      <c r="C32" s="12"/>
      <c r="D32" s="12"/>
      <c r="E32" s="12">
        <f t="shared" si="0"/>
        <v>0</v>
      </c>
      <c r="F32" s="2"/>
    </row>
    <row r="33" spans="1:6" ht="19.5" customHeight="1">
      <c r="A33" s="108"/>
      <c r="B33" s="1"/>
      <c r="C33" s="12"/>
      <c r="D33" s="12"/>
      <c r="E33" s="12">
        <f t="shared" si="0"/>
        <v>0</v>
      </c>
      <c r="F33" s="2"/>
    </row>
    <row r="34" spans="1:6" ht="19.5" customHeight="1">
      <c r="A34" s="108"/>
      <c r="B34" s="1"/>
      <c r="C34" s="12"/>
      <c r="D34" s="12"/>
      <c r="E34" s="12">
        <f t="shared" si="0"/>
        <v>0</v>
      </c>
      <c r="F34" s="2"/>
    </row>
    <row r="35" spans="1:6" ht="19.5" customHeight="1">
      <c r="A35" s="108"/>
      <c r="B35" s="1"/>
      <c r="C35" s="12"/>
      <c r="D35" s="12"/>
      <c r="E35" s="12">
        <f t="shared" si="0"/>
        <v>0</v>
      </c>
      <c r="F35" s="2"/>
    </row>
    <row r="36" spans="1:6" ht="19.5" customHeight="1">
      <c r="A36" s="108"/>
      <c r="B36" s="1"/>
      <c r="C36" s="12"/>
      <c r="D36" s="12"/>
      <c r="E36" s="12"/>
      <c r="F36" s="2"/>
    </row>
    <row r="37" spans="1:6" ht="19.5" customHeight="1">
      <c r="A37" s="108"/>
      <c r="B37" s="1"/>
      <c r="C37" s="12"/>
      <c r="D37" s="12"/>
      <c r="E37" s="12"/>
      <c r="F37" s="2"/>
    </row>
    <row r="38" spans="1:6" ht="19.5" customHeight="1">
      <c r="A38" s="108"/>
      <c r="B38" s="1"/>
      <c r="C38" s="12"/>
      <c r="D38" s="12"/>
      <c r="E38" s="12"/>
      <c r="F38" s="2"/>
    </row>
    <row r="39" spans="1:6" ht="19.5" customHeight="1">
      <c r="A39" s="108"/>
      <c r="B39" s="1"/>
      <c r="C39" s="12"/>
      <c r="D39" s="12"/>
      <c r="E39" s="12"/>
      <c r="F39" s="2"/>
    </row>
    <row r="40" spans="1:6" ht="19.5" customHeight="1" thickBot="1">
      <c r="A40" s="9"/>
      <c r="B40" s="3"/>
      <c r="C40" s="13">
        <f>SUM(C5:C39)</f>
        <v>123350000</v>
      </c>
      <c r="D40" s="13">
        <f>SUM(D5:D39)</f>
        <v>123350000</v>
      </c>
      <c r="E40" s="13">
        <f>C40-D40</f>
        <v>0</v>
      </c>
      <c r="F40" s="4"/>
    </row>
  </sheetData>
  <mergeCells count="2">
    <mergeCell ref="C3:D3"/>
    <mergeCell ref="C2:E2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C39DC-8A62-42AB-8F36-96B788FDA545}">
  <dimension ref="A1:F40"/>
  <sheetViews>
    <sheetView zoomScaleNormal="100" workbookViewId="0">
      <selection activeCell="B27" sqref="B27"/>
    </sheetView>
  </sheetViews>
  <sheetFormatPr defaultRowHeight="16.5"/>
  <cols>
    <col min="1" max="1" width="7.375" style="6" customWidth="1"/>
    <col min="2" max="2" width="26.75" customWidth="1"/>
    <col min="3" max="5" width="13.875" style="10" customWidth="1"/>
    <col min="6" max="6" width="18.25" customWidth="1"/>
  </cols>
  <sheetData>
    <row r="1" spans="1:6" s="54" customFormat="1">
      <c r="A1" s="53"/>
      <c r="C1" s="55"/>
      <c r="D1" s="55"/>
      <c r="E1" s="55"/>
    </row>
    <row r="2" spans="1:6" s="54" customFormat="1" ht="20.25">
      <c r="A2" s="53"/>
      <c r="C2" s="258" t="s">
        <v>238</v>
      </c>
      <c r="D2" s="259"/>
      <c r="E2" s="260"/>
    </row>
    <row r="3" spans="1:6" s="54" customFormat="1" ht="17.25" thickBot="1">
      <c r="A3" s="53" t="s">
        <v>821</v>
      </c>
      <c r="B3" s="70" t="s">
        <v>822</v>
      </c>
      <c r="C3" s="265" t="s">
        <v>599</v>
      </c>
      <c r="D3" s="265"/>
      <c r="E3" s="71"/>
      <c r="F3" s="54" t="s">
        <v>823</v>
      </c>
    </row>
    <row r="4" spans="1:6" ht="23.25" customHeight="1" thickBot="1">
      <c r="A4" s="18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6" ht="19.5" customHeight="1">
      <c r="A5" s="107">
        <v>45447</v>
      </c>
      <c r="B5" s="5" t="s">
        <v>81</v>
      </c>
      <c r="C5" s="11">
        <v>40000000</v>
      </c>
      <c r="D5" s="11"/>
      <c r="E5" s="11">
        <f>C5-D5</f>
        <v>40000000</v>
      </c>
      <c r="F5" s="25"/>
    </row>
    <row r="6" spans="1:6" ht="19.5" customHeight="1">
      <c r="A6" s="108">
        <v>45575</v>
      </c>
      <c r="B6" s="77" t="s">
        <v>824</v>
      </c>
      <c r="C6" s="41"/>
      <c r="D6" s="41">
        <v>20000000</v>
      </c>
      <c r="E6" s="32">
        <f>E5+C6-D6</f>
        <v>20000000</v>
      </c>
      <c r="F6" s="38"/>
    </row>
    <row r="7" spans="1:6" ht="19.5" customHeight="1">
      <c r="A7" s="123">
        <v>45735</v>
      </c>
      <c r="B7" s="33" t="s">
        <v>824</v>
      </c>
      <c r="C7" s="32"/>
      <c r="D7" s="32">
        <v>20000000</v>
      </c>
      <c r="E7" s="37">
        <f t="shared" ref="E7:E27" si="0">E6+C7-D7</f>
        <v>0</v>
      </c>
      <c r="F7" s="2"/>
    </row>
    <row r="8" spans="1:6" ht="19.5" customHeight="1">
      <c r="A8" s="108"/>
      <c r="B8" s="1"/>
      <c r="C8" s="12"/>
      <c r="D8" s="12"/>
      <c r="E8" s="12">
        <f t="shared" si="0"/>
        <v>0</v>
      </c>
      <c r="F8" s="2"/>
    </row>
    <row r="9" spans="1:6" ht="19.5" customHeight="1">
      <c r="A9" s="108"/>
      <c r="B9" s="1"/>
      <c r="C9" s="12"/>
      <c r="D9" s="12"/>
      <c r="E9" s="12">
        <f t="shared" si="0"/>
        <v>0</v>
      </c>
      <c r="F9" s="2"/>
    </row>
    <row r="10" spans="1:6" ht="19.5" customHeight="1">
      <c r="A10" s="108"/>
      <c r="B10" s="1"/>
      <c r="C10" s="12"/>
      <c r="D10" s="12"/>
      <c r="E10" s="12">
        <f t="shared" si="0"/>
        <v>0</v>
      </c>
      <c r="F10" s="2"/>
    </row>
    <row r="11" spans="1:6" ht="19.5" customHeight="1">
      <c r="A11" s="108"/>
      <c r="B11" s="1"/>
      <c r="C11" s="12"/>
      <c r="D11" s="12"/>
      <c r="E11" s="12">
        <f t="shared" si="0"/>
        <v>0</v>
      </c>
      <c r="F11" s="2"/>
    </row>
    <row r="12" spans="1:6" ht="19.5" customHeight="1">
      <c r="A12" s="108"/>
      <c r="B12" s="1"/>
      <c r="C12" s="12"/>
      <c r="D12" s="12"/>
      <c r="E12" s="12">
        <f t="shared" si="0"/>
        <v>0</v>
      </c>
      <c r="F12" s="2"/>
    </row>
    <row r="13" spans="1:6" ht="19.5" customHeight="1">
      <c r="A13" s="108"/>
      <c r="B13" s="1"/>
      <c r="C13" s="12"/>
      <c r="D13" s="12"/>
      <c r="E13" s="12">
        <f t="shared" si="0"/>
        <v>0</v>
      </c>
      <c r="F13" s="2"/>
    </row>
    <row r="14" spans="1:6" ht="19.5" customHeight="1">
      <c r="A14" s="108"/>
      <c r="B14" s="1"/>
      <c r="C14" s="12"/>
      <c r="D14" s="12"/>
      <c r="E14" s="12">
        <f t="shared" si="0"/>
        <v>0</v>
      </c>
      <c r="F14" s="2"/>
    </row>
    <row r="15" spans="1:6" ht="19.5" customHeight="1">
      <c r="A15" s="108"/>
      <c r="B15" s="1"/>
      <c r="C15" s="12"/>
      <c r="D15" s="12"/>
      <c r="E15" s="12">
        <f t="shared" si="0"/>
        <v>0</v>
      </c>
      <c r="F15" s="2"/>
    </row>
    <row r="16" spans="1:6" ht="19.5" customHeight="1">
      <c r="A16" s="108"/>
      <c r="B16" s="1"/>
      <c r="C16" s="12"/>
      <c r="D16" s="12"/>
      <c r="E16" s="12">
        <f t="shared" si="0"/>
        <v>0</v>
      </c>
      <c r="F16" s="2"/>
    </row>
    <row r="17" spans="1:6" ht="19.5" customHeight="1">
      <c r="A17" s="108"/>
      <c r="B17" s="1"/>
      <c r="C17" s="12"/>
      <c r="D17" s="12"/>
      <c r="E17" s="12">
        <f t="shared" si="0"/>
        <v>0</v>
      </c>
      <c r="F17" s="2"/>
    </row>
    <row r="18" spans="1:6" ht="19.5" customHeight="1">
      <c r="A18" s="108"/>
      <c r="B18" s="1"/>
      <c r="C18" s="12"/>
      <c r="D18" s="12"/>
      <c r="E18" s="12">
        <f t="shared" si="0"/>
        <v>0</v>
      </c>
      <c r="F18" s="2"/>
    </row>
    <row r="19" spans="1:6" ht="19.5" customHeight="1">
      <c r="A19" s="108"/>
      <c r="B19" s="1"/>
      <c r="C19" s="12"/>
      <c r="D19" s="12"/>
      <c r="E19" s="12">
        <f t="shared" si="0"/>
        <v>0</v>
      </c>
      <c r="F19" s="2"/>
    </row>
    <row r="20" spans="1:6" ht="19.5" customHeight="1">
      <c r="A20" s="108"/>
      <c r="B20" s="1"/>
      <c r="C20" s="12"/>
      <c r="D20" s="12"/>
      <c r="E20" s="12">
        <f t="shared" si="0"/>
        <v>0</v>
      </c>
      <c r="F20" s="2"/>
    </row>
    <row r="21" spans="1:6" ht="19.5" customHeight="1">
      <c r="A21" s="108"/>
      <c r="B21" s="1"/>
      <c r="C21" s="12"/>
      <c r="D21" s="12"/>
      <c r="E21" s="12">
        <f t="shared" si="0"/>
        <v>0</v>
      </c>
      <c r="F21" s="2"/>
    </row>
    <row r="22" spans="1:6" ht="19.5" customHeight="1">
      <c r="A22" s="108"/>
      <c r="B22" s="1"/>
      <c r="C22" s="12"/>
      <c r="D22" s="12"/>
      <c r="E22" s="12">
        <f t="shared" si="0"/>
        <v>0</v>
      </c>
      <c r="F22" s="2"/>
    </row>
    <row r="23" spans="1:6" ht="19.5" customHeight="1">
      <c r="A23" s="108"/>
      <c r="B23" s="1"/>
      <c r="C23" s="12"/>
      <c r="D23" s="12"/>
      <c r="E23" s="12">
        <f t="shared" si="0"/>
        <v>0</v>
      </c>
      <c r="F23" s="2"/>
    </row>
    <row r="24" spans="1:6" ht="19.5" customHeight="1">
      <c r="A24" s="108"/>
      <c r="B24" s="1"/>
      <c r="C24" s="12"/>
      <c r="D24" s="12"/>
      <c r="E24" s="12">
        <f t="shared" si="0"/>
        <v>0</v>
      </c>
      <c r="F24" s="2"/>
    </row>
    <row r="25" spans="1:6" ht="19.5" customHeight="1">
      <c r="A25" s="108"/>
      <c r="B25" s="1"/>
      <c r="C25" s="12"/>
      <c r="D25" s="12"/>
      <c r="E25" s="12">
        <f t="shared" si="0"/>
        <v>0</v>
      </c>
      <c r="F25" s="2"/>
    </row>
    <row r="26" spans="1:6" ht="19.5" customHeight="1">
      <c r="A26" s="108"/>
      <c r="B26" s="1"/>
      <c r="C26" s="12"/>
      <c r="D26" s="12"/>
      <c r="E26" s="12">
        <f t="shared" si="0"/>
        <v>0</v>
      </c>
      <c r="F26" s="2"/>
    </row>
    <row r="27" spans="1:6" ht="19.5" customHeight="1">
      <c r="A27" s="108"/>
      <c r="B27" s="1"/>
      <c r="C27" s="12"/>
      <c r="D27" s="12"/>
      <c r="E27" s="12">
        <f t="shared" si="0"/>
        <v>0</v>
      </c>
      <c r="F27" s="2"/>
    </row>
    <row r="28" spans="1:6" ht="19.5" customHeight="1">
      <c r="A28" s="108"/>
      <c r="B28" s="1"/>
      <c r="C28" s="12"/>
      <c r="D28" s="12"/>
      <c r="E28" s="12"/>
      <c r="F28" s="2"/>
    </row>
    <row r="29" spans="1:6" ht="19.5" customHeight="1">
      <c r="A29" s="108"/>
      <c r="B29" s="1"/>
      <c r="C29" s="12"/>
      <c r="D29" s="12"/>
      <c r="E29" s="12"/>
      <c r="F29" s="2"/>
    </row>
    <row r="30" spans="1:6" ht="19.5" customHeight="1">
      <c r="A30" s="108"/>
      <c r="B30" s="1"/>
      <c r="C30" s="12"/>
      <c r="D30" s="12"/>
      <c r="E30" s="12"/>
      <c r="F30" s="2"/>
    </row>
    <row r="31" spans="1:6" ht="19.5" customHeight="1">
      <c r="A31" s="108"/>
      <c r="B31" s="1"/>
      <c r="C31" s="12"/>
      <c r="D31" s="12"/>
      <c r="E31" s="12"/>
      <c r="F31" s="2"/>
    </row>
    <row r="32" spans="1:6" ht="19.5" customHeight="1">
      <c r="A32" s="108"/>
      <c r="B32" s="1"/>
      <c r="C32" s="12"/>
      <c r="D32" s="12"/>
      <c r="E32" s="12"/>
      <c r="F32" s="2"/>
    </row>
    <row r="33" spans="1:6" ht="19.5" customHeight="1">
      <c r="A33" s="8"/>
      <c r="B33" s="1"/>
      <c r="C33" s="12"/>
      <c r="D33" s="12"/>
      <c r="E33" s="12"/>
      <c r="F33" s="2"/>
    </row>
    <row r="34" spans="1:6" ht="19.5" customHeight="1">
      <c r="A34" s="8"/>
      <c r="B34" s="1"/>
      <c r="C34" s="12"/>
      <c r="D34" s="12"/>
      <c r="E34" s="12"/>
      <c r="F34" s="2"/>
    </row>
    <row r="35" spans="1:6" ht="19.5" customHeight="1">
      <c r="A35" s="8"/>
      <c r="B35" s="1"/>
      <c r="C35" s="12"/>
      <c r="D35" s="12"/>
      <c r="E35" s="12"/>
      <c r="F35" s="2"/>
    </row>
    <row r="36" spans="1:6" ht="19.5" customHeight="1">
      <c r="A36" s="8"/>
      <c r="B36" s="1"/>
      <c r="C36" s="12"/>
      <c r="D36" s="12"/>
      <c r="E36" s="12"/>
      <c r="F36" s="2"/>
    </row>
    <row r="37" spans="1:6" ht="19.5" customHeight="1">
      <c r="A37" s="8"/>
      <c r="B37" s="1"/>
      <c r="C37" s="12"/>
      <c r="D37" s="12"/>
      <c r="E37" s="12"/>
      <c r="F37" s="2"/>
    </row>
    <row r="38" spans="1:6" ht="19.5" customHeight="1">
      <c r="A38" s="8"/>
      <c r="B38" s="1"/>
      <c r="C38" s="12"/>
      <c r="D38" s="12"/>
      <c r="E38" s="12"/>
      <c r="F38" s="2"/>
    </row>
    <row r="39" spans="1:6" ht="19.5" customHeight="1">
      <c r="A39" s="8"/>
      <c r="B39" s="1"/>
      <c r="C39" s="12"/>
      <c r="D39" s="12"/>
      <c r="E39" s="12"/>
      <c r="F39" s="2"/>
    </row>
    <row r="40" spans="1:6" ht="19.5" customHeight="1" thickBot="1">
      <c r="A40" s="9"/>
      <c r="B40" s="3"/>
      <c r="C40" s="13"/>
      <c r="D40" s="13"/>
      <c r="E40" s="13"/>
      <c r="F40" s="4"/>
    </row>
  </sheetData>
  <mergeCells count="2">
    <mergeCell ref="C2:E2"/>
    <mergeCell ref="C3:D3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6ADE9-4113-41A3-9EF8-A3ACA12C6191}">
  <dimension ref="A1:F40"/>
  <sheetViews>
    <sheetView zoomScaleNormal="100" workbookViewId="0">
      <selection activeCell="J27" sqref="J27"/>
    </sheetView>
  </sheetViews>
  <sheetFormatPr defaultRowHeight="16.5"/>
  <cols>
    <col min="1" max="1" width="7.375" style="6" customWidth="1"/>
    <col min="2" max="2" width="26.75" customWidth="1"/>
    <col min="3" max="5" width="13.875" style="10" customWidth="1"/>
    <col min="6" max="6" width="18.25" customWidth="1"/>
  </cols>
  <sheetData>
    <row r="1" spans="1:6" s="54" customFormat="1">
      <c r="A1" s="53"/>
      <c r="C1" s="55"/>
      <c r="D1" s="55"/>
      <c r="E1" s="55"/>
    </row>
    <row r="2" spans="1:6" s="54" customFormat="1" ht="20.25">
      <c r="A2" s="53"/>
      <c r="C2" s="258" t="s">
        <v>238</v>
      </c>
      <c r="D2" s="259"/>
      <c r="E2" s="260"/>
    </row>
    <row r="3" spans="1:6" s="54" customFormat="1" ht="17.25" thickBot="1">
      <c r="A3" s="126" t="s">
        <v>1110</v>
      </c>
      <c r="B3" s="83" t="s">
        <v>1111</v>
      </c>
      <c r="C3" s="261" t="s">
        <v>1112</v>
      </c>
      <c r="D3" s="261"/>
      <c r="E3" s="71"/>
      <c r="F3" s="235" t="s">
        <v>1113</v>
      </c>
    </row>
    <row r="4" spans="1:6" ht="23.25" customHeight="1" thickBot="1">
      <c r="A4" s="18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6" ht="19.5" customHeight="1">
      <c r="A5" s="186">
        <v>45723</v>
      </c>
      <c r="B5" s="5" t="s">
        <v>1114</v>
      </c>
      <c r="C5" s="11">
        <v>34000000</v>
      </c>
      <c r="D5" s="11"/>
      <c r="E5" s="11">
        <f>C5-D5</f>
        <v>34000000</v>
      </c>
      <c r="F5" s="159"/>
    </row>
    <row r="6" spans="1:6" ht="19.5" customHeight="1">
      <c r="A6" s="185" t="s">
        <v>489</v>
      </c>
      <c r="B6" s="33" t="s">
        <v>28</v>
      </c>
      <c r="C6" s="32"/>
      <c r="D6" s="32">
        <v>34000000</v>
      </c>
      <c r="E6" s="32">
        <f>E5+C6-D6</f>
        <v>0</v>
      </c>
      <c r="F6" s="38"/>
    </row>
    <row r="7" spans="1:6" ht="19.5" customHeight="1">
      <c r="A7" s="185"/>
      <c r="B7" s="1"/>
      <c r="C7" s="12"/>
      <c r="D7" s="12"/>
      <c r="E7" s="12">
        <f t="shared" ref="E7:E27" si="0">E6+C7-D7</f>
        <v>0</v>
      </c>
      <c r="F7" s="2"/>
    </row>
    <row r="8" spans="1:6" ht="19.5" customHeight="1">
      <c r="A8" s="185"/>
      <c r="B8" s="1"/>
      <c r="C8" s="12"/>
      <c r="D8" s="12"/>
      <c r="E8" s="12">
        <f t="shared" si="0"/>
        <v>0</v>
      </c>
      <c r="F8" s="2"/>
    </row>
    <row r="9" spans="1:6" ht="19.5" customHeight="1">
      <c r="A9" s="185"/>
      <c r="B9" s="1"/>
      <c r="C9" s="12"/>
      <c r="D9" s="12"/>
      <c r="E9" s="12">
        <f t="shared" si="0"/>
        <v>0</v>
      </c>
      <c r="F9" s="2"/>
    </row>
    <row r="10" spans="1:6" ht="19.5" customHeight="1">
      <c r="A10" s="185"/>
      <c r="B10" s="1"/>
      <c r="C10" s="12"/>
      <c r="D10" s="12"/>
      <c r="E10" s="12">
        <f t="shared" si="0"/>
        <v>0</v>
      </c>
      <c r="F10" s="2"/>
    </row>
    <row r="11" spans="1:6" ht="19.5" customHeight="1">
      <c r="A11" s="185"/>
      <c r="B11" s="1"/>
      <c r="C11" s="12"/>
      <c r="D11" s="12"/>
      <c r="E11" s="12">
        <f t="shared" si="0"/>
        <v>0</v>
      </c>
      <c r="F11" s="2"/>
    </row>
    <row r="12" spans="1:6" ht="19.5" customHeight="1">
      <c r="A12" s="185"/>
      <c r="B12" s="1"/>
      <c r="C12" s="12"/>
      <c r="D12" s="12"/>
      <c r="E12" s="12">
        <f t="shared" si="0"/>
        <v>0</v>
      </c>
      <c r="F12" s="2"/>
    </row>
    <row r="13" spans="1:6" ht="19.5" customHeight="1">
      <c r="A13" s="185"/>
      <c r="B13" s="1"/>
      <c r="C13" s="12"/>
      <c r="D13" s="12"/>
      <c r="E13" s="12">
        <f t="shared" si="0"/>
        <v>0</v>
      </c>
      <c r="F13" s="2"/>
    </row>
    <row r="14" spans="1:6" ht="19.5" customHeight="1">
      <c r="A14" s="185"/>
      <c r="B14" s="1"/>
      <c r="C14" s="12"/>
      <c r="D14" s="12"/>
      <c r="E14" s="12">
        <f t="shared" si="0"/>
        <v>0</v>
      </c>
      <c r="F14" s="2"/>
    </row>
    <row r="15" spans="1:6" ht="19.5" customHeight="1">
      <c r="A15" s="185"/>
      <c r="B15" s="1"/>
      <c r="C15" s="12"/>
      <c r="D15" s="12"/>
      <c r="E15" s="12">
        <f t="shared" si="0"/>
        <v>0</v>
      </c>
      <c r="F15" s="2"/>
    </row>
    <row r="16" spans="1:6" ht="19.5" customHeight="1">
      <c r="A16" s="185"/>
      <c r="B16" s="1"/>
      <c r="C16" s="12"/>
      <c r="D16" s="12"/>
      <c r="E16" s="12">
        <f t="shared" si="0"/>
        <v>0</v>
      </c>
      <c r="F16" s="2"/>
    </row>
    <row r="17" spans="1:6" ht="19.5" customHeight="1">
      <c r="A17" s="185"/>
      <c r="B17" s="1"/>
      <c r="C17" s="12"/>
      <c r="D17" s="12"/>
      <c r="E17" s="12">
        <f t="shared" si="0"/>
        <v>0</v>
      </c>
      <c r="F17" s="2"/>
    </row>
    <row r="18" spans="1:6" ht="19.5" customHeight="1">
      <c r="A18" s="185"/>
      <c r="B18" s="1"/>
      <c r="C18" s="12"/>
      <c r="D18" s="12"/>
      <c r="E18" s="12">
        <f t="shared" si="0"/>
        <v>0</v>
      </c>
      <c r="F18" s="2"/>
    </row>
    <row r="19" spans="1:6" ht="19.5" customHeight="1">
      <c r="A19" s="185"/>
      <c r="B19" s="1"/>
      <c r="C19" s="12"/>
      <c r="D19" s="12"/>
      <c r="E19" s="12">
        <f t="shared" si="0"/>
        <v>0</v>
      </c>
      <c r="F19" s="2"/>
    </row>
    <row r="20" spans="1:6" ht="19.5" customHeight="1">
      <c r="A20" s="185"/>
      <c r="B20" s="1"/>
      <c r="C20" s="12"/>
      <c r="D20" s="12"/>
      <c r="E20" s="12">
        <f t="shared" si="0"/>
        <v>0</v>
      </c>
      <c r="F20" s="2"/>
    </row>
    <row r="21" spans="1:6" ht="19.5" customHeight="1">
      <c r="A21" s="185"/>
      <c r="B21" s="1"/>
      <c r="C21" s="12"/>
      <c r="D21" s="12"/>
      <c r="E21" s="12">
        <f t="shared" si="0"/>
        <v>0</v>
      </c>
      <c r="F21" s="2"/>
    </row>
    <row r="22" spans="1:6" ht="19.5" customHeight="1">
      <c r="A22" s="185"/>
      <c r="B22" s="1"/>
      <c r="C22" s="12"/>
      <c r="D22" s="12"/>
      <c r="E22" s="12">
        <f t="shared" si="0"/>
        <v>0</v>
      </c>
      <c r="F22" s="2"/>
    </row>
    <row r="23" spans="1:6" ht="19.5" customHeight="1">
      <c r="A23" s="185"/>
      <c r="B23" s="1"/>
      <c r="C23" s="12"/>
      <c r="D23" s="12"/>
      <c r="E23" s="12">
        <f t="shared" si="0"/>
        <v>0</v>
      </c>
      <c r="F23" s="2"/>
    </row>
    <row r="24" spans="1:6" ht="19.5" customHeight="1">
      <c r="A24" s="185"/>
      <c r="B24" s="1"/>
      <c r="C24" s="12"/>
      <c r="D24" s="12"/>
      <c r="E24" s="12">
        <f t="shared" si="0"/>
        <v>0</v>
      </c>
      <c r="F24" s="2"/>
    </row>
    <row r="25" spans="1:6" ht="19.5" customHeight="1">
      <c r="A25" s="185"/>
      <c r="B25" s="1"/>
      <c r="C25" s="12"/>
      <c r="D25" s="12"/>
      <c r="E25" s="12">
        <f t="shared" si="0"/>
        <v>0</v>
      </c>
      <c r="F25" s="2"/>
    </row>
    <row r="26" spans="1:6" ht="19.5" customHeight="1">
      <c r="A26" s="185"/>
      <c r="B26" s="1"/>
      <c r="C26" s="12"/>
      <c r="D26" s="12"/>
      <c r="E26" s="12">
        <f t="shared" si="0"/>
        <v>0</v>
      </c>
      <c r="F26" s="2"/>
    </row>
    <row r="27" spans="1:6" ht="19.5" customHeight="1">
      <c r="A27" s="185"/>
      <c r="B27" s="1"/>
      <c r="C27" s="12"/>
      <c r="D27" s="12"/>
      <c r="E27" s="12">
        <f t="shared" si="0"/>
        <v>0</v>
      </c>
      <c r="F27" s="2"/>
    </row>
    <row r="28" spans="1:6" ht="19.5" customHeight="1">
      <c r="A28" s="185"/>
      <c r="B28" s="1"/>
      <c r="C28" s="12"/>
      <c r="D28" s="12"/>
      <c r="E28" s="12"/>
      <c r="F28" s="2"/>
    </row>
    <row r="29" spans="1:6" ht="19.5" customHeight="1">
      <c r="A29" s="185"/>
      <c r="B29" s="1"/>
      <c r="C29" s="12"/>
      <c r="D29" s="12"/>
      <c r="E29" s="12"/>
      <c r="F29" s="2"/>
    </row>
    <row r="30" spans="1:6" ht="19.5" customHeight="1">
      <c r="A30" s="8"/>
      <c r="B30" s="1"/>
      <c r="C30" s="12"/>
      <c r="D30" s="12"/>
      <c r="E30" s="12"/>
      <c r="F30" s="2"/>
    </row>
    <row r="31" spans="1:6" ht="19.5" customHeight="1">
      <c r="A31" s="8"/>
      <c r="B31" s="1"/>
      <c r="C31" s="12"/>
      <c r="D31" s="12"/>
      <c r="E31" s="12"/>
      <c r="F31" s="2"/>
    </row>
    <row r="32" spans="1:6" ht="19.5" customHeight="1">
      <c r="A32" s="8"/>
      <c r="B32" s="1"/>
      <c r="C32" s="12"/>
      <c r="D32" s="12"/>
      <c r="E32" s="12"/>
      <c r="F32" s="2"/>
    </row>
    <row r="33" spans="1:6" ht="19.5" customHeight="1">
      <c r="A33" s="8"/>
      <c r="B33" s="1"/>
      <c r="C33" s="12"/>
      <c r="D33" s="12"/>
      <c r="E33" s="12"/>
      <c r="F33" s="2"/>
    </row>
    <row r="34" spans="1:6" ht="19.5" customHeight="1">
      <c r="A34" s="8"/>
      <c r="B34" s="1"/>
      <c r="C34" s="12"/>
      <c r="D34" s="12"/>
      <c r="E34" s="12"/>
      <c r="F34" s="2"/>
    </row>
    <row r="35" spans="1:6" ht="19.5" customHeight="1">
      <c r="A35" s="8"/>
      <c r="B35" s="1"/>
      <c r="C35" s="12"/>
      <c r="D35" s="12"/>
      <c r="E35" s="12"/>
      <c r="F35" s="2"/>
    </row>
    <row r="36" spans="1:6" ht="19.5" customHeight="1">
      <c r="A36" s="8"/>
      <c r="B36" s="1"/>
      <c r="C36" s="12"/>
      <c r="D36" s="12"/>
      <c r="E36" s="12"/>
      <c r="F36" s="2"/>
    </row>
    <row r="37" spans="1:6" ht="19.5" customHeight="1">
      <c r="A37" s="8"/>
      <c r="B37" s="1"/>
      <c r="C37" s="12"/>
      <c r="D37" s="12"/>
      <c r="E37" s="12"/>
      <c r="F37" s="2"/>
    </row>
    <row r="38" spans="1:6" ht="19.5" customHeight="1">
      <c r="A38" s="8"/>
      <c r="B38" s="1"/>
      <c r="C38" s="12"/>
      <c r="D38" s="12"/>
      <c r="E38" s="12"/>
      <c r="F38" s="2"/>
    </row>
    <row r="39" spans="1:6" ht="19.5" customHeight="1">
      <c r="A39" s="8"/>
      <c r="B39" s="1"/>
      <c r="C39" s="12"/>
      <c r="D39" s="12"/>
      <c r="E39" s="12"/>
      <c r="F39" s="2"/>
    </row>
    <row r="40" spans="1:6" ht="19.5" customHeight="1" thickBot="1">
      <c r="A40" s="9"/>
      <c r="B40" s="3"/>
      <c r="C40" s="13"/>
      <c r="D40" s="13"/>
      <c r="E40" s="13"/>
      <c r="F40" s="4"/>
    </row>
  </sheetData>
  <mergeCells count="2">
    <mergeCell ref="C2:E2"/>
    <mergeCell ref="C3:D3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AFB9B-F62C-4380-80AE-F0CBA15C94F3}">
  <sheetPr codeName="Sheet4"/>
  <dimension ref="A2:F40"/>
  <sheetViews>
    <sheetView zoomScaleNormal="100" workbookViewId="0">
      <selection activeCell="J35" sqref="J35"/>
    </sheetView>
  </sheetViews>
  <sheetFormatPr defaultRowHeight="16.5"/>
  <cols>
    <col min="1" max="1" width="7.375" style="6" customWidth="1"/>
    <col min="2" max="2" width="26.75" customWidth="1"/>
    <col min="3" max="5" width="13.875" style="10" customWidth="1"/>
    <col min="6" max="6" width="18.25" customWidth="1"/>
  </cols>
  <sheetData>
    <row r="2" spans="1:6" ht="20.25">
      <c r="C2" s="258" t="s">
        <v>238</v>
      </c>
      <c r="D2" s="259"/>
      <c r="E2" s="260"/>
    </row>
    <row r="3" spans="1:6" ht="17.25" thickBot="1">
      <c r="A3" s="6" t="s">
        <v>1290</v>
      </c>
      <c r="B3" s="16" t="s">
        <v>22</v>
      </c>
      <c r="C3" s="263" t="s">
        <v>21</v>
      </c>
      <c r="D3" s="262"/>
      <c r="E3" s="14"/>
    </row>
    <row r="4" spans="1:6" ht="23.25" customHeight="1" thickBot="1">
      <c r="A4" s="18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6" ht="19.5" hidden="1" customHeight="1">
      <c r="A5" s="7">
        <v>44831</v>
      </c>
      <c r="B5" s="5" t="s">
        <v>6</v>
      </c>
      <c r="C5" s="11">
        <v>120000000</v>
      </c>
      <c r="D5" s="11"/>
      <c r="E5" s="11">
        <f>C5-D5</f>
        <v>120000000</v>
      </c>
      <c r="F5" s="16" t="s">
        <v>12</v>
      </c>
    </row>
    <row r="6" spans="1:6" ht="19.5" hidden="1" customHeight="1">
      <c r="A6" s="8"/>
      <c r="B6" s="1"/>
      <c r="C6" s="12"/>
      <c r="D6" s="12"/>
      <c r="E6" s="12">
        <f>E5+C6-D6</f>
        <v>120000000</v>
      </c>
      <c r="F6" s="2" t="s">
        <v>25</v>
      </c>
    </row>
    <row r="7" spans="1:6" ht="19.5" hidden="1" customHeight="1">
      <c r="A7" s="8"/>
      <c r="B7" s="1" t="s">
        <v>20</v>
      </c>
      <c r="C7" s="12"/>
      <c r="D7" s="12"/>
      <c r="E7" s="12">
        <f t="shared" ref="E7:E29" si="0">E6+C7-D7</f>
        <v>120000000</v>
      </c>
      <c r="F7" s="2"/>
    </row>
    <row r="8" spans="1:6" ht="19.5" hidden="1" customHeight="1">
      <c r="A8" s="8"/>
      <c r="B8" s="1" t="s">
        <v>14</v>
      </c>
      <c r="C8" s="12"/>
      <c r="D8" s="12">
        <v>53700000</v>
      </c>
      <c r="E8" s="12">
        <f t="shared" si="0"/>
        <v>66300000</v>
      </c>
      <c r="F8" s="2"/>
    </row>
    <row r="9" spans="1:6" ht="19.5" hidden="1" customHeight="1">
      <c r="A9" s="8">
        <v>44832</v>
      </c>
      <c r="B9" s="1" t="s">
        <v>7</v>
      </c>
      <c r="C9" s="12"/>
      <c r="D9" s="12">
        <v>66300000</v>
      </c>
      <c r="E9" s="12">
        <f t="shared" si="0"/>
        <v>0</v>
      </c>
      <c r="F9" s="1" t="s">
        <v>30</v>
      </c>
    </row>
    <row r="10" spans="1:6" ht="19.5" hidden="1" customHeight="1">
      <c r="A10" s="8">
        <v>45031</v>
      </c>
      <c r="B10" s="1" t="s">
        <v>112</v>
      </c>
      <c r="C10" s="12">
        <v>750000</v>
      </c>
      <c r="D10" s="12">
        <v>750000</v>
      </c>
      <c r="E10" s="12">
        <f t="shared" si="0"/>
        <v>0</v>
      </c>
      <c r="F10" s="2"/>
    </row>
    <row r="11" spans="1:6" ht="19.5" hidden="1" customHeight="1">
      <c r="A11" s="108">
        <v>45371</v>
      </c>
      <c r="B11" s="1" t="s">
        <v>476</v>
      </c>
      <c r="C11" s="12">
        <v>1500000</v>
      </c>
      <c r="D11" s="12">
        <v>1500000</v>
      </c>
      <c r="E11" s="12">
        <f t="shared" si="0"/>
        <v>0</v>
      </c>
      <c r="F11" s="2" t="s">
        <v>549</v>
      </c>
    </row>
    <row r="12" spans="1:6" ht="19.5" hidden="1" customHeight="1">
      <c r="A12" s="108">
        <v>45378</v>
      </c>
      <c r="B12" s="154" t="s">
        <v>319</v>
      </c>
      <c r="C12" s="90">
        <v>115700</v>
      </c>
      <c r="D12" s="90"/>
      <c r="E12" s="90">
        <f t="shared" si="0"/>
        <v>115700</v>
      </c>
      <c r="F12" s="2"/>
    </row>
    <row r="13" spans="1:6" ht="19.5" hidden="1" customHeight="1">
      <c r="A13" s="108">
        <v>45415</v>
      </c>
      <c r="B13" s="1" t="s">
        <v>518</v>
      </c>
      <c r="C13" s="12">
        <v>500000</v>
      </c>
      <c r="D13" s="12">
        <v>500000</v>
      </c>
      <c r="E13" s="12">
        <f t="shared" si="0"/>
        <v>115700</v>
      </c>
      <c r="F13" s="2" t="s">
        <v>550</v>
      </c>
    </row>
    <row r="14" spans="1:6" ht="19.5" hidden="1" customHeight="1">
      <c r="A14" s="108">
        <v>45416</v>
      </c>
      <c r="B14" s="1" t="s">
        <v>551</v>
      </c>
      <c r="C14" s="12">
        <v>3000000</v>
      </c>
      <c r="D14" s="12"/>
      <c r="E14" s="12">
        <f t="shared" si="0"/>
        <v>3115700</v>
      </c>
      <c r="F14" s="2"/>
    </row>
    <row r="15" spans="1:6" ht="19.5" hidden="1" customHeight="1">
      <c r="A15" s="108">
        <v>45421</v>
      </c>
      <c r="B15" s="1" t="s">
        <v>572</v>
      </c>
      <c r="C15" s="12"/>
      <c r="D15" s="12">
        <v>3000000</v>
      </c>
      <c r="E15" s="12">
        <f t="shared" si="0"/>
        <v>115700</v>
      </c>
      <c r="F15" s="2"/>
    </row>
    <row r="16" spans="1:6" ht="19.5" hidden="1" customHeight="1">
      <c r="A16" s="108">
        <v>45457</v>
      </c>
      <c r="B16" s="1" t="s">
        <v>913</v>
      </c>
      <c r="C16" s="96">
        <v>55000</v>
      </c>
      <c r="D16" s="96"/>
      <c r="E16" s="112">
        <f t="shared" si="0"/>
        <v>170700</v>
      </c>
      <c r="F16" s="2"/>
    </row>
    <row r="17" spans="1:6" ht="19.5" hidden="1" customHeight="1">
      <c r="A17" s="108">
        <v>45591</v>
      </c>
      <c r="B17" s="1" t="s">
        <v>912</v>
      </c>
      <c r="C17" s="12">
        <v>200000</v>
      </c>
      <c r="D17" s="12"/>
      <c r="E17" s="12">
        <f t="shared" si="0"/>
        <v>370700</v>
      </c>
      <c r="F17" s="2"/>
    </row>
    <row r="18" spans="1:6" ht="19.5" hidden="1" customHeight="1">
      <c r="A18" s="108">
        <v>45594</v>
      </c>
      <c r="B18" s="1" t="s">
        <v>7</v>
      </c>
      <c r="C18" s="12"/>
      <c r="D18" s="12">
        <v>370700</v>
      </c>
      <c r="E18" s="12">
        <f t="shared" si="0"/>
        <v>0</v>
      </c>
      <c r="F18" s="2"/>
    </row>
    <row r="19" spans="1:6" ht="19.5" hidden="1" customHeight="1">
      <c r="A19" s="108">
        <v>45712</v>
      </c>
      <c r="B19" s="1" t="s">
        <v>1074</v>
      </c>
      <c r="C19" s="12">
        <v>13500000</v>
      </c>
      <c r="D19" s="12">
        <v>8500000</v>
      </c>
      <c r="E19" s="82">
        <f t="shared" si="0"/>
        <v>5000000</v>
      </c>
      <c r="F19" s="2" t="s">
        <v>1075</v>
      </c>
    </row>
    <row r="20" spans="1:6" ht="19.5" hidden="1" customHeight="1">
      <c r="A20" s="108"/>
      <c r="B20" s="209" t="s">
        <v>1196</v>
      </c>
      <c r="C20" s="208"/>
      <c r="D20" s="208">
        <v>5000000</v>
      </c>
      <c r="E20" s="82">
        <f t="shared" si="0"/>
        <v>0</v>
      </c>
      <c r="F20" s="242" t="s">
        <v>1197</v>
      </c>
    </row>
    <row r="21" spans="1:6" ht="19.5" customHeight="1">
      <c r="A21" s="108">
        <v>45789</v>
      </c>
      <c r="B21" s="1" t="s">
        <v>1195</v>
      </c>
      <c r="C21" s="12">
        <v>31000000</v>
      </c>
      <c r="D21" s="12"/>
      <c r="E21" s="82">
        <f t="shared" si="0"/>
        <v>31000000</v>
      </c>
      <c r="F21" s="2"/>
    </row>
    <row r="22" spans="1:6" ht="19.5" customHeight="1">
      <c r="A22" s="108">
        <v>45789</v>
      </c>
      <c r="B22" s="1" t="s">
        <v>1198</v>
      </c>
      <c r="C22" s="12">
        <v>320000</v>
      </c>
      <c r="D22" s="12"/>
      <c r="E22" s="12">
        <f t="shared" si="0"/>
        <v>31320000</v>
      </c>
      <c r="F22" s="2"/>
    </row>
    <row r="23" spans="1:6" ht="19.5" customHeight="1">
      <c r="A23" s="108">
        <v>45791</v>
      </c>
      <c r="B23" s="1" t="s">
        <v>1288</v>
      </c>
      <c r="C23" s="12">
        <v>370000</v>
      </c>
      <c r="D23" s="12"/>
      <c r="E23" s="12">
        <f t="shared" si="0"/>
        <v>31690000</v>
      </c>
      <c r="F23" s="2"/>
    </row>
    <row r="24" spans="1:6" ht="19.5" customHeight="1">
      <c r="A24" s="108">
        <v>45820</v>
      </c>
      <c r="B24" s="1" t="s">
        <v>1289</v>
      </c>
      <c r="C24" s="12">
        <v>400000</v>
      </c>
      <c r="D24" s="12"/>
      <c r="E24" s="23">
        <f t="shared" si="0"/>
        <v>32090000</v>
      </c>
      <c r="F24" s="142" t="s">
        <v>1302</v>
      </c>
    </row>
    <row r="25" spans="1:6" ht="19.5" customHeight="1">
      <c r="A25" s="108"/>
      <c r="B25" s="1"/>
      <c r="C25" s="12"/>
      <c r="D25" s="12"/>
      <c r="E25" s="12">
        <f t="shared" si="0"/>
        <v>32090000</v>
      </c>
      <c r="F25" s="2"/>
    </row>
    <row r="26" spans="1:6" ht="19.5" customHeight="1">
      <c r="A26" s="108"/>
      <c r="B26" s="1"/>
      <c r="C26" s="12"/>
      <c r="D26" s="12"/>
      <c r="E26" s="12">
        <f t="shared" si="0"/>
        <v>32090000</v>
      </c>
      <c r="F26" s="2"/>
    </row>
    <row r="27" spans="1:6" ht="19.5" customHeight="1">
      <c r="A27" s="108"/>
      <c r="B27" s="1"/>
      <c r="C27" s="12"/>
      <c r="D27" s="12"/>
      <c r="E27" s="12">
        <f t="shared" si="0"/>
        <v>32090000</v>
      </c>
      <c r="F27" s="2"/>
    </row>
    <row r="28" spans="1:6" ht="19.5" customHeight="1">
      <c r="A28" s="108"/>
      <c r="B28" s="1"/>
      <c r="C28" s="12"/>
      <c r="D28" s="12"/>
      <c r="E28" s="12">
        <f t="shared" si="0"/>
        <v>32090000</v>
      </c>
      <c r="F28" s="2"/>
    </row>
    <row r="29" spans="1:6" ht="19.5" customHeight="1">
      <c r="A29" s="108"/>
      <c r="B29" s="1"/>
      <c r="C29" s="12"/>
      <c r="D29" s="12"/>
      <c r="E29" s="12">
        <f t="shared" si="0"/>
        <v>32090000</v>
      </c>
      <c r="F29" s="2"/>
    </row>
    <row r="30" spans="1:6" ht="19.5" customHeight="1">
      <c r="A30" s="108"/>
      <c r="B30" s="1"/>
      <c r="C30" s="12"/>
      <c r="D30" s="12"/>
      <c r="E30" s="12"/>
      <c r="F30" s="2"/>
    </row>
    <row r="31" spans="1:6" ht="19.5" customHeight="1">
      <c r="A31" s="108"/>
      <c r="B31" s="1"/>
      <c r="C31" s="12"/>
      <c r="D31" s="12"/>
      <c r="E31" s="12"/>
      <c r="F31" s="2"/>
    </row>
    <row r="32" spans="1:6" ht="19.5" customHeight="1">
      <c r="A32" s="108"/>
      <c r="B32" s="1"/>
      <c r="C32" s="12"/>
      <c r="D32" s="12"/>
      <c r="E32" s="12"/>
      <c r="F32" s="2"/>
    </row>
    <row r="33" spans="1:6" ht="19.5" customHeight="1">
      <c r="A33" s="108"/>
      <c r="B33" s="1"/>
      <c r="C33" s="12"/>
      <c r="D33" s="12"/>
      <c r="E33" s="12"/>
      <c r="F33" s="2"/>
    </row>
    <row r="34" spans="1:6" ht="19.5" customHeight="1">
      <c r="A34" s="8"/>
      <c r="B34" s="1"/>
      <c r="C34" s="12"/>
      <c r="D34" s="12"/>
      <c r="E34" s="12"/>
      <c r="F34" s="2"/>
    </row>
    <row r="35" spans="1:6" ht="19.5" customHeight="1">
      <c r="A35" s="8"/>
      <c r="B35" s="1"/>
      <c r="C35" s="12"/>
      <c r="D35" s="12"/>
      <c r="E35" s="12"/>
      <c r="F35" s="2"/>
    </row>
    <row r="36" spans="1:6" ht="19.5" customHeight="1">
      <c r="A36" s="8"/>
      <c r="B36" s="1"/>
      <c r="C36" s="12"/>
      <c r="D36" s="12"/>
      <c r="E36" s="12"/>
      <c r="F36" s="2"/>
    </row>
    <row r="37" spans="1:6" ht="19.5" customHeight="1">
      <c r="A37" s="8"/>
      <c r="B37" s="1"/>
      <c r="C37" s="12"/>
      <c r="D37" s="12"/>
      <c r="E37" s="12"/>
      <c r="F37" s="2"/>
    </row>
    <row r="38" spans="1:6" ht="19.5" customHeight="1">
      <c r="A38" s="8"/>
      <c r="B38" s="1"/>
      <c r="C38" s="12"/>
      <c r="D38" s="12"/>
      <c r="E38" s="12"/>
      <c r="F38" s="2"/>
    </row>
    <row r="39" spans="1:6" ht="19.5" customHeight="1">
      <c r="A39" s="8"/>
      <c r="B39" s="1"/>
      <c r="C39" s="12"/>
      <c r="D39" s="12"/>
      <c r="E39" s="12"/>
      <c r="F39" s="2"/>
    </row>
    <row r="40" spans="1:6" ht="19.5" customHeight="1" thickBot="1">
      <c r="A40" s="9"/>
      <c r="B40" s="3"/>
      <c r="C40" s="13"/>
      <c r="D40" s="13"/>
      <c r="E40" s="13"/>
      <c r="F40" s="4"/>
    </row>
  </sheetData>
  <mergeCells count="2">
    <mergeCell ref="C3:D3"/>
    <mergeCell ref="C2:E2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D494C-347E-45BA-9A29-EF1980B1EE3C}">
  <dimension ref="A2:F41"/>
  <sheetViews>
    <sheetView zoomScaleNormal="100" workbookViewId="0">
      <selection activeCell="C18" sqref="C18"/>
    </sheetView>
  </sheetViews>
  <sheetFormatPr defaultRowHeight="16.5"/>
  <cols>
    <col min="1" max="1" width="7.375" style="6" customWidth="1"/>
    <col min="2" max="2" width="26.75" customWidth="1"/>
    <col min="3" max="5" width="13.875" style="10" customWidth="1"/>
    <col min="6" max="6" width="18.25" customWidth="1"/>
  </cols>
  <sheetData>
    <row r="2" spans="1:6" ht="20.25">
      <c r="C2" s="258" t="s">
        <v>238</v>
      </c>
      <c r="D2" s="259"/>
      <c r="E2" s="260"/>
    </row>
    <row r="3" spans="1:6" ht="17.25" thickBot="1">
      <c r="A3" s="6" t="s">
        <v>263</v>
      </c>
      <c r="B3" s="44" t="s">
        <v>264</v>
      </c>
      <c r="C3" s="262" t="s">
        <v>265</v>
      </c>
      <c r="D3" s="262"/>
      <c r="E3" s="14"/>
    </row>
    <row r="4" spans="1:6" ht="23.25" customHeight="1" thickBot="1">
      <c r="A4" s="18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6" ht="19.5" customHeight="1">
      <c r="A5" s="107">
        <v>45127</v>
      </c>
      <c r="B5" s="5" t="s">
        <v>266</v>
      </c>
      <c r="C5" s="11">
        <v>40000000</v>
      </c>
      <c r="D5" s="11"/>
      <c r="E5" s="11">
        <f>C5-D5</f>
        <v>40000000</v>
      </c>
      <c r="F5" s="25"/>
    </row>
    <row r="6" spans="1:6" ht="19.5" customHeight="1">
      <c r="A6" s="108">
        <v>45137</v>
      </c>
      <c r="B6" s="33" t="s">
        <v>7</v>
      </c>
      <c r="C6" s="32"/>
      <c r="D6" s="32">
        <v>30000000</v>
      </c>
      <c r="E6" s="32">
        <f>E5+C6-D6</f>
        <v>10000000</v>
      </c>
      <c r="F6" s="38" t="s">
        <v>267</v>
      </c>
    </row>
    <row r="7" spans="1:6" ht="19.5" customHeight="1">
      <c r="A7" s="108">
        <v>45226</v>
      </c>
      <c r="B7" s="1" t="s">
        <v>365</v>
      </c>
      <c r="C7" s="12">
        <v>1100000</v>
      </c>
      <c r="D7" s="12"/>
      <c r="E7" s="12">
        <f t="shared" ref="E7:E28" si="0">E6+C7-D7</f>
        <v>11100000</v>
      </c>
      <c r="F7" s="2" t="s">
        <v>366</v>
      </c>
    </row>
    <row r="8" spans="1:6" ht="19.5" customHeight="1">
      <c r="A8" s="108">
        <v>45226</v>
      </c>
      <c r="B8" s="1" t="s">
        <v>388</v>
      </c>
      <c r="C8" s="12">
        <v>273870</v>
      </c>
      <c r="D8" s="12">
        <v>273870</v>
      </c>
      <c r="E8" s="12">
        <f t="shared" si="0"/>
        <v>11100000</v>
      </c>
      <c r="F8" s="2" t="s">
        <v>387</v>
      </c>
    </row>
    <row r="9" spans="1:6" ht="19.5" customHeight="1">
      <c r="A9" s="108">
        <v>45260</v>
      </c>
      <c r="B9" s="1" t="s">
        <v>367</v>
      </c>
      <c r="C9" s="12">
        <v>241000</v>
      </c>
      <c r="D9" s="12"/>
      <c r="E9" s="12">
        <f t="shared" si="0"/>
        <v>11341000</v>
      </c>
      <c r="F9" s="2"/>
    </row>
    <row r="10" spans="1:6" ht="19.5" customHeight="1">
      <c r="A10" s="108">
        <v>45238</v>
      </c>
      <c r="B10" s="1" t="s">
        <v>379</v>
      </c>
      <c r="C10" s="12">
        <v>33500</v>
      </c>
      <c r="D10" s="12"/>
      <c r="E10" s="12">
        <f t="shared" si="0"/>
        <v>11374500</v>
      </c>
      <c r="F10" s="2"/>
    </row>
    <row r="11" spans="1:6" ht="19.5" customHeight="1">
      <c r="A11" s="108">
        <v>45241</v>
      </c>
      <c r="B11" s="1" t="s">
        <v>7</v>
      </c>
      <c r="C11" s="12"/>
      <c r="D11" s="12">
        <v>11000000</v>
      </c>
      <c r="E11" s="12">
        <f t="shared" si="0"/>
        <v>374500</v>
      </c>
      <c r="F11" s="2"/>
    </row>
    <row r="12" spans="1:6" ht="19.5" customHeight="1">
      <c r="A12" s="108">
        <v>45266</v>
      </c>
      <c r="B12" s="1" t="s">
        <v>7</v>
      </c>
      <c r="C12" s="12"/>
      <c r="D12" s="12">
        <v>374500</v>
      </c>
      <c r="E12" s="12">
        <f t="shared" si="0"/>
        <v>0</v>
      </c>
      <c r="F12" s="2"/>
    </row>
    <row r="13" spans="1:6" ht="19.5" customHeight="1">
      <c r="A13" s="108">
        <v>45387</v>
      </c>
      <c r="B13" s="1" t="s">
        <v>509</v>
      </c>
      <c r="C13" s="12">
        <v>5000000</v>
      </c>
      <c r="D13" s="12">
        <v>2000000</v>
      </c>
      <c r="E13" s="12">
        <f t="shared" si="0"/>
        <v>3000000</v>
      </c>
      <c r="F13" s="2" t="s">
        <v>510</v>
      </c>
    </row>
    <row r="14" spans="1:6" ht="19.5" customHeight="1">
      <c r="A14" s="108"/>
      <c r="B14" s="1" t="s">
        <v>7</v>
      </c>
      <c r="C14" s="12"/>
      <c r="D14" s="12">
        <v>2000000</v>
      </c>
      <c r="E14" s="12">
        <f t="shared" si="0"/>
        <v>1000000</v>
      </c>
      <c r="F14" s="2"/>
    </row>
    <row r="15" spans="1:6" ht="19.5" customHeight="1">
      <c r="A15" s="108"/>
      <c r="B15" s="1"/>
      <c r="C15" s="12"/>
      <c r="D15" s="12"/>
      <c r="E15" s="12">
        <f t="shared" si="0"/>
        <v>1000000</v>
      </c>
      <c r="F15" s="2"/>
    </row>
    <row r="16" spans="1:6" ht="19.5" customHeight="1">
      <c r="A16" s="108"/>
      <c r="B16" s="1"/>
      <c r="C16" s="12"/>
      <c r="D16" s="12"/>
      <c r="E16" s="12">
        <f t="shared" si="0"/>
        <v>1000000</v>
      </c>
      <c r="F16" s="2"/>
    </row>
    <row r="17" spans="1:6" ht="19.5" customHeight="1">
      <c r="A17" s="108"/>
      <c r="B17" s="1"/>
      <c r="C17" s="12"/>
      <c r="D17" s="12"/>
      <c r="E17" s="12">
        <f t="shared" si="0"/>
        <v>1000000</v>
      </c>
      <c r="F17" s="2"/>
    </row>
    <row r="18" spans="1:6" ht="19.5" customHeight="1">
      <c r="A18" s="108"/>
      <c r="B18" s="1"/>
      <c r="C18" s="12"/>
      <c r="D18" s="12"/>
      <c r="E18" s="12">
        <f t="shared" si="0"/>
        <v>1000000</v>
      </c>
      <c r="F18" s="2"/>
    </row>
    <row r="19" spans="1:6" ht="19.5" customHeight="1">
      <c r="A19" s="108"/>
      <c r="B19" s="1"/>
      <c r="C19" s="12"/>
      <c r="D19" s="12"/>
      <c r="E19" s="12">
        <f t="shared" si="0"/>
        <v>1000000</v>
      </c>
      <c r="F19" s="2"/>
    </row>
    <row r="20" spans="1:6" ht="19.5" customHeight="1">
      <c r="A20" s="108"/>
      <c r="B20" s="1"/>
      <c r="C20" s="12"/>
      <c r="D20" s="12"/>
      <c r="E20" s="12">
        <f t="shared" si="0"/>
        <v>1000000</v>
      </c>
      <c r="F20" s="2"/>
    </row>
    <row r="21" spans="1:6" ht="19.5" customHeight="1">
      <c r="A21" s="108"/>
      <c r="B21" s="1"/>
      <c r="C21" s="12"/>
      <c r="D21" s="12"/>
      <c r="E21" s="12">
        <f t="shared" si="0"/>
        <v>1000000</v>
      </c>
      <c r="F21" s="2"/>
    </row>
    <row r="22" spans="1:6" ht="19.5" customHeight="1">
      <c r="A22" s="108"/>
      <c r="B22" s="1"/>
      <c r="C22" s="12"/>
      <c r="D22" s="12"/>
      <c r="E22" s="12">
        <f t="shared" si="0"/>
        <v>1000000</v>
      </c>
      <c r="F22" s="2"/>
    </row>
    <row r="23" spans="1:6" ht="19.5" customHeight="1">
      <c r="A23" s="108"/>
      <c r="B23" s="1"/>
      <c r="C23" s="12"/>
      <c r="D23" s="12"/>
      <c r="E23" s="12">
        <f t="shared" si="0"/>
        <v>1000000</v>
      </c>
      <c r="F23" s="2"/>
    </row>
    <row r="24" spans="1:6" ht="19.5" customHeight="1">
      <c r="A24" s="108"/>
      <c r="B24" s="1"/>
      <c r="C24" s="12"/>
      <c r="D24" s="12"/>
      <c r="E24" s="12">
        <f t="shared" si="0"/>
        <v>1000000</v>
      </c>
      <c r="F24" s="2"/>
    </row>
    <row r="25" spans="1:6" ht="19.5" customHeight="1">
      <c r="A25" s="108"/>
      <c r="B25" s="1"/>
      <c r="C25" s="12"/>
      <c r="D25" s="12"/>
      <c r="E25" s="12">
        <f t="shared" si="0"/>
        <v>1000000</v>
      </c>
      <c r="F25" s="2"/>
    </row>
    <row r="26" spans="1:6" ht="19.5" customHeight="1">
      <c r="A26" s="108"/>
      <c r="B26" s="1"/>
      <c r="C26" s="12"/>
      <c r="D26" s="12"/>
      <c r="E26" s="12">
        <f t="shared" si="0"/>
        <v>1000000</v>
      </c>
      <c r="F26" s="2"/>
    </row>
    <row r="27" spans="1:6" ht="19.5" customHeight="1">
      <c r="A27" s="8"/>
      <c r="B27" s="1"/>
      <c r="C27" s="12"/>
      <c r="D27" s="12"/>
      <c r="E27" s="12">
        <f t="shared" si="0"/>
        <v>1000000</v>
      </c>
      <c r="F27" s="2"/>
    </row>
    <row r="28" spans="1:6" ht="19.5" customHeight="1">
      <c r="A28" s="8"/>
      <c r="B28" s="1"/>
      <c r="C28" s="12"/>
      <c r="D28" s="12"/>
      <c r="E28" s="12">
        <f t="shared" si="0"/>
        <v>1000000</v>
      </c>
      <c r="F28" s="2"/>
    </row>
    <row r="29" spans="1:6" ht="19.5" customHeight="1">
      <c r="A29" s="8"/>
      <c r="B29" s="1"/>
      <c r="C29" s="12"/>
      <c r="D29" s="12"/>
      <c r="E29" s="12"/>
      <c r="F29" s="2"/>
    </row>
    <row r="30" spans="1:6" ht="19.5" customHeight="1">
      <c r="A30" s="8"/>
      <c r="B30" s="1"/>
      <c r="C30" s="12"/>
      <c r="D30" s="12"/>
      <c r="E30" s="12"/>
      <c r="F30" s="2"/>
    </row>
    <row r="31" spans="1:6" ht="19.5" customHeight="1">
      <c r="A31" s="8"/>
      <c r="B31" s="1"/>
      <c r="C31" s="12"/>
      <c r="D31" s="12"/>
      <c r="E31" s="12"/>
      <c r="F31" s="2"/>
    </row>
    <row r="32" spans="1:6" ht="19.5" customHeight="1">
      <c r="A32" s="8"/>
      <c r="B32" s="1"/>
      <c r="C32" s="12"/>
      <c r="D32" s="12"/>
      <c r="E32" s="12"/>
      <c r="F32" s="2"/>
    </row>
    <row r="33" spans="1:6" ht="19.5" customHeight="1">
      <c r="A33" s="8"/>
      <c r="B33" s="1"/>
      <c r="C33" s="12"/>
      <c r="D33" s="12"/>
      <c r="E33" s="12"/>
      <c r="F33" s="2"/>
    </row>
    <row r="34" spans="1:6" ht="19.5" customHeight="1">
      <c r="A34" s="8"/>
      <c r="B34" s="1"/>
      <c r="C34" s="12"/>
      <c r="D34" s="12"/>
      <c r="E34" s="12"/>
      <c r="F34" s="2"/>
    </row>
    <row r="35" spans="1:6" ht="19.5" customHeight="1">
      <c r="A35" s="8"/>
      <c r="B35" s="1"/>
      <c r="C35" s="12"/>
      <c r="D35" s="12"/>
      <c r="E35" s="12"/>
      <c r="F35" s="2"/>
    </row>
    <row r="36" spans="1:6" ht="19.5" customHeight="1">
      <c r="A36" s="8"/>
      <c r="B36" s="1"/>
      <c r="C36" s="12"/>
      <c r="D36" s="12"/>
      <c r="E36" s="12"/>
      <c r="F36" s="2"/>
    </row>
    <row r="37" spans="1:6" ht="19.5" customHeight="1">
      <c r="A37" s="8"/>
      <c r="B37" s="1"/>
      <c r="C37" s="12"/>
      <c r="D37" s="12"/>
      <c r="E37" s="12"/>
      <c r="F37" s="2"/>
    </row>
    <row r="38" spans="1:6" ht="19.5" customHeight="1">
      <c r="A38" s="8"/>
      <c r="B38" s="1"/>
      <c r="C38" s="12"/>
      <c r="D38" s="12"/>
      <c r="E38" s="12"/>
      <c r="F38" s="2"/>
    </row>
    <row r="39" spans="1:6" ht="19.5" customHeight="1">
      <c r="A39" s="8"/>
      <c r="B39" s="1"/>
      <c r="C39" s="12"/>
      <c r="D39" s="12"/>
      <c r="E39" s="12"/>
      <c r="F39" s="2"/>
    </row>
    <row r="40" spans="1:6" ht="19.5" customHeight="1">
      <c r="A40" s="8"/>
      <c r="B40" s="1"/>
      <c r="C40" s="12"/>
      <c r="D40" s="12"/>
      <c r="E40" s="12"/>
      <c r="F40" s="2"/>
    </row>
    <row r="41" spans="1:6" ht="19.5" customHeight="1" thickBot="1">
      <c r="A41" s="9"/>
      <c r="B41" s="3"/>
      <c r="C41" s="13"/>
      <c r="D41" s="13"/>
      <c r="E41" s="13"/>
      <c r="F41" s="4"/>
    </row>
  </sheetData>
  <mergeCells count="2">
    <mergeCell ref="C3:D3"/>
    <mergeCell ref="C2:E2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2D0BF-3BF7-461D-89AC-E3A49B224C73}">
  <dimension ref="A1:F40"/>
  <sheetViews>
    <sheetView zoomScaleNormal="100" workbookViewId="0">
      <selection activeCell="C15" sqref="C15"/>
    </sheetView>
  </sheetViews>
  <sheetFormatPr defaultRowHeight="16.5"/>
  <cols>
    <col min="1" max="1" width="7.375" style="104" customWidth="1"/>
    <col min="2" max="2" width="26.75" customWidth="1"/>
    <col min="3" max="5" width="13.875" style="10" customWidth="1"/>
    <col min="6" max="6" width="18.25" customWidth="1"/>
  </cols>
  <sheetData>
    <row r="1" spans="1:6" s="54" customFormat="1">
      <c r="A1" s="99"/>
      <c r="C1" s="55"/>
      <c r="D1" s="55"/>
      <c r="E1" s="55"/>
    </row>
    <row r="2" spans="1:6" s="54" customFormat="1" ht="20.25">
      <c r="A2" s="99"/>
      <c r="C2" s="258" t="s">
        <v>238</v>
      </c>
      <c r="D2" s="259"/>
      <c r="E2" s="260"/>
    </row>
    <row r="3" spans="1:6" s="54" customFormat="1" ht="17.25" thickBot="1">
      <c r="A3" s="125" t="s">
        <v>453</v>
      </c>
      <c r="B3" s="70" t="s">
        <v>456</v>
      </c>
      <c r="C3" s="265" t="s">
        <v>454</v>
      </c>
      <c r="D3" s="265"/>
      <c r="E3" s="71"/>
      <c r="F3" s="47" t="s">
        <v>457</v>
      </c>
    </row>
    <row r="4" spans="1:6" ht="23.25" customHeight="1" thickBot="1">
      <c r="A4" s="118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6" ht="19.5" hidden="1" customHeight="1">
      <c r="A5" s="101">
        <v>45345</v>
      </c>
      <c r="B5" s="5" t="s">
        <v>458</v>
      </c>
      <c r="C5" s="11">
        <v>53000000</v>
      </c>
      <c r="D5" s="11"/>
      <c r="E5" s="11">
        <f>C5-D5</f>
        <v>53000000</v>
      </c>
      <c r="F5" s="25"/>
    </row>
    <row r="6" spans="1:6" ht="19.5" hidden="1" customHeight="1">
      <c r="A6" s="102">
        <v>45355</v>
      </c>
      <c r="B6" s="81" t="s">
        <v>7</v>
      </c>
      <c r="C6" s="37"/>
      <c r="D6" s="37">
        <v>53000000</v>
      </c>
      <c r="E6" s="37">
        <f>E5+C6-D6</f>
        <v>0</v>
      </c>
      <c r="F6" s="38"/>
    </row>
    <row r="7" spans="1:6" ht="19.5" customHeight="1">
      <c r="A7" s="102">
        <v>45826</v>
      </c>
      <c r="B7" s="1" t="s">
        <v>1299</v>
      </c>
      <c r="C7" s="12">
        <v>100000</v>
      </c>
      <c r="D7" s="12"/>
      <c r="E7" s="12">
        <f t="shared" ref="E7:E27" si="0">E6+C7-D7</f>
        <v>100000</v>
      </c>
      <c r="F7" s="2" t="s">
        <v>1189</v>
      </c>
    </row>
    <row r="8" spans="1:6" ht="19.5" customHeight="1">
      <c r="A8" s="102">
        <v>45828</v>
      </c>
      <c r="B8" s="1" t="s">
        <v>1300</v>
      </c>
      <c r="C8" s="12">
        <v>200000</v>
      </c>
      <c r="D8" s="12"/>
      <c r="E8" s="12">
        <f t="shared" si="0"/>
        <v>300000</v>
      </c>
      <c r="F8" s="2" t="s">
        <v>1301</v>
      </c>
    </row>
    <row r="9" spans="1:6" ht="19.5" customHeight="1">
      <c r="A9" s="102"/>
      <c r="B9" s="1"/>
      <c r="C9" s="12"/>
      <c r="D9" s="12"/>
      <c r="E9" s="12">
        <f t="shared" si="0"/>
        <v>300000</v>
      </c>
      <c r="F9" s="2"/>
    </row>
    <row r="10" spans="1:6" ht="19.5" customHeight="1">
      <c r="A10" s="102"/>
      <c r="B10" s="1"/>
      <c r="C10" s="12"/>
      <c r="D10" s="12"/>
      <c r="E10" s="12">
        <f t="shared" si="0"/>
        <v>300000</v>
      </c>
      <c r="F10" s="2"/>
    </row>
    <row r="11" spans="1:6" ht="19.5" customHeight="1">
      <c r="A11" s="102"/>
      <c r="B11" s="1"/>
      <c r="C11" s="12"/>
      <c r="D11" s="12"/>
      <c r="E11" s="12">
        <f t="shared" si="0"/>
        <v>300000</v>
      </c>
      <c r="F11" s="2"/>
    </row>
    <row r="12" spans="1:6" ht="19.5" customHeight="1">
      <c r="A12" s="102"/>
      <c r="B12" s="1"/>
      <c r="C12" s="12"/>
      <c r="D12" s="12"/>
      <c r="E12" s="12">
        <f t="shared" si="0"/>
        <v>300000</v>
      </c>
      <c r="F12" s="2"/>
    </row>
    <row r="13" spans="1:6" ht="19.5" customHeight="1">
      <c r="A13" s="102"/>
      <c r="B13" s="1"/>
      <c r="C13" s="12"/>
      <c r="D13" s="12"/>
      <c r="E13" s="12">
        <f t="shared" si="0"/>
        <v>300000</v>
      </c>
      <c r="F13" s="2"/>
    </row>
    <row r="14" spans="1:6" ht="19.5" customHeight="1">
      <c r="A14" s="102"/>
      <c r="B14" s="1"/>
      <c r="C14" s="12"/>
      <c r="D14" s="12"/>
      <c r="E14" s="12">
        <f t="shared" si="0"/>
        <v>300000</v>
      </c>
      <c r="F14" s="2"/>
    </row>
    <row r="15" spans="1:6" ht="19.5" customHeight="1">
      <c r="A15" s="102"/>
      <c r="B15" s="1"/>
      <c r="C15" s="12"/>
      <c r="D15" s="12"/>
      <c r="E15" s="12">
        <f t="shared" si="0"/>
        <v>300000</v>
      </c>
      <c r="F15" s="2"/>
    </row>
    <row r="16" spans="1:6" ht="19.5" customHeight="1">
      <c r="A16" s="102"/>
      <c r="B16" s="1"/>
      <c r="C16" s="12"/>
      <c r="D16" s="12"/>
      <c r="E16" s="12">
        <f t="shared" si="0"/>
        <v>300000</v>
      </c>
      <c r="F16" s="2"/>
    </row>
    <row r="17" spans="1:6" ht="19.5" customHeight="1">
      <c r="A17" s="102"/>
      <c r="B17" s="1"/>
      <c r="C17" s="12"/>
      <c r="D17" s="12"/>
      <c r="E17" s="12">
        <f t="shared" si="0"/>
        <v>300000</v>
      </c>
      <c r="F17" s="2"/>
    </row>
    <row r="18" spans="1:6" ht="19.5" customHeight="1">
      <c r="A18" s="102"/>
      <c r="B18" s="1"/>
      <c r="C18" s="12"/>
      <c r="D18" s="12"/>
      <c r="E18" s="12">
        <f t="shared" si="0"/>
        <v>300000</v>
      </c>
      <c r="F18" s="2"/>
    </row>
    <row r="19" spans="1:6" ht="19.5" customHeight="1">
      <c r="A19" s="102"/>
      <c r="B19" s="1"/>
      <c r="C19" s="12"/>
      <c r="D19" s="12"/>
      <c r="E19" s="12">
        <f t="shared" si="0"/>
        <v>300000</v>
      </c>
      <c r="F19" s="2"/>
    </row>
    <row r="20" spans="1:6" ht="19.5" customHeight="1">
      <c r="A20" s="102"/>
      <c r="B20" s="1"/>
      <c r="C20" s="12"/>
      <c r="D20" s="12"/>
      <c r="E20" s="12">
        <f t="shared" si="0"/>
        <v>300000</v>
      </c>
      <c r="F20" s="2"/>
    </row>
    <row r="21" spans="1:6" ht="19.5" customHeight="1">
      <c r="A21" s="102"/>
      <c r="B21" s="1"/>
      <c r="C21" s="12"/>
      <c r="D21" s="12"/>
      <c r="E21" s="12">
        <f t="shared" si="0"/>
        <v>300000</v>
      </c>
      <c r="F21" s="2"/>
    </row>
    <row r="22" spans="1:6" ht="19.5" customHeight="1">
      <c r="A22" s="102"/>
      <c r="B22" s="1"/>
      <c r="C22" s="12"/>
      <c r="D22" s="12"/>
      <c r="E22" s="12">
        <f t="shared" si="0"/>
        <v>300000</v>
      </c>
      <c r="F22" s="2"/>
    </row>
    <row r="23" spans="1:6" ht="19.5" customHeight="1">
      <c r="A23" s="102"/>
      <c r="B23" s="1"/>
      <c r="C23" s="12"/>
      <c r="D23" s="12"/>
      <c r="E23" s="12">
        <f t="shared" si="0"/>
        <v>300000</v>
      </c>
      <c r="F23" s="2"/>
    </row>
    <row r="24" spans="1:6" ht="19.5" customHeight="1">
      <c r="A24" s="102"/>
      <c r="B24" s="1"/>
      <c r="C24" s="12"/>
      <c r="D24" s="12"/>
      <c r="E24" s="12">
        <f t="shared" si="0"/>
        <v>300000</v>
      </c>
      <c r="F24" s="2"/>
    </row>
    <row r="25" spans="1:6" ht="19.5" customHeight="1">
      <c r="A25" s="102"/>
      <c r="B25" s="1"/>
      <c r="C25" s="12"/>
      <c r="D25" s="12"/>
      <c r="E25" s="12">
        <f t="shared" si="0"/>
        <v>300000</v>
      </c>
      <c r="F25" s="2"/>
    </row>
    <row r="26" spans="1:6" ht="19.5" customHeight="1">
      <c r="A26" s="102"/>
      <c r="B26" s="1"/>
      <c r="C26" s="12"/>
      <c r="D26" s="12"/>
      <c r="E26" s="12">
        <f t="shared" si="0"/>
        <v>300000</v>
      </c>
      <c r="F26" s="2"/>
    </row>
    <row r="27" spans="1:6" ht="19.5" customHeight="1">
      <c r="A27" s="102"/>
      <c r="B27" s="1"/>
      <c r="C27" s="12"/>
      <c r="D27" s="12"/>
      <c r="E27" s="12">
        <f t="shared" si="0"/>
        <v>300000</v>
      </c>
      <c r="F27" s="2"/>
    </row>
    <row r="28" spans="1:6" ht="19.5" customHeight="1">
      <c r="A28" s="102"/>
      <c r="B28" s="1"/>
      <c r="C28" s="12"/>
      <c r="D28" s="12"/>
      <c r="E28" s="12"/>
      <c r="F28" s="2"/>
    </row>
    <row r="29" spans="1:6" ht="19.5" customHeight="1">
      <c r="A29" s="102"/>
      <c r="B29" s="1"/>
      <c r="C29" s="12"/>
      <c r="D29" s="12"/>
      <c r="E29" s="12"/>
      <c r="F29" s="2"/>
    </row>
    <row r="30" spans="1:6" ht="19.5" customHeight="1">
      <c r="A30" s="102"/>
      <c r="B30" s="1"/>
      <c r="C30" s="12"/>
      <c r="D30" s="12"/>
      <c r="E30" s="12"/>
      <c r="F30" s="2"/>
    </row>
    <row r="31" spans="1:6" ht="19.5" customHeight="1">
      <c r="A31" s="102"/>
      <c r="B31" s="1"/>
      <c r="C31" s="12"/>
      <c r="D31" s="12"/>
      <c r="E31" s="12"/>
      <c r="F31" s="2"/>
    </row>
    <row r="32" spans="1:6" ht="19.5" customHeight="1">
      <c r="A32" s="102"/>
      <c r="B32" s="1"/>
      <c r="C32" s="12"/>
      <c r="D32" s="12"/>
      <c r="E32" s="12"/>
      <c r="F32" s="2"/>
    </row>
    <row r="33" spans="1:6" ht="19.5" customHeight="1">
      <c r="A33" s="102"/>
      <c r="B33" s="1"/>
      <c r="C33" s="12"/>
      <c r="D33" s="12"/>
      <c r="E33" s="12"/>
      <c r="F33" s="2"/>
    </row>
    <row r="34" spans="1:6" ht="19.5" customHeight="1">
      <c r="A34" s="102"/>
      <c r="B34" s="1"/>
      <c r="C34" s="12"/>
      <c r="D34" s="12"/>
      <c r="E34" s="12"/>
      <c r="F34" s="2"/>
    </row>
    <row r="35" spans="1:6" ht="19.5" customHeight="1">
      <c r="A35" s="102"/>
      <c r="B35" s="1"/>
      <c r="C35" s="12"/>
      <c r="D35" s="12"/>
      <c r="E35" s="12"/>
      <c r="F35" s="2"/>
    </row>
    <row r="36" spans="1:6" ht="19.5" customHeight="1">
      <c r="A36" s="102"/>
      <c r="B36" s="1"/>
      <c r="C36" s="12"/>
      <c r="D36" s="12"/>
      <c r="E36" s="12"/>
      <c r="F36" s="2"/>
    </row>
    <row r="37" spans="1:6" ht="19.5" customHeight="1">
      <c r="A37" s="102"/>
      <c r="B37" s="1"/>
      <c r="C37" s="12"/>
      <c r="D37" s="12"/>
      <c r="E37" s="12"/>
      <c r="F37" s="2"/>
    </row>
    <row r="38" spans="1:6" ht="19.5" customHeight="1">
      <c r="A38" s="102"/>
      <c r="B38" s="1"/>
      <c r="C38" s="12"/>
      <c r="D38" s="12"/>
      <c r="E38" s="12"/>
      <c r="F38" s="2"/>
    </row>
    <row r="39" spans="1:6" ht="19.5" customHeight="1">
      <c r="A39" s="102"/>
      <c r="B39" s="1"/>
      <c r="C39" s="12"/>
      <c r="D39" s="12"/>
      <c r="E39" s="12"/>
      <c r="F39" s="2"/>
    </row>
    <row r="40" spans="1:6" ht="19.5" customHeight="1" thickBot="1">
      <c r="A40" s="103"/>
      <c r="B40" s="3"/>
      <c r="C40" s="13"/>
      <c r="D40" s="13"/>
      <c r="E40" s="13"/>
      <c r="F40" s="4"/>
    </row>
  </sheetData>
  <mergeCells count="2">
    <mergeCell ref="C2:E2"/>
    <mergeCell ref="C3:D3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DFF69-1B84-46C2-A42E-9388C071ADA7}">
  <sheetPr codeName="Sheet19"/>
  <dimension ref="A2:H40"/>
  <sheetViews>
    <sheetView zoomScaleNormal="100" workbookViewId="0">
      <selection activeCell="D16" sqref="D16"/>
    </sheetView>
  </sheetViews>
  <sheetFormatPr defaultRowHeight="16.5"/>
  <cols>
    <col min="1" max="1" width="7.375" style="6" customWidth="1"/>
    <col min="2" max="2" width="26.75" customWidth="1"/>
    <col min="3" max="5" width="13.875" style="10" customWidth="1"/>
    <col min="6" max="6" width="20.75" customWidth="1"/>
    <col min="8" max="8" width="11.25" customWidth="1"/>
  </cols>
  <sheetData>
    <row r="2" spans="1:8" ht="20.25">
      <c r="C2" s="258" t="s">
        <v>238</v>
      </c>
      <c r="D2" s="259"/>
      <c r="E2" s="260"/>
    </row>
    <row r="3" spans="1:8" ht="17.25" thickBot="1">
      <c r="A3" s="6" t="s">
        <v>93</v>
      </c>
      <c r="B3" s="51" t="s">
        <v>94</v>
      </c>
      <c r="C3" s="262" t="s">
        <v>95</v>
      </c>
      <c r="D3" s="262"/>
      <c r="E3" s="14"/>
      <c r="F3" s="47"/>
    </row>
    <row r="4" spans="1:8" ht="23.25" customHeight="1" thickBot="1">
      <c r="A4" s="18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8" ht="19.5" hidden="1" customHeight="1">
      <c r="A5" s="107">
        <v>45028</v>
      </c>
      <c r="B5" s="5" t="s">
        <v>65</v>
      </c>
      <c r="C5" s="11">
        <v>46800000</v>
      </c>
      <c r="D5" s="11"/>
      <c r="E5" s="11">
        <f>C5-D5</f>
        <v>46800000</v>
      </c>
      <c r="F5" s="48" t="s">
        <v>110</v>
      </c>
    </row>
    <row r="6" spans="1:8" ht="19.5" hidden="1" customHeight="1">
      <c r="A6" s="108" t="s">
        <v>106</v>
      </c>
      <c r="B6" s="33" t="s">
        <v>107</v>
      </c>
      <c r="C6" s="32"/>
      <c r="D6" s="32">
        <v>15800000</v>
      </c>
      <c r="E6" s="32">
        <f>E5+C6-D6</f>
        <v>31000000</v>
      </c>
      <c r="F6" s="49" t="s">
        <v>987</v>
      </c>
    </row>
    <row r="7" spans="1:8" ht="19.5" hidden="1" customHeight="1">
      <c r="A7" s="108">
        <v>45042</v>
      </c>
      <c r="B7" s="1" t="s">
        <v>108</v>
      </c>
      <c r="C7" s="12"/>
      <c r="D7" s="12">
        <v>26000000</v>
      </c>
      <c r="E7" s="12">
        <f t="shared" ref="E7:E27" si="0">E6+C7-D7</f>
        <v>5000000</v>
      </c>
      <c r="F7" s="2" t="s">
        <v>111</v>
      </c>
    </row>
    <row r="8" spans="1:8" ht="19.5" hidden="1" customHeight="1">
      <c r="A8" s="124">
        <v>45260</v>
      </c>
      <c r="B8" s="40" t="s">
        <v>109</v>
      </c>
      <c r="C8" s="41"/>
      <c r="D8" s="41">
        <v>5000000</v>
      </c>
      <c r="E8" s="41">
        <f t="shared" ref="E8" si="1">E7+C8-D8</f>
        <v>0</v>
      </c>
      <c r="F8" s="42"/>
    </row>
    <row r="9" spans="1:8" ht="19.5" hidden="1" customHeight="1">
      <c r="A9" s="108">
        <v>45413</v>
      </c>
      <c r="B9" s="1" t="s">
        <v>547</v>
      </c>
      <c r="C9" s="12"/>
      <c r="D9" s="12"/>
      <c r="E9" s="12">
        <f t="shared" si="0"/>
        <v>0</v>
      </c>
      <c r="F9" s="114" t="s">
        <v>676</v>
      </c>
      <c r="H9" s="12">
        <v>6060000</v>
      </c>
    </row>
    <row r="10" spans="1:8" ht="19.5" hidden="1" customHeight="1">
      <c r="A10" s="108">
        <v>45573</v>
      </c>
      <c r="B10" s="1" t="s">
        <v>808</v>
      </c>
      <c r="C10" s="12">
        <v>140000000</v>
      </c>
      <c r="D10" s="12"/>
      <c r="E10" s="12">
        <f t="shared" si="0"/>
        <v>140000000</v>
      </c>
      <c r="F10" s="49" t="s">
        <v>987</v>
      </c>
    </row>
    <row r="11" spans="1:8" ht="19.5" hidden="1" customHeight="1">
      <c r="A11" s="108">
        <v>45580</v>
      </c>
      <c r="B11" s="1" t="s">
        <v>832</v>
      </c>
      <c r="C11" s="12">
        <v>36000</v>
      </c>
      <c r="D11" s="12"/>
      <c r="E11" s="12">
        <f t="shared" si="0"/>
        <v>140036000</v>
      </c>
      <c r="F11" s="64"/>
    </row>
    <row r="12" spans="1:8" ht="19.5" hidden="1" customHeight="1">
      <c r="A12" s="108" t="s">
        <v>399</v>
      </c>
      <c r="B12" s="1" t="s">
        <v>977</v>
      </c>
      <c r="C12" s="12"/>
      <c r="D12" s="82">
        <v>56000000</v>
      </c>
      <c r="E12" s="23">
        <f t="shared" si="0"/>
        <v>84036000</v>
      </c>
      <c r="F12" s="2"/>
    </row>
    <row r="13" spans="1:8" ht="19.5" hidden="1" customHeight="1">
      <c r="A13" s="108" t="s">
        <v>1011</v>
      </c>
      <c r="B13" s="33" t="s">
        <v>225</v>
      </c>
      <c r="C13" s="32"/>
      <c r="D13" s="32">
        <v>84000000</v>
      </c>
      <c r="E13" s="12">
        <f t="shared" si="0"/>
        <v>36000</v>
      </c>
      <c r="F13" s="2"/>
    </row>
    <row r="14" spans="1:8" ht="19.5" hidden="1" customHeight="1">
      <c r="A14" s="108"/>
      <c r="B14" s="33" t="s">
        <v>512</v>
      </c>
      <c r="C14" s="32">
        <v>-36000</v>
      </c>
      <c r="D14" s="12"/>
      <c r="E14" s="12">
        <f t="shared" si="0"/>
        <v>0</v>
      </c>
      <c r="F14" s="2"/>
    </row>
    <row r="15" spans="1:8" ht="19.5" customHeight="1">
      <c r="A15" s="108">
        <v>45784</v>
      </c>
      <c r="B15" s="1" t="s">
        <v>1192</v>
      </c>
      <c r="C15" s="12">
        <v>400000</v>
      </c>
      <c r="D15" s="12"/>
      <c r="E15" s="12">
        <f t="shared" si="0"/>
        <v>400000</v>
      </c>
      <c r="F15" s="2"/>
    </row>
    <row r="16" spans="1:8" ht="19.5" customHeight="1">
      <c r="A16" s="108"/>
      <c r="B16" s="1"/>
      <c r="C16" s="12"/>
      <c r="D16" s="12"/>
      <c r="E16" s="12">
        <f t="shared" si="0"/>
        <v>400000</v>
      </c>
      <c r="F16" s="2"/>
    </row>
    <row r="17" spans="1:6" ht="19.5" customHeight="1">
      <c r="A17" s="108"/>
      <c r="B17" s="1"/>
      <c r="C17" s="12"/>
      <c r="D17" s="12"/>
      <c r="E17" s="12">
        <f t="shared" si="0"/>
        <v>400000</v>
      </c>
      <c r="F17" s="2"/>
    </row>
    <row r="18" spans="1:6" ht="19.5" customHeight="1">
      <c r="A18" s="108"/>
      <c r="B18" s="1"/>
      <c r="C18" s="12"/>
      <c r="D18" s="12"/>
      <c r="E18" s="12">
        <f t="shared" si="0"/>
        <v>400000</v>
      </c>
      <c r="F18" s="2"/>
    </row>
    <row r="19" spans="1:6" ht="19.5" customHeight="1">
      <c r="A19" s="108"/>
      <c r="B19" s="1"/>
      <c r="C19" s="12"/>
      <c r="D19" s="12"/>
      <c r="E19" s="12">
        <f t="shared" si="0"/>
        <v>400000</v>
      </c>
      <c r="F19" s="2"/>
    </row>
    <row r="20" spans="1:6" ht="19.5" customHeight="1">
      <c r="A20" s="108"/>
      <c r="B20" s="1"/>
      <c r="C20" s="12"/>
      <c r="D20" s="12"/>
      <c r="E20" s="12">
        <f t="shared" si="0"/>
        <v>400000</v>
      </c>
      <c r="F20" s="2"/>
    </row>
    <row r="21" spans="1:6" ht="19.5" customHeight="1">
      <c r="A21" s="108"/>
      <c r="B21" s="1"/>
      <c r="C21" s="12"/>
      <c r="D21" s="12"/>
      <c r="E21" s="12">
        <f t="shared" si="0"/>
        <v>400000</v>
      </c>
      <c r="F21" s="2"/>
    </row>
    <row r="22" spans="1:6" ht="19.5" customHeight="1">
      <c r="A22" s="108"/>
      <c r="B22" s="1"/>
      <c r="C22" s="12"/>
      <c r="D22" s="12"/>
      <c r="E22" s="12">
        <f t="shared" si="0"/>
        <v>400000</v>
      </c>
      <c r="F22" s="2"/>
    </row>
    <row r="23" spans="1:6" ht="19.5" customHeight="1">
      <c r="A23" s="108"/>
      <c r="B23" s="1"/>
      <c r="C23" s="12"/>
      <c r="D23" s="12"/>
      <c r="E23" s="12">
        <f t="shared" si="0"/>
        <v>400000</v>
      </c>
      <c r="F23" s="2"/>
    </row>
    <row r="24" spans="1:6" ht="19.5" customHeight="1">
      <c r="A24" s="108"/>
      <c r="B24" s="1"/>
      <c r="C24" s="12"/>
      <c r="D24" s="12"/>
      <c r="E24" s="12">
        <f t="shared" si="0"/>
        <v>400000</v>
      </c>
      <c r="F24" s="2"/>
    </row>
    <row r="25" spans="1:6" ht="19.5" customHeight="1">
      <c r="A25" s="108"/>
      <c r="B25" s="1"/>
      <c r="C25" s="12"/>
      <c r="D25" s="12"/>
      <c r="E25" s="12">
        <f t="shared" si="0"/>
        <v>400000</v>
      </c>
      <c r="F25" s="2"/>
    </row>
    <row r="26" spans="1:6" ht="19.5" customHeight="1">
      <c r="A26" s="108"/>
      <c r="B26" s="1"/>
      <c r="C26" s="12"/>
      <c r="D26" s="12"/>
      <c r="E26" s="12">
        <f t="shared" si="0"/>
        <v>400000</v>
      </c>
      <c r="F26" s="2"/>
    </row>
    <row r="27" spans="1:6" ht="19.5" customHeight="1">
      <c r="A27" s="108"/>
      <c r="B27" s="1"/>
      <c r="C27" s="12"/>
      <c r="D27" s="12"/>
      <c r="E27" s="12">
        <f t="shared" si="0"/>
        <v>400000</v>
      </c>
      <c r="F27" s="2"/>
    </row>
    <row r="28" spans="1:6" ht="19.5" customHeight="1">
      <c r="A28" s="8"/>
      <c r="B28" s="1"/>
      <c r="C28" s="12"/>
      <c r="D28" s="12"/>
      <c r="E28" s="12"/>
      <c r="F28" s="2"/>
    </row>
    <row r="29" spans="1:6" ht="19.5" customHeight="1">
      <c r="A29" s="8"/>
      <c r="B29" s="1"/>
      <c r="C29" s="12"/>
      <c r="D29" s="12"/>
      <c r="E29" s="12"/>
      <c r="F29" s="2"/>
    </row>
    <row r="30" spans="1:6" ht="19.5" customHeight="1">
      <c r="A30" s="8"/>
      <c r="B30" s="1"/>
      <c r="C30" s="12"/>
      <c r="D30" s="12"/>
      <c r="E30" s="12"/>
      <c r="F30" s="2"/>
    </row>
    <row r="31" spans="1:6" ht="19.5" customHeight="1">
      <c r="A31" s="8"/>
      <c r="B31" s="1"/>
      <c r="C31" s="12"/>
      <c r="D31" s="12"/>
      <c r="E31" s="12"/>
      <c r="F31" s="2"/>
    </row>
    <row r="32" spans="1:6" ht="19.5" customHeight="1">
      <c r="A32" s="8"/>
      <c r="B32" s="1"/>
      <c r="C32" s="12"/>
      <c r="D32" s="12"/>
      <c r="E32" s="12"/>
      <c r="F32" s="2"/>
    </row>
    <row r="33" spans="1:6" ht="19.5" customHeight="1">
      <c r="A33" s="8"/>
      <c r="B33" s="1"/>
      <c r="C33" s="12"/>
      <c r="D33" s="12"/>
      <c r="E33" s="12"/>
      <c r="F33" s="2"/>
    </row>
    <row r="34" spans="1:6" ht="19.5" customHeight="1">
      <c r="A34" s="8"/>
      <c r="B34" s="1"/>
      <c r="C34" s="12"/>
      <c r="D34" s="12"/>
      <c r="E34" s="12"/>
      <c r="F34" s="2"/>
    </row>
    <row r="35" spans="1:6" ht="19.5" customHeight="1">
      <c r="A35" s="8"/>
      <c r="B35" s="1"/>
      <c r="C35" s="12"/>
      <c r="D35" s="12"/>
      <c r="E35" s="12"/>
      <c r="F35" s="2"/>
    </row>
    <row r="36" spans="1:6" ht="19.5" customHeight="1">
      <c r="A36" s="8"/>
      <c r="B36" s="1"/>
      <c r="C36" s="12"/>
      <c r="D36" s="12"/>
      <c r="E36" s="12"/>
      <c r="F36" s="2"/>
    </row>
    <row r="37" spans="1:6" ht="19.5" customHeight="1">
      <c r="A37" s="8"/>
      <c r="B37" s="1"/>
      <c r="C37" s="12"/>
      <c r="D37" s="12"/>
      <c r="E37" s="12"/>
      <c r="F37" s="2"/>
    </row>
    <row r="38" spans="1:6" ht="19.5" customHeight="1">
      <c r="A38" s="8"/>
      <c r="B38" s="1"/>
      <c r="C38" s="12"/>
      <c r="D38" s="12"/>
      <c r="E38" s="12"/>
      <c r="F38" s="2"/>
    </row>
    <row r="39" spans="1:6" ht="19.5" customHeight="1">
      <c r="A39" s="8"/>
      <c r="B39" s="1"/>
      <c r="C39" s="12"/>
      <c r="D39" s="12"/>
      <c r="E39" s="12"/>
      <c r="F39" s="2"/>
    </row>
    <row r="40" spans="1:6" ht="19.5" customHeight="1" thickBot="1">
      <c r="A40" s="9"/>
      <c r="B40" s="3"/>
      <c r="C40" s="13"/>
      <c r="D40" s="13"/>
      <c r="E40" s="13"/>
      <c r="F40" s="4"/>
    </row>
  </sheetData>
  <mergeCells count="2">
    <mergeCell ref="C3:D3"/>
    <mergeCell ref="C2:E2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C6B02-5683-4A4B-A428-45DAA84D9BC8}">
  <dimension ref="A3:F40"/>
  <sheetViews>
    <sheetView zoomScaleNormal="100" workbookViewId="0">
      <selection activeCell="B12" sqref="B12"/>
    </sheetView>
  </sheetViews>
  <sheetFormatPr defaultRowHeight="16.5"/>
  <cols>
    <col min="1" max="1" width="7.375" style="6" customWidth="1"/>
    <col min="2" max="2" width="26.75" customWidth="1"/>
    <col min="3" max="5" width="13.875" style="10" customWidth="1"/>
    <col min="6" max="6" width="18.25" customWidth="1"/>
  </cols>
  <sheetData>
    <row r="3" spans="1:6" ht="17.25" thickBot="1">
      <c r="A3" s="67" t="s">
        <v>149</v>
      </c>
      <c r="B3" s="68" t="s">
        <v>150</v>
      </c>
      <c r="C3" s="264" t="s">
        <v>151</v>
      </c>
      <c r="D3" s="264"/>
      <c r="E3" s="14"/>
    </row>
    <row r="4" spans="1:6" ht="23.25" customHeight="1" thickBot="1">
      <c r="A4" s="18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6" ht="19.5" customHeight="1">
      <c r="A5" s="107">
        <v>45052</v>
      </c>
      <c r="B5" s="5" t="s">
        <v>148</v>
      </c>
      <c r="C5" s="11">
        <v>2400000</v>
      </c>
      <c r="D5" s="11"/>
      <c r="E5" s="11">
        <f>C5-D5</f>
        <v>2400000</v>
      </c>
      <c r="F5" s="25"/>
    </row>
    <row r="6" spans="1:6" ht="19.5" customHeight="1">
      <c r="A6" s="108">
        <v>45058</v>
      </c>
      <c r="B6" s="33" t="s">
        <v>7</v>
      </c>
      <c r="C6" s="32"/>
      <c r="D6" s="32">
        <v>1300000</v>
      </c>
      <c r="E6" s="32">
        <f>E5+C6-D6</f>
        <v>1100000</v>
      </c>
      <c r="F6" s="38" t="s">
        <v>143</v>
      </c>
    </row>
    <row r="7" spans="1:6" ht="19.5" customHeight="1">
      <c r="A7" s="108">
        <v>45580</v>
      </c>
      <c r="B7" s="1" t="s">
        <v>193</v>
      </c>
      <c r="C7" s="12"/>
      <c r="D7" s="12">
        <v>1100000</v>
      </c>
      <c r="E7" s="12">
        <f t="shared" ref="E7:E27" si="0">E6+C7-D7</f>
        <v>0</v>
      </c>
      <c r="F7" s="2"/>
    </row>
    <row r="8" spans="1:6" ht="19.5" customHeight="1">
      <c r="A8" s="108"/>
      <c r="B8" s="1"/>
      <c r="C8" s="12"/>
      <c r="D8" s="12"/>
      <c r="E8" s="12">
        <f t="shared" si="0"/>
        <v>0</v>
      </c>
      <c r="F8" s="2"/>
    </row>
    <row r="9" spans="1:6" ht="19.5" customHeight="1">
      <c r="A9" s="108"/>
      <c r="B9" s="1"/>
      <c r="C9" s="12"/>
      <c r="D9" s="12"/>
      <c r="E9" s="12">
        <f t="shared" si="0"/>
        <v>0</v>
      </c>
      <c r="F9" s="2"/>
    </row>
    <row r="10" spans="1:6" ht="19.5" customHeight="1">
      <c r="A10" s="108"/>
      <c r="B10" s="1"/>
      <c r="C10" s="12"/>
      <c r="D10" s="12"/>
      <c r="E10" s="12">
        <f t="shared" si="0"/>
        <v>0</v>
      </c>
      <c r="F10" s="2"/>
    </row>
    <row r="11" spans="1:6" ht="19.5" customHeight="1">
      <c r="A11" s="108"/>
      <c r="B11" s="1"/>
      <c r="C11" s="12"/>
      <c r="D11" s="12"/>
      <c r="E11" s="12">
        <f t="shared" si="0"/>
        <v>0</v>
      </c>
      <c r="F11" s="2"/>
    </row>
    <row r="12" spans="1:6" ht="19.5" customHeight="1">
      <c r="A12" s="108"/>
      <c r="B12" s="1"/>
      <c r="C12" s="12"/>
      <c r="D12" s="12"/>
      <c r="E12" s="12">
        <f t="shared" si="0"/>
        <v>0</v>
      </c>
      <c r="F12" s="2"/>
    </row>
    <row r="13" spans="1:6" ht="19.5" customHeight="1">
      <c r="A13" s="108"/>
      <c r="B13" s="1"/>
      <c r="C13" s="12"/>
      <c r="D13" s="12"/>
      <c r="E13" s="12">
        <f t="shared" si="0"/>
        <v>0</v>
      </c>
      <c r="F13" s="2"/>
    </row>
    <row r="14" spans="1:6" ht="19.5" customHeight="1">
      <c r="A14" s="108"/>
      <c r="B14" s="1"/>
      <c r="C14" s="12"/>
      <c r="D14" s="12"/>
      <c r="E14" s="12">
        <f t="shared" si="0"/>
        <v>0</v>
      </c>
      <c r="F14" s="2"/>
    </row>
    <row r="15" spans="1:6" ht="19.5" customHeight="1">
      <c r="A15" s="108"/>
      <c r="B15" s="1"/>
      <c r="C15" s="12"/>
      <c r="D15" s="12"/>
      <c r="E15" s="12">
        <f t="shared" si="0"/>
        <v>0</v>
      </c>
      <c r="F15" s="2"/>
    </row>
    <row r="16" spans="1:6" ht="19.5" customHeight="1">
      <c r="A16" s="108"/>
      <c r="B16" s="1"/>
      <c r="C16" s="12"/>
      <c r="D16" s="12"/>
      <c r="E16" s="12">
        <f t="shared" si="0"/>
        <v>0</v>
      </c>
      <c r="F16" s="2"/>
    </row>
    <row r="17" spans="1:6" ht="19.5" customHeight="1">
      <c r="A17" s="108"/>
      <c r="B17" s="1"/>
      <c r="C17" s="12"/>
      <c r="D17" s="12"/>
      <c r="E17" s="12">
        <f t="shared" si="0"/>
        <v>0</v>
      </c>
      <c r="F17" s="2"/>
    </row>
    <row r="18" spans="1:6" ht="19.5" customHeight="1">
      <c r="A18" s="108"/>
      <c r="B18" s="1"/>
      <c r="C18" s="12"/>
      <c r="D18" s="12"/>
      <c r="E18" s="12">
        <f t="shared" si="0"/>
        <v>0</v>
      </c>
      <c r="F18" s="2"/>
    </row>
    <row r="19" spans="1:6" ht="19.5" customHeight="1">
      <c r="A19" s="108"/>
      <c r="B19" s="1"/>
      <c r="C19" s="12"/>
      <c r="D19" s="12"/>
      <c r="E19" s="12">
        <f t="shared" si="0"/>
        <v>0</v>
      </c>
      <c r="F19" s="2"/>
    </row>
    <row r="20" spans="1:6" ht="19.5" customHeight="1">
      <c r="A20" s="108"/>
      <c r="B20" s="1"/>
      <c r="C20" s="12"/>
      <c r="D20" s="12"/>
      <c r="E20" s="12">
        <f t="shared" si="0"/>
        <v>0</v>
      </c>
      <c r="F20" s="2"/>
    </row>
    <row r="21" spans="1:6" ht="19.5" customHeight="1">
      <c r="A21" s="108"/>
      <c r="B21" s="1"/>
      <c r="C21" s="12"/>
      <c r="D21" s="12"/>
      <c r="E21" s="12">
        <f t="shared" si="0"/>
        <v>0</v>
      </c>
      <c r="F21" s="2"/>
    </row>
    <row r="22" spans="1:6" ht="19.5" customHeight="1">
      <c r="A22" s="108"/>
      <c r="B22" s="1"/>
      <c r="C22" s="12"/>
      <c r="D22" s="12"/>
      <c r="E22" s="12">
        <f t="shared" si="0"/>
        <v>0</v>
      </c>
      <c r="F22" s="2"/>
    </row>
    <row r="23" spans="1:6" ht="19.5" customHeight="1">
      <c r="A23" s="108"/>
      <c r="B23" s="1"/>
      <c r="C23" s="12"/>
      <c r="D23" s="12"/>
      <c r="E23" s="12">
        <f t="shared" si="0"/>
        <v>0</v>
      </c>
      <c r="F23" s="2"/>
    </row>
    <row r="24" spans="1:6" ht="19.5" customHeight="1">
      <c r="A24" s="108"/>
      <c r="B24" s="1"/>
      <c r="C24" s="12"/>
      <c r="D24" s="12"/>
      <c r="E24" s="12">
        <f t="shared" si="0"/>
        <v>0</v>
      </c>
      <c r="F24" s="2"/>
    </row>
    <row r="25" spans="1:6" ht="19.5" customHeight="1">
      <c r="A25" s="108"/>
      <c r="B25" s="1"/>
      <c r="C25" s="12"/>
      <c r="D25" s="12"/>
      <c r="E25" s="12">
        <f t="shared" si="0"/>
        <v>0</v>
      </c>
      <c r="F25" s="2"/>
    </row>
    <row r="26" spans="1:6" ht="19.5" customHeight="1">
      <c r="A26" s="108"/>
      <c r="B26" s="1"/>
      <c r="C26" s="12"/>
      <c r="D26" s="12"/>
      <c r="E26" s="12">
        <f t="shared" si="0"/>
        <v>0</v>
      </c>
      <c r="F26" s="2"/>
    </row>
    <row r="27" spans="1:6" ht="19.5" customHeight="1">
      <c r="A27" s="108"/>
      <c r="B27" s="1"/>
      <c r="C27" s="12"/>
      <c r="D27" s="12"/>
      <c r="E27" s="12">
        <f t="shared" si="0"/>
        <v>0</v>
      </c>
      <c r="F27" s="2"/>
    </row>
    <row r="28" spans="1:6" ht="19.5" customHeight="1">
      <c r="A28" s="8"/>
      <c r="B28" s="1"/>
      <c r="C28" s="12"/>
      <c r="D28" s="12"/>
      <c r="E28" s="12"/>
      <c r="F28" s="2"/>
    </row>
    <row r="29" spans="1:6" ht="19.5" customHeight="1">
      <c r="A29" s="8"/>
      <c r="B29" s="1"/>
      <c r="C29" s="12"/>
      <c r="D29" s="12"/>
      <c r="E29" s="12"/>
      <c r="F29" s="2"/>
    </row>
    <row r="30" spans="1:6" ht="19.5" customHeight="1">
      <c r="A30" s="8"/>
      <c r="B30" s="1"/>
      <c r="C30" s="12"/>
      <c r="D30" s="12"/>
      <c r="E30" s="12"/>
      <c r="F30" s="2"/>
    </row>
    <row r="31" spans="1:6" ht="19.5" customHeight="1">
      <c r="A31" s="8"/>
      <c r="B31" s="1"/>
      <c r="C31" s="12"/>
      <c r="D31" s="12"/>
      <c r="E31" s="12"/>
      <c r="F31" s="2"/>
    </row>
    <row r="32" spans="1:6" ht="19.5" customHeight="1">
      <c r="A32" s="8"/>
      <c r="B32" s="1"/>
      <c r="C32" s="12"/>
      <c r="D32" s="12"/>
      <c r="E32" s="12"/>
      <c r="F32" s="2"/>
    </row>
    <row r="33" spans="1:6" ht="19.5" customHeight="1">
      <c r="A33" s="8"/>
      <c r="B33" s="1"/>
      <c r="C33" s="12"/>
      <c r="D33" s="12"/>
      <c r="E33" s="12"/>
      <c r="F33" s="2"/>
    </row>
    <row r="34" spans="1:6" ht="19.5" customHeight="1">
      <c r="A34" s="8"/>
      <c r="B34" s="1"/>
      <c r="C34" s="12"/>
      <c r="D34" s="12"/>
      <c r="E34" s="12"/>
      <c r="F34" s="2"/>
    </row>
    <row r="35" spans="1:6" ht="19.5" customHeight="1">
      <c r="A35" s="8"/>
      <c r="B35" s="1"/>
      <c r="C35" s="12"/>
      <c r="D35" s="12"/>
      <c r="E35" s="12"/>
      <c r="F35" s="2"/>
    </row>
    <row r="36" spans="1:6" ht="19.5" customHeight="1">
      <c r="A36" s="8"/>
      <c r="B36" s="1"/>
      <c r="C36" s="12"/>
      <c r="D36" s="12"/>
      <c r="E36" s="12"/>
      <c r="F36" s="2"/>
    </row>
    <row r="37" spans="1:6" ht="19.5" customHeight="1">
      <c r="A37" s="8"/>
      <c r="B37" s="1"/>
      <c r="C37" s="12"/>
      <c r="D37" s="12"/>
      <c r="E37" s="12"/>
      <c r="F37" s="2"/>
    </row>
    <row r="38" spans="1:6" ht="19.5" customHeight="1">
      <c r="A38" s="8"/>
      <c r="B38" s="1"/>
      <c r="C38" s="12"/>
      <c r="D38" s="12"/>
      <c r="E38" s="12"/>
      <c r="F38" s="2"/>
    </row>
    <row r="39" spans="1:6" ht="19.5" customHeight="1">
      <c r="A39" s="8"/>
      <c r="B39" s="1"/>
      <c r="C39" s="12"/>
      <c r="D39" s="12"/>
      <c r="E39" s="12"/>
      <c r="F39" s="2"/>
    </row>
    <row r="40" spans="1:6" ht="19.5" customHeight="1" thickBot="1">
      <c r="A40" s="9"/>
      <c r="B40" s="3"/>
      <c r="C40" s="13"/>
      <c r="D40" s="13"/>
      <c r="E40" s="13"/>
      <c r="F40" s="4"/>
    </row>
  </sheetData>
  <mergeCells count="1">
    <mergeCell ref="C3:D3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066C3-36EA-4B75-BDA8-1347F1DECD4E}">
  <dimension ref="A1:F40"/>
  <sheetViews>
    <sheetView zoomScaleNormal="100" workbookViewId="0">
      <selection activeCell="G24" sqref="G24"/>
    </sheetView>
  </sheetViews>
  <sheetFormatPr defaultRowHeight="16.5"/>
  <cols>
    <col min="1" max="1" width="7.375" style="104" customWidth="1"/>
    <col min="2" max="2" width="26.75" customWidth="1"/>
    <col min="3" max="5" width="13.875" style="10" customWidth="1"/>
    <col min="6" max="6" width="18.25" customWidth="1"/>
  </cols>
  <sheetData>
    <row r="1" spans="1:6" s="54" customFormat="1">
      <c r="A1" s="99"/>
      <c r="C1" s="55"/>
      <c r="D1" s="55"/>
      <c r="E1" s="55"/>
    </row>
    <row r="2" spans="1:6" s="54" customFormat="1" ht="20.25">
      <c r="A2" s="99"/>
      <c r="C2" s="258" t="s">
        <v>238</v>
      </c>
      <c r="D2" s="259"/>
      <c r="E2" s="260"/>
    </row>
    <row r="3" spans="1:6" s="54" customFormat="1" ht="17.25" thickBot="1">
      <c r="A3" s="125" t="s">
        <v>444</v>
      </c>
      <c r="B3" s="70"/>
      <c r="C3" s="265" t="s">
        <v>455</v>
      </c>
      <c r="D3" s="265"/>
      <c r="E3" s="71"/>
    </row>
    <row r="4" spans="1:6" ht="23.25" customHeight="1" thickBot="1">
      <c r="A4" s="118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6" ht="19.5" customHeight="1">
      <c r="A5" s="101">
        <v>45306</v>
      </c>
      <c r="B5" s="5" t="s">
        <v>65</v>
      </c>
      <c r="C5" s="11">
        <v>40000000</v>
      </c>
      <c r="D5" s="11"/>
      <c r="E5" s="11">
        <f>C5-D5</f>
        <v>40000000</v>
      </c>
      <c r="F5" s="25"/>
    </row>
    <row r="6" spans="1:6" ht="19.5" customHeight="1">
      <c r="A6" s="102"/>
      <c r="B6" s="33" t="s">
        <v>672</v>
      </c>
      <c r="C6" s="32"/>
      <c r="D6" s="32">
        <v>4000000</v>
      </c>
      <c r="E6" s="32">
        <f>E5+C6-D6</f>
        <v>36000000</v>
      </c>
      <c r="F6" s="38" t="s">
        <v>673</v>
      </c>
    </row>
    <row r="7" spans="1:6" ht="19.5" customHeight="1">
      <c r="A7" s="102">
        <v>45342</v>
      </c>
      <c r="B7" s="1" t="s">
        <v>7</v>
      </c>
      <c r="C7" s="12"/>
      <c r="D7" s="12">
        <v>30000000</v>
      </c>
      <c r="E7" s="12">
        <f t="shared" ref="E7:E27" si="0">E6+C7-D7</f>
        <v>6000000</v>
      </c>
      <c r="F7" s="2"/>
    </row>
    <row r="8" spans="1:6" ht="19.5" customHeight="1">
      <c r="A8" s="102">
        <v>45434</v>
      </c>
      <c r="B8" s="1" t="s">
        <v>606</v>
      </c>
      <c r="C8" s="12">
        <v>40000</v>
      </c>
      <c r="D8" s="12"/>
      <c r="E8" s="12">
        <f t="shared" si="0"/>
        <v>6040000</v>
      </c>
      <c r="F8" s="2"/>
    </row>
    <row r="9" spans="1:6" ht="19.5" customHeight="1">
      <c r="A9" s="102">
        <v>45443</v>
      </c>
      <c r="B9" s="1" t="s">
        <v>647</v>
      </c>
      <c r="C9" s="12">
        <v>5600</v>
      </c>
      <c r="D9" s="12">
        <v>5600</v>
      </c>
      <c r="E9" s="12">
        <f t="shared" si="0"/>
        <v>6040000</v>
      </c>
      <c r="F9" s="2" t="s">
        <v>648</v>
      </c>
    </row>
    <row r="10" spans="1:6" ht="19.5" customHeight="1">
      <c r="A10" s="102">
        <v>45535</v>
      </c>
      <c r="B10" s="209" t="s">
        <v>7</v>
      </c>
      <c r="C10" s="208"/>
      <c r="D10" s="208">
        <v>6000000</v>
      </c>
      <c r="E10" s="12">
        <f t="shared" si="0"/>
        <v>40000</v>
      </c>
      <c r="F10" s="2"/>
    </row>
    <row r="11" spans="1:6" ht="19.5" customHeight="1">
      <c r="A11" s="102">
        <v>45769</v>
      </c>
      <c r="B11" s="1" t="s">
        <v>1191</v>
      </c>
      <c r="C11" s="12">
        <v>3190000</v>
      </c>
      <c r="D11" s="12"/>
      <c r="E11" s="23">
        <f t="shared" si="0"/>
        <v>3230000</v>
      </c>
      <c r="F11" s="2"/>
    </row>
    <row r="12" spans="1:6" ht="19.5" customHeight="1">
      <c r="A12" s="102"/>
      <c r="B12" s="1"/>
      <c r="C12" s="12"/>
      <c r="D12" s="12"/>
      <c r="E12" s="12">
        <f t="shared" si="0"/>
        <v>3230000</v>
      </c>
      <c r="F12" s="2"/>
    </row>
    <row r="13" spans="1:6" ht="19.5" customHeight="1">
      <c r="A13" s="102"/>
      <c r="B13" s="1"/>
      <c r="C13" s="12"/>
      <c r="D13" s="12"/>
      <c r="E13" s="12">
        <f t="shared" si="0"/>
        <v>3230000</v>
      </c>
      <c r="F13" s="2"/>
    </row>
    <row r="14" spans="1:6" ht="19.5" customHeight="1">
      <c r="A14" s="102"/>
      <c r="B14" s="1"/>
      <c r="C14" s="12"/>
      <c r="D14" s="12"/>
      <c r="E14" s="12">
        <f t="shared" si="0"/>
        <v>3230000</v>
      </c>
      <c r="F14" s="2"/>
    </row>
    <row r="15" spans="1:6" ht="19.5" customHeight="1">
      <c r="A15" s="102"/>
      <c r="B15" s="1"/>
      <c r="C15" s="12"/>
      <c r="D15" s="12"/>
      <c r="E15" s="12">
        <f t="shared" si="0"/>
        <v>3230000</v>
      </c>
      <c r="F15" s="2"/>
    </row>
    <row r="16" spans="1:6" ht="19.5" customHeight="1">
      <c r="A16" s="102"/>
      <c r="B16" s="1"/>
      <c r="C16" s="12"/>
      <c r="D16" s="12"/>
      <c r="E16" s="12">
        <f t="shared" si="0"/>
        <v>3230000</v>
      </c>
      <c r="F16" s="2"/>
    </row>
    <row r="17" spans="1:6" ht="19.5" customHeight="1">
      <c r="A17" s="102"/>
      <c r="B17" s="1"/>
      <c r="C17" s="12"/>
      <c r="D17" s="12"/>
      <c r="E17" s="12">
        <f t="shared" si="0"/>
        <v>3230000</v>
      </c>
      <c r="F17" s="2"/>
    </row>
    <row r="18" spans="1:6" ht="19.5" customHeight="1">
      <c r="A18" s="102"/>
      <c r="B18" s="1"/>
      <c r="C18" s="12"/>
      <c r="D18" s="12"/>
      <c r="E18" s="12">
        <f t="shared" si="0"/>
        <v>3230000</v>
      </c>
      <c r="F18" s="2"/>
    </row>
    <row r="19" spans="1:6" ht="19.5" customHeight="1">
      <c r="A19" s="102"/>
      <c r="B19" s="1"/>
      <c r="C19" s="12"/>
      <c r="D19" s="12"/>
      <c r="E19" s="12">
        <f t="shared" si="0"/>
        <v>3230000</v>
      </c>
      <c r="F19" s="2"/>
    </row>
    <row r="20" spans="1:6" ht="19.5" customHeight="1">
      <c r="A20" s="102"/>
      <c r="B20" s="1"/>
      <c r="C20" s="12"/>
      <c r="D20" s="12"/>
      <c r="E20" s="12">
        <f t="shared" si="0"/>
        <v>3230000</v>
      </c>
      <c r="F20" s="2"/>
    </row>
    <row r="21" spans="1:6" ht="19.5" customHeight="1">
      <c r="A21" s="102"/>
      <c r="B21" s="1"/>
      <c r="C21" s="12"/>
      <c r="D21" s="12"/>
      <c r="E21" s="12">
        <f t="shared" si="0"/>
        <v>3230000</v>
      </c>
      <c r="F21" s="2"/>
    </row>
    <row r="22" spans="1:6" ht="19.5" customHeight="1">
      <c r="A22" s="102"/>
      <c r="B22" s="1"/>
      <c r="C22" s="12"/>
      <c r="D22" s="12"/>
      <c r="E22" s="12">
        <f t="shared" si="0"/>
        <v>3230000</v>
      </c>
      <c r="F22" s="2"/>
    </row>
    <row r="23" spans="1:6" ht="19.5" customHeight="1">
      <c r="A23" s="102"/>
      <c r="B23" s="1"/>
      <c r="C23" s="12"/>
      <c r="D23" s="12"/>
      <c r="E23" s="12">
        <f t="shared" si="0"/>
        <v>3230000</v>
      </c>
      <c r="F23" s="2"/>
    </row>
    <row r="24" spans="1:6" ht="19.5" customHeight="1">
      <c r="A24" s="102"/>
      <c r="B24" s="1"/>
      <c r="C24" s="12"/>
      <c r="D24" s="12"/>
      <c r="E24" s="12">
        <f t="shared" si="0"/>
        <v>3230000</v>
      </c>
      <c r="F24" s="2"/>
    </row>
    <row r="25" spans="1:6" ht="19.5" customHeight="1">
      <c r="A25" s="102"/>
      <c r="B25" s="1"/>
      <c r="C25" s="12"/>
      <c r="D25" s="12"/>
      <c r="E25" s="12">
        <f t="shared" si="0"/>
        <v>3230000</v>
      </c>
      <c r="F25" s="2"/>
    </row>
    <row r="26" spans="1:6" ht="19.5" customHeight="1">
      <c r="A26" s="102"/>
      <c r="B26" s="1"/>
      <c r="C26" s="12"/>
      <c r="D26" s="12"/>
      <c r="E26" s="12">
        <f t="shared" si="0"/>
        <v>3230000</v>
      </c>
      <c r="F26" s="2"/>
    </row>
    <row r="27" spans="1:6" ht="19.5" customHeight="1">
      <c r="A27" s="102"/>
      <c r="B27" s="1"/>
      <c r="C27" s="12"/>
      <c r="D27" s="12"/>
      <c r="E27" s="12">
        <f t="shared" si="0"/>
        <v>3230000</v>
      </c>
      <c r="F27" s="2"/>
    </row>
    <row r="28" spans="1:6" ht="19.5" customHeight="1">
      <c r="A28" s="102"/>
      <c r="B28" s="1"/>
      <c r="C28" s="12"/>
      <c r="D28" s="12"/>
      <c r="E28" s="12"/>
      <c r="F28" s="2"/>
    </row>
    <row r="29" spans="1:6" ht="19.5" customHeight="1">
      <c r="A29" s="102"/>
      <c r="B29" s="1"/>
      <c r="C29" s="12"/>
      <c r="D29" s="12"/>
      <c r="E29" s="12"/>
      <c r="F29" s="2"/>
    </row>
    <row r="30" spans="1:6" ht="19.5" customHeight="1">
      <c r="A30" s="102"/>
      <c r="B30" s="1"/>
      <c r="C30" s="12"/>
      <c r="D30" s="12"/>
      <c r="E30" s="12"/>
      <c r="F30" s="2"/>
    </row>
    <row r="31" spans="1:6" ht="19.5" customHeight="1">
      <c r="A31" s="102"/>
      <c r="B31" s="1"/>
      <c r="C31" s="12"/>
      <c r="D31" s="12"/>
      <c r="E31" s="12"/>
      <c r="F31" s="2"/>
    </row>
    <row r="32" spans="1:6" ht="19.5" customHeight="1">
      <c r="A32" s="102"/>
      <c r="B32" s="1"/>
      <c r="C32" s="12"/>
      <c r="D32" s="12"/>
      <c r="E32" s="12"/>
      <c r="F32" s="2"/>
    </row>
    <row r="33" spans="1:6" ht="19.5" customHeight="1">
      <c r="A33" s="102"/>
      <c r="B33" s="1"/>
      <c r="C33" s="12"/>
      <c r="D33" s="12"/>
      <c r="E33" s="12"/>
      <c r="F33" s="2"/>
    </row>
    <row r="34" spans="1:6" ht="19.5" customHeight="1">
      <c r="A34" s="102"/>
      <c r="B34" s="1"/>
      <c r="C34" s="12"/>
      <c r="D34" s="12"/>
      <c r="E34" s="12"/>
      <c r="F34" s="2"/>
    </row>
    <row r="35" spans="1:6" ht="19.5" customHeight="1">
      <c r="A35" s="102"/>
      <c r="B35" s="1"/>
      <c r="C35" s="12"/>
      <c r="D35" s="12"/>
      <c r="E35" s="12"/>
      <c r="F35" s="2"/>
    </row>
    <row r="36" spans="1:6" ht="19.5" customHeight="1">
      <c r="A36" s="102"/>
      <c r="B36" s="1"/>
      <c r="C36" s="12"/>
      <c r="D36" s="12"/>
      <c r="E36" s="12"/>
      <c r="F36" s="2"/>
    </row>
    <row r="37" spans="1:6" ht="19.5" customHeight="1">
      <c r="A37" s="102"/>
      <c r="B37" s="1"/>
      <c r="C37" s="12"/>
      <c r="D37" s="12"/>
      <c r="E37" s="12"/>
      <c r="F37" s="2"/>
    </row>
    <row r="38" spans="1:6" ht="19.5" customHeight="1">
      <c r="A38" s="102"/>
      <c r="B38" s="1"/>
      <c r="C38" s="12"/>
      <c r="D38" s="12"/>
      <c r="E38" s="12"/>
      <c r="F38" s="2"/>
    </row>
    <row r="39" spans="1:6" ht="19.5" customHeight="1">
      <c r="A39" s="102"/>
      <c r="B39" s="1"/>
      <c r="C39" s="12"/>
      <c r="D39" s="12"/>
      <c r="E39" s="12"/>
      <c r="F39" s="2"/>
    </row>
    <row r="40" spans="1:6" ht="19.5" customHeight="1" thickBot="1">
      <c r="A40" s="103"/>
      <c r="B40" s="3"/>
      <c r="C40" s="13"/>
      <c r="D40" s="13"/>
      <c r="E40" s="13"/>
      <c r="F40" s="4"/>
    </row>
  </sheetData>
  <mergeCells count="2">
    <mergeCell ref="C2:E2"/>
    <mergeCell ref="C3:D3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35132-541A-422E-89CF-08BFA0266CC8}">
  <dimension ref="A2:F40"/>
  <sheetViews>
    <sheetView zoomScaleNormal="100" workbookViewId="0">
      <selection activeCell="E14" sqref="E14"/>
    </sheetView>
  </sheetViews>
  <sheetFormatPr defaultRowHeight="16.5"/>
  <cols>
    <col min="1" max="1" width="7.375" style="6" customWidth="1"/>
    <col min="2" max="2" width="26.75" customWidth="1"/>
    <col min="3" max="5" width="13.875" style="10" customWidth="1"/>
    <col min="6" max="6" width="18.25" customWidth="1"/>
  </cols>
  <sheetData>
    <row r="2" spans="1:6" ht="20.25">
      <c r="C2" s="258" t="s">
        <v>238</v>
      </c>
      <c r="D2" s="259"/>
      <c r="E2" s="260"/>
    </row>
    <row r="3" spans="1:6" ht="17.25" thickBot="1">
      <c r="A3" s="6" t="s">
        <v>316</v>
      </c>
      <c r="B3" s="44" t="s">
        <v>317</v>
      </c>
      <c r="C3" s="262" t="s">
        <v>327</v>
      </c>
      <c r="D3" s="262"/>
      <c r="E3" s="14" t="s">
        <v>328</v>
      </c>
    </row>
    <row r="4" spans="1:6" ht="23.25" customHeight="1" thickBot="1">
      <c r="A4" s="105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6" ht="19.5" customHeight="1">
      <c r="A5" s="101">
        <v>45212</v>
      </c>
      <c r="B5" s="5" t="s">
        <v>318</v>
      </c>
      <c r="C5" s="11">
        <v>11400000</v>
      </c>
      <c r="D5" s="11">
        <v>10000000</v>
      </c>
      <c r="E5" s="11">
        <f>C5-D5</f>
        <v>1400000</v>
      </c>
      <c r="F5" s="25"/>
    </row>
    <row r="6" spans="1:6" ht="19.5" customHeight="1">
      <c r="A6" s="102">
        <v>45216</v>
      </c>
      <c r="B6" s="81" t="s">
        <v>319</v>
      </c>
      <c r="C6" s="106">
        <v>80000</v>
      </c>
      <c r="D6" s="106"/>
      <c r="E6" s="37">
        <f>E5+C6-D6</f>
        <v>1480000</v>
      </c>
      <c r="F6" s="38"/>
    </row>
    <row r="7" spans="1:6" ht="19.5" customHeight="1">
      <c r="A7" s="102">
        <v>45218</v>
      </c>
      <c r="B7" s="81" t="s">
        <v>325</v>
      </c>
      <c r="C7" s="12">
        <v>2000000</v>
      </c>
      <c r="D7" s="12"/>
      <c r="E7" s="12">
        <f t="shared" ref="E7:E27" si="0">E6+C7-D7</f>
        <v>3480000</v>
      </c>
      <c r="F7" s="2" t="s">
        <v>358</v>
      </c>
    </row>
    <row r="8" spans="1:6" ht="19.5" customHeight="1">
      <c r="A8" s="102">
        <v>45239</v>
      </c>
      <c r="B8" s="1" t="s">
        <v>380</v>
      </c>
      <c r="C8" s="96">
        <v>1307000</v>
      </c>
      <c r="D8" s="96"/>
      <c r="E8" s="96">
        <f t="shared" si="0"/>
        <v>4787000</v>
      </c>
      <c r="F8" s="2"/>
    </row>
    <row r="9" spans="1:6" ht="19.5" customHeight="1">
      <c r="A9" s="102">
        <v>45240</v>
      </c>
      <c r="B9" s="1" t="s">
        <v>7</v>
      </c>
      <c r="C9" s="111"/>
      <c r="D9" s="12">
        <v>1300000</v>
      </c>
      <c r="E9" s="23">
        <f t="shared" si="0"/>
        <v>3487000</v>
      </c>
      <c r="F9" s="2"/>
    </row>
    <row r="10" spans="1:6" ht="19.5" customHeight="1">
      <c r="A10" s="102"/>
      <c r="B10" s="1"/>
      <c r="C10" s="12"/>
      <c r="D10" s="12"/>
      <c r="E10" s="12">
        <f t="shared" si="0"/>
        <v>3487000</v>
      </c>
      <c r="F10" s="2"/>
    </row>
    <row r="11" spans="1:6" ht="19.5" customHeight="1">
      <c r="A11" s="102"/>
      <c r="B11" s="1"/>
      <c r="C11" s="12"/>
      <c r="D11" s="12"/>
      <c r="E11" s="12">
        <f t="shared" si="0"/>
        <v>3487000</v>
      </c>
      <c r="F11" s="2"/>
    </row>
    <row r="12" spans="1:6" ht="19.5" customHeight="1">
      <c r="A12" s="102"/>
      <c r="B12" s="1"/>
      <c r="C12" s="12"/>
      <c r="D12" s="12"/>
      <c r="E12" s="12">
        <f t="shared" si="0"/>
        <v>3487000</v>
      </c>
      <c r="F12" s="2"/>
    </row>
    <row r="13" spans="1:6" ht="19.5" customHeight="1">
      <c r="A13" s="102"/>
      <c r="B13" s="1"/>
      <c r="C13" s="12"/>
      <c r="D13" s="12"/>
      <c r="E13" s="12">
        <f t="shared" si="0"/>
        <v>3487000</v>
      </c>
      <c r="F13" s="2"/>
    </row>
    <row r="14" spans="1:6" ht="19.5" customHeight="1">
      <c r="A14" s="102"/>
      <c r="B14" s="1"/>
      <c r="C14" s="12"/>
      <c r="D14" s="12"/>
      <c r="E14" s="12">
        <f t="shared" si="0"/>
        <v>3487000</v>
      </c>
      <c r="F14" s="2"/>
    </row>
    <row r="15" spans="1:6" ht="19.5" customHeight="1">
      <c r="A15" s="102"/>
      <c r="B15" s="1"/>
      <c r="C15" s="12"/>
      <c r="D15" s="12"/>
      <c r="E15" s="12">
        <f t="shared" si="0"/>
        <v>3487000</v>
      </c>
      <c r="F15" s="2"/>
    </row>
    <row r="16" spans="1:6" ht="19.5" customHeight="1">
      <c r="A16" s="102"/>
      <c r="B16" s="1"/>
      <c r="C16" s="12"/>
      <c r="D16" s="12"/>
      <c r="E16" s="12">
        <f t="shared" si="0"/>
        <v>3487000</v>
      </c>
      <c r="F16" s="2"/>
    </row>
    <row r="17" spans="1:6" ht="19.5" customHeight="1">
      <c r="A17" s="102"/>
      <c r="B17" s="1"/>
      <c r="C17" s="12"/>
      <c r="D17" s="12"/>
      <c r="E17" s="12">
        <f t="shared" si="0"/>
        <v>3487000</v>
      </c>
      <c r="F17" s="2"/>
    </row>
    <row r="18" spans="1:6" ht="19.5" customHeight="1">
      <c r="A18" s="102"/>
      <c r="B18" s="1"/>
      <c r="C18" s="12"/>
      <c r="D18" s="12"/>
      <c r="E18" s="12">
        <f t="shared" si="0"/>
        <v>3487000</v>
      </c>
      <c r="F18" s="2"/>
    </row>
    <row r="19" spans="1:6" ht="19.5" customHeight="1">
      <c r="A19" s="102"/>
      <c r="B19" s="1"/>
      <c r="C19" s="12"/>
      <c r="D19" s="12"/>
      <c r="E19" s="12">
        <f t="shared" si="0"/>
        <v>3487000</v>
      </c>
      <c r="F19" s="2"/>
    </row>
    <row r="20" spans="1:6" ht="19.5" customHeight="1">
      <c r="A20" s="102"/>
      <c r="B20" s="1"/>
      <c r="C20" s="12"/>
      <c r="D20" s="12"/>
      <c r="E20" s="12">
        <f t="shared" si="0"/>
        <v>3487000</v>
      </c>
      <c r="F20" s="2"/>
    </row>
    <row r="21" spans="1:6" ht="19.5" customHeight="1">
      <c r="A21" s="102"/>
      <c r="B21" s="1"/>
      <c r="C21" s="12"/>
      <c r="D21" s="12"/>
      <c r="E21" s="12">
        <f t="shared" si="0"/>
        <v>3487000</v>
      </c>
      <c r="F21" s="2"/>
    </row>
    <row r="22" spans="1:6" ht="19.5" customHeight="1">
      <c r="A22" s="102"/>
      <c r="B22" s="1"/>
      <c r="C22" s="12"/>
      <c r="D22" s="12"/>
      <c r="E22" s="12">
        <f t="shared" si="0"/>
        <v>3487000</v>
      </c>
      <c r="F22" s="2"/>
    </row>
    <row r="23" spans="1:6" ht="19.5" customHeight="1">
      <c r="A23" s="102"/>
      <c r="B23" s="1"/>
      <c r="C23" s="12"/>
      <c r="D23" s="12"/>
      <c r="E23" s="12">
        <f t="shared" si="0"/>
        <v>3487000</v>
      </c>
      <c r="F23" s="2"/>
    </row>
    <row r="24" spans="1:6" ht="19.5" customHeight="1">
      <c r="A24" s="102"/>
      <c r="B24" s="1"/>
      <c r="C24" s="12"/>
      <c r="D24" s="12"/>
      <c r="E24" s="12">
        <f t="shared" si="0"/>
        <v>3487000</v>
      </c>
      <c r="F24" s="2"/>
    </row>
    <row r="25" spans="1:6" ht="19.5" customHeight="1">
      <c r="A25" s="102"/>
      <c r="B25" s="1"/>
      <c r="C25" s="12"/>
      <c r="D25" s="12"/>
      <c r="E25" s="12">
        <f t="shared" si="0"/>
        <v>3487000</v>
      </c>
      <c r="F25" s="2"/>
    </row>
    <row r="26" spans="1:6" ht="19.5" customHeight="1">
      <c r="A26" s="102"/>
      <c r="B26" s="1"/>
      <c r="C26" s="12"/>
      <c r="D26" s="12"/>
      <c r="E26" s="12">
        <f t="shared" si="0"/>
        <v>3487000</v>
      </c>
      <c r="F26" s="2"/>
    </row>
    <row r="27" spans="1:6" ht="19.5" customHeight="1">
      <c r="A27" s="102"/>
      <c r="B27" s="1"/>
      <c r="C27" s="12"/>
      <c r="D27" s="12"/>
      <c r="E27" s="12">
        <f t="shared" si="0"/>
        <v>3487000</v>
      </c>
      <c r="F27" s="2"/>
    </row>
    <row r="28" spans="1:6" ht="19.5" customHeight="1">
      <c r="A28" s="102"/>
      <c r="B28" s="1"/>
      <c r="C28" s="12"/>
      <c r="D28" s="12"/>
      <c r="E28" s="12"/>
      <c r="F28" s="2"/>
    </row>
    <row r="29" spans="1:6" ht="19.5" customHeight="1">
      <c r="A29" s="102"/>
      <c r="B29" s="1"/>
      <c r="C29" s="12"/>
      <c r="D29" s="12"/>
      <c r="E29" s="12"/>
      <c r="F29" s="2"/>
    </row>
    <row r="30" spans="1:6" ht="19.5" customHeight="1">
      <c r="A30" s="102"/>
      <c r="B30" s="1"/>
      <c r="C30" s="12"/>
      <c r="D30" s="12"/>
      <c r="E30" s="12"/>
      <c r="F30" s="2"/>
    </row>
    <row r="31" spans="1:6" ht="19.5" customHeight="1">
      <c r="A31" s="102"/>
      <c r="B31" s="1"/>
      <c r="C31" s="12"/>
      <c r="D31" s="12"/>
      <c r="E31" s="12"/>
      <c r="F31" s="2"/>
    </row>
    <row r="32" spans="1:6" ht="19.5" customHeight="1">
      <c r="A32" s="102"/>
      <c r="B32" s="1"/>
      <c r="C32" s="12"/>
      <c r="D32" s="12"/>
      <c r="E32" s="12"/>
      <c r="F32" s="2"/>
    </row>
    <row r="33" spans="1:6" ht="19.5" customHeight="1">
      <c r="A33" s="102"/>
      <c r="B33" s="1"/>
      <c r="C33" s="12"/>
      <c r="D33" s="12"/>
      <c r="E33" s="12"/>
      <c r="F33" s="2"/>
    </row>
    <row r="34" spans="1:6" ht="19.5" customHeight="1">
      <c r="A34" s="102"/>
      <c r="B34" s="1"/>
      <c r="C34" s="12"/>
      <c r="D34" s="12"/>
      <c r="E34" s="12"/>
      <c r="F34" s="2"/>
    </row>
    <row r="35" spans="1:6" ht="19.5" customHeight="1">
      <c r="A35" s="102"/>
      <c r="B35" s="1"/>
      <c r="C35" s="12"/>
      <c r="D35" s="12"/>
      <c r="E35" s="12"/>
      <c r="F35" s="2"/>
    </row>
    <row r="36" spans="1:6" ht="19.5" customHeight="1">
      <c r="A36" s="8"/>
      <c r="B36" s="1"/>
      <c r="C36" s="12"/>
      <c r="D36" s="12"/>
      <c r="E36" s="12"/>
      <c r="F36" s="2"/>
    </row>
    <row r="37" spans="1:6" ht="19.5" customHeight="1">
      <c r="A37" s="8"/>
      <c r="B37" s="1"/>
      <c r="C37" s="12"/>
      <c r="D37" s="12"/>
      <c r="E37" s="12"/>
      <c r="F37" s="2"/>
    </row>
    <row r="38" spans="1:6" ht="19.5" customHeight="1">
      <c r="A38" s="8"/>
      <c r="B38" s="1"/>
      <c r="C38" s="12"/>
      <c r="D38" s="12"/>
      <c r="E38" s="12"/>
      <c r="F38" s="2"/>
    </row>
    <row r="39" spans="1:6" ht="19.5" customHeight="1">
      <c r="A39" s="8"/>
      <c r="B39" s="1"/>
      <c r="C39" s="12"/>
      <c r="D39" s="12"/>
      <c r="E39" s="12"/>
      <c r="F39" s="2"/>
    </row>
    <row r="40" spans="1:6" ht="19.5" customHeight="1" thickBot="1">
      <c r="A40" s="9"/>
      <c r="B40" s="3"/>
      <c r="C40" s="13"/>
      <c r="D40" s="13"/>
      <c r="E40" s="13"/>
      <c r="F40" s="4"/>
    </row>
  </sheetData>
  <mergeCells count="2">
    <mergeCell ref="C3:D3"/>
    <mergeCell ref="C2:E2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5EEF5-9E95-44FB-9EF5-A31F3789EF8A}">
  <dimension ref="A1:F40"/>
  <sheetViews>
    <sheetView zoomScaleNormal="100" workbookViewId="0">
      <selection activeCell="M26" sqref="M26"/>
    </sheetView>
  </sheetViews>
  <sheetFormatPr defaultRowHeight="16.5"/>
  <cols>
    <col min="1" max="1" width="7.375" style="6" customWidth="1"/>
    <col min="2" max="2" width="26.75" customWidth="1"/>
    <col min="3" max="5" width="13.875" style="10" customWidth="1"/>
    <col min="6" max="6" width="18.25" customWidth="1"/>
  </cols>
  <sheetData>
    <row r="1" spans="1:6" s="54" customFormat="1">
      <c r="A1" s="53"/>
      <c r="C1" s="55"/>
      <c r="D1" s="55"/>
      <c r="E1" s="55"/>
    </row>
    <row r="2" spans="1:6" s="54" customFormat="1" ht="20.25">
      <c r="A2" s="53"/>
      <c r="C2" s="258" t="s">
        <v>238</v>
      </c>
      <c r="D2" s="259"/>
      <c r="E2" s="260"/>
    </row>
    <row r="3" spans="1:6" s="54" customFormat="1" ht="17.25" thickBot="1">
      <c r="A3" s="126" t="s">
        <v>922</v>
      </c>
      <c r="B3" s="83" t="s">
        <v>923</v>
      </c>
      <c r="C3" s="261" t="s">
        <v>926</v>
      </c>
      <c r="D3" s="261"/>
      <c r="E3" s="71"/>
      <c r="F3" s="187"/>
    </row>
    <row r="4" spans="1:6" ht="23.25" customHeight="1" thickBot="1">
      <c r="A4" s="18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6" ht="19.5" customHeight="1">
      <c r="A5" s="186">
        <v>45590</v>
      </c>
      <c r="B5" s="5" t="s">
        <v>924</v>
      </c>
      <c r="C5" s="11">
        <v>140000000</v>
      </c>
      <c r="D5" s="11"/>
      <c r="E5" s="11">
        <f>C5-D5</f>
        <v>140000000</v>
      </c>
      <c r="F5" s="159" t="s">
        <v>927</v>
      </c>
    </row>
    <row r="6" spans="1:6" ht="19.5" customHeight="1">
      <c r="A6" s="185">
        <v>45611</v>
      </c>
      <c r="B6" s="33" t="s">
        <v>925</v>
      </c>
      <c r="C6" s="32"/>
      <c r="D6" s="32">
        <v>56000000</v>
      </c>
      <c r="E6" s="37">
        <f>E5+C6-D6</f>
        <v>84000000</v>
      </c>
      <c r="F6" s="38" t="s">
        <v>959</v>
      </c>
    </row>
    <row r="7" spans="1:6" ht="19.5" customHeight="1">
      <c r="A7" s="185">
        <v>45608</v>
      </c>
      <c r="B7" s="1" t="s">
        <v>966</v>
      </c>
      <c r="C7" s="12"/>
      <c r="D7" s="82">
        <v>50000000</v>
      </c>
      <c r="E7" s="12">
        <f t="shared" ref="E7:E27" si="0">E6+C7-D7</f>
        <v>34000000</v>
      </c>
      <c r="F7" s="2"/>
    </row>
    <row r="8" spans="1:6" ht="19.5" customHeight="1">
      <c r="A8" s="185">
        <v>45608</v>
      </c>
      <c r="B8" s="1" t="s">
        <v>965</v>
      </c>
      <c r="C8" s="12"/>
      <c r="D8" s="82">
        <v>14000000</v>
      </c>
      <c r="E8" s="23">
        <f t="shared" si="0"/>
        <v>20000000</v>
      </c>
      <c r="F8" s="2"/>
    </row>
    <row r="9" spans="1:6" ht="19.5" customHeight="1">
      <c r="A9" s="185">
        <v>45632</v>
      </c>
      <c r="B9" s="1" t="s">
        <v>966</v>
      </c>
      <c r="C9" s="12"/>
      <c r="D9" s="82">
        <v>20000000</v>
      </c>
      <c r="E9" s="12">
        <f t="shared" si="0"/>
        <v>0</v>
      </c>
      <c r="F9" s="2"/>
    </row>
    <row r="10" spans="1:6" ht="19.5" customHeight="1">
      <c r="A10" s="185">
        <v>45724</v>
      </c>
      <c r="B10" s="1" t="s">
        <v>1088</v>
      </c>
      <c r="C10" s="12">
        <v>7400000</v>
      </c>
      <c r="D10" s="12"/>
      <c r="E10" s="12">
        <f t="shared" si="0"/>
        <v>7400000</v>
      </c>
      <c r="F10" s="2"/>
    </row>
    <row r="11" spans="1:6" ht="19.5" customHeight="1">
      <c r="A11" s="185">
        <v>45724</v>
      </c>
      <c r="B11" s="1" t="s">
        <v>7</v>
      </c>
      <c r="C11" s="12"/>
      <c r="D11" s="12">
        <v>7400000</v>
      </c>
      <c r="E11" s="12">
        <f t="shared" si="0"/>
        <v>0</v>
      </c>
      <c r="F11" s="2"/>
    </row>
    <row r="12" spans="1:6" ht="19.5" customHeight="1">
      <c r="A12" s="185">
        <v>45770</v>
      </c>
      <c r="B12" s="1" t="s">
        <v>1149</v>
      </c>
      <c r="C12" s="12">
        <v>30000000</v>
      </c>
      <c r="D12" s="12"/>
      <c r="E12" s="12">
        <f t="shared" si="0"/>
        <v>30000000</v>
      </c>
      <c r="F12" s="2"/>
    </row>
    <row r="13" spans="1:6" ht="19.5" customHeight="1">
      <c r="A13" s="185">
        <v>45770</v>
      </c>
      <c r="B13" s="1" t="s">
        <v>7</v>
      </c>
      <c r="C13" s="12"/>
      <c r="D13" s="12">
        <v>30000000</v>
      </c>
      <c r="E13" s="12">
        <f t="shared" si="0"/>
        <v>0</v>
      </c>
      <c r="F13" s="2"/>
    </row>
    <row r="14" spans="1:6" ht="19.5" customHeight="1">
      <c r="A14" s="185"/>
      <c r="B14" s="1"/>
      <c r="C14" s="12"/>
      <c r="D14" s="12"/>
      <c r="E14" s="12">
        <f t="shared" si="0"/>
        <v>0</v>
      </c>
      <c r="F14" s="2"/>
    </row>
    <row r="15" spans="1:6" ht="19.5" customHeight="1">
      <c r="A15" s="185"/>
      <c r="B15" s="1"/>
      <c r="C15" s="12"/>
      <c r="D15" s="12"/>
      <c r="E15" s="12">
        <f t="shared" si="0"/>
        <v>0</v>
      </c>
      <c r="F15" s="2"/>
    </row>
    <row r="16" spans="1:6" ht="19.5" customHeight="1">
      <c r="A16" s="185"/>
      <c r="B16" s="1"/>
      <c r="C16" s="12"/>
      <c r="D16" s="12"/>
      <c r="E16" s="12">
        <f t="shared" si="0"/>
        <v>0</v>
      </c>
      <c r="F16" s="2"/>
    </row>
    <row r="17" spans="1:6" ht="19.5" customHeight="1">
      <c r="A17" s="185"/>
      <c r="B17" s="1"/>
      <c r="C17" s="12"/>
      <c r="D17" s="12"/>
      <c r="E17" s="12">
        <f t="shared" si="0"/>
        <v>0</v>
      </c>
      <c r="F17" s="2"/>
    </row>
    <row r="18" spans="1:6" ht="19.5" customHeight="1">
      <c r="A18" s="185"/>
      <c r="B18" s="1"/>
      <c r="C18" s="12"/>
      <c r="D18" s="12"/>
      <c r="E18" s="12">
        <f t="shared" si="0"/>
        <v>0</v>
      </c>
      <c r="F18" s="2"/>
    </row>
    <row r="19" spans="1:6" ht="19.5" customHeight="1">
      <c r="A19" s="185"/>
      <c r="B19" s="1"/>
      <c r="C19" s="12"/>
      <c r="D19" s="12"/>
      <c r="E19" s="12">
        <f t="shared" si="0"/>
        <v>0</v>
      </c>
      <c r="F19" s="2"/>
    </row>
    <row r="20" spans="1:6" ht="19.5" customHeight="1">
      <c r="A20" s="185"/>
      <c r="B20" s="1"/>
      <c r="C20" s="12"/>
      <c r="D20" s="12"/>
      <c r="E20" s="12">
        <f t="shared" si="0"/>
        <v>0</v>
      </c>
      <c r="F20" s="2"/>
    </row>
    <row r="21" spans="1:6" ht="19.5" customHeight="1">
      <c r="A21" s="185"/>
      <c r="B21" s="1"/>
      <c r="C21" s="12"/>
      <c r="D21" s="12"/>
      <c r="E21" s="12">
        <f t="shared" si="0"/>
        <v>0</v>
      </c>
      <c r="F21" s="2"/>
    </row>
    <row r="22" spans="1:6" ht="19.5" customHeight="1">
      <c r="A22" s="185"/>
      <c r="B22" s="1"/>
      <c r="C22" s="12"/>
      <c r="D22" s="12"/>
      <c r="E22" s="12">
        <f t="shared" si="0"/>
        <v>0</v>
      </c>
      <c r="F22" s="2"/>
    </row>
    <row r="23" spans="1:6" ht="19.5" customHeight="1">
      <c r="A23" s="185"/>
      <c r="B23" s="1"/>
      <c r="C23" s="12"/>
      <c r="D23" s="12"/>
      <c r="E23" s="12">
        <f t="shared" si="0"/>
        <v>0</v>
      </c>
      <c r="F23" s="2"/>
    </row>
    <row r="24" spans="1:6" ht="19.5" customHeight="1">
      <c r="A24" s="185"/>
      <c r="B24" s="1"/>
      <c r="C24" s="12"/>
      <c r="D24" s="12"/>
      <c r="E24" s="12">
        <f t="shared" si="0"/>
        <v>0</v>
      </c>
      <c r="F24" s="2"/>
    </row>
    <row r="25" spans="1:6" ht="19.5" customHeight="1">
      <c r="A25" s="185"/>
      <c r="B25" s="1"/>
      <c r="C25" s="12"/>
      <c r="D25" s="12"/>
      <c r="E25" s="12">
        <f t="shared" si="0"/>
        <v>0</v>
      </c>
      <c r="F25" s="2"/>
    </row>
    <row r="26" spans="1:6" ht="19.5" customHeight="1">
      <c r="A26" s="185"/>
      <c r="B26" s="1"/>
      <c r="C26" s="12"/>
      <c r="D26" s="12"/>
      <c r="E26" s="12">
        <f t="shared" si="0"/>
        <v>0</v>
      </c>
      <c r="F26" s="2"/>
    </row>
    <row r="27" spans="1:6" ht="19.5" customHeight="1">
      <c r="A27" s="185"/>
      <c r="B27" s="1"/>
      <c r="C27" s="12"/>
      <c r="D27" s="12"/>
      <c r="E27" s="12">
        <f t="shared" si="0"/>
        <v>0</v>
      </c>
      <c r="F27" s="2"/>
    </row>
    <row r="28" spans="1:6" ht="19.5" customHeight="1">
      <c r="A28" s="185"/>
      <c r="B28" s="1"/>
      <c r="C28" s="12"/>
      <c r="D28" s="12"/>
      <c r="E28" s="12"/>
      <c r="F28" s="2"/>
    </row>
    <row r="29" spans="1:6" ht="19.5" customHeight="1">
      <c r="A29" s="185"/>
      <c r="B29" s="1"/>
      <c r="C29" s="12"/>
      <c r="D29" s="12"/>
      <c r="E29" s="12"/>
      <c r="F29" s="2"/>
    </row>
    <row r="30" spans="1:6" ht="19.5" customHeight="1">
      <c r="A30" s="8"/>
      <c r="B30" s="1"/>
      <c r="C30" s="12"/>
      <c r="D30" s="12"/>
      <c r="E30" s="12"/>
      <c r="F30" s="2"/>
    </row>
    <row r="31" spans="1:6" ht="19.5" customHeight="1">
      <c r="A31" s="8"/>
      <c r="B31" s="1"/>
      <c r="C31" s="12"/>
      <c r="D31" s="12"/>
      <c r="E31" s="12"/>
      <c r="F31" s="2"/>
    </row>
    <row r="32" spans="1:6" ht="19.5" customHeight="1">
      <c r="A32" s="8"/>
      <c r="B32" s="1"/>
      <c r="C32" s="12"/>
      <c r="D32" s="12"/>
      <c r="E32" s="12"/>
      <c r="F32" s="2"/>
    </row>
    <row r="33" spans="1:6" ht="19.5" customHeight="1">
      <c r="A33" s="8"/>
      <c r="B33" s="1"/>
      <c r="C33" s="12"/>
      <c r="D33" s="12"/>
      <c r="E33" s="12"/>
      <c r="F33" s="2"/>
    </row>
    <row r="34" spans="1:6" ht="19.5" customHeight="1">
      <c r="A34" s="8"/>
      <c r="B34" s="1"/>
      <c r="C34" s="12"/>
      <c r="D34" s="12"/>
      <c r="E34" s="12"/>
      <c r="F34" s="2"/>
    </row>
    <row r="35" spans="1:6" ht="19.5" customHeight="1">
      <c r="A35" s="8"/>
      <c r="B35" s="1"/>
      <c r="C35" s="12"/>
      <c r="D35" s="12"/>
      <c r="E35" s="12"/>
      <c r="F35" s="2"/>
    </row>
    <row r="36" spans="1:6" ht="19.5" customHeight="1">
      <c r="A36" s="8"/>
      <c r="B36" s="1"/>
      <c r="C36" s="12"/>
      <c r="D36" s="12"/>
      <c r="E36" s="12"/>
      <c r="F36" s="2"/>
    </row>
    <row r="37" spans="1:6" ht="19.5" customHeight="1">
      <c r="A37" s="8"/>
      <c r="B37" s="1"/>
      <c r="C37" s="12"/>
      <c r="D37" s="12"/>
      <c r="E37" s="12"/>
      <c r="F37" s="2"/>
    </row>
    <row r="38" spans="1:6" ht="19.5" customHeight="1">
      <c r="A38" s="8"/>
      <c r="B38" s="1"/>
      <c r="C38" s="12"/>
      <c r="D38" s="12"/>
      <c r="E38" s="12"/>
      <c r="F38" s="2"/>
    </row>
    <row r="39" spans="1:6" ht="19.5" customHeight="1">
      <c r="A39" s="8"/>
      <c r="B39" s="1"/>
      <c r="C39" s="12"/>
      <c r="D39" s="12"/>
      <c r="E39" s="12"/>
      <c r="F39" s="2"/>
    </row>
    <row r="40" spans="1:6" ht="19.5" customHeight="1" thickBot="1">
      <c r="A40" s="9"/>
      <c r="B40" s="3"/>
      <c r="C40" s="13"/>
      <c r="D40" s="13"/>
      <c r="E40" s="13"/>
      <c r="F40" s="4"/>
    </row>
  </sheetData>
  <mergeCells count="2">
    <mergeCell ref="C2:E2"/>
    <mergeCell ref="C3:D3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A62A8-46F8-4F3C-B13A-2DCC9DACD6F9}">
  <sheetPr codeName="Sheet10"/>
  <dimension ref="A1:H42"/>
  <sheetViews>
    <sheetView zoomScaleNormal="100" workbookViewId="0">
      <selection activeCell="E34" sqref="E34"/>
    </sheetView>
  </sheetViews>
  <sheetFormatPr defaultRowHeight="16.5"/>
  <cols>
    <col min="1" max="1" width="7.625" style="6" customWidth="1"/>
    <col min="2" max="2" width="26.75" customWidth="1"/>
    <col min="3" max="5" width="13.875" style="10" customWidth="1"/>
    <col min="6" max="6" width="17.625" customWidth="1"/>
    <col min="8" max="8" width="11.875" bestFit="1" customWidth="1"/>
  </cols>
  <sheetData>
    <row r="1" spans="1:8" s="54" customFormat="1">
      <c r="A1" s="53"/>
      <c r="C1" s="55"/>
      <c r="D1" s="55"/>
      <c r="E1" s="55"/>
    </row>
    <row r="2" spans="1:8" s="54" customFormat="1" ht="20.25">
      <c r="A2" s="53"/>
      <c r="C2" s="258" t="s">
        <v>238</v>
      </c>
      <c r="D2" s="259"/>
      <c r="E2" s="260"/>
    </row>
    <row r="3" spans="1:8" s="54" customFormat="1" ht="17.25" thickBot="1">
      <c r="A3" s="91" t="s">
        <v>35</v>
      </c>
      <c r="B3" s="92" t="s">
        <v>36</v>
      </c>
      <c r="C3" s="269" t="s">
        <v>37</v>
      </c>
      <c r="D3" s="265"/>
      <c r="E3" s="71"/>
      <c r="F3" s="138" t="s">
        <v>75</v>
      </c>
    </row>
    <row r="4" spans="1:8" ht="23.25" customHeight="1" thickBot="1">
      <c r="A4" s="18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8" ht="19.5" hidden="1" customHeight="1">
      <c r="A5" s="107">
        <v>44987</v>
      </c>
      <c r="B5" s="5" t="s">
        <v>38</v>
      </c>
      <c r="C5" s="11">
        <v>46800000</v>
      </c>
      <c r="D5" s="11">
        <v>16500000</v>
      </c>
      <c r="E5" s="11">
        <f>C5-D5</f>
        <v>30300000</v>
      </c>
      <c r="F5" s="25"/>
      <c r="H5" s="30"/>
    </row>
    <row r="6" spans="1:8" ht="19.5" hidden="1" customHeight="1">
      <c r="A6" s="108">
        <v>44985</v>
      </c>
      <c r="B6" s="1" t="s">
        <v>39</v>
      </c>
      <c r="C6" s="12"/>
      <c r="D6" s="12">
        <v>20800000</v>
      </c>
      <c r="E6" s="12">
        <f>E5+C6-D6</f>
        <v>9500000</v>
      </c>
      <c r="F6" s="25"/>
    </row>
    <row r="7" spans="1:8" ht="19.5" hidden="1" customHeight="1">
      <c r="A7" s="108">
        <v>44991</v>
      </c>
      <c r="B7" s="1" t="s">
        <v>27</v>
      </c>
      <c r="C7" s="12"/>
      <c r="D7" s="12">
        <f>5300000+4200000</f>
        <v>9500000</v>
      </c>
      <c r="E7" s="12">
        <f t="shared" ref="E7:E32" si="0">E6+C7-D7</f>
        <v>0</v>
      </c>
      <c r="F7" s="34"/>
    </row>
    <row r="8" spans="1:8" ht="19.5" hidden="1" customHeight="1">
      <c r="A8" s="108">
        <v>45111</v>
      </c>
      <c r="B8" s="1" t="s">
        <v>223</v>
      </c>
      <c r="C8" s="12">
        <v>115000000</v>
      </c>
      <c r="D8" s="12"/>
      <c r="E8" s="12">
        <f t="shared" si="0"/>
        <v>115000000</v>
      </c>
      <c r="F8" s="34"/>
      <c r="H8" s="28"/>
    </row>
    <row r="9" spans="1:8" ht="19.5" hidden="1" customHeight="1">
      <c r="A9" s="108">
        <v>45121</v>
      </c>
      <c r="B9" s="1" t="s">
        <v>224</v>
      </c>
      <c r="C9" s="12"/>
      <c r="D9" s="12">
        <v>51000000</v>
      </c>
      <c r="E9" s="12">
        <f t="shared" si="0"/>
        <v>64000000</v>
      </c>
      <c r="F9" s="49" t="s">
        <v>242</v>
      </c>
    </row>
    <row r="10" spans="1:8" ht="19.5" hidden="1" customHeight="1">
      <c r="A10" s="108">
        <v>45121</v>
      </c>
      <c r="B10" s="1" t="s">
        <v>225</v>
      </c>
      <c r="C10" s="12"/>
      <c r="D10" s="12">
        <v>64000000</v>
      </c>
      <c r="E10" s="12">
        <f t="shared" si="0"/>
        <v>0</v>
      </c>
      <c r="F10" s="2"/>
    </row>
    <row r="11" spans="1:8" ht="19.5" hidden="1" customHeight="1">
      <c r="A11" s="108"/>
      <c r="B11" s="1" t="s">
        <v>302</v>
      </c>
      <c r="C11" s="12">
        <v>1000000</v>
      </c>
      <c r="D11" s="12"/>
      <c r="E11" s="12">
        <f t="shared" si="0"/>
        <v>1000000</v>
      </c>
      <c r="F11" s="2"/>
    </row>
    <row r="12" spans="1:8" ht="19.5" hidden="1" customHeight="1">
      <c r="A12" s="108">
        <v>45256</v>
      </c>
      <c r="B12" s="1" t="s">
        <v>7</v>
      </c>
      <c r="C12" s="12"/>
      <c r="D12" s="12">
        <v>1000000</v>
      </c>
      <c r="E12" s="12">
        <f t="shared" si="0"/>
        <v>0</v>
      </c>
      <c r="F12" s="2"/>
    </row>
    <row r="13" spans="1:8" ht="19.5" hidden="1" customHeight="1">
      <c r="A13" s="108">
        <v>45296</v>
      </c>
      <c r="B13" s="1" t="s">
        <v>445</v>
      </c>
      <c r="C13" s="12">
        <v>28000000</v>
      </c>
      <c r="D13" s="12"/>
      <c r="E13" s="12">
        <f t="shared" si="0"/>
        <v>28000000</v>
      </c>
      <c r="F13" s="2"/>
    </row>
    <row r="14" spans="1:8" ht="19.5" hidden="1" customHeight="1">
      <c r="A14" s="108">
        <v>45296</v>
      </c>
      <c r="B14" s="1" t="s">
        <v>161</v>
      </c>
      <c r="C14" s="12"/>
      <c r="D14" s="12">
        <v>12000000</v>
      </c>
      <c r="E14" s="12">
        <f t="shared" si="0"/>
        <v>16000000</v>
      </c>
      <c r="F14" s="2" t="s">
        <v>530</v>
      </c>
    </row>
    <row r="15" spans="1:8" ht="19.5" hidden="1" customHeight="1">
      <c r="A15" s="270">
        <v>45301</v>
      </c>
      <c r="B15" s="1" t="s">
        <v>7</v>
      </c>
      <c r="C15" s="12"/>
      <c r="D15" s="12">
        <v>10000000</v>
      </c>
      <c r="E15" s="12">
        <f t="shared" si="0"/>
        <v>6000000</v>
      </c>
      <c r="F15" s="2" t="s">
        <v>475</v>
      </c>
    </row>
    <row r="16" spans="1:8" ht="19.5" hidden="1" customHeight="1">
      <c r="A16" s="271"/>
      <c r="B16" s="40" t="s">
        <v>665</v>
      </c>
      <c r="C16" s="12">
        <v>-1000000</v>
      </c>
      <c r="D16" s="12"/>
      <c r="E16" s="12">
        <f t="shared" si="0"/>
        <v>5000000</v>
      </c>
      <c r="F16" s="2" t="s">
        <v>666</v>
      </c>
    </row>
    <row r="17" spans="1:6" ht="19.5" customHeight="1">
      <c r="A17" s="108">
        <v>45366</v>
      </c>
      <c r="B17" s="1" t="s">
        <v>476</v>
      </c>
      <c r="C17" s="12">
        <v>1500000</v>
      </c>
      <c r="D17" s="12"/>
      <c r="E17" s="12">
        <f t="shared" si="0"/>
        <v>6500000</v>
      </c>
      <c r="F17" s="2"/>
    </row>
    <row r="18" spans="1:6" ht="19.5" customHeight="1">
      <c r="A18" s="108">
        <v>45367</v>
      </c>
      <c r="B18" s="31" t="s">
        <v>7</v>
      </c>
      <c r="C18" s="32"/>
      <c r="D18" s="32">
        <v>1500000</v>
      </c>
      <c r="E18" s="82">
        <f t="shared" si="0"/>
        <v>5000000</v>
      </c>
      <c r="F18" s="2"/>
    </row>
    <row r="19" spans="1:6" ht="19.5" customHeight="1">
      <c r="A19" s="108">
        <v>45432</v>
      </c>
      <c r="B19" s="1" t="s">
        <v>537</v>
      </c>
      <c r="C19" s="12">
        <v>31000000</v>
      </c>
      <c r="D19" s="12"/>
      <c r="E19" s="27">
        <f t="shared" si="0"/>
        <v>36000000</v>
      </c>
      <c r="F19" s="2"/>
    </row>
    <row r="20" spans="1:6" ht="19.5" customHeight="1">
      <c r="A20" s="108">
        <v>45448</v>
      </c>
      <c r="B20" s="1" t="s">
        <v>637</v>
      </c>
      <c r="C20" s="12">
        <v>390000</v>
      </c>
      <c r="D20" s="32">
        <v>200000</v>
      </c>
      <c r="E20" s="27">
        <f t="shared" si="0"/>
        <v>36190000</v>
      </c>
      <c r="F20" s="24"/>
    </row>
    <row r="21" spans="1:6" ht="19.5" customHeight="1">
      <c r="A21" s="108"/>
      <c r="B21" s="40" t="s">
        <v>767</v>
      </c>
      <c r="C21" s="23">
        <v>-190000</v>
      </c>
      <c r="D21" s="12"/>
      <c r="E21" s="27">
        <f t="shared" si="0"/>
        <v>36000000</v>
      </c>
      <c r="F21" s="24" t="s">
        <v>691</v>
      </c>
    </row>
    <row r="22" spans="1:6" ht="19.5" customHeight="1">
      <c r="A22" s="108">
        <v>45463</v>
      </c>
      <c r="B22" s="33" t="s">
        <v>7</v>
      </c>
      <c r="C22" s="32"/>
      <c r="D22" s="32">
        <v>20000000</v>
      </c>
      <c r="E22" s="27">
        <f t="shared" si="0"/>
        <v>16000000</v>
      </c>
      <c r="F22" s="2"/>
    </row>
    <row r="23" spans="1:6" ht="19.5" customHeight="1">
      <c r="A23" s="108">
        <v>45469</v>
      </c>
      <c r="B23" s="1" t="s">
        <v>690</v>
      </c>
      <c r="C23" s="12">
        <v>398500</v>
      </c>
      <c r="D23" s="32">
        <v>250000</v>
      </c>
      <c r="E23" s="27">
        <f t="shared" si="0"/>
        <v>16148500</v>
      </c>
      <c r="F23" s="2" t="s">
        <v>692</v>
      </c>
    </row>
    <row r="24" spans="1:6" ht="19.5" customHeight="1">
      <c r="A24" s="149">
        <v>45476</v>
      </c>
      <c r="B24" s="40" t="s">
        <v>700</v>
      </c>
      <c r="C24" s="41">
        <v>-148500</v>
      </c>
      <c r="D24" s="12"/>
      <c r="E24" s="27">
        <f t="shared" si="0"/>
        <v>16000000</v>
      </c>
      <c r="F24" s="24" t="s">
        <v>512</v>
      </c>
    </row>
    <row r="25" spans="1:6" ht="19.5" customHeight="1">
      <c r="A25" s="108">
        <v>45585</v>
      </c>
      <c r="B25" s="1" t="s">
        <v>825</v>
      </c>
      <c r="C25" s="12">
        <v>45000</v>
      </c>
      <c r="D25" s="12">
        <v>45000</v>
      </c>
      <c r="E25" s="27">
        <f t="shared" si="0"/>
        <v>16000000</v>
      </c>
      <c r="F25" s="2"/>
    </row>
    <row r="26" spans="1:6" ht="19.5" customHeight="1">
      <c r="A26" s="108">
        <v>45637</v>
      </c>
      <c r="B26" s="40" t="s">
        <v>7</v>
      </c>
      <c r="C26" s="41"/>
      <c r="D26" s="41">
        <v>16000000</v>
      </c>
      <c r="E26" s="27">
        <f t="shared" si="0"/>
        <v>0</v>
      </c>
      <c r="F26" s="2"/>
    </row>
    <row r="27" spans="1:6" ht="19.5" customHeight="1">
      <c r="A27" s="194">
        <v>45693</v>
      </c>
      <c r="B27" s="1" t="s">
        <v>1053</v>
      </c>
      <c r="C27" s="12">
        <v>11000000</v>
      </c>
      <c r="D27" s="12"/>
      <c r="E27" s="27">
        <f t="shared" si="0"/>
        <v>11000000</v>
      </c>
      <c r="F27" s="2" t="s">
        <v>1139</v>
      </c>
    </row>
    <row r="28" spans="1:6" ht="19.5" customHeight="1">
      <c r="A28" s="194"/>
      <c r="B28" s="40" t="s">
        <v>1138</v>
      </c>
      <c r="C28" s="41">
        <v>-1000000</v>
      </c>
      <c r="D28" s="12"/>
      <c r="E28" s="27">
        <f t="shared" si="0"/>
        <v>10000000</v>
      </c>
      <c r="F28" s="2"/>
    </row>
    <row r="29" spans="1:6" ht="19.5" customHeight="1">
      <c r="A29" s="194"/>
      <c r="B29" s="1"/>
      <c r="C29" s="12"/>
      <c r="D29" s="12"/>
      <c r="E29" s="27">
        <f t="shared" si="0"/>
        <v>10000000</v>
      </c>
      <c r="F29" s="2"/>
    </row>
    <row r="30" spans="1:6" ht="19.5" customHeight="1">
      <c r="A30" s="194"/>
      <c r="B30" s="1"/>
      <c r="C30" s="12"/>
      <c r="D30" s="12"/>
      <c r="E30" s="27">
        <f t="shared" si="0"/>
        <v>10000000</v>
      </c>
      <c r="F30" s="2"/>
    </row>
    <row r="31" spans="1:6" ht="19.5" customHeight="1">
      <c r="A31" s="194"/>
      <c r="B31" s="1"/>
      <c r="C31" s="12"/>
      <c r="D31" s="12"/>
      <c r="E31" s="27">
        <f t="shared" si="0"/>
        <v>10000000</v>
      </c>
      <c r="F31" s="2"/>
    </row>
    <row r="32" spans="1:6" ht="19.5" customHeight="1">
      <c r="A32" s="194"/>
      <c r="B32" s="1"/>
      <c r="C32" s="12"/>
      <c r="D32" s="12"/>
      <c r="E32" s="27">
        <f t="shared" si="0"/>
        <v>10000000</v>
      </c>
      <c r="F32" s="2"/>
    </row>
    <row r="33" spans="1:6" ht="19.5" customHeight="1">
      <c r="A33" s="194"/>
      <c r="B33" s="1"/>
      <c r="C33" s="12"/>
      <c r="D33" s="12"/>
      <c r="E33" s="12"/>
      <c r="F33" s="2"/>
    </row>
    <row r="34" spans="1:6" ht="19.5" customHeight="1">
      <c r="A34" s="194"/>
      <c r="B34" s="1"/>
      <c r="C34" s="12"/>
      <c r="D34" s="12"/>
      <c r="E34" s="12"/>
      <c r="F34" s="2"/>
    </row>
    <row r="35" spans="1:6" ht="19.5" customHeight="1">
      <c r="A35" s="194"/>
      <c r="B35" s="1"/>
      <c r="C35" s="12"/>
      <c r="D35" s="12"/>
      <c r="E35" s="12"/>
      <c r="F35" s="2"/>
    </row>
    <row r="36" spans="1:6" ht="19.5" customHeight="1">
      <c r="A36" s="194"/>
      <c r="B36" s="1"/>
      <c r="C36" s="12"/>
      <c r="D36" s="12"/>
      <c r="E36" s="12"/>
      <c r="F36" s="2"/>
    </row>
    <row r="37" spans="1:6" ht="19.5" customHeight="1">
      <c r="A37" s="194"/>
      <c r="B37" s="1"/>
      <c r="C37" s="12"/>
      <c r="D37" s="12"/>
      <c r="E37" s="12"/>
      <c r="F37" s="2"/>
    </row>
    <row r="38" spans="1:6" ht="19.5" customHeight="1">
      <c r="A38" s="194"/>
      <c r="B38" s="1"/>
      <c r="C38" s="12"/>
      <c r="D38" s="12"/>
      <c r="E38" s="12"/>
      <c r="F38" s="2"/>
    </row>
    <row r="39" spans="1:6" ht="19.5" customHeight="1">
      <c r="A39" s="194"/>
      <c r="B39" s="1"/>
      <c r="C39" s="12"/>
      <c r="D39" s="12"/>
      <c r="E39" s="12"/>
      <c r="F39" s="2"/>
    </row>
    <row r="40" spans="1:6" ht="19.5" customHeight="1">
      <c r="A40" s="8"/>
      <c r="B40" s="1"/>
      <c r="C40" s="12"/>
      <c r="D40" s="12"/>
      <c r="E40" s="12"/>
      <c r="F40" s="2"/>
    </row>
    <row r="41" spans="1:6" ht="19.5" customHeight="1">
      <c r="A41" s="8"/>
      <c r="B41" s="1"/>
      <c r="C41" s="12"/>
      <c r="D41" s="12"/>
      <c r="E41" s="12"/>
      <c r="F41" s="2"/>
    </row>
    <row r="42" spans="1:6" ht="19.5" customHeight="1" thickBot="1">
      <c r="A42" s="9"/>
      <c r="B42" s="3"/>
      <c r="C42" s="13">
        <f>SUM(C5:C41)</f>
        <v>232795000</v>
      </c>
      <c r="D42" s="13">
        <f t="shared" ref="D42" si="1">SUM(D5:D41)</f>
        <v>222795000</v>
      </c>
      <c r="E42" s="13">
        <f>C42-D42</f>
        <v>10000000</v>
      </c>
      <c r="F42" s="4"/>
    </row>
  </sheetData>
  <mergeCells count="3">
    <mergeCell ref="C3:D3"/>
    <mergeCell ref="C2:E2"/>
    <mergeCell ref="A15:A16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CD493-587B-4C4F-A3B7-669C0D8C6683}">
  <dimension ref="A1:F40"/>
  <sheetViews>
    <sheetView zoomScaleNormal="100" workbookViewId="0">
      <selection activeCell="D14" sqref="D14"/>
    </sheetView>
  </sheetViews>
  <sheetFormatPr defaultRowHeight="16.5"/>
  <cols>
    <col min="1" max="1" width="7.375" style="6" customWidth="1"/>
    <col min="2" max="2" width="26.75" customWidth="1"/>
    <col min="3" max="5" width="13.875" style="10" customWidth="1"/>
    <col min="6" max="6" width="21.625" customWidth="1"/>
  </cols>
  <sheetData>
    <row r="1" spans="1:6" s="54" customFormat="1">
      <c r="A1" s="53"/>
      <c r="C1" s="55"/>
      <c r="D1" s="55"/>
      <c r="E1" s="55"/>
    </row>
    <row r="2" spans="1:6" s="54" customFormat="1" ht="20.25">
      <c r="A2" s="53"/>
      <c r="C2" s="258" t="s">
        <v>238</v>
      </c>
      <c r="D2" s="259"/>
      <c r="E2" s="260"/>
    </row>
    <row r="3" spans="1:6" ht="17.25" thickBot="1">
      <c r="A3" s="6" t="s">
        <v>162</v>
      </c>
      <c r="B3" s="44" t="s">
        <v>163</v>
      </c>
      <c r="C3" s="262" t="s">
        <v>164</v>
      </c>
      <c r="D3" s="262"/>
      <c r="E3" s="47" t="s">
        <v>166</v>
      </c>
      <c r="F3" s="47" t="s">
        <v>165</v>
      </c>
    </row>
    <row r="4" spans="1:6" ht="23.25" customHeight="1" thickBot="1">
      <c r="A4" s="18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6" ht="19.5" customHeight="1">
      <c r="A5" s="7">
        <v>45065</v>
      </c>
      <c r="B5" s="5" t="s">
        <v>157</v>
      </c>
      <c r="C5" s="11">
        <v>68000000</v>
      </c>
      <c r="D5" s="11"/>
      <c r="E5" s="11">
        <f>C5-D5</f>
        <v>68000000</v>
      </c>
      <c r="F5" s="25"/>
    </row>
    <row r="6" spans="1:6" ht="19.5" customHeight="1">
      <c r="A6" s="8" t="s">
        <v>158</v>
      </c>
      <c r="B6" s="33" t="s">
        <v>159</v>
      </c>
      <c r="C6" s="32"/>
      <c r="D6" s="32">
        <v>46000000</v>
      </c>
      <c r="E6" s="32">
        <f>E5+C6-D6</f>
        <v>22000000</v>
      </c>
      <c r="F6" s="38"/>
    </row>
    <row r="7" spans="1:6" ht="19.5" customHeight="1">
      <c r="A7" s="8" t="s">
        <v>158</v>
      </c>
      <c r="B7" s="1" t="s">
        <v>160</v>
      </c>
      <c r="C7" s="12"/>
      <c r="D7" s="82">
        <v>3600000</v>
      </c>
      <c r="E7" s="12">
        <f t="shared" ref="E7:E27" si="0">E6+C7-D7</f>
        <v>18400000</v>
      </c>
      <c r="F7" s="2"/>
    </row>
    <row r="8" spans="1:6" ht="19.5" customHeight="1">
      <c r="A8" s="8"/>
      <c r="B8" s="1" t="s">
        <v>161</v>
      </c>
      <c r="C8" s="12"/>
      <c r="D8" s="82">
        <v>15000000</v>
      </c>
      <c r="E8" s="27">
        <f t="shared" si="0"/>
        <v>3400000</v>
      </c>
      <c r="F8" s="2"/>
    </row>
    <row r="9" spans="1:6" ht="19.5" customHeight="1">
      <c r="A9" s="8">
        <v>45196</v>
      </c>
      <c r="B9" s="1" t="s">
        <v>404</v>
      </c>
      <c r="C9" s="12"/>
      <c r="D9" s="12">
        <v>1500000</v>
      </c>
      <c r="E9" s="27">
        <f t="shared" si="0"/>
        <v>1900000</v>
      </c>
      <c r="F9" s="2"/>
    </row>
    <row r="10" spans="1:6" ht="19.5" customHeight="1">
      <c r="A10" s="8">
        <v>45382</v>
      </c>
      <c r="B10" s="1" t="s">
        <v>508</v>
      </c>
      <c r="C10" s="12"/>
      <c r="D10" s="12">
        <v>700000</v>
      </c>
      <c r="E10" s="23">
        <f t="shared" si="0"/>
        <v>1200000</v>
      </c>
      <c r="F10" s="2"/>
    </row>
    <row r="11" spans="1:6" ht="19.5" customHeight="1">
      <c r="A11" s="8"/>
      <c r="B11" s="1"/>
      <c r="C11" s="12"/>
      <c r="D11" s="12"/>
      <c r="E11" s="12">
        <f t="shared" si="0"/>
        <v>1200000</v>
      </c>
      <c r="F11" s="2"/>
    </row>
    <row r="12" spans="1:6" ht="19.5" customHeight="1">
      <c r="A12" s="8"/>
      <c r="B12" s="1"/>
      <c r="C12" s="12"/>
      <c r="D12" s="12"/>
      <c r="E12" s="12">
        <f t="shared" si="0"/>
        <v>1200000</v>
      </c>
      <c r="F12" s="2"/>
    </row>
    <row r="13" spans="1:6" ht="19.5" customHeight="1">
      <c r="A13" s="8"/>
      <c r="B13" s="1"/>
      <c r="C13" s="12"/>
      <c r="D13" s="12"/>
      <c r="E13" s="12">
        <f t="shared" si="0"/>
        <v>1200000</v>
      </c>
      <c r="F13" s="2"/>
    </row>
    <row r="14" spans="1:6" ht="19.5" customHeight="1">
      <c r="A14" s="8"/>
      <c r="B14" s="1"/>
      <c r="C14" s="12"/>
      <c r="D14" s="12"/>
      <c r="E14" s="12">
        <f t="shared" si="0"/>
        <v>1200000</v>
      </c>
      <c r="F14" s="2"/>
    </row>
    <row r="15" spans="1:6" ht="19.5" customHeight="1">
      <c r="A15" s="8"/>
      <c r="B15" s="1"/>
      <c r="C15" s="12"/>
      <c r="D15" s="12"/>
      <c r="E15" s="12">
        <f t="shared" si="0"/>
        <v>1200000</v>
      </c>
      <c r="F15" s="2"/>
    </row>
    <row r="16" spans="1:6" ht="19.5" customHeight="1">
      <c r="A16" s="8"/>
      <c r="B16" s="1"/>
      <c r="C16" s="12"/>
      <c r="D16" s="12"/>
      <c r="E16" s="12">
        <f t="shared" si="0"/>
        <v>1200000</v>
      </c>
      <c r="F16" s="2"/>
    </row>
    <row r="17" spans="1:6" ht="19.5" customHeight="1">
      <c r="A17" s="8"/>
      <c r="B17" s="1"/>
      <c r="C17" s="12"/>
      <c r="D17" s="12"/>
      <c r="E17" s="12">
        <f t="shared" si="0"/>
        <v>1200000</v>
      </c>
      <c r="F17" s="2"/>
    </row>
    <row r="18" spans="1:6" ht="19.5" customHeight="1">
      <c r="A18" s="8"/>
      <c r="B18" s="1"/>
      <c r="C18" s="12"/>
      <c r="D18" s="12"/>
      <c r="E18" s="12">
        <f t="shared" si="0"/>
        <v>1200000</v>
      </c>
      <c r="F18" s="2"/>
    </row>
    <row r="19" spans="1:6" ht="19.5" customHeight="1">
      <c r="A19" s="8"/>
      <c r="B19" s="1"/>
      <c r="C19" s="12"/>
      <c r="D19" s="12"/>
      <c r="E19" s="12">
        <f t="shared" si="0"/>
        <v>1200000</v>
      </c>
      <c r="F19" s="2"/>
    </row>
    <row r="20" spans="1:6" ht="19.5" customHeight="1">
      <c r="A20" s="8"/>
      <c r="B20" s="1"/>
      <c r="C20" s="12"/>
      <c r="D20" s="12"/>
      <c r="E20" s="12">
        <f t="shared" si="0"/>
        <v>1200000</v>
      </c>
      <c r="F20" s="2"/>
    </row>
    <row r="21" spans="1:6" ht="19.5" customHeight="1">
      <c r="A21" s="8"/>
      <c r="B21" s="1"/>
      <c r="C21" s="12"/>
      <c r="D21" s="12"/>
      <c r="E21" s="12">
        <f t="shared" si="0"/>
        <v>1200000</v>
      </c>
      <c r="F21" s="2"/>
    </row>
    <row r="22" spans="1:6" ht="19.5" customHeight="1">
      <c r="A22" s="8"/>
      <c r="B22" s="1"/>
      <c r="C22" s="12"/>
      <c r="D22" s="12"/>
      <c r="E22" s="12">
        <f t="shared" si="0"/>
        <v>1200000</v>
      </c>
      <c r="F22" s="2"/>
    </row>
    <row r="23" spans="1:6" ht="19.5" customHeight="1">
      <c r="A23" s="8"/>
      <c r="B23" s="1"/>
      <c r="C23" s="12"/>
      <c r="D23" s="12"/>
      <c r="E23" s="12">
        <f t="shared" si="0"/>
        <v>1200000</v>
      </c>
      <c r="F23" s="2"/>
    </row>
    <row r="24" spans="1:6" ht="19.5" customHeight="1">
      <c r="A24" s="8"/>
      <c r="B24" s="1"/>
      <c r="C24" s="12"/>
      <c r="D24" s="12"/>
      <c r="E24" s="12">
        <f t="shared" si="0"/>
        <v>1200000</v>
      </c>
      <c r="F24" s="2"/>
    </row>
    <row r="25" spans="1:6" ht="19.5" customHeight="1">
      <c r="A25" s="8"/>
      <c r="B25" s="1"/>
      <c r="C25" s="12"/>
      <c r="D25" s="12"/>
      <c r="E25" s="12">
        <f t="shared" si="0"/>
        <v>1200000</v>
      </c>
      <c r="F25" s="2"/>
    </row>
    <row r="26" spans="1:6" ht="19.5" customHeight="1">
      <c r="A26" s="8"/>
      <c r="B26" s="1"/>
      <c r="C26" s="12"/>
      <c r="D26" s="12"/>
      <c r="E26" s="12">
        <f t="shared" si="0"/>
        <v>1200000</v>
      </c>
      <c r="F26" s="2"/>
    </row>
    <row r="27" spans="1:6" ht="19.5" customHeight="1">
      <c r="A27" s="8"/>
      <c r="B27" s="1"/>
      <c r="C27" s="12"/>
      <c r="D27" s="12"/>
      <c r="E27" s="12">
        <f t="shared" si="0"/>
        <v>1200000</v>
      </c>
      <c r="F27" s="2"/>
    </row>
    <row r="28" spans="1:6" ht="19.5" customHeight="1">
      <c r="A28" s="8"/>
      <c r="B28" s="1"/>
      <c r="C28" s="12"/>
      <c r="D28" s="12"/>
      <c r="E28" s="12"/>
      <c r="F28" s="2"/>
    </row>
    <row r="29" spans="1:6" ht="19.5" customHeight="1">
      <c r="A29" s="8"/>
      <c r="B29" s="1"/>
      <c r="C29" s="12"/>
      <c r="D29" s="12"/>
      <c r="E29" s="12"/>
      <c r="F29" s="2"/>
    </row>
    <row r="30" spans="1:6" ht="19.5" customHeight="1">
      <c r="A30" s="8"/>
      <c r="B30" s="1"/>
      <c r="C30" s="12"/>
      <c r="D30" s="12"/>
      <c r="E30" s="12"/>
      <c r="F30" s="2"/>
    </row>
    <row r="31" spans="1:6" ht="19.5" customHeight="1">
      <c r="A31" s="8"/>
      <c r="B31" s="1"/>
      <c r="C31" s="12"/>
      <c r="D31" s="12"/>
      <c r="E31" s="12"/>
      <c r="F31" s="2"/>
    </row>
    <row r="32" spans="1:6" ht="19.5" customHeight="1">
      <c r="A32" s="8"/>
      <c r="B32" s="1"/>
      <c r="C32" s="12"/>
      <c r="D32" s="12"/>
      <c r="E32" s="12"/>
      <c r="F32" s="2"/>
    </row>
    <row r="33" spans="1:6" ht="19.5" customHeight="1">
      <c r="A33" s="8"/>
      <c r="B33" s="1"/>
      <c r="C33" s="12"/>
      <c r="D33" s="12"/>
      <c r="E33" s="12"/>
      <c r="F33" s="2"/>
    </row>
    <row r="34" spans="1:6" ht="19.5" customHeight="1">
      <c r="A34" s="8"/>
      <c r="B34" s="1"/>
      <c r="C34" s="12"/>
      <c r="D34" s="12"/>
      <c r="E34" s="12"/>
      <c r="F34" s="2"/>
    </row>
    <row r="35" spans="1:6" ht="19.5" customHeight="1">
      <c r="A35" s="8"/>
      <c r="B35" s="1"/>
      <c r="C35" s="12"/>
      <c r="D35" s="12"/>
      <c r="E35" s="12"/>
      <c r="F35" s="2"/>
    </row>
    <row r="36" spans="1:6" ht="19.5" customHeight="1">
      <c r="A36" s="8"/>
      <c r="B36" s="1"/>
      <c r="C36" s="12"/>
      <c r="D36" s="12"/>
      <c r="E36" s="12"/>
      <c r="F36" s="2"/>
    </row>
    <row r="37" spans="1:6" ht="19.5" customHeight="1">
      <c r="A37" s="8"/>
      <c r="B37" s="1"/>
      <c r="C37" s="12"/>
      <c r="D37" s="12"/>
      <c r="E37" s="12"/>
      <c r="F37" s="2"/>
    </row>
    <row r="38" spans="1:6" ht="19.5" customHeight="1">
      <c r="A38" s="8"/>
      <c r="B38" s="1"/>
      <c r="C38" s="12"/>
      <c r="D38" s="12"/>
      <c r="E38" s="12"/>
      <c r="F38" s="2"/>
    </row>
    <row r="39" spans="1:6" ht="19.5" customHeight="1">
      <c r="A39" s="8"/>
      <c r="B39" s="1"/>
      <c r="C39" s="12"/>
      <c r="D39" s="12"/>
      <c r="E39" s="12"/>
      <c r="F39" s="2"/>
    </row>
    <row r="40" spans="1:6" ht="19.5" customHeight="1" thickBot="1">
      <c r="A40" s="9"/>
      <c r="B40" s="3"/>
      <c r="C40" s="13"/>
      <c r="D40" s="13"/>
      <c r="E40" s="13"/>
      <c r="F40" s="4"/>
    </row>
  </sheetData>
  <mergeCells count="2">
    <mergeCell ref="C3:D3"/>
    <mergeCell ref="C2:E2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9AB1A-A82A-479E-8005-AF409E06777F}">
  <dimension ref="A1:F40"/>
  <sheetViews>
    <sheetView zoomScaleNormal="100" workbookViewId="0">
      <selection activeCell="F6" sqref="F6"/>
    </sheetView>
  </sheetViews>
  <sheetFormatPr defaultRowHeight="16.5"/>
  <cols>
    <col min="1" max="1" width="7.375" style="6" customWidth="1"/>
    <col min="2" max="2" width="26.75" customWidth="1"/>
    <col min="3" max="5" width="13.875" style="10" customWidth="1"/>
    <col min="6" max="6" width="18.25" customWidth="1"/>
  </cols>
  <sheetData>
    <row r="1" spans="1:6" s="54" customFormat="1">
      <c r="A1" s="53"/>
      <c r="C1" s="55"/>
      <c r="D1" s="55"/>
      <c r="E1" s="55"/>
    </row>
    <row r="2" spans="1:6" s="54" customFormat="1" ht="20.25">
      <c r="A2" s="53"/>
      <c r="C2" s="258" t="s">
        <v>238</v>
      </c>
      <c r="D2" s="259"/>
      <c r="E2" s="260"/>
    </row>
    <row r="3" spans="1:6" s="54" customFormat="1" ht="17.25" thickBot="1">
      <c r="A3" s="126" t="s">
        <v>1059</v>
      </c>
      <c r="B3" s="83" t="s">
        <v>1060</v>
      </c>
      <c r="C3" s="261" t="s">
        <v>1061</v>
      </c>
      <c r="D3" s="261"/>
      <c r="E3" s="71"/>
      <c r="F3" s="187"/>
    </row>
    <row r="4" spans="1:6" ht="23.25" customHeight="1" thickBot="1">
      <c r="A4" s="18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6" ht="19.5" customHeight="1">
      <c r="A5" s="186">
        <v>45729</v>
      </c>
      <c r="B5" s="5" t="s">
        <v>1062</v>
      </c>
      <c r="C5" s="11">
        <v>30000000</v>
      </c>
      <c r="D5" s="11">
        <v>13000000</v>
      </c>
      <c r="E5" s="11">
        <f>C5-D5</f>
        <v>17000000</v>
      </c>
      <c r="F5" s="159"/>
    </row>
    <row r="6" spans="1:6" ht="19.5" customHeight="1">
      <c r="A6" s="185" t="s">
        <v>488</v>
      </c>
      <c r="B6" s="33" t="s">
        <v>107</v>
      </c>
      <c r="C6" s="32"/>
      <c r="D6" s="32">
        <v>17000000</v>
      </c>
      <c r="E6" s="32">
        <f>E5+C6-D6</f>
        <v>0</v>
      </c>
      <c r="F6" s="38"/>
    </row>
    <row r="7" spans="1:6" ht="19.5" customHeight="1">
      <c r="A7" s="185"/>
      <c r="B7" s="1"/>
      <c r="C7" s="12"/>
      <c r="D7" s="12"/>
      <c r="E7" s="12">
        <f t="shared" ref="E7:E27" si="0">E6+C7-D7</f>
        <v>0</v>
      </c>
      <c r="F7" s="2"/>
    </row>
    <row r="8" spans="1:6" ht="19.5" customHeight="1">
      <c r="A8" s="185"/>
      <c r="B8" s="1"/>
      <c r="C8" s="12"/>
      <c r="D8" s="12"/>
      <c r="E8" s="12">
        <f t="shared" si="0"/>
        <v>0</v>
      </c>
      <c r="F8" s="2"/>
    </row>
    <row r="9" spans="1:6" ht="19.5" customHeight="1">
      <c r="A9" s="185"/>
      <c r="B9" s="1"/>
      <c r="C9" s="12"/>
      <c r="D9" s="12"/>
      <c r="E9" s="12">
        <f t="shared" si="0"/>
        <v>0</v>
      </c>
      <c r="F9" s="2"/>
    </row>
    <row r="10" spans="1:6" ht="19.5" customHeight="1">
      <c r="A10" s="185"/>
      <c r="B10" s="1"/>
      <c r="C10" s="12"/>
      <c r="D10" s="12"/>
      <c r="E10" s="12">
        <f t="shared" si="0"/>
        <v>0</v>
      </c>
      <c r="F10" s="2"/>
    </row>
    <row r="11" spans="1:6" ht="19.5" customHeight="1">
      <c r="A11" s="185"/>
      <c r="B11" s="1"/>
      <c r="C11" s="12"/>
      <c r="D11" s="12"/>
      <c r="E11" s="12">
        <f t="shared" si="0"/>
        <v>0</v>
      </c>
      <c r="F11" s="2"/>
    </row>
    <row r="12" spans="1:6" ht="19.5" customHeight="1">
      <c r="A12" s="185"/>
      <c r="B12" s="1"/>
      <c r="C12" s="12"/>
      <c r="D12" s="12"/>
      <c r="E12" s="12">
        <f t="shared" si="0"/>
        <v>0</v>
      </c>
      <c r="F12" s="2"/>
    </row>
    <row r="13" spans="1:6" ht="19.5" customHeight="1">
      <c r="A13" s="185"/>
      <c r="B13" s="1"/>
      <c r="C13" s="12"/>
      <c r="D13" s="12"/>
      <c r="E13" s="12">
        <f t="shared" si="0"/>
        <v>0</v>
      </c>
      <c r="F13" s="2"/>
    </row>
    <row r="14" spans="1:6" ht="19.5" customHeight="1">
      <c r="A14" s="185"/>
      <c r="B14" s="1"/>
      <c r="C14" s="12"/>
      <c r="D14" s="12"/>
      <c r="E14" s="12">
        <f t="shared" si="0"/>
        <v>0</v>
      </c>
      <c r="F14" s="2"/>
    </row>
    <row r="15" spans="1:6" ht="19.5" customHeight="1">
      <c r="A15" s="185"/>
      <c r="B15" s="1"/>
      <c r="C15" s="12"/>
      <c r="D15" s="12"/>
      <c r="E15" s="12">
        <f t="shared" si="0"/>
        <v>0</v>
      </c>
      <c r="F15" s="2"/>
    </row>
    <row r="16" spans="1:6" ht="19.5" customHeight="1">
      <c r="A16" s="185"/>
      <c r="B16" s="1"/>
      <c r="C16" s="12"/>
      <c r="D16" s="12"/>
      <c r="E16" s="12">
        <f t="shared" si="0"/>
        <v>0</v>
      </c>
      <c r="F16" s="2"/>
    </row>
    <row r="17" spans="1:6" ht="19.5" customHeight="1">
      <c r="A17" s="185"/>
      <c r="B17" s="1"/>
      <c r="C17" s="12"/>
      <c r="D17" s="12"/>
      <c r="E17" s="12">
        <f t="shared" si="0"/>
        <v>0</v>
      </c>
      <c r="F17" s="2"/>
    </row>
    <row r="18" spans="1:6" ht="19.5" customHeight="1">
      <c r="A18" s="185"/>
      <c r="B18" s="1"/>
      <c r="C18" s="12"/>
      <c r="D18" s="12"/>
      <c r="E18" s="12">
        <f t="shared" si="0"/>
        <v>0</v>
      </c>
      <c r="F18" s="2"/>
    </row>
    <row r="19" spans="1:6" ht="19.5" customHeight="1">
      <c r="A19" s="185"/>
      <c r="B19" s="1"/>
      <c r="C19" s="12"/>
      <c r="D19" s="12"/>
      <c r="E19" s="12">
        <f t="shared" si="0"/>
        <v>0</v>
      </c>
      <c r="F19" s="2"/>
    </row>
    <row r="20" spans="1:6" ht="19.5" customHeight="1">
      <c r="A20" s="185"/>
      <c r="B20" s="1"/>
      <c r="C20" s="12"/>
      <c r="D20" s="12"/>
      <c r="E20" s="12">
        <f t="shared" si="0"/>
        <v>0</v>
      </c>
      <c r="F20" s="2"/>
    </row>
    <row r="21" spans="1:6" ht="19.5" customHeight="1">
      <c r="A21" s="185"/>
      <c r="B21" s="1"/>
      <c r="C21" s="12"/>
      <c r="D21" s="12"/>
      <c r="E21" s="12">
        <f t="shared" si="0"/>
        <v>0</v>
      </c>
      <c r="F21" s="2"/>
    </row>
    <row r="22" spans="1:6" ht="19.5" customHeight="1">
      <c r="A22" s="185"/>
      <c r="B22" s="1"/>
      <c r="C22" s="12"/>
      <c r="D22" s="12"/>
      <c r="E22" s="12">
        <f t="shared" si="0"/>
        <v>0</v>
      </c>
      <c r="F22" s="2"/>
    </row>
    <row r="23" spans="1:6" ht="19.5" customHeight="1">
      <c r="A23" s="185"/>
      <c r="B23" s="1"/>
      <c r="C23" s="12"/>
      <c r="D23" s="12"/>
      <c r="E23" s="12">
        <f t="shared" si="0"/>
        <v>0</v>
      </c>
      <c r="F23" s="2"/>
    </row>
    <row r="24" spans="1:6" ht="19.5" customHeight="1">
      <c r="A24" s="185"/>
      <c r="B24" s="1"/>
      <c r="C24" s="12"/>
      <c r="D24" s="12"/>
      <c r="E24" s="12">
        <f t="shared" si="0"/>
        <v>0</v>
      </c>
      <c r="F24" s="2"/>
    </row>
    <row r="25" spans="1:6" ht="19.5" customHeight="1">
      <c r="A25" s="185"/>
      <c r="B25" s="1"/>
      <c r="C25" s="12"/>
      <c r="D25" s="12"/>
      <c r="E25" s="12">
        <f t="shared" si="0"/>
        <v>0</v>
      </c>
      <c r="F25" s="2"/>
    </row>
    <row r="26" spans="1:6" ht="19.5" customHeight="1">
      <c r="A26" s="185"/>
      <c r="B26" s="1"/>
      <c r="C26" s="12"/>
      <c r="D26" s="12"/>
      <c r="E26" s="12">
        <f t="shared" si="0"/>
        <v>0</v>
      </c>
      <c r="F26" s="2"/>
    </row>
    <row r="27" spans="1:6" ht="19.5" customHeight="1">
      <c r="A27" s="185"/>
      <c r="B27" s="1"/>
      <c r="C27" s="12"/>
      <c r="D27" s="12"/>
      <c r="E27" s="12">
        <f t="shared" si="0"/>
        <v>0</v>
      </c>
      <c r="F27" s="2"/>
    </row>
    <row r="28" spans="1:6" ht="19.5" customHeight="1">
      <c r="A28" s="185"/>
      <c r="B28" s="1"/>
      <c r="C28" s="12"/>
      <c r="D28" s="12"/>
      <c r="E28" s="12"/>
      <c r="F28" s="2"/>
    </row>
    <row r="29" spans="1:6" ht="19.5" customHeight="1">
      <c r="A29" s="185"/>
      <c r="B29" s="1"/>
      <c r="C29" s="12"/>
      <c r="D29" s="12"/>
      <c r="E29" s="12"/>
      <c r="F29" s="2"/>
    </row>
    <row r="30" spans="1:6" ht="19.5" customHeight="1">
      <c r="A30" s="8"/>
      <c r="B30" s="1"/>
      <c r="C30" s="12"/>
      <c r="D30" s="12"/>
      <c r="E30" s="12"/>
      <c r="F30" s="2"/>
    </row>
    <row r="31" spans="1:6" ht="19.5" customHeight="1">
      <c r="A31" s="8"/>
      <c r="B31" s="1"/>
      <c r="C31" s="12"/>
      <c r="D31" s="12"/>
      <c r="E31" s="12"/>
      <c r="F31" s="2"/>
    </row>
    <row r="32" spans="1:6" ht="19.5" customHeight="1">
      <c r="A32" s="8"/>
      <c r="B32" s="1"/>
      <c r="C32" s="12"/>
      <c r="D32" s="12"/>
      <c r="E32" s="12"/>
      <c r="F32" s="2"/>
    </row>
    <row r="33" spans="1:6" ht="19.5" customHeight="1">
      <c r="A33" s="8"/>
      <c r="B33" s="1"/>
      <c r="C33" s="12"/>
      <c r="D33" s="12"/>
      <c r="E33" s="12"/>
      <c r="F33" s="2"/>
    </row>
    <row r="34" spans="1:6" ht="19.5" customHeight="1">
      <c r="A34" s="8"/>
      <c r="B34" s="1"/>
      <c r="C34" s="12"/>
      <c r="D34" s="12"/>
      <c r="E34" s="12"/>
      <c r="F34" s="2"/>
    </row>
    <row r="35" spans="1:6" ht="19.5" customHeight="1">
      <c r="A35" s="8"/>
      <c r="B35" s="1"/>
      <c r="C35" s="12"/>
      <c r="D35" s="12"/>
      <c r="E35" s="12"/>
      <c r="F35" s="2"/>
    </row>
    <row r="36" spans="1:6" ht="19.5" customHeight="1">
      <c r="A36" s="8"/>
      <c r="B36" s="1"/>
      <c r="C36" s="12"/>
      <c r="D36" s="12"/>
      <c r="E36" s="12"/>
      <c r="F36" s="2"/>
    </row>
    <row r="37" spans="1:6" ht="19.5" customHeight="1">
      <c r="A37" s="8"/>
      <c r="B37" s="1"/>
      <c r="C37" s="12"/>
      <c r="D37" s="12"/>
      <c r="E37" s="12"/>
      <c r="F37" s="2"/>
    </row>
    <row r="38" spans="1:6" ht="19.5" customHeight="1">
      <c r="A38" s="8"/>
      <c r="B38" s="1"/>
      <c r="C38" s="12"/>
      <c r="D38" s="12"/>
      <c r="E38" s="12"/>
      <c r="F38" s="2"/>
    </row>
    <row r="39" spans="1:6" ht="19.5" customHeight="1">
      <c r="A39" s="8"/>
      <c r="B39" s="1"/>
      <c r="C39" s="12"/>
      <c r="D39" s="12"/>
      <c r="E39" s="12"/>
      <c r="F39" s="2"/>
    </row>
    <row r="40" spans="1:6" ht="19.5" customHeight="1" thickBot="1">
      <c r="A40" s="9"/>
      <c r="B40" s="3"/>
      <c r="C40" s="13"/>
      <c r="D40" s="13"/>
      <c r="E40" s="13"/>
      <c r="F40" s="4"/>
    </row>
  </sheetData>
  <mergeCells count="2">
    <mergeCell ref="C2:E2"/>
    <mergeCell ref="C3:D3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3BE11-9DE5-4B56-A0ED-0C0F69247271}">
  <dimension ref="A1:H39"/>
  <sheetViews>
    <sheetView zoomScaleNormal="100" workbookViewId="0">
      <selection activeCell="J25" sqref="J25"/>
    </sheetView>
  </sheetViews>
  <sheetFormatPr defaultRowHeight="16.5"/>
  <cols>
    <col min="1" max="1" width="7.375" style="6" customWidth="1"/>
    <col min="2" max="2" width="26.75" customWidth="1"/>
    <col min="3" max="5" width="13.875" style="10" customWidth="1"/>
    <col min="6" max="6" width="19.875" customWidth="1"/>
  </cols>
  <sheetData>
    <row r="1" spans="1:8">
      <c r="A1" s="53"/>
      <c r="B1" s="54"/>
      <c r="C1" s="55"/>
      <c r="D1" s="55"/>
      <c r="E1" s="55"/>
      <c r="F1" s="54"/>
      <c r="G1" s="54"/>
      <c r="H1" s="54"/>
    </row>
    <row r="2" spans="1:8" ht="20.25">
      <c r="A2" s="53"/>
      <c r="B2" s="54"/>
      <c r="C2" s="258" t="s">
        <v>238</v>
      </c>
      <c r="D2" s="259"/>
      <c r="E2" s="260"/>
      <c r="F2" s="54"/>
      <c r="G2" s="54"/>
      <c r="H2" s="54"/>
    </row>
    <row r="3" spans="1:8" ht="17.25" thickBot="1">
      <c r="A3" s="6" t="s">
        <v>195</v>
      </c>
      <c r="B3" s="79" t="s">
        <v>198</v>
      </c>
      <c r="C3" s="262" t="s">
        <v>196</v>
      </c>
      <c r="D3" s="262"/>
      <c r="E3" s="14"/>
      <c r="F3" s="47" t="s">
        <v>197</v>
      </c>
    </row>
    <row r="4" spans="1:8" ht="23.25" customHeight="1" thickBot="1">
      <c r="A4" s="18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8" ht="19.5" customHeight="1">
      <c r="A5" s="7">
        <v>45083</v>
      </c>
      <c r="B5" s="5" t="s">
        <v>200</v>
      </c>
      <c r="C5" s="11">
        <v>867000</v>
      </c>
      <c r="D5" s="11"/>
      <c r="E5" s="11">
        <f>C5-D5</f>
        <v>867000</v>
      </c>
      <c r="F5" s="25"/>
    </row>
    <row r="6" spans="1:8" ht="19.5" customHeight="1">
      <c r="A6" s="7">
        <v>45097</v>
      </c>
      <c r="B6" s="5" t="s">
        <v>199</v>
      </c>
      <c r="C6" s="11">
        <v>43000000</v>
      </c>
      <c r="D6" s="32"/>
      <c r="E6" s="32">
        <f>E5+C6-D6</f>
        <v>43867000</v>
      </c>
      <c r="F6" s="38"/>
    </row>
    <row r="7" spans="1:8" ht="19.5" customHeight="1">
      <c r="A7" s="8">
        <v>45097</v>
      </c>
      <c r="B7" s="1" t="s">
        <v>239</v>
      </c>
      <c r="C7" s="12">
        <v>2000000</v>
      </c>
      <c r="D7" s="12"/>
      <c r="E7" s="12">
        <f t="shared" ref="E7:E26" si="0">E6+C7-D7</f>
        <v>45867000</v>
      </c>
      <c r="F7" s="2" t="s">
        <v>212</v>
      </c>
    </row>
    <row r="8" spans="1:8" ht="19.5" customHeight="1">
      <c r="A8" s="108" t="s">
        <v>290</v>
      </c>
      <c r="B8" s="33" t="s">
        <v>300</v>
      </c>
      <c r="C8" s="32"/>
      <c r="D8" s="32">
        <v>43000000</v>
      </c>
      <c r="E8" s="23">
        <f t="shared" si="0"/>
        <v>2867000</v>
      </c>
      <c r="F8" s="26"/>
    </row>
    <row r="9" spans="1:8" ht="19.5" customHeight="1">
      <c r="A9" s="108"/>
      <c r="B9" s="1" t="s">
        <v>7</v>
      </c>
      <c r="C9" s="12"/>
      <c r="D9" s="12">
        <v>2000000</v>
      </c>
      <c r="E9" s="12">
        <f t="shared" si="0"/>
        <v>867000</v>
      </c>
      <c r="F9" s="272" t="s">
        <v>385</v>
      </c>
    </row>
    <row r="10" spans="1:8" ht="19.5" customHeight="1">
      <c r="A10" s="108">
        <v>45214</v>
      </c>
      <c r="B10" s="113" t="s">
        <v>337</v>
      </c>
      <c r="C10" s="12">
        <v>100000</v>
      </c>
      <c r="D10" s="12"/>
      <c r="E10" s="12">
        <f t="shared" si="0"/>
        <v>967000</v>
      </c>
      <c r="F10" s="273"/>
    </row>
    <row r="11" spans="1:8" ht="19.5" customHeight="1">
      <c r="A11" s="108">
        <v>45271</v>
      </c>
      <c r="B11" s="1" t="s">
        <v>7</v>
      </c>
      <c r="C11" s="12"/>
      <c r="D11" s="12">
        <v>967000</v>
      </c>
      <c r="E11" s="12">
        <f t="shared" si="0"/>
        <v>0</v>
      </c>
      <c r="F11" s="2"/>
    </row>
    <row r="12" spans="1:8" ht="19.5" customHeight="1">
      <c r="A12" s="108">
        <v>45412</v>
      </c>
      <c r="B12" s="1" t="s">
        <v>553</v>
      </c>
      <c r="C12" s="12">
        <v>30000000</v>
      </c>
      <c r="D12" s="12"/>
      <c r="E12" s="12">
        <f t="shared" si="0"/>
        <v>30000000</v>
      </c>
      <c r="F12" s="2"/>
    </row>
    <row r="13" spans="1:8" ht="19.5" customHeight="1">
      <c r="A13" s="149"/>
      <c r="B13" s="40" t="s">
        <v>554</v>
      </c>
      <c r="C13" s="41"/>
      <c r="D13" s="41">
        <v>15000000</v>
      </c>
      <c r="E13" s="41">
        <f t="shared" si="0"/>
        <v>15000000</v>
      </c>
      <c r="F13" s="42" t="s">
        <v>701</v>
      </c>
    </row>
    <row r="14" spans="1:8" ht="19.5" customHeight="1">
      <c r="A14" s="108">
        <v>45682</v>
      </c>
      <c r="B14" s="1" t="s">
        <v>7</v>
      </c>
      <c r="C14" s="12"/>
      <c r="D14" s="12">
        <v>15000000</v>
      </c>
      <c r="E14" s="12">
        <f t="shared" si="0"/>
        <v>0</v>
      </c>
      <c r="F14" s="2"/>
    </row>
    <row r="15" spans="1:8" ht="19.5" customHeight="1">
      <c r="A15" s="108">
        <v>45802</v>
      </c>
      <c r="B15" s="1" t="s">
        <v>1271</v>
      </c>
      <c r="C15" s="12">
        <v>600000</v>
      </c>
      <c r="D15" s="12"/>
      <c r="E15" s="12">
        <f t="shared" si="0"/>
        <v>600000</v>
      </c>
      <c r="F15" s="2"/>
    </row>
    <row r="16" spans="1:8" ht="19.5" customHeight="1">
      <c r="A16" s="108"/>
      <c r="B16" s="1"/>
      <c r="C16" s="12"/>
      <c r="D16" s="12"/>
      <c r="E16" s="12">
        <f t="shared" si="0"/>
        <v>600000</v>
      </c>
      <c r="F16" s="2"/>
    </row>
    <row r="17" spans="1:6" ht="19.5" customHeight="1">
      <c r="A17" s="108"/>
      <c r="B17" s="1"/>
      <c r="C17" s="12"/>
      <c r="D17" s="12"/>
      <c r="E17" s="12">
        <f t="shared" si="0"/>
        <v>600000</v>
      </c>
      <c r="F17" s="2"/>
    </row>
    <row r="18" spans="1:6" ht="19.5" customHeight="1">
      <c r="A18" s="108"/>
      <c r="B18" s="1"/>
      <c r="C18" s="12"/>
      <c r="D18" s="12"/>
      <c r="E18" s="12">
        <f t="shared" si="0"/>
        <v>600000</v>
      </c>
      <c r="F18" s="2"/>
    </row>
    <row r="19" spans="1:6" ht="19.5" customHeight="1">
      <c r="A19" s="108"/>
      <c r="B19" s="1"/>
      <c r="C19" s="12"/>
      <c r="D19" s="12"/>
      <c r="E19" s="12">
        <f t="shared" si="0"/>
        <v>600000</v>
      </c>
      <c r="F19" s="2"/>
    </row>
    <row r="20" spans="1:6" ht="19.5" customHeight="1">
      <c r="A20" s="108"/>
      <c r="B20" s="1"/>
      <c r="C20" s="12"/>
      <c r="D20" s="12"/>
      <c r="E20" s="12">
        <f t="shared" si="0"/>
        <v>600000</v>
      </c>
      <c r="F20" s="2"/>
    </row>
    <row r="21" spans="1:6" ht="19.5" customHeight="1">
      <c r="A21" s="108"/>
      <c r="B21" s="1"/>
      <c r="C21" s="12"/>
      <c r="D21" s="12"/>
      <c r="E21" s="12">
        <f t="shared" si="0"/>
        <v>600000</v>
      </c>
      <c r="F21" s="2"/>
    </row>
    <row r="22" spans="1:6" ht="19.5" customHeight="1">
      <c r="A22" s="108"/>
      <c r="B22" s="1"/>
      <c r="C22" s="12"/>
      <c r="D22" s="12"/>
      <c r="E22" s="12">
        <f t="shared" si="0"/>
        <v>600000</v>
      </c>
      <c r="F22" s="2"/>
    </row>
    <row r="23" spans="1:6" ht="19.5" customHeight="1">
      <c r="A23" s="108"/>
      <c r="B23" s="1"/>
      <c r="C23" s="12"/>
      <c r="D23" s="12"/>
      <c r="E23" s="12">
        <f t="shared" si="0"/>
        <v>600000</v>
      </c>
      <c r="F23" s="2"/>
    </row>
    <row r="24" spans="1:6" ht="19.5" customHeight="1">
      <c r="A24" s="108"/>
      <c r="B24" s="1"/>
      <c r="C24" s="12"/>
      <c r="D24" s="12"/>
      <c r="E24" s="12">
        <f t="shared" si="0"/>
        <v>600000</v>
      </c>
      <c r="F24" s="2"/>
    </row>
    <row r="25" spans="1:6" ht="19.5" customHeight="1">
      <c r="A25" s="108"/>
      <c r="B25" s="1"/>
      <c r="C25" s="12"/>
      <c r="D25" s="12"/>
      <c r="E25" s="12">
        <f t="shared" si="0"/>
        <v>600000</v>
      </c>
      <c r="F25" s="2"/>
    </row>
    <row r="26" spans="1:6" ht="19.5" customHeight="1">
      <c r="A26" s="108"/>
      <c r="B26" s="1"/>
      <c r="C26" s="12"/>
      <c r="D26" s="12"/>
      <c r="E26" s="12">
        <f t="shared" si="0"/>
        <v>600000</v>
      </c>
      <c r="F26" s="2"/>
    </row>
    <row r="27" spans="1:6" ht="19.5" customHeight="1">
      <c r="A27" s="108"/>
      <c r="B27" s="1"/>
      <c r="C27" s="12"/>
      <c r="D27" s="12"/>
      <c r="E27" s="12"/>
      <c r="F27" s="2"/>
    </row>
    <row r="28" spans="1:6" ht="19.5" customHeight="1">
      <c r="A28" s="108"/>
      <c r="B28" s="1"/>
      <c r="C28" s="12"/>
      <c r="D28" s="12"/>
      <c r="E28" s="12"/>
      <c r="F28" s="2"/>
    </row>
    <row r="29" spans="1:6" ht="19.5" customHeight="1">
      <c r="A29" s="108"/>
      <c r="B29" s="1"/>
      <c r="C29" s="12"/>
      <c r="D29" s="12"/>
      <c r="E29" s="12"/>
      <c r="F29" s="2"/>
    </row>
    <row r="30" spans="1:6" ht="19.5" customHeight="1">
      <c r="A30" s="108"/>
      <c r="B30" s="1"/>
      <c r="C30" s="12"/>
      <c r="D30" s="12"/>
      <c r="E30" s="12"/>
      <c r="F30" s="2"/>
    </row>
    <row r="31" spans="1:6" ht="19.5" customHeight="1">
      <c r="A31" s="108"/>
      <c r="B31" s="1"/>
      <c r="C31" s="12"/>
      <c r="D31" s="12"/>
      <c r="E31" s="12"/>
      <c r="F31" s="2"/>
    </row>
    <row r="32" spans="1:6" ht="19.5" customHeight="1">
      <c r="A32" s="108"/>
      <c r="B32" s="1"/>
      <c r="C32" s="12"/>
      <c r="D32" s="12"/>
      <c r="E32" s="12"/>
      <c r="F32" s="2"/>
    </row>
    <row r="33" spans="1:6" ht="19.5" customHeight="1">
      <c r="A33" s="8"/>
      <c r="B33" s="1"/>
      <c r="C33" s="12"/>
      <c r="D33" s="12"/>
      <c r="E33" s="12"/>
      <c r="F33" s="2"/>
    </row>
    <row r="34" spans="1:6" ht="19.5" customHeight="1">
      <c r="A34" s="8"/>
      <c r="B34" s="1"/>
      <c r="C34" s="12"/>
      <c r="D34" s="12"/>
      <c r="E34" s="12"/>
      <c r="F34" s="2"/>
    </row>
    <row r="35" spans="1:6" ht="19.5" customHeight="1">
      <c r="A35" s="8"/>
      <c r="B35" s="1"/>
      <c r="C35" s="12"/>
      <c r="D35" s="12"/>
      <c r="E35" s="12"/>
      <c r="F35" s="2"/>
    </row>
    <row r="36" spans="1:6" ht="19.5" customHeight="1">
      <c r="A36" s="8"/>
      <c r="B36" s="1"/>
      <c r="C36" s="12"/>
      <c r="D36" s="12"/>
      <c r="E36" s="12"/>
      <c r="F36" s="2"/>
    </row>
    <row r="37" spans="1:6" ht="19.5" customHeight="1">
      <c r="A37" s="8"/>
      <c r="B37" s="1"/>
      <c r="C37" s="12"/>
      <c r="D37" s="12"/>
      <c r="E37" s="12"/>
      <c r="F37" s="2"/>
    </row>
    <row r="38" spans="1:6" ht="19.5" customHeight="1">
      <c r="A38" s="8"/>
      <c r="B38" s="1"/>
      <c r="C38" s="12"/>
      <c r="D38" s="12"/>
      <c r="E38" s="12"/>
      <c r="F38" s="2"/>
    </row>
    <row r="39" spans="1:6" ht="19.5" customHeight="1" thickBot="1">
      <c r="A39" s="9"/>
      <c r="B39" s="3"/>
      <c r="C39" s="13"/>
      <c r="D39" s="13"/>
      <c r="E39" s="13"/>
      <c r="F39" s="4"/>
    </row>
  </sheetData>
  <mergeCells count="3">
    <mergeCell ref="C3:D3"/>
    <mergeCell ref="C2:E2"/>
    <mergeCell ref="F9:F10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2B7D3-F2B4-4FA2-A562-C203F9C45555}">
  <dimension ref="A2:F40"/>
  <sheetViews>
    <sheetView zoomScaleNormal="100" workbookViewId="0">
      <selection activeCell="C38" sqref="C38"/>
    </sheetView>
  </sheetViews>
  <sheetFormatPr defaultRowHeight="16.5"/>
  <cols>
    <col min="1" max="1" width="7.375" style="6" customWidth="1"/>
    <col min="2" max="2" width="26.75" customWidth="1"/>
    <col min="3" max="5" width="13.875" style="10" customWidth="1"/>
    <col min="6" max="6" width="18.25" customWidth="1"/>
  </cols>
  <sheetData>
    <row r="2" spans="1:6" ht="20.25">
      <c r="C2" s="258" t="s">
        <v>238</v>
      </c>
      <c r="D2" s="259"/>
      <c r="E2" s="260"/>
    </row>
    <row r="3" spans="1:6" ht="17.25" thickBot="1">
      <c r="A3" s="6" t="s">
        <v>276</v>
      </c>
      <c r="B3" s="44" t="s">
        <v>277</v>
      </c>
      <c r="C3" s="262" t="s">
        <v>278</v>
      </c>
      <c r="D3" s="262"/>
      <c r="E3" s="14" t="s">
        <v>675</v>
      </c>
    </row>
    <row r="4" spans="1:6" ht="23.25" customHeight="1" thickBot="1">
      <c r="A4" s="60" t="s">
        <v>0</v>
      </c>
      <c r="B4" s="61" t="s">
        <v>1</v>
      </c>
      <c r="C4" s="62" t="s">
        <v>2</v>
      </c>
      <c r="D4" s="62" t="s">
        <v>3</v>
      </c>
      <c r="E4" s="62" t="s">
        <v>4</v>
      </c>
      <c r="F4" s="63" t="s">
        <v>5</v>
      </c>
    </row>
    <row r="5" spans="1:6" ht="19.5" hidden="1" customHeight="1">
      <c r="A5" s="7">
        <v>45174</v>
      </c>
      <c r="B5" s="5" t="s">
        <v>279</v>
      </c>
      <c r="C5" s="94">
        <v>4557780</v>
      </c>
      <c r="D5" s="11"/>
      <c r="E5" s="98">
        <f>C5-D5</f>
        <v>4557780</v>
      </c>
      <c r="F5" s="38" t="s">
        <v>55</v>
      </c>
    </row>
    <row r="6" spans="1:6" ht="19.5" hidden="1" customHeight="1">
      <c r="A6" s="108">
        <v>45218</v>
      </c>
      <c r="B6" s="81" t="s">
        <v>344</v>
      </c>
      <c r="C6" s="37">
        <v>912500</v>
      </c>
      <c r="D6" s="32"/>
      <c r="E6" s="37">
        <f>E5+C6-D6</f>
        <v>5470280</v>
      </c>
      <c r="F6" s="38" t="s">
        <v>55</v>
      </c>
    </row>
    <row r="7" spans="1:6" ht="19.5" hidden="1" customHeight="1">
      <c r="A7" s="108">
        <v>45221</v>
      </c>
      <c r="B7" s="81" t="s">
        <v>343</v>
      </c>
      <c r="C7" s="37">
        <v>432000</v>
      </c>
      <c r="D7" s="12"/>
      <c r="E7" s="12">
        <f t="shared" ref="E7:E32" si="0">E6+C7-D7</f>
        <v>5902280</v>
      </c>
      <c r="F7" s="114" t="s">
        <v>55</v>
      </c>
    </row>
    <row r="8" spans="1:6" ht="19.5" hidden="1" customHeight="1">
      <c r="A8" s="108">
        <v>45229</v>
      </c>
      <c r="B8" s="1" t="s">
        <v>381</v>
      </c>
      <c r="C8" s="12">
        <v>1644000</v>
      </c>
      <c r="D8" s="12"/>
      <c r="E8" s="12">
        <f t="shared" si="0"/>
        <v>7546280</v>
      </c>
      <c r="F8" s="115"/>
    </row>
    <row r="9" spans="1:6" ht="19.5" hidden="1" customHeight="1">
      <c r="A9" s="108">
        <v>45239</v>
      </c>
      <c r="B9" s="33" t="s">
        <v>7</v>
      </c>
      <c r="C9" s="32"/>
      <c r="D9" s="32">
        <v>7000000</v>
      </c>
      <c r="E9" s="12">
        <f t="shared" si="0"/>
        <v>546280</v>
      </c>
      <c r="F9" s="116" t="s">
        <v>394</v>
      </c>
    </row>
    <row r="10" spans="1:6" ht="19.5" hidden="1" customHeight="1">
      <c r="A10" s="108">
        <v>45272</v>
      </c>
      <c r="B10" s="1" t="s">
        <v>414</v>
      </c>
      <c r="C10" s="12">
        <v>800000</v>
      </c>
      <c r="D10" s="12"/>
      <c r="E10" s="12">
        <f t="shared" si="0"/>
        <v>1346280</v>
      </c>
      <c r="F10" s="116"/>
    </row>
    <row r="11" spans="1:6" ht="19.5" hidden="1" customHeight="1">
      <c r="A11" s="108">
        <v>45274</v>
      </c>
      <c r="B11" s="33" t="s">
        <v>7</v>
      </c>
      <c r="C11" s="32"/>
      <c r="D11" s="32">
        <v>800000</v>
      </c>
      <c r="E11" s="12">
        <f t="shared" si="0"/>
        <v>546280</v>
      </c>
      <c r="F11" s="116"/>
    </row>
    <row r="12" spans="1:6" ht="19.5" hidden="1" customHeight="1">
      <c r="A12" s="108">
        <v>45274</v>
      </c>
      <c r="B12" s="152" t="s">
        <v>511</v>
      </c>
      <c r="C12" s="153">
        <v>-246280</v>
      </c>
      <c r="D12" s="151"/>
      <c r="E12" s="96">
        <f t="shared" si="0"/>
        <v>300000</v>
      </c>
      <c r="F12" s="116"/>
    </row>
    <row r="13" spans="1:6" ht="19.5" hidden="1" customHeight="1">
      <c r="A13" s="108">
        <v>45382</v>
      </c>
      <c r="B13" s="1" t="s">
        <v>655</v>
      </c>
      <c r="C13" s="96">
        <v>90000</v>
      </c>
      <c r="D13" s="96"/>
      <c r="E13" s="96">
        <f t="shared" si="0"/>
        <v>390000</v>
      </c>
      <c r="F13" s="155" t="s">
        <v>656</v>
      </c>
    </row>
    <row r="14" spans="1:6" ht="19.5" hidden="1" customHeight="1">
      <c r="A14" s="120">
        <v>45442</v>
      </c>
      <c r="B14" s="81" t="s">
        <v>641</v>
      </c>
      <c r="C14" s="106">
        <v>1017000</v>
      </c>
      <c r="D14" s="106"/>
      <c r="E14" s="106">
        <f t="shared" si="0"/>
        <v>1407000</v>
      </c>
      <c r="F14" s="116"/>
    </row>
    <row r="15" spans="1:6" ht="19.5" hidden="1" customHeight="1">
      <c r="A15" s="108">
        <v>45448</v>
      </c>
      <c r="B15" s="1" t="s">
        <v>658</v>
      </c>
      <c r="C15" s="12">
        <v>746000</v>
      </c>
      <c r="D15" s="12"/>
      <c r="E15" s="27">
        <f t="shared" si="0"/>
        <v>2153000</v>
      </c>
      <c r="F15" s="116"/>
    </row>
    <row r="16" spans="1:6" ht="19.5" hidden="1" customHeight="1">
      <c r="A16" s="108">
        <v>45456</v>
      </c>
      <c r="B16" s="1" t="s">
        <v>657</v>
      </c>
      <c r="C16" s="12">
        <v>293000</v>
      </c>
      <c r="D16" s="12"/>
      <c r="E16" s="27">
        <f t="shared" si="0"/>
        <v>2446000</v>
      </c>
      <c r="F16" s="116"/>
    </row>
    <row r="17" spans="1:6" ht="19.5" hidden="1" customHeight="1">
      <c r="A17" s="108">
        <v>45576</v>
      </c>
      <c r="B17" s="1" t="s">
        <v>815</v>
      </c>
      <c r="C17" s="12">
        <v>123000</v>
      </c>
      <c r="D17" s="12"/>
      <c r="E17" s="27">
        <f t="shared" si="0"/>
        <v>2569000</v>
      </c>
      <c r="F17" s="116"/>
    </row>
    <row r="18" spans="1:6" ht="19.5" hidden="1" customHeight="1">
      <c r="A18" s="108">
        <v>45578</v>
      </c>
      <c r="B18" s="1" t="s">
        <v>836</v>
      </c>
      <c r="C18" s="12">
        <v>1209400</v>
      </c>
      <c r="D18" s="12"/>
      <c r="E18" s="27">
        <f t="shared" si="0"/>
        <v>3778400</v>
      </c>
      <c r="F18" s="2"/>
    </row>
    <row r="19" spans="1:6" ht="19.5" hidden="1" customHeight="1">
      <c r="A19" s="108">
        <v>45583</v>
      </c>
      <c r="B19" s="1" t="s">
        <v>860</v>
      </c>
      <c r="C19" s="12">
        <v>1591000</v>
      </c>
      <c r="D19" s="12"/>
      <c r="E19" s="27">
        <f t="shared" si="0"/>
        <v>5369400</v>
      </c>
      <c r="F19" s="2"/>
    </row>
    <row r="20" spans="1:6" ht="19.5" hidden="1" customHeight="1">
      <c r="A20" s="108">
        <v>45590</v>
      </c>
      <c r="B20" s="1" t="s">
        <v>904</v>
      </c>
      <c r="C20" s="12">
        <v>17500</v>
      </c>
      <c r="D20" s="12"/>
      <c r="E20" s="27">
        <f t="shared" si="0"/>
        <v>5386900</v>
      </c>
      <c r="F20" s="2"/>
    </row>
    <row r="21" spans="1:6" ht="19.5" hidden="1" customHeight="1">
      <c r="A21" s="108">
        <v>45592</v>
      </c>
      <c r="B21" s="1" t="s">
        <v>901</v>
      </c>
      <c r="C21" s="12">
        <v>33100</v>
      </c>
      <c r="D21" s="12"/>
      <c r="E21" s="27">
        <f t="shared" si="0"/>
        <v>5420000</v>
      </c>
      <c r="F21" s="2"/>
    </row>
    <row r="22" spans="1:6" ht="19.5" hidden="1" customHeight="1">
      <c r="A22" s="108">
        <v>45596</v>
      </c>
      <c r="B22" s="171" t="s">
        <v>939</v>
      </c>
      <c r="C22" s="12">
        <v>1106000</v>
      </c>
      <c r="D22" s="12"/>
      <c r="E22" s="27">
        <f t="shared" si="0"/>
        <v>6526000</v>
      </c>
      <c r="F22" s="2"/>
    </row>
    <row r="23" spans="1:6" ht="19.5" hidden="1" customHeight="1">
      <c r="A23" s="108">
        <v>45599</v>
      </c>
      <c r="B23" s="1" t="s">
        <v>949</v>
      </c>
      <c r="C23" s="12">
        <v>190000</v>
      </c>
      <c r="D23" s="12"/>
      <c r="E23" s="12">
        <f t="shared" si="0"/>
        <v>6716000</v>
      </c>
      <c r="F23" s="2"/>
    </row>
    <row r="24" spans="1:6" ht="19.5" hidden="1" customHeight="1">
      <c r="A24" s="108">
        <v>45599</v>
      </c>
      <c r="B24" s="1" t="s">
        <v>950</v>
      </c>
      <c r="C24" s="12">
        <v>90000</v>
      </c>
      <c r="D24" s="27"/>
      <c r="E24" s="27">
        <f t="shared" si="0"/>
        <v>6806000</v>
      </c>
      <c r="F24" s="2"/>
    </row>
    <row r="25" spans="1:6" ht="19.5" hidden="1" customHeight="1">
      <c r="A25" s="108">
        <v>45603</v>
      </c>
      <c r="B25" s="1" t="s">
        <v>958</v>
      </c>
      <c r="C25" s="12">
        <v>37500</v>
      </c>
      <c r="D25" s="12"/>
      <c r="E25" s="27">
        <f t="shared" si="0"/>
        <v>6843500</v>
      </c>
      <c r="F25" s="2"/>
    </row>
    <row r="26" spans="1:6" ht="19.5" customHeight="1">
      <c r="A26" s="108">
        <v>45603</v>
      </c>
      <c r="B26" s="40" t="s">
        <v>7</v>
      </c>
      <c r="C26" s="41"/>
      <c r="D26" s="41">
        <v>6000000</v>
      </c>
      <c r="E26" s="27">
        <f t="shared" si="0"/>
        <v>843500</v>
      </c>
      <c r="F26" s="2"/>
    </row>
    <row r="27" spans="1:6" ht="19.5" customHeight="1">
      <c r="A27" s="108">
        <v>45603</v>
      </c>
      <c r="B27" s="36" t="s">
        <v>963</v>
      </c>
      <c r="C27" s="37">
        <v>150000</v>
      </c>
      <c r="D27" s="37"/>
      <c r="E27" s="37">
        <f t="shared" si="0"/>
        <v>993500</v>
      </c>
      <c r="F27" s="2"/>
    </row>
    <row r="28" spans="1:6" ht="19.5" customHeight="1">
      <c r="A28" s="108">
        <v>45618</v>
      </c>
      <c r="B28" s="81" t="s">
        <v>7</v>
      </c>
      <c r="C28" s="37"/>
      <c r="D28" s="41">
        <v>900000</v>
      </c>
      <c r="E28" s="37">
        <f t="shared" si="0"/>
        <v>93500</v>
      </c>
      <c r="F28" s="2"/>
    </row>
    <row r="29" spans="1:6" ht="19.5" customHeight="1">
      <c r="A29" s="108">
        <v>45629</v>
      </c>
      <c r="B29" s="1" t="s">
        <v>999</v>
      </c>
      <c r="C29" s="12">
        <v>23500</v>
      </c>
      <c r="D29" s="12"/>
      <c r="E29" s="23">
        <f t="shared" si="0"/>
        <v>117000</v>
      </c>
      <c r="F29" s="2"/>
    </row>
    <row r="30" spans="1:6" ht="19.5" customHeight="1">
      <c r="A30" s="108">
        <v>45795</v>
      </c>
      <c r="B30" s="1" t="s">
        <v>1218</v>
      </c>
      <c r="C30" s="12">
        <v>20000</v>
      </c>
      <c r="D30" s="12"/>
      <c r="E30" s="23">
        <f t="shared" si="0"/>
        <v>137000</v>
      </c>
      <c r="F30" s="2"/>
    </row>
    <row r="31" spans="1:6" ht="19.5" customHeight="1">
      <c r="A31" s="108">
        <v>45803</v>
      </c>
      <c r="B31" s="1" t="s">
        <v>1229</v>
      </c>
      <c r="C31" s="12">
        <v>15000</v>
      </c>
      <c r="D31" s="12"/>
      <c r="E31" s="23">
        <f t="shared" si="0"/>
        <v>152000</v>
      </c>
      <c r="F31" s="2"/>
    </row>
    <row r="32" spans="1:6" ht="19.5" customHeight="1">
      <c r="A32" s="108"/>
      <c r="B32" s="1"/>
      <c r="C32" s="12"/>
      <c r="D32" s="12"/>
      <c r="E32" s="23">
        <f t="shared" si="0"/>
        <v>152000</v>
      </c>
      <c r="F32" s="2"/>
    </row>
    <row r="33" spans="1:6" ht="19.5" customHeight="1">
      <c r="A33" s="108"/>
      <c r="B33" s="1"/>
      <c r="C33" s="12"/>
      <c r="D33" s="12"/>
      <c r="E33" s="12"/>
      <c r="F33" s="2"/>
    </row>
    <row r="34" spans="1:6" ht="19.5" customHeight="1">
      <c r="A34" s="108"/>
      <c r="B34" s="1"/>
      <c r="C34" s="12"/>
      <c r="D34" s="12"/>
      <c r="E34" s="12"/>
      <c r="F34" s="2"/>
    </row>
    <row r="35" spans="1:6" ht="19.5" customHeight="1">
      <c r="A35" s="108"/>
      <c r="B35" s="1"/>
      <c r="C35" s="12"/>
      <c r="D35" s="12"/>
      <c r="E35" s="12"/>
      <c r="F35" s="2"/>
    </row>
    <row r="36" spans="1:6" ht="19.5" customHeight="1">
      <c r="A36" s="108"/>
      <c r="B36" s="1"/>
      <c r="C36" s="12"/>
      <c r="D36" s="12"/>
      <c r="E36" s="12"/>
      <c r="F36" s="2"/>
    </row>
    <row r="37" spans="1:6" ht="19.5" customHeight="1">
      <c r="A37" s="8"/>
      <c r="B37" s="1"/>
      <c r="C37" s="12"/>
      <c r="D37" s="12"/>
      <c r="E37" s="12"/>
      <c r="F37" s="2"/>
    </row>
    <row r="38" spans="1:6" ht="19.5" customHeight="1">
      <c r="A38" s="8"/>
      <c r="B38" s="1"/>
      <c r="C38" s="12"/>
      <c r="D38" s="12"/>
      <c r="E38" s="12"/>
      <c r="F38" s="2"/>
    </row>
    <row r="39" spans="1:6" ht="19.5" customHeight="1">
      <c r="A39" s="8"/>
      <c r="B39" s="1"/>
      <c r="C39" s="12"/>
      <c r="D39" s="12"/>
      <c r="E39" s="12"/>
      <c r="F39" s="2"/>
    </row>
    <row r="40" spans="1:6" ht="19.5" customHeight="1" thickBot="1">
      <c r="A40" s="9"/>
      <c r="B40" s="3"/>
      <c r="C40" s="13"/>
      <c r="D40" s="13"/>
      <c r="E40" s="13"/>
      <c r="F40" s="4"/>
    </row>
  </sheetData>
  <mergeCells count="2">
    <mergeCell ref="C3:D3"/>
    <mergeCell ref="C2:E2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44170-E642-44BE-877F-4B2ABFDCCFEC}">
  <dimension ref="A1:F53"/>
  <sheetViews>
    <sheetView tabSelected="1" zoomScaleNormal="100" workbookViewId="0">
      <selection activeCell="K28" sqref="K28"/>
    </sheetView>
  </sheetViews>
  <sheetFormatPr defaultRowHeight="16.5"/>
  <cols>
    <col min="1" max="1" width="7.375" style="6" customWidth="1"/>
    <col min="2" max="2" width="26.75" customWidth="1"/>
    <col min="3" max="5" width="13.875" style="10" customWidth="1"/>
    <col min="6" max="6" width="18.25" customWidth="1"/>
  </cols>
  <sheetData>
    <row r="1" spans="1:6" s="54" customFormat="1">
      <c r="A1" s="53"/>
      <c r="C1" s="55"/>
      <c r="D1" s="55"/>
      <c r="E1" s="55"/>
    </row>
    <row r="2" spans="1:6" s="54" customFormat="1" ht="20.25">
      <c r="A2" s="53"/>
      <c r="C2" s="258" t="s">
        <v>238</v>
      </c>
      <c r="D2" s="259"/>
      <c r="E2" s="260"/>
    </row>
    <row r="3" spans="1:6" s="54" customFormat="1" ht="17.25" thickBot="1">
      <c r="A3" s="53" t="s">
        <v>593</v>
      </c>
      <c r="B3" s="70" t="s">
        <v>1148</v>
      </c>
      <c r="C3" s="274" t="s">
        <v>594</v>
      </c>
      <c r="D3" s="275"/>
      <c r="E3" s="71" t="s">
        <v>595</v>
      </c>
    </row>
    <row r="4" spans="1:6" ht="23.25" customHeight="1" thickBot="1">
      <c r="A4" s="18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6" ht="19.5" hidden="1" customHeight="1">
      <c r="A5" s="107">
        <v>45245</v>
      </c>
      <c r="B5" s="5" t="s">
        <v>493</v>
      </c>
      <c r="C5" s="11">
        <v>56000</v>
      </c>
      <c r="D5" s="11"/>
      <c r="E5" s="11">
        <f>C5-D5</f>
        <v>56000</v>
      </c>
      <c r="F5" s="25" t="s">
        <v>494</v>
      </c>
    </row>
    <row r="6" spans="1:6" ht="19.5" hidden="1" customHeight="1">
      <c r="A6" s="146">
        <v>45404</v>
      </c>
      <c r="B6" s="144" t="s">
        <v>430</v>
      </c>
      <c r="C6" s="145">
        <v>2600000</v>
      </c>
      <c r="D6" s="11"/>
      <c r="E6" s="11">
        <f>E5+C6-D6</f>
        <v>2656000</v>
      </c>
      <c r="F6" s="38"/>
    </row>
    <row r="7" spans="1:6" ht="19.5" hidden="1" customHeight="1">
      <c r="A7" s="108">
        <v>45408</v>
      </c>
      <c r="B7" s="81" t="s">
        <v>525</v>
      </c>
      <c r="C7" s="37">
        <v>363500</v>
      </c>
      <c r="D7" s="32"/>
      <c r="E7" s="11">
        <f t="shared" ref="E7:E46" si="0">E6+C7-D7</f>
        <v>3019500</v>
      </c>
      <c r="F7" s="38"/>
    </row>
    <row r="8" spans="1:6" ht="19.5" hidden="1" customHeight="1">
      <c r="A8" s="108">
        <v>45408</v>
      </c>
      <c r="B8" s="1" t="s">
        <v>526</v>
      </c>
      <c r="C8" s="12">
        <v>176200</v>
      </c>
      <c r="D8" s="12"/>
      <c r="E8" s="140">
        <f t="shared" si="0"/>
        <v>3195700</v>
      </c>
      <c r="F8" s="2"/>
    </row>
    <row r="9" spans="1:6" ht="19.5" hidden="1" customHeight="1">
      <c r="A9" s="108">
        <v>45419</v>
      </c>
      <c r="B9" s="1" t="s">
        <v>555</v>
      </c>
      <c r="C9" s="12">
        <v>50000</v>
      </c>
      <c r="D9" s="12"/>
      <c r="E9" s="140">
        <f t="shared" si="0"/>
        <v>3245700</v>
      </c>
      <c r="F9" s="2"/>
    </row>
    <row r="10" spans="1:6" ht="19.5" hidden="1" customHeight="1">
      <c r="A10" s="108">
        <v>45428</v>
      </c>
      <c r="B10" s="1" t="s">
        <v>581</v>
      </c>
      <c r="C10" s="12">
        <v>125700</v>
      </c>
      <c r="D10" s="12"/>
      <c r="E10" s="140">
        <f t="shared" si="0"/>
        <v>3371400</v>
      </c>
      <c r="F10" s="2"/>
    </row>
    <row r="11" spans="1:6" ht="19.5" hidden="1" customHeight="1">
      <c r="A11" s="108">
        <v>45432</v>
      </c>
      <c r="B11" s="1" t="s">
        <v>591</v>
      </c>
      <c r="C11" s="12">
        <v>144500</v>
      </c>
      <c r="D11" s="12"/>
      <c r="E11" s="11">
        <f t="shared" si="0"/>
        <v>3515900</v>
      </c>
      <c r="F11" s="2"/>
    </row>
    <row r="12" spans="1:6" ht="19.5" hidden="1" customHeight="1">
      <c r="A12" s="108">
        <v>45432</v>
      </c>
      <c r="B12" s="1" t="s">
        <v>592</v>
      </c>
      <c r="C12" s="12">
        <v>29500</v>
      </c>
      <c r="D12" s="12"/>
      <c r="E12" s="11">
        <f t="shared" si="0"/>
        <v>3545400</v>
      </c>
      <c r="F12" s="2"/>
    </row>
    <row r="13" spans="1:6" ht="19.5" hidden="1" customHeight="1">
      <c r="A13" s="108">
        <v>45434</v>
      </c>
      <c r="B13" s="1" t="s">
        <v>601</v>
      </c>
      <c r="C13" s="12">
        <v>294500</v>
      </c>
      <c r="D13" s="12"/>
      <c r="E13" s="11">
        <f t="shared" si="0"/>
        <v>3839900</v>
      </c>
      <c r="F13" s="2"/>
    </row>
    <row r="14" spans="1:6" ht="19.5" hidden="1" customHeight="1">
      <c r="A14" s="108">
        <v>45436</v>
      </c>
      <c r="B14" s="1" t="s">
        <v>608</v>
      </c>
      <c r="C14" s="12">
        <v>40500</v>
      </c>
      <c r="D14" s="12"/>
      <c r="E14" s="11">
        <f t="shared" si="0"/>
        <v>3880400</v>
      </c>
      <c r="F14" s="2"/>
    </row>
    <row r="15" spans="1:6" ht="19.5" hidden="1" customHeight="1">
      <c r="A15" s="123">
        <v>45436</v>
      </c>
      <c r="B15" s="144" t="s">
        <v>430</v>
      </c>
      <c r="C15" s="145">
        <v>2600000</v>
      </c>
      <c r="D15" s="12"/>
      <c r="E15" s="11">
        <f t="shared" si="0"/>
        <v>6480400</v>
      </c>
      <c r="F15" s="24"/>
    </row>
    <row r="16" spans="1:6" ht="19.5" hidden="1" customHeight="1">
      <c r="A16" s="108">
        <v>45445</v>
      </c>
      <c r="B16" s="1" t="s">
        <v>628</v>
      </c>
      <c r="C16" s="12">
        <v>143000</v>
      </c>
      <c r="D16" s="12"/>
      <c r="E16" s="11">
        <f t="shared" si="0"/>
        <v>6623400</v>
      </c>
      <c r="F16" s="2"/>
    </row>
    <row r="17" spans="1:6" ht="19.5" hidden="1" customHeight="1">
      <c r="A17" s="149">
        <v>45446</v>
      </c>
      <c r="B17" s="40" t="s">
        <v>631</v>
      </c>
      <c r="C17" s="41">
        <v>143000</v>
      </c>
      <c r="D17" s="41">
        <v>143000</v>
      </c>
      <c r="E17" s="150">
        <f t="shared" si="0"/>
        <v>6623400</v>
      </c>
      <c r="F17" s="42" t="s">
        <v>633</v>
      </c>
    </row>
    <row r="18" spans="1:6" ht="19.5" hidden="1" customHeight="1">
      <c r="A18" s="108">
        <v>45454</v>
      </c>
      <c r="B18" s="1" t="s">
        <v>651</v>
      </c>
      <c r="C18" s="12">
        <v>289000</v>
      </c>
      <c r="D18" s="12"/>
      <c r="E18" s="11">
        <f t="shared" si="0"/>
        <v>6912400</v>
      </c>
      <c r="F18" s="2"/>
    </row>
    <row r="19" spans="1:6" ht="19.5" hidden="1" customHeight="1">
      <c r="A19" s="108">
        <v>45455</v>
      </c>
      <c r="B19" s="1" t="s">
        <v>652</v>
      </c>
      <c r="C19" s="12">
        <v>74000</v>
      </c>
      <c r="D19" s="12"/>
      <c r="E19" s="11">
        <f t="shared" si="0"/>
        <v>6986400</v>
      </c>
      <c r="F19" s="2"/>
    </row>
    <row r="20" spans="1:6" ht="19.5" hidden="1" customHeight="1">
      <c r="A20" s="108">
        <v>45470</v>
      </c>
      <c r="B20" s="1" t="s">
        <v>7</v>
      </c>
      <c r="C20" s="12"/>
      <c r="D20" s="12">
        <v>6986400</v>
      </c>
      <c r="E20" s="11">
        <f t="shared" si="0"/>
        <v>0</v>
      </c>
      <c r="F20" s="2"/>
    </row>
    <row r="21" spans="1:6" ht="19.5" hidden="1" customHeight="1">
      <c r="A21" s="108">
        <v>45483</v>
      </c>
      <c r="B21" s="1" t="s">
        <v>702</v>
      </c>
      <c r="C21" s="12">
        <v>130800</v>
      </c>
      <c r="D21" s="12"/>
      <c r="E21" s="98">
        <f t="shared" si="0"/>
        <v>130800</v>
      </c>
      <c r="F21" s="137" t="s">
        <v>779</v>
      </c>
    </row>
    <row r="22" spans="1:6" ht="19.5" hidden="1" customHeight="1">
      <c r="A22" s="108">
        <v>45590</v>
      </c>
      <c r="B22" s="1" t="s">
        <v>7</v>
      </c>
      <c r="C22" s="12"/>
      <c r="D22" s="12">
        <v>130800</v>
      </c>
      <c r="E22" s="11">
        <f t="shared" si="0"/>
        <v>0</v>
      </c>
      <c r="F22" s="2"/>
    </row>
    <row r="23" spans="1:6" ht="19.5" customHeight="1">
      <c r="A23" s="108">
        <v>45673</v>
      </c>
      <c r="B23" s="1" t="s">
        <v>1035</v>
      </c>
      <c r="C23" s="12">
        <v>207500</v>
      </c>
      <c r="D23" s="12"/>
      <c r="E23" s="11">
        <f t="shared" si="0"/>
        <v>207500</v>
      </c>
      <c r="F23" s="2"/>
    </row>
    <row r="24" spans="1:6" ht="19.5" customHeight="1">
      <c r="A24" s="108">
        <v>45692</v>
      </c>
      <c r="B24" s="1" t="s">
        <v>1037</v>
      </c>
      <c r="C24" s="12">
        <v>75000</v>
      </c>
      <c r="D24" s="12"/>
      <c r="E24" s="11">
        <f t="shared" si="0"/>
        <v>282500</v>
      </c>
      <c r="F24" s="2"/>
    </row>
    <row r="25" spans="1:6" ht="19.5" customHeight="1">
      <c r="A25" s="108">
        <v>45721</v>
      </c>
      <c r="B25" s="1" t="s">
        <v>1039</v>
      </c>
      <c r="C25" s="12">
        <v>10000</v>
      </c>
      <c r="D25" s="12"/>
      <c r="E25" s="11">
        <f t="shared" si="0"/>
        <v>292500</v>
      </c>
      <c r="F25" s="2"/>
    </row>
    <row r="26" spans="1:6" ht="19.5" customHeight="1">
      <c r="A26" s="108">
        <v>45722</v>
      </c>
      <c r="B26" s="1" t="s">
        <v>1040</v>
      </c>
      <c r="C26" s="12">
        <v>119500</v>
      </c>
      <c r="D26" s="12"/>
      <c r="E26" s="11">
        <f t="shared" si="0"/>
        <v>412000</v>
      </c>
      <c r="F26" s="2"/>
    </row>
    <row r="27" spans="1:6" ht="19.5" customHeight="1">
      <c r="A27" s="108">
        <v>45728</v>
      </c>
      <c r="B27" s="1" t="s">
        <v>1047</v>
      </c>
      <c r="C27" s="12">
        <v>1200</v>
      </c>
      <c r="D27" s="12"/>
      <c r="E27" s="11">
        <f t="shared" si="0"/>
        <v>413200</v>
      </c>
      <c r="F27" s="137"/>
    </row>
    <row r="28" spans="1:6" ht="19.5" customHeight="1">
      <c r="A28" s="108">
        <v>45748</v>
      </c>
      <c r="B28" s="1" t="s">
        <v>1085</v>
      </c>
      <c r="C28" s="12">
        <v>39500</v>
      </c>
      <c r="D28" s="12"/>
      <c r="E28" s="11">
        <f t="shared" si="0"/>
        <v>452700</v>
      </c>
      <c r="F28" s="137"/>
    </row>
    <row r="29" spans="1:6" ht="19.5" customHeight="1">
      <c r="A29" s="108">
        <v>45770</v>
      </c>
      <c r="B29" s="176" t="s">
        <v>1146</v>
      </c>
      <c r="C29" s="12">
        <v>420000</v>
      </c>
      <c r="D29" s="12"/>
      <c r="E29" s="11">
        <f t="shared" si="0"/>
        <v>872700</v>
      </c>
      <c r="F29" s="137" t="s">
        <v>1147</v>
      </c>
    </row>
    <row r="30" spans="1:6" ht="19.5" customHeight="1">
      <c r="A30" s="108">
        <v>45771</v>
      </c>
      <c r="B30" s="1" t="s">
        <v>1161</v>
      </c>
      <c r="C30" s="12">
        <v>82000</v>
      </c>
      <c r="D30" s="12"/>
      <c r="E30" s="11">
        <f t="shared" si="0"/>
        <v>954700</v>
      </c>
      <c r="F30" s="137"/>
    </row>
    <row r="31" spans="1:6" ht="19.5" customHeight="1">
      <c r="A31" s="108">
        <v>45800</v>
      </c>
      <c r="B31" s="1" t="s">
        <v>1219</v>
      </c>
      <c r="C31" s="12">
        <v>17000</v>
      </c>
      <c r="D31" s="12"/>
      <c r="E31" s="11">
        <f t="shared" si="0"/>
        <v>971700</v>
      </c>
      <c r="F31" s="137"/>
    </row>
    <row r="32" spans="1:6" ht="19.5" customHeight="1">
      <c r="A32" s="108">
        <v>45803</v>
      </c>
      <c r="B32" s="176" t="s">
        <v>1244</v>
      </c>
      <c r="C32" s="12">
        <f>308000+350000</f>
        <v>658000</v>
      </c>
      <c r="D32" s="12"/>
      <c r="E32" s="11">
        <f t="shared" si="0"/>
        <v>1629700</v>
      </c>
      <c r="F32" s="137" t="s">
        <v>1252</v>
      </c>
    </row>
    <row r="33" spans="1:6" ht="19.5" customHeight="1">
      <c r="A33" s="108">
        <v>45806</v>
      </c>
      <c r="B33" s="176" t="s">
        <v>1245</v>
      </c>
      <c r="C33" s="12">
        <v>226500</v>
      </c>
      <c r="D33" s="12"/>
      <c r="E33" s="11">
        <f t="shared" si="0"/>
        <v>1856200</v>
      </c>
      <c r="F33" s="137"/>
    </row>
    <row r="34" spans="1:6" ht="19.5" customHeight="1">
      <c r="A34" s="177">
        <v>45807</v>
      </c>
      <c r="B34" s="256" t="s">
        <v>1291</v>
      </c>
      <c r="C34" s="179">
        <v>363500</v>
      </c>
      <c r="D34" s="12"/>
      <c r="E34" s="11">
        <f>E33+C34-D34</f>
        <v>2219700</v>
      </c>
      <c r="F34" s="137"/>
    </row>
    <row r="35" spans="1:6" ht="19.5" customHeight="1">
      <c r="A35" s="219">
        <v>45814</v>
      </c>
      <c r="B35" s="198" t="s">
        <v>1247</v>
      </c>
      <c r="C35" s="199">
        <v>364000</v>
      </c>
      <c r="D35" s="12"/>
      <c r="E35" s="11">
        <f>E36+C35-D35</f>
        <v>2729700</v>
      </c>
      <c r="F35" s="137" t="s">
        <v>1147</v>
      </c>
    </row>
    <row r="36" spans="1:6" ht="19.5" customHeight="1">
      <c r="A36" s="177">
        <v>45815</v>
      </c>
      <c r="B36" s="256" t="s">
        <v>1292</v>
      </c>
      <c r="C36" s="179">
        <v>146000</v>
      </c>
      <c r="D36" s="12"/>
      <c r="E36" s="11">
        <f>E34+C36-D36</f>
        <v>2365700</v>
      </c>
      <c r="F36" s="137"/>
    </row>
    <row r="37" spans="1:6" ht="19.5" customHeight="1">
      <c r="A37" s="108">
        <v>45814</v>
      </c>
      <c r="B37" s="171" t="s">
        <v>1270</v>
      </c>
      <c r="C37" s="12">
        <v>17500</v>
      </c>
      <c r="D37" s="12"/>
      <c r="E37" s="11">
        <f>E35+C37-D37</f>
        <v>2747200</v>
      </c>
      <c r="F37" s="137" t="s">
        <v>1147</v>
      </c>
    </row>
    <row r="38" spans="1:6" ht="19.5" customHeight="1">
      <c r="A38" s="108">
        <v>45819</v>
      </c>
      <c r="B38" s="162" t="s">
        <v>1282</v>
      </c>
      <c r="C38" s="12">
        <v>53000</v>
      </c>
      <c r="D38" s="12"/>
      <c r="E38" s="140">
        <f t="shared" si="0"/>
        <v>2800200</v>
      </c>
      <c r="F38" s="137" t="s">
        <v>1283</v>
      </c>
    </row>
    <row r="39" spans="1:6" ht="19.5" customHeight="1">
      <c r="A39" s="108">
        <v>45821</v>
      </c>
      <c r="B39" s="162" t="s">
        <v>1295</v>
      </c>
      <c r="C39" s="12">
        <v>78500</v>
      </c>
      <c r="D39" s="12"/>
      <c r="E39" s="140">
        <f t="shared" si="0"/>
        <v>2878700</v>
      </c>
      <c r="F39" s="137" t="s">
        <v>1147</v>
      </c>
    </row>
    <row r="40" spans="1:6" ht="19.5" customHeight="1">
      <c r="A40" s="108">
        <v>45828</v>
      </c>
      <c r="B40" s="172" t="s">
        <v>7</v>
      </c>
      <c r="C40" s="41"/>
      <c r="D40" s="41">
        <v>2800200</v>
      </c>
      <c r="E40" s="98">
        <f t="shared" si="0"/>
        <v>78500</v>
      </c>
      <c r="F40" s="137"/>
    </row>
    <row r="41" spans="1:6" ht="19.5" customHeight="1">
      <c r="A41" s="108"/>
      <c r="B41" s="162"/>
      <c r="C41" s="12"/>
      <c r="D41" s="12"/>
      <c r="E41" s="11">
        <f t="shared" si="0"/>
        <v>78500</v>
      </c>
      <c r="F41" s="137"/>
    </row>
    <row r="42" spans="1:6" ht="19.5" customHeight="1">
      <c r="A42" s="108"/>
      <c r="B42" s="162"/>
      <c r="C42" s="12"/>
      <c r="D42" s="12"/>
      <c r="E42" s="11">
        <f t="shared" si="0"/>
        <v>78500</v>
      </c>
      <c r="F42" s="137"/>
    </row>
    <row r="43" spans="1:6" ht="19.5" customHeight="1">
      <c r="A43" s="8"/>
      <c r="B43" s="162"/>
      <c r="C43" s="12"/>
      <c r="D43" s="12"/>
      <c r="E43" s="11">
        <f t="shared" si="0"/>
        <v>78500</v>
      </c>
      <c r="F43" s="137"/>
    </row>
    <row r="44" spans="1:6" ht="19.5" customHeight="1">
      <c r="A44" s="8"/>
      <c r="B44" s="162"/>
      <c r="C44" s="12"/>
      <c r="D44" s="12"/>
      <c r="E44" s="11">
        <f t="shared" si="0"/>
        <v>78500</v>
      </c>
      <c r="F44" s="137"/>
    </row>
    <row r="45" spans="1:6" ht="19.5" customHeight="1">
      <c r="A45" s="8"/>
      <c r="B45" s="162"/>
      <c r="C45" s="12"/>
      <c r="D45" s="12"/>
      <c r="E45" s="11">
        <f t="shared" si="0"/>
        <v>78500</v>
      </c>
      <c r="F45" s="137"/>
    </row>
    <row r="46" spans="1:6" ht="19.5" customHeight="1">
      <c r="A46" s="8"/>
      <c r="B46" s="162"/>
      <c r="C46" s="12"/>
      <c r="D46" s="12"/>
      <c r="E46" s="11">
        <f t="shared" si="0"/>
        <v>78500</v>
      </c>
      <c r="F46" s="137"/>
    </row>
    <row r="47" spans="1:6" ht="19.5" customHeight="1">
      <c r="A47" s="8"/>
      <c r="B47" s="162"/>
      <c r="C47" s="12"/>
      <c r="D47" s="12"/>
      <c r="E47" s="12"/>
      <c r="F47" s="137"/>
    </row>
    <row r="48" spans="1:6" ht="19.5" customHeight="1">
      <c r="A48" s="8"/>
      <c r="B48" s="162"/>
      <c r="C48" s="12"/>
      <c r="D48" s="12"/>
      <c r="E48" s="12"/>
      <c r="F48" s="137"/>
    </row>
    <row r="49" spans="1:6" ht="19.5" customHeight="1">
      <c r="A49" s="8"/>
      <c r="B49" s="162"/>
      <c r="C49" s="12"/>
      <c r="D49" s="12"/>
      <c r="E49" s="12"/>
      <c r="F49" s="2"/>
    </row>
    <row r="50" spans="1:6" ht="19.5" customHeight="1">
      <c r="A50" s="8"/>
      <c r="B50" s="162"/>
      <c r="C50" s="12"/>
      <c r="D50" s="12"/>
      <c r="E50" s="12"/>
      <c r="F50" s="2"/>
    </row>
    <row r="51" spans="1:6" ht="19.5" customHeight="1">
      <c r="A51" s="8"/>
      <c r="B51" s="162"/>
      <c r="C51" s="12"/>
      <c r="D51" s="12"/>
      <c r="E51" s="12"/>
      <c r="F51" s="2"/>
    </row>
    <row r="52" spans="1:6" ht="19.5" customHeight="1">
      <c r="A52" s="8"/>
      <c r="B52" s="162"/>
      <c r="C52" s="12"/>
      <c r="D52" s="12"/>
      <c r="E52" s="12"/>
      <c r="F52" s="2"/>
    </row>
    <row r="53" spans="1:6" ht="19.5" customHeight="1" thickBot="1">
      <c r="A53" s="9"/>
      <c r="B53" s="3"/>
      <c r="C53" s="13"/>
      <c r="D53" s="13"/>
      <c r="E53" s="13"/>
      <c r="F53" s="4"/>
    </row>
  </sheetData>
  <mergeCells count="2">
    <mergeCell ref="C2:E2"/>
    <mergeCell ref="C3:D3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380E-E3CC-4922-A980-706FDA59225B}">
  <dimension ref="A1:F123"/>
  <sheetViews>
    <sheetView topLeftCell="A82" zoomScaleNormal="100" workbookViewId="0">
      <selection activeCell="E92" sqref="E92"/>
    </sheetView>
  </sheetViews>
  <sheetFormatPr defaultRowHeight="16.5"/>
  <cols>
    <col min="1" max="1" width="7.375" style="6" customWidth="1"/>
    <col min="2" max="2" width="26.75" customWidth="1"/>
    <col min="3" max="5" width="13.875" style="10" customWidth="1"/>
    <col min="6" max="6" width="17" customWidth="1"/>
  </cols>
  <sheetData>
    <row r="1" spans="1:6" s="54" customFormat="1">
      <c r="A1" s="53"/>
      <c r="C1" s="55"/>
      <c r="D1" s="55"/>
      <c r="E1" s="55"/>
    </row>
    <row r="2" spans="1:6" s="54" customFormat="1" ht="20.25">
      <c r="A2" s="53"/>
      <c r="C2" s="258" t="s">
        <v>238</v>
      </c>
      <c r="D2" s="259"/>
      <c r="E2" s="260"/>
    </row>
    <row r="3" spans="1:6" s="54" customFormat="1" ht="17.25" thickBot="1">
      <c r="A3" s="126" t="s">
        <v>490</v>
      </c>
      <c r="B3" s="83" t="s">
        <v>644</v>
      </c>
      <c r="C3" s="276" t="s">
        <v>1033</v>
      </c>
      <c r="D3" s="276"/>
      <c r="E3" s="71"/>
    </row>
    <row r="4" spans="1:6" ht="23.25" customHeight="1" thickBot="1">
      <c r="A4" s="60" t="s">
        <v>0</v>
      </c>
      <c r="B4" s="61" t="s">
        <v>1</v>
      </c>
      <c r="C4" s="62" t="s">
        <v>2</v>
      </c>
      <c r="D4" s="62" t="s">
        <v>3</v>
      </c>
      <c r="E4" s="62" t="s">
        <v>4</v>
      </c>
      <c r="F4" s="63" t="s">
        <v>5</v>
      </c>
    </row>
    <row r="5" spans="1:6" ht="19.5" hidden="1" customHeight="1">
      <c r="A5" s="107">
        <v>45382</v>
      </c>
      <c r="B5" s="160" t="s">
        <v>491</v>
      </c>
      <c r="C5" s="11">
        <v>240000</v>
      </c>
      <c r="D5" s="11"/>
      <c r="E5" s="11">
        <f>C5-D5</f>
        <v>240000</v>
      </c>
      <c r="F5" s="25"/>
    </row>
    <row r="6" spans="1:6" ht="19.5" hidden="1" customHeight="1">
      <c r="A6" s="108">
        <v>45382</v>
      </c>
      <c r="B6" s="161" t="s">
        <v>492</v>
      </c>
      <c r="C6" s="37">
        <v>400000</v>
      </c>
      <c r="D6" s="37"/>
      <c r="E6" s="37">
        <f>E5+C6-D6</f>
        <v>640000</v>
      </c>
      <c r="F6" s="38"/>
    </row>
    <row r="7" spans="1:6" ht="19.5" hidden="1" customHeight="1">
      <c r="A7" s="108">
        <v>45384</v>
      </c>
      <c r="B7" s="162" t="s">
        <v>500</v>
      </c>
      <c r="C7" s="12">
        <v>95000</v>
      </c>
      <c r="D7" s="12"/>
      <c r="E7" s="12">
        <f t="shared" ref="E7:E63" si="0">E6+C7-D7</f>
        <v>735000</v>
      </c>
      <c r="F7" s="2"/>
    </row>
    <row r="8" spans="1:6" ht="19.5" hidden="1" customHeight="1">
      <c r="A8" s="108">
        <v>45392</v>
      </c>
      <c r="B8" s="162" t="s">
        <v>500</v>
      </c>
      <c r="C8" s="12">
        <v>74000</v>
      </c>
      <c r="D8" s="12"/>
      <c r="E8" s="12">
        <f t="shared" si="0"/>
        <v>809000</v>
      </c>
      <c r="F8" s="2"/>
    </row>
    <row r="9" spans="1:6" ht="19.5" hidden="1" customHeight="1">
      <c r="A9" s="108">
        <v>45407</v>
      </c>
      <c r="B9" s="162" t="s">
        <v>527</v>
      </c>
      <c r="C9" s="12">
        <v>253000</v>
      </c>
      <c r="D9" s="12"/>
      <c r="E9" s="12">
        <f t="shared" si="0"/>
        <v>1062000</v>
      </c>
      <c r="F9" s="2"/>
    </row>
    <row r="10" spans="1:6" ht="19.5" hidden="1" customHeight="1">
      <c r="A10" s="108">
        <v>45411</v>
      </c>
      <c r="B10" s="162" t="s">
        <v>531</v>
      </c>
      <c r="C10" s="12">
        <v>66500</v>
      </c>
      <c r="D10" s="12"/>
      <c r="E10" s="12">
        <f t="shared" si="0"/>
        <v>1128500</v>
      </c>
      <c r="F10" s="2"/>
    </row>
    <row r="11" spans="1:6" ht="19.5" hidden="1" customHeight="1">
      <c r="A11" s="108">
        <v>45412</v>
      </c>
      <c r="B11" s="162" t="s">
        <v>536</v>
      </c>
      <c r="C11" s="12">
        <v>135000</v>
      </c>
      <c r="D11" s="12"/>
      <c r="E11" s="12">
        <f t="shared" si="0"/>
        <v>1263500</v>
      </c>
      <c r="F11" s="2"/>
    </row>
    <row r="12" spans="1:6" ht="19.5" hidden="1" customHeight="1">
      <c r="A12" s="108">
        <v>45422</v>
      </c>
      <c r="B12" s="162" t="s">
        <v>492</v>
      </c>
      <c r="C12" s="12">
        <v>400000</v>
      </c>
      <c r="D12" s="12"/>
      <c r="E12" s="12">
        <f t="shared" si="0"/>
        <v>1663500</v>
      </c>
      <c r="F12" s="2"/>
    </row>
    <row r="13" spans="1:6" ht="19.5" hidden="1" customHeight="1">
      <c r="A13" s="123">
        <v>45422</v>
      </c>
      <c r="B13" s="163" t="s">
        <v>7</v>
      </c>
      <c r="C13" s="32"/>
      <c r="D13" s="32">
        <v>1200000</v>
      </c>
      <c r="E13" s="32">
        <f t="shared" si="0"/>
        <v>463500</v>
      </c>
      <c r="F13" s="2" t="s">
        <v>713</v>
      </c>
    </row>
    <row r="14" spans="1:6" ht="19.5" hidden="1" customHeight="1">
      <c r="A14" s="108">
        <v>45426</v>
      </c>
      <c r="B14" s="162" t="s">
        <v>579</v>
      </c>
      <c r="C14" s="12">
        <v>63500</v>
      </c>
      <c r="D14" s="12"/>
      <c r="E14" s="12">
        <f t="shared" si="0"/>
        <v>527000</v>
      </c>
      <c r="F14" s="2"/>
    </row>
    <row r="15" spans="1:6" ht="19.5" hidden="1" customHeight="1">
      <c r="A15" s="108">
        <v>45433</v>
      </c>
      <c r="B15" s="162" t="s">
        <v>604</v>
      </c>
      <c r="C15" s="12">
        <v>43000</v>
      </c>
      <c r="D15" s="12"/>
      <c r="E15" s="12">
        <f t="shared" si="0"/>
        <v>570000</v>
      </c>
      <c r="F15" s="2"/>
    </row>
    <row r="16" spans="1:6" ht="19.5" hidden="1" customHeight="1">
      <c r="A16" s="108">
        <v>45435</v>
      </c>
      <c r="B16" s="162" t="s">
        <v>612</v>
      </c>
      <c r="C16" s="12">
        <v>141000</v>
      </c>
      <c r="D16" s="12"/>
      <c r="E16" s="12">
        <f t="shared" si="0"/>
        <v>711000</v>
      </c>
      <c r="F16" s="2"/>
    </row>
    <row r="17" spans="1:6" ht="19.5" hidden="1" customHeight="1">
      <c r="A17" s="108">
        <v>45436</v>
      </c>
      <c r="B17" s="162" t="s">
        <v>610</v>
      </c>
      <c r="C17" s="12">
        <v>48600</v>
      </c>
      <c r="D17" s="12"/>
      <c r="E17" s="12">
        <f t="shared" si="0"/>
        <v>759600</v>
      </c>
      <c r="F17" s="2" t="s">
        <v>688</v>
      </c>
    </row>
    <row r="18" spans="1:6" ht="19.5" hidden="1" customHeight="1">
      <c r="A18" s="108">
        <v>45437</v>
      </c>
      <c r="B18" s="162" t="s">
        <v>613</v>
      </c>
      <c r="C18" s="12">
        <v>22600</v>
      </c>
      <c r="D18" s="12"/>
      <c r="E18" s="12">
        <f t="shared" si="0"/>
        <v>782200</v>
      </c>
      <c r="F18" s="2"/>
    </row>
    <row r="19" spans="1:6" ht="19.5" hidden="1" customHeight="1">
      <c r="A19" s="108">
        <v>45438</v>
      </c>
      <c r="B19" s="162" t="s">
        <v>617</v>
      </c>
      <c r="C19" s="12">
        <v>155000</v>
      </c>
      <c r="D19" s="12"/>
      <c r="E19" s="12">
        <f t="shared" si="0"/>
        <v>937200</v>
      </c>
      <c r="F19" s="2"/>
    </row>
    <row r="20" spans="1:6" ht="19.5" hidden="1" customHeight="1">
      <c r="A20" s="108">
        <v>45442</v>
      </c>
      <c r="B20" s="162" t="s">
        <v>624</v>
      </c>
      <c r="C20" s="12">
        <v>155500</v>
      </c>
      <c r="D20" s="12"/>
      <c r="E20" s="12">
        <f t="shared" si="0"/>
        <v>1092700</v>
      </c>
      <c r="F20" s="2"/>
    </row>
    <row r="21" spans="1:6" ht="19.5" hidden="1" customHeight="1">
      <c r="A21" s="108">
        <v>45442</v>
      </c>
      <c r="B21" s="162" t="s">
        <v>625</v>
      </c>
      <c r="C21" s="12">
        <v>30900</v>
      </c>
      <c r="D21" s="12"/>
      <c r="E21" s="12">
        <f t="shared" si="0"/>
        <v>1123600</v>
      </c>
      <c r="F21" s="2"/>
    </row>
    <row r="22" spans="1:6" ht="19.5" hidden="1" customHeight="1">
      <c r="A22" s="108">
        <v>45442</v>
      </c>
      <c r="B22" s="162" t="s">
        <v>626</v>
      </c>
      <c r="C22" s="12">
        <v>50000</v>
      </c>
      <c r="D22" s="12"/>
      <c r="E22" s="12">
        <f t="shared" si="0"/>
        <v>1173600</v>
      </c>
      <c r="F22" s="2"/>
    </row>
    <row r="23" spans="1:6" ht="19.5" hidden="1" customHeight="1">
      <c r="A23" s="108">
        <v>45452</v>
      </c>
      <c r="B23" s="162" t="s">
        <v>650</v>
      </c>
      <c r="C23" s="12">
        <v>126000</v>
      </c>
      <c r="D23" s="12"/>
      <c r="E23" s="27">
        <f t="shared" si="0"/>
        <v>1299600</v>
      </c>
      <c r="F23" s="2"/>
    </row>
    <row r="24" spans="1:6" ht="19.5" hidden="1" customHeight="1">
      <c r="A24" s="108">
        <v>45495</v>
      </c>
      <c r="B24" s="162" t="s">
        <v>705</v>
      </c>
      <c r="C24" s="12">
        <v>103000</v>
      </c>
      <c r="D24" s="12"/>
      <c r="E24" s="27">
        <f t="shared" si="0"/>
        <v>1402600</v>
      </c>
      <c r="F24" s="2" t="s">
        <v>706</v>
      </c>
    </row>
    <row r="25" spans="1:6" ht="19.5" hidden="1" customHeight="1">
      <c r="A25" s="108">
        <v>45514</v>
      </c>
      <c r="B25" s="162" t="s">
        <v>711</v>
      </c>
      <c r="C25" s="12">
        <v>71000</v>
      </c>
      <c r="D25" s="12"/>
      <c r="E25" s="97">
        <f t="shared" si="0"/>
        <v>1473600</v>
      </c>
      <c r="F25" s="2" t="s">
        <v>712</v>
      </c>
    </row>
    <row r="26" spans="1:6" ht="19.5" hidden="1" customHeight="1">
      <c r="A26" s="108">
        <v>45519</v>
      </c>
      <c r="B26" s="162" t="s">
        <v>728</v>
      </c>
      <c r="C26" s="12">
        <v>58500</v>
      </c>
      <c r="D26" s="12"/>
      <c r="E26" s="27">
        <f t="shared" si="0"/>
        <v>1532100</v>
      </c>
      <c r="F26" s="2"/>
    </row>
    <row r="27" spans="1:6" ht="19.5" hidden="1" customHeight="1">
      <c r="A27" s="108">
        <v>45519</v>
      </c>
      <c r="B27" s="162" t="s">
        <v>731</v>
      </c>
      <c r="C27" s="12">
        <v>31500</v>
      </c>
      <c r="D27" s="12"/>
      <c r="E27" s="12">
        <f t="shared" si="0"/>
        <v>1563600</v>
      </c>
      <c r="F27" s="2"/>
    </row>
    <row r="28" spans="1:6" ht="19.5" hidden="1" customHeight="1">
      <c r="A28" s="108">
        <v>45523</v>
      </c>
      <c r="B28" s="162" t="s">
        <v>734</v>
      </c>
      <c r="C28" s="12">
        <v>241000</v>
      </c>
      <c r="D28" s="12"/>
      <c r="E28" s="12">
        <f t="shared" si="0"/>
        <v>1804600</v>
      </c>
      <c r="F28" s="2"/>
    </row>
    <row r="29" spans="1:6" ht="19.5" hidden="1" customHeight="1">
      <c r="A29" s="108">
        <v>45527</v>
      </c>
      <c r="B29" s="162" t="s">
        <v>747</v>
      </c>
      <c r="C29" s="12">
        <f>29400*2</f>
        <v>58800</v>
      </c>
      <c r="D29" s="12"/>
      <c r="E29" s="12">
        <f t="shared" si="0"/>
        <v>1863400</v>
      </c>
      <c r="F29" s="2"/>
    </row>
    <row r="30" spans="1:6" ht="19.5" hidden="1" customHeight="1">
      <c r="A30" s="108">
        <v>45531</v>
      </c>
      <c r="B30" s="162" t="s">
        <v>748</v>
      </c>
      <c r="C30" s="12">
        <v>24500</v>
      </c>
      <c r="D30" s="12"/>
      <c r="E30" s="12">
        <f t="shared" si="0"/>
        <v>1887900</v>
      </c>
      <c r="F30" s="2"/>
    </row>
    <row r="31" spans="1:6" ht="19.5" hidden="1" customHeight="1">
      <c r="A31" s="108">
        <v>45535</v>
      </c>
      <c r="B31" s="162" t="s">
        <v>754</v>
      </c>
      <c r="C31" s="12">
        <v>39500</v>
      </c>
      <c r="D31" s="12"/>
      <c r="E31" s="12">
        <f t="shared" si="0"/>
        <v>1927400</v>
      </c>
      <c r="F31" s="2"/>
    </row>
    <row r="32" spans="1:6" ht="19.5" hidden="1" customHeight="1">
      <c r="A32" s="108">
        <v>45541</v>
      </c>
      <c r="B32" s="162" t="s">
        <v>768</v>
      </c>
      <c r="C32" s="12">
        <v>28600</v>
      </c>
      <c r="D32" s="12"/>
      <c r="E32" s="12">
        <f t="shared" si="0"/>
        <v>1956000</v>
      </c>
      <c r="F32" s="2"/>
    </row>
    <row r="33" spans="1:6" ht="19.5" hidden="1" customHeight="1">
      <c r="A33" s="108">
        <v>45545</v>
      </c>
      <c r="B33" s="162" t="s">
        <v>772</v>
      </c>
      <c r="C33" s="12">
        <v>53500</v>
      </c>
      <c r="D33" s="12"/>
      <c r="E33" s="12">
        <f t="shared" si="0"/>
        <v>2009500</v>
      </c>
      <c r="F33" s="2"/>
    </row>
    <row r="34" spans="1:6" ht="19.5" hidden="1" customHeight="1">
      <c r="A34" s="124">
        <v>45545</v>
      </c>
      <c r="B34" s="172" t="s">
        <v>7</v>
      </c>
      <c r="C34" s="41"/>
      <c r="D34" s="41">
        <v>1300000</v>
      </c>
      <c r="E34" s="37">
        <f t="shared" si="0"/>
        <v>709500</v>
      </c>
      <c r="F34" s="2"/>
    </row>
    <row r="35" spans="1:6" ht="19.5" hidden="1" customHeight="1">
      <c r="A35" s="108">
        <v>45547</v>
      </c>
      <c r="B35" s="162" t="s">
        <v>774</v>
      </c>
      <c r="C35" s="12">
        <v>41000</v>
      </c>
      <c r="D35" s="12"/>
      <c r="E35" s="37">
        <f t="shared" si="0"/>
        <v>750500</v>
      </c>
      <c r="F35" s="2"/>
    </row>
    <row r="36" spans="1:6" ht="19.5" hidden="1" customHeight="1">
      <c r="A36" s="108">
        <v>45554</v>
      </c>
      <c r="B36" s="162" t="s">
        <v>775</v>
      </c>
      <c r="C36" s="12">
        <v>192500</v>
      </c>
      <c r="D36" s="12"/>
      <c r="E36" s="37">
        <f t="shared" si="0"/>
        <v>943000</v>
      </c>
      <c r="F36" s="2"/>
    </row>
    <row r="37" spans="1:6" ht="19.5" hidden="1" customHeight="1">
      <c r="A37" s="108">
        <v>45554</v>
      </c>
      <c r="B37" s="172" t="s">
        <v>7</v>
      </c>
      <c r="C37" s="41"/>
      <c r="D37" s="41">
        <v>200000</v>
      </c>
      <c r="E37" s="37">
        <f t="shared" si="0"/>
        <v>743000</v>
      </c>
      <c r="F37" s="2"/>
    </row>
    <row r="38" spans="1:6" ht="19.5" hidden="1" customHeight="1">
      <c r="A38" s="108">
        <v>45561</v>
      </c>
      <c r="B38" s="162" t="s">
        <v>776</v>
      </c>
      <c r="C38" s="12">
        <v>768500</v>
      </c>
      <c r="D38" s="12"/>
      <c r="E38" s="37">
        <f t="shared" si="0"/>
        <v>1511500</v>
      </c>
      <c r="F38" s="2"/>
    </row>
    <row r="39" spans="1:6" ht="19.5" hidden="1" customHeight="1">
      <c r="A39" s="108">
        <v>45561</v>
      </c>
      <c r="B39" s="172" t="s">
        <v>7</v>
      </c>
      <c r="C39" s="41"/>
      <c r="D39" s="41">
        <v>200000</v>
      </c>
      <c r="E39" s="37">
        <f t="shared" si="0"/>
        <v>1311500</v>
      </c>
      <c r="F39" s="2"/>
    </row>
    <row r="40" spans="1:6" ht="19.5" hidden="1" customHeight="1">
      <c r="A40" s="108">
        <v>45562</v>
      </c>
      <c r="B40" s="162" t="s">
        <v>777</v>
      </c>
      <c r="C40" s="12">
        <v>227500</v>
      </c>
      <c r="D40" s="12"/>
      <c r="E40" s="37">
        <f t="shared" si="0"/>
        <v>1539000</v>
      </c>
      <c r="F40" s="2"/>
    </row>
    <row r="41" spans="1:6" ht="19.5" hidden="1" customHeight="1">
      <c r="A41" s="108">
        <v>45563</v>
      </c>
      <c r="B41" s="162" t="s">
        <v>786</v>
      </c>
      <c r="C41" s="12">
        <v>254000</v>
      </c>
      <c r="D41" s="12"/>
      <c r="E41" s="37">
        <f t="shared" si="0"/>
        <v>1793000</v>
      </c>
      <c r="F41" s="2"/>
    </row>
    <row r="42" spans="1:6" ht="19.5" hidden="1" customHeight="1">
      <c r="A42" s="108">
        <v>45562</v>
      </c>
      <c r="B42" s="162" t="s">
        <v>811</v>
      </c>
      <c r="C42" s="12">
        <v>229000</v>
      </c>
      <c r="D42" s="12"/>
      <c r="E42" s="37">
        <f t="shared" si="0"/>
        <v>2022000</v>
      </c>
      <c r="F42" s="114"/>
    </row>
    <row r="43" spans="1:6" ht="19.5" hidden="1" customHeight="1">
      <c r="A43" s="108">
        <v>45575</v>
      </c>
      <c r="B43" s="162" t="s">
        <v>813</v>
      </c>
      <c r="C43" s="12">
        <v>296000</v>
      </c>
      <c r="D43" s="12"/>
      <c r="E43" s="37">
        <f t="shared" si="0"/>
        <v>2318000</v>
      </c>
      <c r="F43" s="2"/>
    </row>
    <row r="44" spans="1:6" ht="19.5" hidden="1" customHeight="1">
      <c r="A44" s="108">
        <v>45575</v>
      </c>
      <c r="B44" s="162" t="s">
        <v>814</v>
      </c>
      <c r="C44" s="12">
        <v>39000</v>
      </c>
      <c r="D44" s="12"/>
      <c r="E44" s="37">
        <f t="shared" si="0"/>
        <v>2357000</v>
      </c>
      <c r="F44" s="2"/>
    </row>
    <row r="45" spans="1:6" ht="19.5" hidden="1" customHeight="1">
      <c r="A45" s="108">
        <v>45583</v>
      </c>
      <c r="B45" s="162" t="s">
        <v>859</v>
      </c>
      <c r="C45" s="12">
        <v>1109500</v>
      </c>
      <c r="D45" s="12"/>
      <c r="E45" s="37">
        <f t="shared" si="0"/>
        <v>3466500</v>
      </c>
      <c r="F45" s="2"/>
    </row>
    <row r="46" spans="1:6" ht="19.5" hidden="1" customHeight="1">
      <c r="A46" s="108">
        <v>45583</v>
      </c>
      <c r="B46" s="162" t="s">
        <v>861</v>
      </c>
      <c r="C46" s="12">
        <v>103000</v>
      </c>
      <c r="D46" s="12"/>
      <c r="E46" s="37">
        <f t="shared" si="0"/>
        <v>3569500</v>
      </c>
      <c r="F46" s="2"/>
    </row>
    <row r="47" spans="1:6" ht="19.5" hidden="1" customHeight="1">
      <c r="A47" s="108">
        <v>45584</v>
      </c>
      <c r="B47" s="162" t="s">
        <v>866</v>
      </c>
      <c r="C47" s="12">
        <v>30000</v>
      </c>
      <c r="D47" s="12">
        <v>30000</v>
      </c>
      <c r="E47" s="37">
        <f t="shared" si="0"/>
        <v>3569500</v>
      </c>
      <c r="F47" s="2" t="s">
        <v>7</v>
      </c>
    </row>
    <row r="48" spans="1:6" ht="19.5" hidden="1" customHeight="1">
      <c r="A48" s="177">
        <v>45586</v>
      </c>
      <c r="B48" s="178" t="s">
        <v>879</v>
      </c>
      <c r="C48" s="179">
        <v>76500</v>
      </c>
      <c r="D48" s="179"/>
      <c r="E48" s="37">
        <f t="shared" si="0"/>
        <v>3646000</v>
      </c>
      <c r="F48" s="180"/>
    </row>
    <row r="49" spans="1:6" ht="19.5" hidden="1" customHeight="1">
      <c r="A49" s="177">
        <v>45593</v>
      </c>
      <c r="B49" s="178" t="s">
        <v>916</v>
      </c>
      <c r="C49" s="179">
        <v>166000</v>
      </c>
      <c r="D49" s="179"/>
      <c r="E49" s="37">
        <f t="shared" si="0"/>
        <v>3812000</v>
      </c>
      <c r="F49" s="180"/>
    </row>
    <row r="50" spans="1:6" ht="19.5" hidden="1" customHeight="1">
      <c r="A50" s="177">
        <v>45605</v>
      </c>
      <c r="B50" s="178" t="s">
        <v>748</v>
      </c>
      <c r="C50" s="179">
        <v>69000</v>
      </c>
      <c r="D50" s="179"/>
      <c r="E50" s="37">
        <f t="shared" si="0"/>
        <v>3881000</v>
      </c>
      <c r="F50" s="180"/>
    </row>
    <row r="51" spans="1:6" ht="19.5" hidden="1" customHeight="1">
      <c r="A51" s="191">
        <v>45605</v>
      </c>
      <c r="B51" s="192" t="s">
        <v>7</v>
      </c>
      <c r="C51" s="193"/>
      <c r="D51" s="193">
        <v>3000000</v>
      </c>
      <c r="E51" s="37">
        <f t="shared" si="0"/>
        <v>881000</v>
      </c>
      <c r="F51" s="180"/>
    </row>
    <row r="52" spans="1:6" ht="19.5" hidden="1" customHeight="1">
      <c r="A52" s="177">
        <v>45608</v>
      </c>
      <c r="B52" s="178" t="s">
        <v>964</v>
      </c>
      <c r="C52" s="179">
        <v>464000</v>
      </c>
      <c r="D52" s="179"/>
      <c r="E52" s="37">
        <f t="shared" si="0"/>
        <v>1345000</v>
      </c>
      <c r="F52" s="180"/>
    </row>
    <row r="53" spans="1:6" ht="19.5" hidden="1" customHeight="1">
      <c r="A53" s="177">
        <v>45611</v>
      </c>
      <c r="B53" s="178" t="s">
        <v>979</v>
      </c>
      <c r="C53" s="179">
        <v>37500</v>
      </c>
      <c r="D53" s="196">
        <v>50000</v>
      </c>
      <c r="E53" s="37">
        <f t="shared" si="0"/>
        <v>1332500</v>
      </c>
      <c r="F53" s="180"/>
    </row>
    <row r="54" spans="1:6" ht="19.5" hidden="1" customHeight="1">
      <c r="A54" s="177">
        <v>45616</v>
      </c>
      <c r="B54" s="198" t="s">
        <v>980</v>
      </c>
      <c r="C54" s="199">
        <v>330000</v>
      </c>
      <c r="D54" s="199"/>
      <c r="E54" s="37">
        <f t="shared" si="0"/>
        <v>1662500</v>
      </c>
      <c r="F54" s="180"/>
    </row>
    <row r="55" spans="1:6" ht="19.5" hidden="1" customHeight="1">
      <c r="A55" s="177">
        <v>45618</v>
      </c>
      <c r="B55" s="178" t="s">
        <v>982</v>
      </c>
      <c r="C55" s="179">
        <v>131000</v>
      </c>
      <c r="D55" s="179"/>
      <c r="E55" s="37">
        <f t="shared" si="0"/>
        <v>1793500</v>
      </c>
      <c r="F55" s="180"/>
    </row>
    <row r="56" spans="1:6" ht="19.5" hidden="1" customHeight="1">
      <c r="A56" s="177">
        <v>45631</v>
      </c>
      <c r="B56" s="178" t="s">
        <v>1000</v>
      </c>
      <c r="C56" s="179">
        <v>45500</v>
      </c>
      <c r="D56" s="179"/>
      <c r="E56" s="37">
        <f t="shared" si="0"/>
        <v>1839000</v>
      </c>
      <c r="F56" s="180"/>
    </row>
    <row r="57" spans="1:6" ht="19.5" hidden="1" customHeight="1">
      <c r="A57" s="177">
        <v>45632</v>
      </c>
      <c r="B57" s="178" t="s">
        <v>1001</v>
      </c>
      <c r="C57" s="179">
        <v>1160000</v>
      </c>
      <c r="D57" s="179"/>
      <c r="E57" s="37">
        <f t="shared" si="0"/>
        <v>2999000</v>
      </c>
      <c r="F57" s="180" t="s">
        <v>1002</v>
      </c>
    </row>
    <row r="58" spans="1:6" ht="19.5" hidden="1" customHeight="1">
      <c r="A58" s="191">
        <v>45632</v>
      </c>
      <c r="B58" s="192" t="s">
        <v>7</v>
      </c>
      <c r="C58" s="193"/>
      <c r="D58" s="193">
        <v>900000</v>
      </c>
      <c r="E58" s="41">
        <f t="shared" si="0"/>
        <v>2099000</v>
      </c>
      <c r="F58" s="180"/>
    </row>
    <row r="59" spans="1:6" ht="19.5" hidden="1" customHeight="1">
      <c r="A59" s="191">
        <v>45646</v>
      </c>
      <c r="B59" s="192" t="s">
        <v>7</v>
      </c>
      <c r="C59" s="193"/>
      <c r="D59" s="193">
        <v>2000000</v>
      </c>
      <c r="E59" s="37">
        <f t="shared" si="0"/>
        <v>99000</v>
      </c>
      <c r="F59" s="180"/>
    </row>
    <row r="60" spans="1:6" ht="19.5" hidden="1" customHeight="1">
      <c r="A60" s="177">
        <v>45650</v>
      </c>
      <c r="B60" s="178" t="s">
        <v>1020</v>
      </c>
      <c r="C60" s="179">
        <v>574500</v>
      </c>
      <c r="D60" s="179"/>
      <c r="E60" s="211">
        <f t="shared" si="0"/>
        <v>673500</v>
      </c>
      <c r="F60" s="180"/>
    </row>
    <row r="61" spans="1:6" ht="19.5" hidden="1" customHeight="1">
      <c r="A61" s="177">
        <v>45652</v>
      </c>
      <c r="B61" s="178" t="s">
        <v>1022</v>
      </c>
      <c r="C61" s="179">
        <v>22850</v>
      </c>
      <c r="D61" s="179"/>
      <c r="E61" s="37">
        <f t="shared" si="0"/>
        <v>696350</v>
      </c>
      <c r="F61" s="180"/>
    </row>
    <row r="62" spans="1:6" ht="19.5" hidden="1" customHeight="1">
      <c r="A62" s="177">
        <v>45657</v>
      </c>
      <c r="B62" s="178" t="s">
        <v>921</v>
      </c>
      <c r="C62" s="179">
        <v>289500</v>
      </c>
      <c r="D62" s="179"/>
      <c r="E62" s="41">
        <f t="shared" si="0"/>
        <v>985850</v>
      </c>
      <c r="F62" s="180"/>
    </row>
    <row r="63" spans="1:6" ht="19.5" hidden="1" customHeight="1">
      <c r="A63" s="191">
        <v>45657</v>
      </c>
      <c r="B63" s="192" t="s">
        <v>7</v>
      </c>
      <c r="C63" s="193">
        <v>-5850</v>
      </c>
      <c r="D63" s="193">
        <v>980000</v>
      </c>
      <c r="E63" s="41">
        <f t="shared" si="0"/>
        <v>0</v>
      </c>
      <c r="F63" s="180"/>
    </row>
    <row r="64" spans="1:6" ht="19.5" customHeight="1">
      <c r="A64" s="219">
        <v>45673</v>
      </c>
      <c r="B64" s="198" t="s">
        <v>1034</v>
      </c>
      <c r="C64" s="199">
        <v>178000</v>
      </c>
      <c r="D64" s="199"/>
      <c r="E64" s="37">
        <f>C64-D64</f>
        <v>178000</v>
      </c>
      <c r="F64" s="220"/>
    </row>
    <row r="65" spans="1:6" ht="19.5" customHeight="1">
      <c r="A65" s="219">
        <v>45720</v>
      </c>
      <c r="B65" s="198" t="s">
        <v>1077</v>
      </c>
      <c r="C65" s="199">
        <v>215000</v>
      </c>
      <c r="D65" s="199"/>
      <c r="E65" s="225">
        <f>E64+C65-D65</f>
        <v>393000</v>
      </c>
      <c r="F65" s="220"/>
    </row>
    <row r="66" spans="1:6" ht="19.5" customHeight="1">
      <c r="A66" s="219">
        <v>45722</v>
      </c>
      <c r="B66" s="198" t="s">
        <v>1049</v>
      </c>
      <c r="C66" s="199">
        <v>31500</v>
      </c>
      <c r="D66" s="199"/>
      <c r="E66" s="225">
        <f t="shared" ref="E66:E96" si="1">E65+C66-D66</f>
        <v>424500</v>
      </c>
      <c r="F66" s="220"/>
    </row>
    <row r="67" spans="1:6" ht="19.5" customHeight="1">
      <c r="A67" s="219">
        <v>45723</v>
      </c>
      <c r="B67" s="198" t="s">
        <v>1050</v>
      </c>
      <c r="C67" s="199">
        <v>1962000</v>
      </c>
      <c r="D67" s="199"/>
      <c r="E67" s="225">
        <f t="shared" si="1"/>
        <v>2386500</v>
      </c>
      <c r="F67" s="220"/>
    </row>
    <row r="68" spans="1:6" ht="19.5" customHeight="1">
      <c r="A68" s="219">
        <v>45726</v>
      </c>
      <c r="B68" s="198" t="s">
        <v>1051</v>
      </c>
      <c r="C68" s="199">
        <v>21000</v>
      </c>
      <c r="D68" s="199"/>
      <c r="E68" s="225">
        <f t="shared" si="1"/>
        <v>2407500</v>
      </c>
      <c r="F68" s="220"/>
    </row>
    <row r="69" spans="1:6" ht="19.5" customHeight="1">
      <c r="A69" s="219">
        <v>45735</v>
      </c>
      <c r="B69" s="198" t="s">
        <v>1067</v>
      </c>
      <c r="C69" s="199">
        <v>23000</v>
      </c>
      <c r="D69" s="199">
        <v>23000</v>
      </c>
      <c r="E69" s="225">
        <f t="shared" si="1"/>
        <v>2407500</v>
      </c>
      <c r="F69" s="220" t="s">
        <v>7</v>
      </c>
    </row>
    <row r="70" spans="1:6" ht="19.5" customHeight="1">
      <c r="A70" s="219">
        <v>45736</v>
      </c>
      <c r="B70" s="198" t="s">
        <v>1068</v>
      </c>
      <c r="C70" s="199">
        <v>94000</v>
      </c>
      <c r="D70" s="199"/>
      <c r="E70" s="225">
        <f t="shared" si="1"/>
        <v>2501500</v>
      </c>
      <c r="F70" s="220"/>
    </row>
    <row r="71" spans="1:6" ht="19.5" customHeight="1">
      <c r="A71" s="219">
        <v>45740</v>
      </c>
      <c r="B71" s="198" t="s">
        <v>1080</v>
      </c>
      <c r="C71" s="199">
        <v>89000</v>
      </c>
      <c r="D71" s="199"/>
      <c r="E71" s="225">
        <f t="shared" si="1"/>
        <v>2590500</v>
      </c>
      <c r="F71" s="220"/>
    </row>
    <row r="72" spans="1:6" ht="19.5" customHeight="1">
      <c r="A72" s="219">
        <v>45730</v>
      </c>
      <c r="B72" s="198" t="s">
        <v>1084</v>
      </c>
      <c r="C72" s="199">
        <v>3054340</v>
      </c>
      <c r="D72" s="199"/>
      <c r="E72" s="225">
        <f t="shared" si="1"/>
        <v>5644840</v>
      </c>
      <c r="F72" s="277" t="s">
        <v>1083</v>
      </c>
    </row>
    <row r="73" spans="1:6" ht="19.5" customHeight="1">
      <c r="A73" s="219">
        <v>45749</v>
      </c>
      <c r="B73" s="198" t="s">
        <v>1086</v>
      </c>
      <c r="C73" s="199">
        <v>145600</v>
      </c>
      <c r="D73" s="199"/>
      <c r="E73" s="225">
        <f t="shared" si="1"/>
        <v>5790440</v>
      </c>
      <c r="F73" s="278"/>
    </row>
    <row r="74" spans="1:6" ht="19.5" customHeight="1">
      <c r="A74" s="219">
        <v>45749</v>
      </c>
      <c r="B74" s="192" t="s">
        <v>7</v>
      </c>
      <c r="C74" s="193"/>
      <c r="D74" s="193">
        <v>3000000</v>
      </c>
      <c r="E74" s="232">
        <f t="shared" si="1"/>
        <v>2790440</v>
      </c>
      <c r="F74" s="220"/>
    </row>
    <row r="75" spans="1:6" ht="19.5" customHeight="1">
      <c r="A75" s="219">
        <v>45750</v>
      </c>
      <c r="B75" s="198" t="s">
        <v>1133</v>
      </c>
      <c r="C75" s="199">
        <v>530000</v>
      </c>
      <c r="D75" s="199"/>
      <c r="E75" s="225">
        <f t="shared" si="1"/>
        <v>3320440</v>
      </c>
      <c r="F75" s="220"/>
    </row>
    <row r="76" spans="1:6" ht="19.5" customHeight="1">
      <c r="A76" s="219">
        <v>45772</v>
      </c>
      <c r="B76" s="198" t="s">
        <v>1168</v>
      </c>
      <c r="C76" s="199">
        <v>158000</v>
      </c>
      <c r="D76" s="199"/>
      <c r="E76" s="239">
        <f t="shared" si="1"/>
        <v>3478440</v>
      </c>
      <c r="F76" s="220"/>
    </row>
    <row r="77" spans="1:6" ht="19.5" customHeight="1">
      <c r="A77" s="219">
        <v>45776</v>
      </c>
      <c r="B77" s="240" t="s">
        <v>1179</v>
      </c>
      <c r="C77" s="241">
        <v>10000000</v>
      </c>
      <c r="D77" s="199"/>
      <c r="E77" s="225">
        <f t="shared" si="1"/>
        <v>13478440</v>
      </c>
      <c r="F77" s="220"/>
    </row>
    <row r="78" spans="1:6" ht="19.5" customHeight="1">
      <c r="A78" s="219">
        <v>45778</v>
      </c>
      <c r="B78" s="198" t="s">
        <v>1180</v>
      </c>
      <c r="C78" s="199">
        <v>77500</v>
      </c>
      <c r="D78" s="199"/>
      <c r="E78" s="225">
        <f t="shared" si="1"/>
        <v>13555940</v>
      </c>
      <c r="F78" s="220" t="s">
        <v>1185</v>
      </c>
    </row>
    <row r="79" spans="1:6" ht="19.5" customHeight="1">
      <c r="A79" s="219">
        <v>45779</v>
      </c>
      <c r="B79" s="198" t="s">
        <v>1183</v>
      </c>
      <c r="C79" s="199">
        <v>233000</v>
      </c>
      <c r="D79" s="199"/>
      <c r="E79" s="225">
        <f t="shared" si="1"/>
        <v>13788940</v>
      </c>
      <c r="F79" s="220" t="s">
        <v>1185</v>
      </c>
    </row>
    <row r="80" spans="1:6" ht="19.5" customHeight="1">
      <c r="A80" s="219">
        <v>45779</v>
      </c>
      <c r="B80" s="198" t="s">
        <v>1186</v>
      </c>
      <c r="C80" s="199">
        <v>86000</v>
      </c>
      <c r="D80" s="199"/>
      <c r="E80" s="225">
        <f t="shared" si="1"/>
        <v>13874940</v>
      </c>
      <c r="F80" s="220" t="s">
        <v>643</v>
      </c>
    </row>
    <row r="81" spans="1:6" ht="19.5" customHeight="1">
      <c r="A81" s="219">
        <v>45789</v>
      </c>
      <c r="B81" s="198" t="s">
        <v>1199</v>
      </c>
      <c r="C81" s="199">
        <v>70500</v>
      </c>
      <c r="D81" s="199"/>
      <c r="E81" s="225">
        <f t="shared" si="1"/>
        <v>13945440</v>
      </c>
      <c r="F81" s="220" t="s">
        <v>1185</v>
      </c>
    </row>
    <row r="82" spans="1:6" ht="19.5" customHeight="1">
      <c r="A82" s="219">
        <v>45794</v>
      </c>
      <c r="B82" s="198" t="s">
        <v>1211</v>
      </c>
      <c r="C82" s="199">
        <v>30000</v>
      </c>
      <c r="D82" s="199"/>
      <c r="E82" s="225">
        <f t="shared" si="1"/>
        <v>13975440</v>
      </c>
      <c r="F82" s="220" t="s">
        <v>1185</v>
      </c>
    </row>
    <row r="83" spans="1:6" ht="19.5" customHeight="1">
      <c r="A83" s="219">
        <v>45797</v>
      </c>
      <c r="B83" s="198" t="s">
        <v>1212</v>
      </c>
      <c r="C83" s="199">
        <v>885000</v>
      </c>
      <c r="D83" s="199"/>
      <c r="E83" s="225">
        <f t="shared" si="1"/>
        <v>14860440</v>
      </c>
      <c r="F83" s="220" t="s">
        <v>1185</v>
      </c>
    </row>
    <row r="84" spans="1:6" ht="19.5" customHeight="1">
      <c r="A84" s="219">
        <v>45798</v>
      </c>
      <c r="B84" s="198" t="s">
        <v>1216</v>
      </c>
      <c r="C84" s="199">
        <v>334000</v>
      </c>
      <c r="D84" s="199"/>
      <c r="E84" s="225">
        <f t="shared" si="1"/>
        <v>15194440</v>
      </c>
      <c r="F84" s="220" t="s">
        <v>1185</v>
      </c>
    </row>
    <row r="85" spans="1:6" ht="19.5" customHeight="1">
      <c r="A85" s="219">
        <v>45800</v>
      </c>
      <c r="B85" s="198" t="s">
        <v>1217</v>
      </c>
      <c r="C85" s="199">
        <v>445000</v>
      </c>
      <c r="D85" s="199"/>
      <c r="E85" s="225">
        <f t="shared" si="1"/>
        <v>15639440</v>
      </c>
      <c r="F85" s="220" t="s">
        <v>1185</v>
      </c>
    </row>
    <row r="86" spans="1:6" ht="19.5" customHeight="1">
      <c r="A86" s="219">
        <v>45800</v>
      </c>
      <c r="B86" s="198" t="s">
        <v>1220</v>
      </c>
      <c r="C86" s="199">
        <v>71500</v>
      </c>
      <c r="D86" s="199"/>
      <c r="E86" s="225">
        <f t="shared" si="1"/>
        <v>15710940</v>
      </c>
      <c r="F86" s="220" t="s">
        <v>1185</v>
      </c>
    </row>
    <row r="87" spans="1:6" ht="19.5" customHeight="1">
      <c r="A87" s="219">
        <v>45801</v>
      </c>
      <c r="B87" s="198" t="s">
        <v>1227</v>
      </c>
      <c r="C87" s="199">
        <v>37000</v>
      </c>
      <c r="D87" s="199"/>
      <c r="E87" s="225">
        <f t="shared" si="1"/>
        <v>15747940</v>
      </c>
      <c r="F87" s="220" t="s">
        <v>1185</v>
      </c>
    </row>
    <row r="88" spans="1:6" ht="19.5" customHeight="1">
      <c r="A88" s="219">
        <v>45802</v>
      </c>
      <c r="B88" s="198" t="s">
        <v>1228</v>
      </c>
      <c r="C88" s="199">
        <v>80500</v>
      </c>
      <c r="D88" s="199"/>
      <c r="E88" s="245">
        <f t="shared" si="1"/>
        <v>15828440</v>
      </c>
      <c r="F88" s="220" t="s">
        <v>1185</v>
      </c>
    </row>
    <row r="89" spans="1:6" ht="19.5" customHeight="1">
      <c r="A89" s="219">
        <v>45804</v>
      </c>
      <c r="B89" s="198" t="s">
        <v>1231</v>
      </c>
      <c r="C89" s="199">
        <v>90000</v>
      </c>
      <c r="D89" s="199"/>
      <c r="E89" s="225">
        <f t="shared" si="1"/>
        <v>15918440</v>
      </c>
      <c r="F89" s="220" t="s">
        <v>643</v>
      </c>
    </row>
    <row r="90" spans="1:6" ht="19.5" customHeight="1">
      <c r="A90" s="219">
        <v>45805</v>
      </c>
      <c r="B90" s="198" t="s">
        <v>1235</v>
      </c>
      <c r="C90" s="199">
        <v>185000</v>
      </c>
      <c r="D90" s="199"/>
      <c r="E90" s="225">
        <f t="shared" si="1"/>
        <v>16103440</v>
      </c>
      <c r="F90" s="220" t="s">
        <v>643</v>
      </c>
    </row>
    <row r="91" spans="1:6" ht="19.5" customHeight="1">
      <c r="A91" s="219">
        <v>45805</v>
      </c>
      <c r="B91" s="192" t="s">
        <v>1234</v>
      </c>
      <c r="C91" s="193"/>
      <c r="D91" s="193">
        <v>13000000</v>
      </c>
      <c r="E91" s="225">
        <f t="shared" si="1"/>
        <v>3103440</v>
      </c>
      <c r="F91" s="220"/>
    </row>
    <row r="92" spans="1:6" ht="19.5" customHeight="1">
      <c r="A92" s="219">
        <v>45806</v>
      </c>
      <c r="B92" s="198" t="s">
        <v>1246</v>
      </c>
      <c r="C92" s="199">
        <v>73500</v>
      </c>
      <c r="D92" s="199"/>
      <c r="E92" s="225">
        <f t="shared" si="1"/>
        <v>3176940</v>
      </c>
      <c r="F92" s="220" t="s">
        <v>643</v>
      </c>
    </row>
    <row r="93" spans="1:6" ht="19.5" customHeight="1">
      <c r="A93" s="219">
        <v>45812</v>
      </c>
      <c r="B93" s="198" t="s">
        <v>1254</v>
      </c>
      <c r="C93" s="199">
        <v>39000</v>
      </c>
      <c r="D93" s="199"/>
      <c r="E93" s="239">
        <f t="shared" si="1"/>
        <v>3215940</v>
      </c>
      <c r="F93" s="220" t="s">
        <v>1185</v>
      </c>
    </row>
    <row r="94" spans="1:6" ht="19.5" customHeight="1">
      <c r="A94" s="219"/>
      <c r="B94" s="198"/>
      <c r="C94" s="199"/>
      <c r="D94" s="199"/>
      <c r="E94" s="225">
        <f t="shared" si="1"/>
        <v>3215940</v>
      </c>
      <c r="F94" s="220"/>
    </row>
    <row r="95" spans="1:6" ht="19.5" customHeight="1">
      <c r="A95" s="219"/>
      <c r="B95" s="198"/>
      <c r="C95" s="199"/>
      <c r="D95" s="199"/>
      <c r="E95" s="225">
        <f t="shared" si="1"/>
        <v>3215940</v>
      </c>
      <c r="F95" s="220"/>
    </row>
    <row r="96" spans="1:6" ht="19.5" customHeight="1">
      <c r="A96" s="219"/>
      <c r="B96" s="198"/>
      <c r="C96" s="199"/>
      <c r="D96" s="199"/>
      <c r="E96" s="225">
        <f t="shared" si="1"/>
        <v>3215940</v>
      </c>
      <c r="F96" s="220"/>
    </row>
    <row r="97" spans="1:6" ht="19.5" customHeight="1" thickBot="1">
      <c r="A97" s="221"/>
      <c r="B97" s="222"/>
      <c r="C97" s="223"/>
      <c r="D97" s="223"/>
      <c r="E97" s="223"/>
      <c r="F97" s="224"/>
    </row>
    <row r="98" spans="1:6">
      <c r="A98" s="110"/>
      <c r="B98" s="165"/>
    </row>
    <row r="99" spans="1:6">
      <c r="A99" s="110"/>
      <c r="B99" s="165"/>
    </row>
    <row r="100" spans="1:6">
      <c r="A100" s="110"/>
      <c r="B100" s="165"/>
    </row>
    <row r="101" spans="1:6">
      <c r="A101" s="110"/>
      <c r="B101" s="165"/>
    </row>
    <row r="102" spans="1:6">
      <c r="B102" s="165"/>
    </row>
    <row r="103" spans="1:6">
      <c r="B103" s="165"/>
    </row>
    <row r="104" spans="1:6">
      <c r="B104" s="165"/>
    </row>
    <row r="105" spans="1:6">
      <c r="B105" s="165"/>
    </row>
    <row r="106" spans="1:6">
      <c r="B106" s="165"/>
    </row>
    <row r="107" spans="1:6">
      <c r="B107" s="165"/>
    </row>
    <row r="108" spans="1:6">
      <c r="B108" s="165"/>
    </row>
    <row r="109" spans="1:6">
      <c r="B109" s="165"/>
    </row>
    <row r="110" spans="1:6">
      <c r="B110" s="165"/>
    </row>
    <row r="111" spans="1:6">
      <c r="B111" s="165"/>
    </row>
    <row r="112" spans="1:6">
      <c r="B112" s="165"/>
    </row>
    <row r="113" spans="2:2">
      <c r="B113" s="165"/>
    </row>
    <row r="114" spans="2:2">
      <c r="B114" s="165"/>
    </row>
    <row r="115" spans="2:2">
      <c r="B115" s="165"/>
    </row>
    <row r="116" spans="2:2">
      <c r="B116" s="165"/>
    </row>
    <row r="117" spans="2:2">
      <c r="B117" s="165"/>
    </row>
    <row r="118" spans="2:2">
      <c r="B118" s="165"/>
    </row>
    <row r="119" spans="2:2">
      <c r="B119" s="165"/>
    </row>
    <row r="120" spans="2:2">
      <c r="B120" s="165"/>
    </row>
    <row r="121" spans="2:2">
      <c r="B121" s="165"/>
    </row>
    <row r="122" spans="2:2">
      <c r="B122" s="165"/>
    </row>
    <row r="123" spans="2:2">
      <c r="B123" s="165"/>
    </row>
  </sheetData>
  <mergeCells count="3">
    <mergeCell ref="C2:E2"/>
    <mergeCell ref="C3:D3"/>
    <mergeCell ref="F72:F73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83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04241-F072-4FA2-ABB4-BD51C24D7DDB}">
  <dimension ref="A3:F40"/>
  <sheetViews>
    <sheetView zoomScaleNormal="100" workbookViewId="0">
      <selection activeCell="D30" sqref="D30"/>
    </sheetView>
  </sheetViews>
  <sheetFormatPr defaultRowHeight="16.5"/>
  <cols>
    <col min="1" max="1" width="7.375" style="6" customWidth="1"/>
    <col min="2" max="2" width="26.75" customWidth="1"/>
    <col min="3" max="5" width="13.875" style="10" customWidth="1"/>
    <col min="6" max="6" width="18.25" customWidth="1"/>
  </cols>
  <sheetData>
    <row r="3" spans="1:6" ht="17.25" thickBot="1">
      <c r="A3" s="6" t="s">
        <v>218</v>
      </c>
      <c r="B3" s="44" t="s">
        <v>219</v>
      </c>
      <c r="C3" s="262" t="s">
        <v>220</v>
      </c>
      <c r="D3" s="262"/>
      <c r="E3" s="14"/>
    </row>
    <row r="4" spans="1:6" ht="23.25" customHeight="1" thickBot="1">
      <c r="A4" s="18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6" ht="19.5" customHeight="1">
      <c r="A5" s="7">
        <v>45056</v>
      </c>
      <c r="B5" s="5" t="s">
        <v>142</v>
      </c>
      <c r="C5" s="11">
        <v>3850000</v>
      </c>
      <c r="D5" s="11"/>
      <c r="E5" s="11">
        <f>C5-D5</f>
        <v>3850000</v>
      </c>
      <c r="F5" s="38" t="s">
        <v>221</v>
      </c>
    </row>
    <row r="6" spans="1:6" ht="19.5" customHeight="1">
      <c r="A6" s="8">
        <v>45056</v>
      </c>
      <c r="B6" s="33" t="s">
        <v>27</v>
      </c>
      <c r="C6" s="32"/>
      <c r="D6" s="32">
        <v>2250000</v>
      </c>
      <c r="E6" s="32">
        <f>E5+C6-D6</f>
        <v>1600000</v>
      </c>
      <c r="F6" s="38"/>
    </row>
    <row r="7" spans="1:6" ht="19.5" customHeight="1">
      <c r="A7" s="8">
        <v>45106</v>
      </c>
      <c r="B7" s="40" t="s">
        <v>183</v>
      </c>
      <c r="C7" s="12"/>
      <c r="D7" s="12">
        <v>1600000</v>
      </c>
      <c r="E7" s="12">
        <f t="shared" ref="E7:E27" si="0">E6+C7-D7</f>
        <v>0</v>
      </c>
      <c r="F7" s="2"/>
    </row>
    <row r="8" spans="1:6" ht="19.5" customHeight="1">
      <c r="A8" s="8"/>
      <c r="B8" s="1"/>
      <c r="C8" s="12"/>
      <c r="D8" s="12"/>
      <c r="E8" s="12">
        <f t="shared" si="0"/>
        <v>0</v>
      </c>
      <c r="F8" s="2"/>
    </row>
    <row r="9" spans="1:6" ht="19.5" customHeight="1">
      <c r="A9" s="8"/>
      <c r="B9" s="1"/>
      <c r="C9" s="12"/>
      <c r="D9" s="12"/>
      <c r="E9" s="12">
        <f t="shared" si="0"/>
        <v>0</v>
      </c>
      <c r="F9" s="2"/>
    </row>
    <row r="10" spans="1:6" ht="19.5" customHeight="1">
      <c r="A10" s="8"/>
      <c r="B10" s="1"/>
      <c r="C10" s="12"/>
      <c r="D10" s="12"/>
      <c r="E10" s="12">
        <f t="shared" si="0"/>
        <v>0</v>
      </c>
      <c r="F10" s="2"/>
    </row>
    <row r="11" spans="1:6" ht="19.5" customHeight="1">
      <c r="A11" s="8"/>
      <c r="B11" s="1"/>
      <c r="C11" s="12"/>
      <c r="D11" s="12"/>
      <c r="E11" s="12">
        <f t="shared" si="0"/>
        <v>0</v>
      </c>
      <c r="F11" s="2"/>
    </row>
    <row r="12" spans="1:6" ht="19.5" customHeight="1">
      <c r="A12" s="8"/>
      <c r="B12" s="1"/>
      <c r="C12" s="12"/>
      <c r="D12" s="12"/>
      <c r="E12" s="12">
        <f t="shared" si="0"/>
        <v>0</v>
      </c>
      <c r="F12" s="2"/>
    </row>
    <row r="13" spans="1:6" ht="19.5" customHeight="1">
      <c r="A13" s="8"/>
      <c r="B13" s="1"/>
      <c r="C13" s="12"/>
      <c r="D13" s="12"/>
      <c r="E13" s="12">
        <f t="shared" si="0"/>
        <v>0</v>
      </c>
      <c r="F13" s="2"/>
    </row>
    <row r="14" spans="1:6" ht="19.5" customHeight="1">
      <c r="A14" s="8"/>
      <c r="B14" s="1"/>
      <c r="C14" s="12"/>
      <c r="D14" s="12"/>
      <c r="E14" s="12">
        <f t="shared" si="0"/>
        <v>0</v>
      </c>
      <c r="F14" s="2"/>
    </row>
    <row r="15" spans="1:6" ht="19.5" customHeight="1">
      <c r="A15" s="8"/>
      <c r="B15" s="1"/>
      <c r="C15" s="12"/>
      <c r="D15" s="12"/>
      <c r="E15" s="12">
        <f t="shared" si="0"/>
        <v>0</v>
      </c>
      <c r="F15" s="2"/>
    </row>
    <row r="16" spans="1:6" ht="19.5" customHeight="1">
      <c r="A16" s="8"/>
      <c r="B16" s="1"/>
      <c r="C16" s="12"/>
      <c r="D16" s="12"/>
      <c r="E16" s="12">
        <f t="shared" si="0"/>
        <v>0</v>
      </c>
      <c r="F16" s="2"/>
    </row>
    <row r="17" spans="1:6" ht="19.5" customHeight="1">
      <c r="A17" s="8"/>
      <c r="B17" s="1"/>
      <c r="C17" s="12"/>
      <c r="D17" s="12"/>
      <c r="E17" s="12">
        <f t="shared" si="0"/>
        <v>0</v>
      </c>
      <c r="F17" s="2"/>
    </row>
    <row r="18" spans="1:6" ht="19.5" customHeight="1">
      <c r="A18" s="8"/>
      <c r="B18" s="1"/>
      <c r="C18" s="12"/>
      <c r="D18" s="12"/>
      <c r="E18" s="12">
        <f t="shared" si="0"/>
        <v>0</v>
      </c>
      <c r="F18" s="2"/>
    </row>
    <row r="19" spans="1:6" ht="19.5" customHeight="1">
      <c r="A19" s="8"/>
      <c r="B19" s="1"/>
      <c r="C19" s="12"/>
      <c r="D19" s="12"/>
      <c r="E19" s="12">
        <f t="shared" si="0"/>
        <v>0</v>
      </c>
      <c r="F19" s="2"/>
    </row>
    <row r="20" spans="1:6" ht="19.5" customHeight="1">
      <c r="A20" s="8"/>
      <c r="B20" s="1"/>
      <c r="C20" s="12"/>
      <c r="D20" s="12"/>
      <c r="E20" s="12">
        <f t="shared" si="0"/>
        <v>0</v>
      </c>
      <c r="F20" s="2"/>
    </row>
    <row r="21" spans="1:6" ht="19.5" customHeight="1">
      <c r="A21" s="8"/>
      <c r="B21" s="1"/>
      <c r="C21" s="12"/>
      <c r="D21" s="12"/>
      <c r="E21" s="12">
        <f t="shared" si="0"/>
        <v>0</v>
      </c>
      <c r="F21" s="2"/>
    </row>
    <row r="22" spans="1:6" ht="19.5" customHeight="1">
      <c r="A22" s="8"/>
      <c r="B22" s="1"/>
      <c r="C22" s="12"/>
      <c r="D22" s="12"/>
      <c r="E22" s="12">
        <f t="shared" si="0"/>
        <v>0</v>
      </c>
      <c r="F22" s="2"/>
    </row>
    <row r="23" spans="1:6" ht="19.5" customHeight="1">
      <c r="A23" s="8"/>
      <c r="B23" s="1"/>
      <c r="C23" s="12"/>
      <c r="D23" s="12"/>
      <c r="E23" s="12">
        <f t="shared" si="0"/>
        <v>0</v>
      </c>
      <c r="F23" s="2"/>
    </row>
    <row r="24" spans="1:6" ht="19.5" customHeight="1">
      <c r="A24" s="8"/>
      <c r="B24" s="1"/>
      <c r="C24" s="12"/>
      <c r="D24" s="12"/>
      <c r="E24" s="12">
        <f t="shared" si="0"/>
        <v>0</v>
      </c>
      <c r="F24" s="2"/>
    </row>
    <row r="25" spans="1:6" ht="19.5" customHeight="1">
      <c r="A25" s="8"/>
      <c r="B25" s="1"/>
      <c r="C25" s="12"/>
      <c r="D25" s="12"/>
      <c r="E25" s="12">
        <f t="shared" si="0"/>
        <v>0</v>
      </c>
      <c r="F25" s="2"/>
    </row>
    <row r="26" spans="1:6" ht="19.5" customHeight="1">
      <c r="A26" s="8"/>
      <c r="B26" s="1"/>
      <c r="C26" s="12"/>
      <c r="D26" s="12"/>
      <c r="E26" s="12">
        <f t="shared" si="0"/>
        <v>0</v>
      </c>
      <c r="F26" s="2"/>
    </row>
    <row r="27" spans="1:6" ht="19.5" customHeight="1">
      <c r="A27" s="8"/>
      <c r="B27" s="1"/>
      <c r="C27" s="12"/>
      <c r="D27" s="12"/>
      <c r="E27" s="12">
        <f t="shared" si="0"/>
        <v>0</v>
      </c>
      <c r="F27" s="2"/>
    </row>
    <row r="28" spans="1:6" ht="19.5" customHeight="1">
      <c r="A28" s="8"/>
      <c r="B28" s="1"/>
      <c r="C28" s="12"/>
      <c r="D28" s="12"/>
      <c r="E28" s="12"/>
      <c r="F28" s="2"/>
    </row>
    <row r="29" spans="1:6" ht="19.5" customHeight="1">
      <c r="A29" s="8"/>
      <c r="B29" s="1"/>
      <c r="C29" s="12"/>
      <c r="D29" s="12"/>
      <c r="E29" s="12"/>
      <c r="F29" s="2"/>
    </row>
    <row r="30" spans="1:6" ht="19.5" customHeight="1">
      <c r="A30" s="8"/>
      <c r="B30" s="1"/>
      <c r="C30" s="12"/>
      <c r="D30" s="12"/>
      <c r="E30" s="12"/>
      <c r="F30" s="2"/>
    </row>
    <row r="31" spans="1:6" ht="19.5" customHeight="1">
      <c r="A31" s="8"/>
      <c r="B31" s="1"/>
      <c r="C31" s="12"/>
      <c r="D31" s="12"/>
      <c r="E31" s="12"/>
      <c r="F31" s="2"/>
    </row>
    <row r="32" spans="1:6" ht="19.5" customHeight="1">
      <c r="A32" s="8"/>
      <c r="B32" s="1"/>
      <c r="C32" s="12"/>
      <c r="D32" s="12"/>
      <c r="E32" s="12"/>
      <c r="F32" s="2"/>
    </row>
    <row r="33" spans="1:6" ht="19.5" customHeight="1">
      <c r="A33" s="8"/>
      <c r="B33" s="1"/>
      <c r="C33" s="12"/>
      <c r="D33" s="12"/>
      <c r="E33" s="12"/>
      <c r="F33" s="2"/>
    </row>
    <row r="34" spans="1:6" ht="19.5" customHeight="1">
      <c r="A34" s="8"/>
      <c r="B34" s="1"/>
      <c r="C34" s="12"/>
      <c r="D34" s="12"/>
      <c r="E34" s="12"/>
      <c r="F34" s="2"/>
    </row>
    <row r="35" spans="1:6" ht="19.5" customHeight="1">
      <c r="A35" s="8"/>
      <c r="B35" s="1"/>
      <c r="C35" s="12"/>
      <c r="D35" s="12"/>
      <c r="E35" s="12"/>
      <c r="F35" s="2"/>
    </row>
    <row r="36" spans="1:6" ht="19.5" customHeight="1">
      <c r="A36" s="8"/>
      <c r="B36" s="1"/>
      <c r="C36" s="12"/>
      <c r="D36" s="12"/>
      <c r="E36" s="12"/>
      <c r="F36" s="2"/>
    </row>
    <row r="37" spans="1:6" ht="19.5" customHeight="1">
      <c r="A37" s="8"/>
      <c r="B37" s="1"/>
      <c r="C37" s="12"/>
      <c r="D37" s="12"/>
      <c r="E37" s="12"/>
      <c r="F37" s="2"/>
    </row>
    <row r="38" spans="1:6" ht="19.5" customHeight="1">
      <c r="A38" s="8"/>
      <c r="B38" s="1"/>
      <c r="C38" s="12"/>
      <c r="D38" s="12"/>
      <c r="E38" s="12"/>
      <c r="F38" s="2"/>
    </row>
    <row r="39" spans="1:6" ht="19.5" customHeight="1">
      <c r="A39" s="8"/>
      <c r="B39" s="1"/>
      <c r="C39" s="12"/>
      <c r="D39" s="12"/>
      <c r="E39" s="12"/>
      <c r="F39" s="2"/>
    </row>
    <row r="40" spans="1:6" ht="19.5" customHeight="1" thickBot="1">
      <c r="A40" s="9"/>
      <c r="B40" s="3"/>
      <c r="C40" s="13"/>
      <c r="D40" s="13"/>
      <c r="E40" s="13"/>
      <c r="F40" s="4"/>
    </row>
  </sheetData>
  <mergeCells count="1">
    <mergeCell ref="C3:D3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6C1AD-F080-44E5-BD86-E336DF6E126F}">
  <dimension ref="A1:F46"/>
  <sheetViews>
    <sheetView zoomScaleNormal="100" workbookViewId="0">
      <selection activeCell="D39" sqref="D39"/>
    </sheetView>
  </sheetViews>
  <sheetFormatPr defaultRowHeight="16.5"/>
  <cols>
    <col min="1" max="1" width="7.375" style="104" customWidth="1"/>
    <col min="2" max="2" width="26.75" customWidth="1"/>
    <col min="3" max="5" width="13.875" style="10" customWidth="1"/>
    <col min="6" max="6" width="18.25" customWidth="1"/>
  </cols>
  <sheetData>
    <row r="1" spans="1:6" s="54" customFormat="1">
      <c r="A1" s="99"/>
      <c r="C1" s="55"/>
      <c r="D1" s="55"/>
      <c r="E1" s="55"/>
    </row>
    <row r="2" spans="1:6" s="54" customFormat="1" ht="20.25">
      <c r="A2" s="99"/>
      <c r="C2" s="258" t="s">
        <v>238</v>
      </c>
      <c r="D2" s="259"/>
      <c r="E2" s="260"/>
    </row>
    <row r="3" spans="1:6" s="54" customFormat="1" ht="17.25" thickBot="1">
      <c r="A3" s="126" t="s">
        <v>838</v>
      </c>
      <c r="B3" s="83" t="s">
        <v>839</v>
      </c>
      <c r="C3" s="261" t="s">
        <v>848</v>
      </c>
      <c r="D3" s="261"/>
      <c r="E3" s="71"/>
    </row>
    <row r="4" spans="1:6" ht="23.25" customHeight="1" thickBot="1">
      <c r="A4" s="105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6" ht="19.5" hidden="1" customHeight="1">
      <c r="A5" s="101">
        <v>45574</v>
      </c>
      <c r="B5" s="5" t="s">
        <v>840</v>
      </c>
      <c r="C5" s="11">
        <v>593000</v>
      </c>
      <c r="D5" s="11"/>
      <c r="E5" s="11">
        <f>C5-D5</f>
        <v>593000</v>
      </c>
      <c r="F5" s="25"/>
    </row>
    <row r="6" spans="1:6" ht="19.5" hidden="1" customHeight="1">
      <c r="A6" s="102">
        <v>45576</v>
      </c>
      <c r="B6" s="81" t="s">
        <v>841</v>
      </c>
      <c r="C6" s="37">
        <v>3560</v>
      </c>
      <c r="D6" s="37">
        <v>3560</v>
      </c>
      <c r="E6" s="37">
        <f>E5+C6-D6</f>
        <v>593000</v>
      </c>
      <c r="F6" s="38" t="s">
        <v>169</v>
      </c>
    </row>
    <row r="7" spans="1:6" ht="19.5" hidden="1" customHeight="1">
      <c r="A7" s="102">
        <v>45576</v>
      </c>
      <c r="B7" s="1" t="s">
        <v>842</v>
      </c>
      <c r="C7" s="12">
        <v>5000</v>
      </c>
      <c r="D7" s="12"/>
      <c r="E7" s="12">
        <f t="shared" ref="E7:E26" si="0">E6+C7-D7</f>
        <v>598000</v>
      </c>
      <c r="F7" s="2"/>
    </row>
    <row r="8" spans="1:6" ht="19.5" hidden="1" customHeight="1">
      <c r="A8" s="102">
        <v>45577</v>
      </c>
      <c r="B8" s="1" t="s">
        <v>843</v>
      </c>
      <c r="C8" s="12">
        <v>193000</v>
      </c>
      <c r="D8" s="12"/>
      <c r="E8" s="12">
        <f t="shared" si="0"/>
        <v>791000</v>
      </c>
      <c r="F8" s="2"/>
    </row>
    <row r="9" spans="1:6" ht="19.5" hidden="1" customHeight="1">
      <c r="A9" s="102">
        <v>45577</v>
      </c>
      <c r="B9" s="1" t="s">
        <v>844</v>
      </c>
      <c r="C9" s="12">
        <v>40000</v>
      </c>
      <c r="D9" s="12"/>
      <c r="E9" s="12">
        <f t="shared" si="0"/>
        <v>831000</v>
      </c>
      <c r="F9" s="2"/>
    </row>
    <row r="10" spans="1:6" ht="19.5" hidden="1" customHeight="1">
      <c r="A10" s="102">
        <v>45579</v>
      </c>
      <c r="B10" s="1" t="s">
        <v>845</v>
      </c>
      <c r="C10" s="12">
        <v>198000</v>
      </c>
      <c r="D10" s="12"/>
      <c r="E10" s="12">
        <f t="shared" si="0"/>
        <v>1029000</v>
      </c>
      <c r="F10" s="2"/>
    </row>
    <row r="11" spans="1:6" ht="19.5" hidden="1" customHeight="1">
      <c r="A11" s="102">
        <v>45581</v>
      </c>
      <c r="B11" s="176" t="s">
        <v>846</v>
      </c>
      <c r="C11" s="12">
        <f>227500+50000</f>
        <v>277500</v>
      </c>
      <c r="D11" s="12"/>
      <c r="E11" s="12">
        <f t="shared" si="0"/>
        <v>1306500</v>
      </c>
      <c r="F11" s="2"/>
    </row>
    <row r="12" spans="1:6" ht="19.5" hidden="1" customHeight="1">
      <c r="A12" s="102">
        <v>45582</v>
      </c>
      <c r="B12" s="1" t="s">
        <v>847</v>
      </c>
      <c r="C12" s="12">
        <v>299000</v>
      </c>
      <c r="D12" s="12"/>
      <c r="E12" s="12">
        <f t="shared" si="0"/>
        <v>1605500</v>
      </c>
      <c r="F12" s="2"/>
    </row>
    <row r="13" spans="1:6" ht="19.5" hidden="1" customHeight="1">
      <c r="A13" s="102">
        <v>45582</v>
      </c>
      <c r="B13" s="1" t="s">
        <v>849</v>
      </c>
      <c r="C13" s="12">
        <v>34500</v>
      </c>
      <c r="D13" s="12"/>
      <c r="E13" s="12">
        <f t="shared" si="0"/>
        <v>1640000</v>
      </c>
      <c r="F13" s="2"/>
    </row>
    <row r="14" spans="1:6" ht="19.5" hidden="1" customHeight="1">
      <c r="A14" s="102">
        <v>45584</v>
      </c>
      <c r="B14" s="1" t="s">
        <v>862</v>
      </c>
      <c r="C14" s="12">
        <v>36000</v>
      </c>
      <c r="D14" s="12"/>
      <c r="E14" s="12">
        <f t="shared" si="0"/>
        <v>1676000</v>
      </c>
      <c r="F14" s="2"/>
    </row>
    <row r="15" spans="1:6" ht="19.5" hidden="1" customHeight="1">
      <c r="A15" s="102">
        <v>45584</v>
      </c>
      <c r="B15" s="1" t="s">
        <v>863</v>
      </c>
      <c r="C15" s="12">
        <v>41000</v>
      </c>
      <c r="D15" s="12"/>
      <c r="E15" s="12">
        <f t="shared" si="0"/>
        <v>1717000</v>
      </c>
      <c r="F15" s="2"/>
    </row>
    <row r="16" spans="1:6" ht="19.5" hidden="1" customHeight="1">
      <c r="A16" s="102">
        <v>45585</v>
      </c>
      <c r="B16" s="1" t="s">
        <v>874</v>
      </c>
      <c r="C16" s="12">
        <v>68000</v>
      </c>
      <c r="D16" s="12"/>
      <c r="E16" s="12">
        <f t="shared" si="0"/>
        <v>1785000</v>
      </c>
      <c r="F16" s="2"/>
    </row>
    <row r="17" spans="1:6" ht="19.5" hidden="1" customHeight="1">
      <c r="A17" s="102">
        <v>45589</v>
      </c>
      <c r="B17" s="1" t="s">
        <v>889</v>
      </c>
      <c r="C17" s="12">
        <v>98000</v>
      </c>
      <c r="D17" s="12"/>
      <c r="E17" s="12">
        <f t="shared" si="0"/>
        <v>1883000</v>
      </c>
      <c r="F17" s="2"/>
    </row>
    <row r="18" spans="1:6" ht="19.5" hidden="1" customHeight="1">
      <c r="A18" s="102">
        <v>45594</v>
      </c>
      <c r="B18" s="1" t="s">
        <v>919</v>
      </c>
      <c r="C18" s="12">
        <v>126000</v>
      </c>
      <c r="D18" s="12"/>
      <c r="E18" s="12">
        <f t="shared" si="0"/>
        <v>2009000</v>
      </c>
      <c r="F18" s="2"/>
    </row>
    <row r="19" spans="1:6" ht="19.5" hidden="1" customHeight="1">
      <c r="A19" s="102">
        <v>45595</v>
      </c>
      <c r="B19" s="1" t="s">
        <v>920</v>
      </c>
      <c r="C19" s="12">
        <v>681000</v>
      </c>
      <c r="D19" s="12"/>
      <c r="E19" s="12">
        <f t="shared" si="0"/>
        <v>2690000</v>
      </c>
      <c r="F19" s="2"/>
    </row>
    <row r="20" spans="1:6" ht="19.5" hidden="1" customHeight="1">
      <c r="A20" s="102">
        <v>45596</v>
      </c>
      <c r="B20" s="1" t="s">
        <v>943</v>
      </c>
      <c r="C20" s="12">
        <v>25500</v>
      </c>
      <c r="D20" s="12"/>
      <c r="E20" s="12">
        <f t="shared" si="0"/>
        <v>2715500</v>
      </c>
      <c r="F20" s="2"/>
    </row>
    <row r="21" spans="1:6" ht="19.5" hidden="1" customHeight="1">
      <c r="A21" s="102">
        <v>45601</v>
      </c>
      <c r="B21" s="33" t="s">
        <v>952</v>
      </c>
      <c r="C21" s="32">
        <v>-500</v>
      </c>
      <c r="D21" s="32">
        <v>2715000</v>
      </c>
      <c r="E21" s="12">
        <f t="shared" si="0"/>
        <v>0</v>
      </c>
      <c r="F21" s="2"/>
    </row>
    <row r="22" spans="1:6" ht="19.5" hidden="1" customHeight="1">
      <c r="A22" s="102">
        <v>45603</v>
      </c>
      <c r="B22" s="1" t="s">
        <v>960</v>
      </c>
      <c r="C22" s="12">
        <v>28000</v>
      </c>
      <c r="D22" s="12"/>
      <c r="E22" s="12">
        <f t="shared" si="0"/>
        <v>28000</v>
      </c>
      <c r="F22" s="2"/>
    </row>
    <row r="23" spans="1:6" ht="19.5" hidden="1" customHeight="1">
      <c r="A23" s="102">
        <v>45604</v>
      </c>
      <c r="B23" s="1" t="s">
        <v>967</v>
      </c>
      <c r="C23" s="12"/>
      <c r="D23" s="12">
        <v>35000</v>
      </c>
      <c r="E23" s="12">
        <f t="shared" si="0"/>
        <v>-7000</v>
      </c>
      <c r="F23" s="2"/>
    </row>
    <row r="24" spans="1:6" ht="19.5" hidden="1" customHeight="1">
      <c r="A24" s="102">
        <v>45629</v>
      </c>
      <c r="B24" s="1" t="s">
        <v>733</v>
      </c>
      <c r="C24" s="12">
        <v>293000</v>
      </c>
      <c r="D24" s="12">
        <v>286000</v>
      </c>
      <c r="E24" s="12">
        <f t="shared" si="0"/>
        <v>0</v>
      </c>
      <c r="F24" s="2" t="s">
        <v>1010</v>
      </c>
    </row>
    <row r="25" spans="1:6" ht="19.5" hidden="1" customHeight="1">
      <c r="A25" s="216" t="s">
        <v>1036</v>
      </c>
      <c r="B25" s="1" t="s">
        <v>1031</v>
      </c>
      <c r="C25" s="12">
        <v>589500</v>
      </c>
      <c r="D25" s="12"/>
      <c r="E25" s="12">
        <f t="shared" si="0"/>
        <v>589500</v>
      </c>
      <c r="F25" s="2"/>
    </row>
    <row r="26" spans="1:6" ht="19.5" hidden="1" customHeight="1">
      <c r="A26" s="102">
        <v>45681</v>
      </c>
      <c r="B26" s="33" t="s">
        <v>7</v>
      </c>
      <c r="C26" s="12"/>
      <c r="D26" s="82">
        <v>589500</v>
      </c>
      <c r="E26" s="12">
        <f t="shared" si="0"/>
        <v>0</v>
      </c>
      <c r="F26" s="2"/>
    </row>
    <row r="27" spans="1:6" ht="19.5" hidden="1" customHeight="1">
      <c r="A27" s="102">
        <v>45765</v>
      </c>
      <c r="B27" s="176" t="s">
        <v>1134</v>
      </c>
      <c r="C27" s="12">
        <v>380000</v>
      </c>
      <c r="D27" s="12"/>
      <c r="E27" s="218">
        <f>E26+C27-D27</f>
        <v>380000</v>
      </c>
      <c r="F27" s="2"/>
    </row>
    <row r="28" spans="1:6" ht="19.5" hidden="1" customHeight="1">
      <c r="A28" s="102">
        <v>45769</v>
      </c>
      <c r="B28" s="1" t="s">
        <v>7</v>
      </c>
      <c r="C28" s="12"/>
      <c r="D28" s="12">
        <v>380000</v>
      </c>
      <c r="E28" s="218">
        <f t="shared" ref="E28:E41" si="1">E27+C28-D28</f>
        <v>0</v>
      </c>
      <c r="F28" s="2"/>
    </row>
    <row r="29" spans="1:6" ht="19.5" hidden="1" customHeight="1">
      <c r="A29" s="102">
        <v>45785</v>
      </c>
      <c r="B29" s="1" t="s">
        <v>1213</v>
      </c>
      <c r="C29" s="12">
        <v>930000</v>
      </c>
      <c r="D29" s="12"/>
      <c r="E29" s="218">
        <f t="shared" si="1"/>
        <v>930000</v>
      </c>
      <c r="F29" s="2"/>
    </row>
    <row r="30" spans="1:6" ht="19.5" hidden="1" customHeight="1">
      <c r="A30" s="102"/>
      <c r="B30" s="1" t="s">
        <v>7</v>
      </c>
      <c r="C30" s="12"/>
      <c r="D30" s="12">
        <v>930000</v>
      </c>
      <c r="E30" s="218">
        <f t="shared" si="1"/>
        <v>0</v>
      </c>
      <c r="F30" s="2"/>
    </row>
    <row r="31" spans="1:6" ht="19.5" customHeight="1">
      <c r="A31" s="102">
        <v>45796</v>
      </c>
      <c r="B31" s="1" t="s">
        <v>1214</v>
      </c>
      <c r="C31" s="12">
        <v>36000</v>
      </c>
      <c r="D31" s="12"/>
      <c r="E31" s="218">
        <f t="shared" si="1"/>
        <v>36000</v>
      </c>
      <c r="F31" s="2"/>
    </row>
    <row r="32" spans="1:6" ht="19.5" customHeight="1">
      <c r="A32" s="102">
        <v>45798</v>
      </c>
      <c r="B32" s="1" t="s">
        <v>1215</v>
      </c>
      <c r="C32" s="12">
        <f>255500-C31</f>
        <v>219500</v>
      </c>
      <c r="D32" s="12"/>
      <c r="E32" s="218">
        <f t="shared" si="1"/>
        <v>255500</v>
      </c>
      <c r="F32" s="2"/>
    </row>
    <row r="33" spans="1:6" ht="19.5" customHeight="1">
      <c r="A33" s="102">
        <v>45800</v>
      </c>
      <c r="B33" s="1" t="s">
        <v>1221</v>
      </c>
      <c r="C33" s="12">
        <v>55000</v>
      </c>
      <c r="D33" s="12"/>
      <c r="E33" s="218">
        <f t="shared" si="1"/>
        <v>310500</v>
      </c>
      <c r="F33" s="2"/>
    </row>
    <row r="34" spans="1:6" ht="19.5" customHeight="1">
      <c r="A34" s="102">
        <v>45803</v>
      </c>
      <c r="B34" s="1" t="s">
        <v>1249</v>
      </c>
      <c r="C34" s="12">
        <v>7700</v>
      </c>
      <c r="D34" s="12"/>
      <c r="E34" s="218">
        <f t="shared" si="1"/>
        <v>318200</v>
      </c>
      <c r="F34" s="2"/>
    </row>
    <row r="35" spans="1:6" ht="19.5" customHeight="1">
      <c r="A35" s="102">
        <v>45808</v>
      </c>
      <c r="B35" s="1" t="s">
        <v>1250</v>
      </c>
      <c r="C35" s="12">
        <v>151000</v>
      </c>
      <c r="D35" s="12"/>
      <c r="E35" s="218">
        <f t="shared" si="1"/>
        <v>469200</v>
      </c>
      <c r="F35" s="2"/>
    </row>
    <row r="36" spans="1:6" ht="19.5" customHeight="1">
      <c r="A36" s="102">
        <v>45812</v>
      </c>
      <c r="B36" s="1" t="s">
        <v>1253</v>
      </c>
      <c r="C36" s="12">
        <v>18500</v>
      </c>
      <c r="D36" s="12"/>
      <c r="E36" s="252">
        <f t="shared" si="1"/>
        <v>487700</v>
      </c>
      <c r="F36" s="2"/>
    </row>
    <row r="37" spans="1:6" ht="19.5" customHeight="1">
      <c r="A37" s="102"/>
      <c r="B37" s="1"/>
      <c r="C37" s="12"/>
      <c r="D37" s="12"/>
      <c r="E37" s="218">
        <f t="shared" si="1"/>
        <v>487700</v>
      </c>
      <c r="F37" s="2"/>
    </row>
    <row r="38" spans="1:6" ht="19.5" customHeight="1">
      <c r="A38" s="102"/>
      <c r="B38" s="1"/>
      <c r="C38" s="12"/>
      <c r="D38" s="12"/>
      <c r="E38" s="218">
        <f t="shared" si="1"/>
        <v>487700</v>
      </c>
      <c r="F38" s="2"/>
    </row>
    <row r="39" spans="1:6" ht="19.5" customHeight="1">
      <c r="A39" s="102"/>
      <c r="B39" s="1"/>
      <c r="C39" s="12"/>
      <c r="D39" s="12"/>
      <c r="E39" s="218">
        <f t="shared" si="1"/>
        <v>487700</v>
      </c>
      <c r="F39" s="2"/>
    </row>
    <row r="40" spans="1:6" ht="19.5" customHeight="1">
      <c r="A40" s="102"/>
      <c r="B40" s="1"/>
      <c r="C40" s="12"/>
      <c r="D40" s="12"/>
      <c r="E40" s="218">
        <f t="shared" si="1"/>
        <v>487700</v>
      </c>
      <c r="F40" s="2"/>
    </row>
    <row r="41" spans="1:6" ht="19.5" customHeight="1">
      <c r="A41" s="102"/>
      <c r="B41" s="1"/>
      <c r="C41" s="12"/>
      <c r="D41" s="12"/>
      <c r="E41" s="218">
        <f t="shared" si="1"/>
        <v>487700</v>
      </c>
      <c r="F41" s="2"/>
    </row>
    <row r="42" spans="1:6" ht="19.5" customHeight="1">
      <c r="A42" s="102"/>
      <c r="B42" s="1"/>
      <c r="C42" s="12"/>
      <c r="D42" s="12"/>
      <c r="E42" s="12"/>
      <c r="F42" s="2"/>
    </row>
    <row r="43" spans="1:6" ht="19.5" customHeight="1">
      <c r="A43" s="102"/>
      <c r="B43" s="1"/>
      <c r="C43" s="12"/>
      <c r="D43" s="12"/>
      <c r="E43" s="12"/>
      <c r="F43" s="2"/>
    </row>
    <row r="44" spans="1:6" ht="19.5" customHeight="1">
      <c r="A44" s="102"/>
      <c r="B44" s="1"/>
      <c r="C44" s="12"/>
      <c r="D44" s="12"/>
      <c r="E44" s="12"/>
      <c r="F44" s="2"/>
    </row>
    <row r="45" spans="1:6" ht="19.5" customHeight="1">
      <c r="A45" s="102"/>
      <c r="B45" s="1"/>
      <c r="C45" s="12"/>
      <c r="D45" s="12"/>
      <c r="E45" s="12"/>
      <c r="F45" s="2"/>
    </row>
    <row r="46" spans="1:6" ht="19.5" customHeight="1" thickBot="1">
      <c r="A46" s="103"/>
      <c r="B46" s="3"/>
      <c r="C46" s="13"/>
      <c r="D46" s="13"/>
      <c r="E46" s="13"/>
      <c r="F46" s="4"/>
    </row>
  </sheetData>
  <mergeCells count="2">
    <mergeCell ref="C2:E2"/>
    <mergeCell ref="C3:D3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B1F16-9FE9-4248-A064-0EE960D36F27}">
  <dimension ref="A1:F40"/>
  <sheetViews>
    <sheetView zoomScaleNormal="100" workbookViewId="0">
      <selection activeCell="C24" sqref="C24"/>
    </sheetView>
  </sheetViews>
  <sheetFormatPr defaultRowHeight="16.5"/>
  <cols>
    <col min="1" max="1" width="7.375" style="6" customWidth="1"/>
    <col min="2" max="2" width="26.75" customWidth="1"/>
    <col min="3" max="5" width="13.875" style="10" customWidth="1"/>
    <col min="6" max="6" width="18.25" customWidth="1"/>
  </cols>
  <sheetData>
    <row r="1" spans="1:6" s="54" customFormat="1">
      <c r="A1" s="53"/>
      <c r="C1" s="55"/>
      <c r="D1" s="55"/>
      <c r="E1" s="55"/>
    </row>
    <row r="2" spans="1:6" s="54" customFormat="1" ht="20.25">
      <c r="A2" s="53"/>
      <c r="C2" s="258" t="s">
        <v>238</v>
      </c>
      <c r="D2" s="259"/>
      <c r="E2" s="260"/>
    </row>
    <row r="3" spans="1:6" s="54" customFormat="1" ht="17.25" thickBot="1">
      <c r="A3" s="53" t="s">
        <v>482</v>
      </c>
      <c r="B3" s="70" t="s">
        <v>483</v>
      </c>
      <c r="C3" s="265" t="s">
        <v>484</v>
      </c>
      <c r="D3" s="265"/>
      <c r="E3" s="71" t="s">
        <v>486</v>
      </c>
      <c r="F3" s="47" t="s">
        <v>485</v>
      </c>
    </row>
    <row r="4" spans="1:6" ht="23.25" customHeight="1" thickBot="1">
      <c r="A4" s="18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6" ht="19.5" hidden="1" customHeight="1">
      <c r="A5" s="107">
        <v>45381</v>
      </c>
      <c r="B5" s="5" t="s">
        <v>487</v>
      </c>
      <c r="C5" s="11">
        <v>74000000</v>
      </c>
      <c r="D5" s="11"/>
      <c r="E5" s="11">
        <f>C5-D5</f>
        <v>74000000</v>
      </c>
      <c r="F5" s="25" t="s">
        <v>534</v>
      </c>
    </row>
    <row r="6" spans="1:6" ht="19.5" hidden="1" customHeight="1">
      <c r="A6" s="135" t="s">
        <v>489</v>
      </c>
      <c r="B6" s="81" t="s">
        <v>516</v>
      </c>
      <c r="C6" s="37"/>
      <c r="D6" s="37">
        <v>60000000</v>
      </c>
      <c r="E6" s="37">
        <f>E5+C6-D6</f>
        <v>14000000</v>
      </c>
      <c r="F6" s="38"/>
    </row>
    <row r="7" spans="1:6" ht="19.5" hidden="1" customHeight="1">
      <c r="A7" s="108">
        <v>45381</v>
      </c>
      <c r="B7" s="1" t="s">
        <v>515</v>
      </c>
      <c r="C7" s="12">
        <v>600000</v>
      </c>
      <c r="D7" s="12"/>
      <c r="E7" s="12">
        <f t="shared" ref="E7:E27" si="0">E6+C7-D7</f>
        <v>14600000</v>
      </c>
      <c r="F7" s="137" t="s">
        <v>517</v>
      </c>
    </row>
    <row r="8" spans="1:6" ht="19.5" hidden="1" customHeight="1">
      <c r="A8" s="108">
        <v>45397</v>
      </c>
      <c r="B8" s="77" t="s">
        <v>108</v>
      </c>
      <c r="C8" s="41"/>
      <c r="D8" s="41">
        <v>600000</v>
      </c>
      <c r="E8" s="12">
        <f t="shared" si="0"/>
        <v>14000000</v>
      </c>
      <c r="F8" s="2"/>
    </row>
    <row r="9" spans="1:6" ht="19.5" hidden="1" customHeight="1">
      <c r="A9" s="108">
        <v>45402</v>
      </c>
      <c r="B9" s="77" t="s">
        <v>108</v>
      </c>
      <c r="C9" s="41"/>
      <c r="D9" s="41">
        <v>5000000</v>
      </c>
      <c r="E9" s="12">
        <f t="shared" si="0"/>
        <v>9000000</v>
      </c>
      <c r="F9" s="2"/>
    </row>
    <row r="10" spans="1:6" ht="19.5" hidden="1" customHeight="1">
      <c r="A10" s="108">
        <v>45503</v>
      </c>
      <c r="B10" s="77" t="s">
        <v>108</v>
      </c>
      <c r="C10" s="41"/>
      <c r="D10" s="41">
        <v>9000000</v>
      </c>
      <c r="E10" s="12">
        <f t="shared" si="0"/>
        <v>0</v>
      </c>
      <c r="F10" s="2"/>
    </row>
    <row r="11" spans="1:6" ht="19.5" hidden="1" customHeight="1">
      <c r="A11" s="108">
        <v>45575</v>
      </c>
      <c r="B11" s="1" t="s">
        <v>817</v>
      </c>
      <c r="C11" s="12">
        <v>3350000</v>
      </c>
      <c r="D11" s="12"/>
      <c r="E11" s="12">
        <f t="shared" si="0"/>
        <v>3350000</v>
      </c>
      <c r="F11" s="2" t="s">
        <v>827</v>
      </c>
    </row>
    <row r="12" spans="1:6" ht="19.5" hidden="1" customHeight="1">
      <c r="A12" s="108" t="s">
        <v>1163</v>
      </c>
      <c r="B12" s="77" t="s">
        <v>108</v>
      </c>
      <c r="C12" s="41"/>
      <c r="D12" s="41">
        <v>3350000</v>
      </c>
      <c r="E12" s="12">
        <f t="shared" si="0"/>
        <v>0</v>
      </c>
      <c r="F12" s="2"/>
    </row>
    <row r="13" spans="1:6" ht="19.5" customHeight="1">
      <c r="A13" s="108">
        <v>45752</v>
      </c>
      <c r="B13" s="1" t="s">
        <v>468</v>
      </c>
      <c r="C13" s="12">
        <v>110000000</v>
      </c>
      <c r="D13" s="12"/>
      <c r="E13" s="12">
        <f t="shared" si="0"/>
        <v>110000000</v>
      </c>
      <c r="F13" s="49" t="s">
        <v>1164</v>
      </c>
    </row>
    <row r="14" spans="1:6" ht="19.5" customHeight="1">
      <c r="A14" s="108">
        <v>45772</v>
      </c>
      <c r="B14" s="77" t="s">
        <v>7</v>
      </c>
      <c r="C14" s="41"/>
      <c r="D14" s="41">
        <v>10000000</v>
      </c>
      <c r="E14" s="12">
        <f t="shared" si="0"/>
        <v>100000000</v>
      </c>
      <c r="F14" s="2"/>
    </row>
    <row r="15" spans="1:6" ht="19.5" customHeight="1">
      <c r="A15" s="108"/>
      <c r="B15" s="1"/>
      <c r="C15" s="12"/>
      <c r="D15" s="82"/>
      <c r="E15" s="12">
        <f t="shared" si="0"/>
        <v>100000000</v>
      </c>
      <c r="F15" s="2"/>
    </row>
    <row r="16" spans="1:6" ht="19.5" customHeight="1">
      <c r="A16" s="108"/>
      <c r="B16" s="1"/>
      <c r="C16" s="12"/>
      <c r="D16" s="12"/>
      <c r="E16" s="12">
        <f t="shared" si="0"/>
        <v>100000000</v>
      </c>
      <c r="F16" s="2"/>
    </row>
    <row r="17" spans="1:6" ht="19.5" customHeight="1">
      <c r="A17" s="108"/>
      <c r="B17" s="1"/>
      <c r="C17" s="12"/>
      <c r="D17" s="12"/>
      <c r="E17" s="12">
        <f t="shared" si="0"/>
        <v>100000000</v>
      </c>
      <c r="F17" s="2"/>
    </row>
    <row r="18" spans="1:6" ht="19.5" customHeight="1">
      <c r="A18" s="108"/>
      <c r="B18" s="1"/>
      <c r="C18" s="12"/>
      <c r="D18" s="12"/>
      <c r="E18" s="12">
        <f t="shared" si="0"/>
        <v>100000000</v>
      </c>
      <c r="F18" s="2"/>
    </row>
    <row r="19" spans="1:6" ht="19.5" customHeight="1">
      <c r="A19" s="108"/>
      <c r="B19" s="1"/>
      <c r="C19" s="12"/>
      <c r="D19" s="12"/>
      <c r="E19" s="12">
        <f t="shared" si="0"/>
        <v>100000000</v>
      </c>
      <c r="F19" s="2"/>
    </row>
    <row r="20" spans="1:6" ht="19.5" customHeight="1">
      <c r="A20" s="108"/>
      <c r="B20" s="1"/>
      <c r="C20" s="12"/>
      <c r="D20" s="12"/>
      <c r="E20" s="12">
        <f t="shared" si="0"/>
        <v>100000000</v>
      </c>
      <c r="F20" s="2"/>
    </row>
    <row r="21" spans="1:6" ht="19.5" customHeight="1">
      <c r="A21" s="108"/>
      <c r="B21" s="1"/>
      <c r="C21" s="12"/>
      <c r="D21" s="12"/>
      <c r="E21" s="12">
        <f t="shared" si="0"/>
        <v>100000000</v>
      </c>
      <c r="F21" s="2"/>
    </row>
    <row r="22" spans="1:6" ht="19.5" customHeight="1">
      <c r="A22" s="108"/>
      <c r="B22" s="1"/>
      <c r="C22" s="12"/>
      <c r="D22" s="12"/>
      <c r="E22" s="12">
        <f t="shared" si="0"/>
        <v>100000000</v>
      </c>
      <c r="F22" s="2"/>
    </row>
    <row r="23" spans="1:6" ht="19.5" customHeight="1">
      <c r="A23" s="108"/>
      <c r="B23" s="1"/>
      <c r="C23" s="12"/>
      <c r="D23" s="12"/>
      <c r="E23" s="12">
        <f t="shared" si="0"/>
        <v>100000000</v>
      </c>
      <c r="F23" s="2"/>
    </row>
    <row r="24" spans="1:6" ht="19.5" customHeight="1">
      <c r="A24" s="108"/>
      <c r="B24" s="1"/>
      <c r="C24" s="12"/>
      <c r="D24" s="12"/>
      <c r="E24" s="12">
        <f t="shared" si="0"/>
        <v>100000000</v>
      </c>
      <c r="F24" s="2"/>
    </row>
    <row r="25" spans="1:6" ht="19.5" customHeight="1">
      <c r="A25" s="108"/>
      <c r="B25" s="1"/>
      <c r="C25" s="12"/>
      <c r="D25" s="12"/>
      <c r="E25" s="12">
        <f t="shared" si="0"/>
        <v>100000000</v>
      </c>
      <c r="F25" s="2"/>
    </row>
    <row r="26" spans="1:6" ht="19.5" customHeight="1">
      <c r="A26" s="108"/>
      <c r="B26" s="1"/>
      <c r="C26" s="12"/>
      <c r="D26" s="12"/>
      <c r="E26" s="12">
        <f t="shared" si="0"/>
        <v>100000000</v>
      </c>
      <c r="F26" s="2"/>
    </row>
    <row r="27" spans="1:6" ht="19.5" customHeight="1">
      <c r="A27" s="108"/>
      <c r="B27" s="1"/>
      <c r="C27" s="12"/>
      <c r="D27" s="12"/>
      <c r="E27" s="12">
        <f t="shared" si="0"/>
        <v>100000000</v>
      </c>
      <c r="F27" s="2"/>
    </row>
    <row r="28" spans="1:6" ht="19.5" customHeight="1">
      <c r="A28" s="8"/>
      <c r="B28" s="1"/>
      <c r="C28" s="12"/>
      <c r="D28" s="12"/>
      <c r="E28" s="12"/>
      <c r="F28" s="2"/>
    </row>
    <row r="29" spans="1:6" ht="19.5" customHeight="1">
      <c r="A29" s="8"/>
      <c r="B29" s="1"/>
      <c r="C29" s="12"/>
      <c r="D29" s="12"/>
      <c r="E29" s="12"/>
      <c r="F29" s="2"/>
    </row>
    <row r="30" spans="1:6" ht="19.5" customHeight="1">
      <c r="A30" s="8"/>
      <c r="B30" s="1"/>
      <c r="C30" s="12"/>
      <c r="D30" s="12"/>
      <c r="E30" s="12"/>
      <c r="F30" s="2"/>
    </row>
    <row r="31" spans="1:6" ht="19.5" customHeight="1">
      <c r="A31" s="8"/>
      <c r="B31" s="1"/>
      <c r="C31" s="12"/>
      <c r="D31" s="12"/>
      <c r="E31" s="12"/>
      <c r="F31" s="2"/>
    </row>
    <row r="32" spans="1:6" ht="19.5" customHeight="1">
      <c r="A32" s="8"/>
      <c r="B32" s="1"/>
      <c r="C32" s="12"/>
      <c r="D32" s="12"/>
      <c r="E32" s="12"/>
      <c r="F32" s="2"/>
    </row>
    <row r="33" spans="1:6" ht="19.5" customHeight="1">
      <c r="A33" s="8"/>
      <c r="B33" s="1"/>
      <c r="C33" s="12"/>
      <c r="D33" s="12"/>
      <c r="E33" s="12"/>
      <c r="F33" s="2"/>
    </row>
    <row r="34" spans="1:6" ht="19.5" customHeight="1">
      <c r="A34" s="8"/>
      <c r="B34" s="1"/>
      <c r="C34" s="12"/>
      <c r="D34" s="12"/>
      <c r="E34" s="12"/>
      <c r="F34" s="2"/>
    </row>
    <row r="35" spans="1:6" ht="19.5" customHeight="1">
      <c r="A35" s="8"/>
      <c r="B35" s="1"/>
      <c r="C35" s="12"/>
      <c r="D35" s="12"/>
      <c r="E35" s="12"/>
      <c r="F35" s="2"/>
    </row>
    <row r="36" spans="1:6" ht="19.5" customHeight="1">
      <c r="A36" s="8"/>
      <c r="B36" s="1"/>
      <c r="C36" s="12"/>
      <c r="D36" s="12"/>
      <c r="E36" s="12"/>
      <c r="F36" s="2"/>
    </row>
    <row r="37" spans="1:6" ht="19.5" customHeight="1">
      <c r="A37" s="8"/>
      <c r="B37" s="1"/>
      <c r="C37" s="12"/>
      <c r="D37" s="12"/>
      <c r="E37" s="12"/>
      <c r="F37" s="2"/>
    </row>
    <row r="38" spans="1:6" ht="19.5" customHeight="1">
      <c r="A38" s="8"/>
      <c r="B38" s="1"/>
      <c r="C38" s="12"/>
      <c r="D38" s="12"/>
      <c r="E38" s="12"/>
      <c r="F38" s="2"/>
    </row>
    <row r="39" spans="1:6" ht="19.5" customHeight="1">
      <c r="A39" s="8"/>
      <c r="B39" s="1"/>
      <c r="C39" s="12"/>
      <c r="D39" s="12"/>
      <c r="E39" s="12"/>
      <c r="F39" s="2"/>
    </row>
    <row r="40" spans="1:6" ht="19.5" customHeight="1" thickBot="1">
      <c r="A40" s="9"/>
      <c r="B40" s="3"/>
      <c r="C40" s="13"/>
      <c r="D40" s="13"/>
      <c r="E40" s="13"/>
      <c r="F40" s="4"/>
    </row>
  </sheetData>
  <mergeCells count="2">
    <mergeCell ref="C2:E2"/>
    <mergeCell ref="C3:D3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D9349-7D80-40CA-BB12-A646276E8D3A}">
  <dimension ref="A1:F40"/>
  <sheetViews>
    <sheetView topLeftCell="A16" zoomScaleNormal="100" workbookViewId="0">
      <selection activeCell="D43" sqref="D43"/>
    </sheetView>
  </sheetViews>
  <sheetFormatPr defaultRowHeight="16.5"/>
  <cols>
    <col min="1" max="1" width="7.375" style="104" customWidth="1"/>
    <col min="2" max="2" width="26.75" customWidth="1"/>
    <col min="3" max="5" width="13.875" style="10" customWidth="1"/>
    <col min="6" max="6" width="18.25" customWidth="1"/>
  </cols>
  <sheetData>
    <row r="1" spans="1:6" s="54" customFormat="1">
      <c r="A1" s="99"/>
      <c r="C1" s="55"/>
      <c r="D1" s="55"/>
      <c r="E1" s="55"/>
    </row>
    <row r="2" spans="1:6" s="54" customFormat="1" ht="20.25">
      <c r="A2" s="99"/>
      <c r="C2" s="258" t="s">
        <v>238</v>
      </c>
      <c r="D2" s="259"/>
      <c r="E2" s="260"/>
    </row>
    <row r="3" spans="1:6" s="54" customFormat="1" ht="17.25" thickBot="1">
      <c r="A3" s="126" t="s">
        <v>851</v>
      </c>
      <c r="B3" s="83" t="s">
        <v>852</v>
      </c>
      <c r="C3" s="261" t="s">
        <v>853</v>
      </c>
      <c r="D3" s="261"/>
      <c r="E3" s="71"/>
    </row>
    <row r="4" spans="1:6" ht="23.25" customHeight="1" thickBot="1">
      <c r="A4" s="105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6" ht="19.5" customHeight="1">
      <c r="A5" s="101">
        <v>45362</v>
      </c>
      <c r="B5" s="5" t="s">
        <v>854</v>
      </c>
      <c r="C5" s="11">
        <v>85000000</v>
      </c>
      <c r="D5" s="11"/>
      <c r="E5" s="11">
        <f>C5-D5</f>
        <v>85000000</v>
      </c>
      <c r="F5" s="25"/>
    </row>
    <row r="6" spans="1:6" ht="19.5" customHeight="1">
      <c r="A6" s="102">
        <v>45362</v>
      </c>
      <c r="B6" s="77" t="s">
        <v>7</v>
      </c>
      <c r="C6" s="41"/>
      <c r="D6" s="41">
        <v>45000000</v>
      </c>
      <c r="E6" s="37">
        <f>E5+C6-D6</f>
        <v>40000000</v>
      </c>
      <c r="F6" s="38"/>
    </row>
    <row r="7" spans="1:6" ht="19.5" customHeight="1">
      <c r="A7" s="102">
        <v>45554</v>
      </c>
      <c r="B7" s="1" t="s">
        <v>855</v>
      </c>
      <c r="C7" s="12">
        <v>472560</v>
      </c>
      <c r="D7" s="12">
        <v>472560</v>
      </c>
      <c r="E7" s="12">
        <f t="shared" ref="E7:E27" si="0">E6+C7-D7</f>
        <v>40000000</v>
      </c>
      <c r="F7" s="2" t="s">
        <v>548</v>
      </c>
    </row>
    <row r="8" spans="1:6" ht="19.5" customHeight="1">
      <c r="A8" s="102">
        <v>45579</v>
      </c>
      <c r="B8" s="1" t="s">
        <v>856</v>
      </c>
      <c r="C8" s="12">
        <v>46000</v>
      </c>
      <c r="D8" s="12"/>
      <c r="E8" s="12">
        <f t="shared" si="0"/>
        <v>40046000</v>
      </c>
      <c r="F8" s="2" t="s">
        <v>908</v>
      </c>
    </row>
    <row r="9" spans="1:6" ht="19.5" customHeight="1">
      <c r="A9" s="102">
        <v>45581</v>
      </c>
      <c r="B9" s="1" t="s">
        <v>909</v>
      </c>
      <c r="C9" s="12">
        <v>48000</v>
      </c>
      <c r="D9" s="12"/>
      <c r="E9" s="12">
        <f t="shared" si="0"/>
        <v>40094000</v>
      </c>
      <c r="F9" s="2" t="s">
        <v>908</v>
      </c>
    </row>
    <row r="10" spans="1:6" ht="19.5" customHeight="1">
      <c r="A10" s="102">
        <v>45583</v>
      </c>
      <c r="B10" s="1" t="s">
        <v>857</v>
      </c>
      <c r="C10" s="12">
        <v>284000</v>
      </c>
      <c r="D10" s="12"/>
      <c r="E10" s="12">
        <f t="shared" si="0"/>
        <v>40378000</v>
      </c>
      <c r="F10" s="2" t="s">
        <v>908</v>
      </c>
    </row>
    <row r="11" spans="1:6" ht="19.5" customHeight="1">
      <c r="A11" s="102">
        <v>45589</v>
      </c>
      <c r="B11" s="1" t="s">
        <v>903</v>
      </c>
      <c r="C11" s="12">
        <v>0</v>
      </c>
      <c r="D11" s="12">
        <v>0</v>
      </c>
      <c r="E11" s="23">
        <f t="shared" si="0"/>
        <v>40378000</v>
      </c>
      <c r="F11" s="2" t="s">
        <v>169</v>
      </c>
    </row>
    <row r="12" spans="1:6" ht="19.5" customHeight="1">
      <c r="A12" s="102">
        <v>45645</v>
      </c>
      <c r="B12" s="209" t="s">
        <v>7</v>
      </c>
      <c r="C12" s="208"/>
      <c r="D12" s="208">
        <v>40378000</v>
      </c>
      <c r="E12" s="12">
        <f t="shared" si="0"/>
        <v>0</v>
      </c>
      <c r="F12" s="2"/>
    </row>
    <row r="13" spans="1:6" ht="19.5" customHeight="1">
      <c r="A13" s="102">
        <v>45771</v>
      </c>
      <c r="B13" s="1" t="s">
        <v>1162</v>
      </c>
      <c r="C13" s="12">
        <v>17000000</v>
      </c>
      <c r="D13" s="12"/>
      <c r="E13" s="12">
        <f t="shared" si="0"/>
        <v>17000000</v>
      </c>
      <c r="F13" s="2"/>
    </row>
    <row r="14" spans="1:6" ht="19.5" customHeight="1">
      <c r="A14" s="102"/>
      <c r="B14" s="1"/>
      <c r="C14" s="12"/>
      <c r="D14" s="12"/>
      <c r="E14" s="12">
        <f t="shared" si="0"/>
        <v>17000000</v>
      </c>
      <c r="F14" s="2"/>
    </row>
    <row r="15" spans="1:6" ht="19.5" customHeight="1">
      <c r="A15" s="102"/>
      <c r="B15" s="1"/>
      <c r="C15" s="12"/>
      <c r="D15" s="12"/>
      <c r="E15" s="12">
        <f t="shared" si="0"/>
        <v>17000000</v>
      </c>
      <c r="F15" s="2"/>
    </row>
    <row r="16" spans="1:6" ht="19.5" customHeight="1">
      <c r="A16" s="102"/>
      <c r="B16" s="1"/>
      <c r="C16" s="12"/>
      <c r="D16" s="12"/>
      <c r="E16" s="12">
        <f t="shared" si="0"/>
        <v>17000000</v>
      </c>
      <c r="F16" s="2"/>
    </row>
    <row r="17" spans="1:6" ht="19.5" customHeight="1">
      <c r="A17" s="102"/>
      <c r="B17" s="1"/>
      <c r="C17" s="12"/>
      <c r="D17" s="12"/>
      <c r="E17" s="12">
        <f t="shared" si="0"/>
        <v>17000000</v>
      </c>
      <c r="F17" s="2"/>
    </row>
    <row r="18" spans="1:6" ht="19.5" customHeight="1">
      <c r="A18" s="102"/>
      <c r="B18" s="1"/>
      <c r="C18" s="12"/>
      <c r="D18" s="12"/>
      <c r="E18" s="12">
        <f t="shared" si="0"/>
        <v>17000000</v>
      </c>
      <c r="F18" s="2"/>
    </row>
    <row r="19" spans="1:6" ht="19.5" customHeight="1">
      <c r="A19" s="102"/>
      <c r="B19" s="1"/>
      <c r="C19" s="12"/>
      <c r="D19" s="12"/>
      <c r="E19" s="12">
        <f t="shared" si="0"/>
        <v>17000000</v>
      </c>
      <c r="F19" s="2"/>
    </row>
    <row r="20" spans="1:6" ht="19.5" customHeight="1">
      <c r="A20" s="102"/>
      <c r="B20" s="1"/>
      <c r="C20" s="12"/>
      <c r="D20" s="12"/>
      <c r="E20" s="12">
        <f t="shared" si="0"/>
        <v>17000000</v>
      </c>
      <c r="F20" s="2"/>
    </row>
    <row r="21" spans="1:6" ht="19.5" customHeight="1">
      <c r="A21" s="102"/>
      <c r="B21" s="1"/>
      <c r="C21" s="12"/>
      <c r="D21" s="12"/>
      <c r="E21" s="12">
        <f t="shared" si="0"/>
        <v>17000000</v>
      </c>
      <c r="F21" s="2"/>
    </row>
    <row r="22" spans="1:6" ht="19.5" customHeight="1">
      <c r="A22" s="102"/>
      <c r="B22" s="1"/>
      <c r="C22" s="12"/>
      <c r="D22" s="12"/>
      <c r="E22" s="12">
        <f t="shared" si="0"/>
        <v>17000000</v>
      </c>
      <c r="F22" s="2"/>
    </row>
    <row r="23" spans="1:6" ht="19.5" customHeight="1">
      <c r="A23" s="102"/>
      <c r="B23" s="1"/>
      <c r="C23" s="12"/>
      <c r="D23" s="12"/>
      <c r="E23" s="12">
        <f t="shared" si="0"/>
        <v>17000000</v>
      </c>
      <c r="F23" s="2"/>
    </row>
    <row r="24" spans="1:6" ht="19.5" customHeight="1">
      <c r="A24" s="102"/>
      <c r="B24" s="1"/>
      <c r="C24" s="12"/>
      <c r="D24" s="12"/>
      <c r="E24" s="12">
        <f t="shared" si="0"/>
        <v>17000000</v>
      </c>
      <c r="F24" s="2"/>
    </row>
    <row r="25" spans="1:6" ht="19.5" customHeight="1">
      <c r="A25" s="102"/>
      <c r="B25" s="1"/>
      <c r="C25" s="12"/>
      <c r="D25" s="12"/>
      <c r="E25" s="12">
        <f t="shared" si="0"/>
        <v>17000000</v>
      </c>
      <c r="F25" s="2"/>
    </row>
    <row r="26" spans="1:6" ht="19.5" customHeight="1">
      <c r="A26" s="102"/>
      <c r="B26" s="1"/>
      <c r="C26" s="12"/>
      <c r="D26" s="12"/>
      <c r="E26" s="12">
        <f t="shared" si="0"/>
        <v>17000000</v>
      </c>
      <c r="F26" s="2"/>
    </row>
    <row r="27" spans="1:6" ht="19.5" customHeight="1">
      <c r="A27" s="102"/>
      <c r="B27" s="1"/>
      <c r="C27" s="12"/>
      <c r="D27" s="12"/>
      <c r="E27" s="12">
        <f t="shared" si="0"/>
        <v>17000000</v>
      </c>
      <c r="F27" s="2"/>
    </row>
    <row r="28" spans="1:6" ht="19.5" customHeight="1">
      <c r="A28" s="102"/>
      <c r="B28" s="1"/>
      <c r="C28" s="12"/>
      <c r="D28" s="12"/>
      <c r="E28" s="12"/>
      <c r="F28" s="2"/>
    </row>
    <row r="29" spans="1:6" ht="19.5" customHeight="1">
      <c r="A29" s="102"/>
      <c r="B29" s="1"/>
      <c r="C29" s="12"/>
      <c r="D29" s="12"/>
      <c r="E29" s="12"/>
      <c r="F29" s="2"/>
    </row>
    <row r="30" spans="1:6" ht="19.5" customHeight="1">
      <c r="A30" s="102"/>
      <c r="B30" s="1"/>
      <c r="C30" s="12"/>
      <c r="D30" s="12"/>
      <c r="E30" s="12"/>
      <c r="F30" s="2"/>
    </row>
    <row r="31" spans="1:6" ht="19.5" customHeight="1">
      <c r="A31" s="102"/>
      <c r="B31" s="1"/>
      <c r="C31" s="12"/>
      <c r="D31" s="12"/>
      <c r="E31" s="12"/>
      <c r="F31" s="2"/>
    </row>
    <row r="32" spans="1:6" ht="19.5" customHeight="1">
      <c r="A32" s="102"/>
      <c r="B32" s="1"/>
      <c r="C32" s="12"/>
      <c r="D32" s="12"/>
      <c r="E32" s="12"/>
      <c r="F32" s="2"/>
    </row>
    <row r="33" spans="1:6" ht="19.5" customHeight="1">
      <c r="A33" s="102"/>
      <c r="B33" s="1"/>
      <c r="C33" s="12"/>
      <c r="D33" s="12"/>
      <c r="E33" s="12"/>
      <c r="F33" s="2"/>
    </row>
    <row r="34" spans="1:6" ht="19.5" customHeight="1">
      <c r="A34" s="102"/>
      <c r="B34" s="1"/>
      <c r="C34" s="12"/>
      <c r="D34" s="12"/>
      <c r="E34" s="12"/>
      <c r="F34" s="2"/>
    </row>
    <row r="35" spans="1:6" ht="19.5" customHeight="1">
      <c r="A35" s="102"/>
      <c r="B35" s="1"/>
      <c r="C35" s="12"/>
      <c r="D35" s="12"/>
      <c r="E35" s="12"/>
      <c r="F35" s="2"/>
    </row>
    <row r="36" spans="1:6" ht="19.5" customHeight="1">
      <c r="A36" s="102"/>
      <c r="B36" s="1"/>
      <c r="C36" s="12"/>
      <c r="D36" s="12"/>
      <c r="E36" s="12"/>
      <c r="F36" s="2"/>
    </row>
    <row r="37" spans="1:6" ht="19.5" customHeight="1">
      <c r="A37" s="102"/>
      <c r="B37" s="1"/>
      <c r="C37" s="12"/>
      <c r="D37" s="12"/>
      <c r="E37" s="12"/>
      <c r="F37" s="2"/>
    </row>
    <row r="38" spans="1:6" ht="19.5" customHeight="1">
      <c r="A38" s="102"/>
      <c r="B38" s="1"/>
      <c r="C38" s="12"/>
      <c r="D38" s="12"/>
      <c r="E38" s="12"/>
      <c r="F38" s="2"/>
    </row>
    <row r="39" spans="1:6" ht="19.5" customHeight="1">
      <c r="A39" s="102"/>
      <c r="B39" s="1"/>
      <c r="C39" s="12"/>
      <c r="D39" s="12"/>
      <c r="E39" s="12"/>
      <c r="F39" s="2"/>
    </row>
    <row r="40" spans="1:6" ht="19.5" customHeight="1" thickBot="1">
      <c r="A40" s="103"/>
      <c r="B40" s="3"/>
      <c r="C40" s="13"/>
      <c r="D40" s="13"/>
      <c r="E40" s="13"/>
      <c r="F40" s="4"/>
    </row>
  </sheetData>
  <mergeCells count="2">
    <mergeCell ref="C2:E2"/>
    <mergeCell ref="C3:D3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64771-4986-4E71-9E35-F951AFFE3754}">
  <dimension ref="A1:F39"/>
  <sheetViews>
    <sheetView topLeftCell="A4" zoomScaleNormal="100" workbookViewId="0">
      <selection activeCell="E22" sqref="E22"/>
    </sheetView>
  </sheetViews>
  <sheetFormatPr defaultRowHeight="16.5"/>
  <cols>
    <col min="1" max="1" width="7.375" style="6" customWidth="1"/>
    <col min="2" max="2" width="26.75" customWidth="1"/>
    <col min="3" max="5" width="13.875" style="10" customWidth="1"/>
    <col min="6" max="6" width="18.25" customWidth="1"/>
  </cols>
  <sheetData>
    <row r="1" spans="1:6" s="54" customFormat="1">
      <c r="A1" s="53"/>
      <c r="C1" s="55"/>
      <c r="D1" s="55"/>
      <c r="E1" s="55"/>
    </row>
    <row r="2" spans="1:6" s="54" customFormat="1" ht="20.25">
      <c r="A2" s="53"/>
      <c r="C2" s="258" t="s">
        <v>238</v>
      </c>
      <c r="D2" s="259"/>
      <c r="E2" s="260"/>
    </row>
    <row r="3" spans="1:6" s="54" customFormat="1" ht="17.25" thickBot="1">
      <c r="A3" s="53" t="s">
        <v>556</v>
      </c>
      <c r="B3" s="70"/>
      <c r="C3" s="265"/>
      <c r="D3" s="265"/>
      <c r="E3" s="71"/>
    </row>
    <row r="4" spans="1:6" ht="23.25" customHeight="1" thickBot="1">
      <c r="A4" s="18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6" ht="19.5" customHeight="1">
      <c r="A5" s="107">
        <v>45338</v>
      </c>
      <c r="B5" s="5" t="s">
        <v>557</v>
      </c>
      <c r="C5" s="11">
        <v>20000000</v>
      </c>
      <c r="D5" s="11"/>
      <c r="E5" s="11">
        <f>C5-D5</f>
        <v>20000000</v>
      </c>
      <c r="F5" s="139" t="s">
        <v>561</v>
      </c>
    </row>
    <row r="6" spans="1:6" ht="19.5" customHeight="1">
      <c r="A6" s="108" t="s">
        <v>448</v>
      </c>
      <c r="B6" s="33" t="s">
        <v>558</v>
      </c>
      <c r="C6" s="32"/>
      <c r="D6" s="32">
        <v>17800000</v>
      </c>
      <c r="E6" s="32">
        <f>E5+C6-D6</f>
        <v>2200000</v>
      </c>
      <c r="F6" s="38"/>
    </row>
    <row r="7" spans="1:6" ht="19.5" customHeight="1">
      <c r="A7" s="108">
        <v>45347</v>
      </c>
      <c r="B7" s="1" t="s">
        <v>7</v>
      </c>
      <c r="C7" s="12"/>
      <c r="D7" s="12">
        <v>2200000</v>
      </c>
      <c r="E7" s="12">
        <f t="shared" ref="E7:E26" si="0">E6+C7-D7</f>
        <v>0</v>
      </c>
      <c r="F7" s="2"/>
    </row>
    <row r="8" spans="1:6" ht="19.5" customHeight="1">
      <c r="A8" s="108">
        <v>45415</v>
      </c>
      <c r="B8" s="1" t="s">
        <v>559</v>
      </c>
      <c r="C8" s="12">
        <v>80000000</v>
      </c>
      <c r="D8" s="12"/>
      <c r="E8" s="12">
        <f t="shared" si="0"/>
        <v>80000000</v>
      </c>
      <c r="F8" s="137" t="s">
        <v>560</v>
      </c>
    </row>
    <row r="9" spans="1:6" ht="19.5" customHeight="1">
      <c r="A9" s="108"/>
      <c r="B9" s="1" t="s">
        <v>746</v>
      </c>
      <c r="C9" s="12"/>
      <c r="D9" s="143">
        <v>30000000</v>
      </c>
      <c r="E9" s="12">
        <f t="shared" si="0"/>
        <v>50000000</v>
      </c>
      <c r="F9" s="142"/>
    </row>
    <row r="10" spans="1:6" ht="19.5" customHeight="1">
      <c r="A10" s="108"/>
      <c r="B10" s="1"/>
      <c r="C10" s="12"/>
      <c r="D10" s="12"/>
      <c r="E10" s="12">
        <f t="shared" si="0"/>
        <v>50000000</v>
      </c>
      <c r="F10" s="2"/>
    </row>
    <row r="11" spans="1:6" ht="19.5" customHeight="1">
      <c r="A11" s="108">
        <v>45419</v>
      </c>
      <c r="B11" s="33" t="s">
        <v>51</v>
      </c>
      <c r="C11" s="32">
        <v>40000000</v>
      </c>
      <c r="D11" s="32"/>
      <c r="E11" s="12">
        <f>E10+C11-D11</f>
        <v>90000000</v>
      </c>
      <c r="F11" s="2"/>
    </row>
    <row r="12" spans="1:6" ht="19.5" customHeight="1">
      <c r="A12" s="108">
        <v>45419</v>
      </c>
      <c r="B12" s="31" t="s">
        <v>948</v>
      </c>
      <c r="C12" s="32"/>
      <c r="D12" s="32">
        <v>40000000</v>
      </c>
      <c r="E12" s="12">
        <f t="shared" si="0"/>
        <v>50000000</v>
      </c>
      <c r="F12" s="2"/>
    </row>
    <row r="13" spans="1:6" ht="19.5" customHeight="1">
      <c r="A13" s="108">
        <v>45426</v>
      </c>
      <c r="B13" s="77" t="s">
        <v>7</v>
      </c>
      <c r="C13" s="41"/>
      <c r="D13" s="41">
        <v>5000000</v>
      </c>
      <c r="E13" s="12">
        <f t="shared" si="0"/>
        <v>45000000</v>
      </c>
      <c r="F13" s="2"/>
    </row>
    <row r="14" spans="1:6" ht="19.5" customHeight="1">
      <c r="A14" s="108">
        <v>45474</v>
      </c>
      <c r="B14" s="77" t="s">
        <v>7</v>
      </c>
      <c r="C14" s="41"/>
      <c r="D14" s="41">
        <v>30000000</v>
      </c>
      <c r="E14" s="12">
        <f t="shared" si="0"/>
        <v>15000000</v>
      </c>
      <c r="F14" s="2"/>
    </row>
    <row r="15" spans="1:6" ht="19.5" customHeight="1">
      <c r="A15" s="108">
        <v>45525</v>
      </c>
      <c r="B15" s="1" t="s">
        <v>736</v>
      </c>
      <c r="C15" s="12">
        <v>2500000</v>
      </c>
      <c r="D15" s="12"/>
      <c r="E15" s="12">
        <f t="shared" si="0"/>
        <v>17500000</v>
      </c>
      <c r="F15" s="2"/>
    </row>
    <row r="16" spans="1:6" ht="19.5" customHeight="1">
      <c r="A16" s="108">
        <v>45538</v>
      </c>
      <c r="B16" s="1" t="s">
        <v>837</v>
      </c>
      <c r="C16" s="12"/>
      <c r="D16" s="12">
        <v>2500000</v>
      </c>
      <c r="E16" s="12">
        <f t="shared" si="0"/>
        <v>15000000</v>
      </c>
      <c r="F16" s="2"/>
    </row>
    <row r="17" spans="1:6" ht="19.5" customHeight="1">
      <c r="A17" s="108">
        <v>45562</v>
      </c>
      <c r="B17" s="40" t="s">
        <v>7</v>
      </c>
      <c r="C17" s="41"/>
      <c r="D17" s="41">
        <v>5000000</v>
      </c>
      <c r="E17" s="12">
        <f t="shared" si="0"/>
        <v>10000000</v>
      </c>
      <c r="F17" s="2"/>
    </row>
    <row r="18" spans="1:6" ht="19.5" customHeight="1">
      <c r="A18" s="108">
        <v>45598</v>
      </c>
      <c r="B18" s="77" t="s">
        <v>7</v>
      </c>
      <c r="C18" s="41"/>
      <c r="D18" s="41">
        <v>5000000</v>
      </c>
      <c r="E18" s="12">
        <f t="shared" si="0"/>
        <v>5000000</v>
      </c>
      <c r="F18" s="2"/>
    </row>
    <row r="19" spans="1:6" ht="19.5" customHeight="1">
      <c r="A19" s="188" t="s">
        <v>1024</v>
      </c>
      <c r="B19" s="77" t="s">
        <v>7</v>
      </c>
      <c r="C19" s="12"/>
      <c r="D19" s="23">
        <v>5000000</v>
      </c>
      <c r="E19" s="23">
        <f t="shared" si="0"/>
        <v>0</v>
      </c>
      <c r="F19" s="2"/>
    </row>
    <row r="20" spans="1:6" ht="19.5" customHeight="1">
      <c r="A20" s="108">
        <v>45703</v>
      </c>
      <c r="B20" s="230" t="s">
        <v>436</v>
      </c>
      <c r="C20" s="12">
        <v>45000000</v>
      </c>
      <c r="D20" s="12"/>
      <c r="E20" s="12">
        <f t="shared" si="0"/>
        <v>45000000</v>
      </c>
      <c r="F20" s="2"/>
    </row>
    <row r="21" spans="1:6" ht="19.5" customHeight="1">
      <c r="A21" s="108" t="s">
        <v>448</v>
      </c>
      <c r="B21" s="1" t="s">
        <v>558</v>
      </c>
      <c r="C21" s="12"/>
      <c r="D21" s="12">
        <v>45000000</v>
      </c>
      <c r="E21" s="12">
        <f t="shared" si="0"/>
        <v>0</v>
      </c>
      <c r="F21" s="2"/>
    </row>
    <row r="22" spans="1:6" ht="19.5" customHeight="1">
      <c r="A22" s="108">
        <v>45813</v>
      </c>
      <c r="B22" s="1" t="s">
        <v>1272</v>
      </c>
      <c r="C22" s="12">
        <v>400000</v>
      </c>
      <c r="D22" s="12"/>
      <c r="E22" s="12">
        <f t="shared" si="0"/>
        <v>400000</v>
      </c>
      <c r="F22" s="2"/>
    </row>
    <row r="23" spans="1:6" ht="19.5" customHeight="1">
      <c r="A23" s="108"/>
      <c r="B23" s="1"/>
      <c r="C23" s="12"/>
      <c r="D23" s="12"/>
      <c r="E23" s="12">
        <f t="shared" si="0"/>
        <v>400000</v>
      </c>
      <c r="F23" s="2"/>
    </row>
    <row r="24" spans="1:6" ht="19.5" customHeight="1">
      <c r="A24" s="108"/>
      <c r="B24" s="1"/>
      <c r="C24" s="12"/>
      <c r="D24" s="12"/>
      <c r="E24" s="12">
        <f t="shared" si="0"/>
        <v>400000</v>
      </c>
      <c r="F24" s="2"/>
    </row>
    <row r="25" spans="1:6" ht="19.5" customHeight="1">
      <c r="A25" s="108"/>
      <c r="B25" s="1"/>
      <c r="C25" s="12"/>
      <c r="D25" s="12"/>
      <c r="E25" s="12">
        <f t="shared" si="0"/>
        <v>400000</v>
      </c>
      <c r="F25" s="2"/>
    </row>
    <row r="26" spans="1:6" ht="19.5" customHeight="1">
      <c r="A26" s="108"/>
      <c r="B26" s="1"/>
      <c r="C26" s="12"/>
      <c r="D26" s="12"/>
      <c r="E26" s="12">
        <f t="shared" si="0"/>
        <v>400000</v>
      </c>
      <c r="F26" s="2"/>
    </row>
    <row r="27" spans="1:6" ht="19.5" customHeight="1">
      <c r="A27" s="108"/>
      <c r="B27" s="1"/>
      <c r="C27" s="12"/>
      <c r="D27" s="12"/>
      <c r="E27" s="12"/>
      <c r="F27" s="2"/>
    </row>
    <row r="28" spans="1:6" ht="19.5" customHeight="1">
      <c r="A28" s="108"/>
      <c r="B28" s="1"/>
      <c r="C28" s="12"/>
      <c r="D28" s="12"/>
      <c r="E28" s="12"/>
      <c r="F28" s="2"/>
    </row>
    <row r="29" spans="1:6" ht="19.5" customHeight="1">
      <c r="A29" s="108"/>
      <c r="B29" s="1"/>
      <c r="C29" s="12"/>
      <c r="D29" s="12"/>
      <c r="E29" s="12"/>
      <c r="F29" s="2"/>
    </row>
    <row r="30" spans="1:6" ht="19.5" customHeight="1">
      <c r="A30" s="108"/>
      <c r="B30" s="1"/>
      <c r="C30" s="12"/>
      <c r="D30" s="12"/>
      <c r="E30" s="12"/>
      <c r="F30" s="2"/>
    </row>
    <row r="31" spans="1:6" ht="19.5" customHeight="1">
      <c r="A31" s="108"/>
      <c r="B31" s="1"/>
      <c r="C31" s="12"/>
      <c r="D31" s="12"/>
      <c r="E31" s="12"/>
      <c r="F31" s="2"/>
    </row>
    <row r="32" spans="1:6" ht="19.5" customHeight="1">
      <c r="A32" s="108"/>
      <c r="B32" s="1"/>
      <c r="C32" s="12"/>
      <c r="D32" s="12"/>
      <c r="E32" s="12"/>
      <c r="F32" s="2"/>
    </row>
    <row r="33" spans="1:6" ht="19.5" customHeight="1">
      <c r="A33" s="108"/>
      <c r="B33" s="1"/>
      <c r="C33" s="12"/>
      <c r="D33" s="12"/>
      <c r="E33" s="12"/>
      <c r="F33" s="2"/>
    </row>
    <row r="34" spans="1:6" ht="19.5" customHeight="1">
      <c r="A34" s="108"/>
      <c r="B34" s="1"/>
      <c r="C34" s="12"/>
      <c r="D34" s="12"/>
      <c r="E34" s="12"/>
      <c r="F34" s="2"/>
    </row>
    <row r="35" spans="1:6" ht="19.5" customHeight="1">
      <c r="A35" s="8"/>
      <c r="B35" s="1"/>
      <c r="C35" s="12"/>
      <c r="D35" s="12"/>
      <c r="E35" s="12"/>
      <c r="F35" s="2"/>
    </row>
    <row r="36" spans="1:6" ht="19.5" customHeight="1">
      <c r="A36" s="8"/>
      <c r="B36" s="1"/>
      <c r="C36" s="12"/>
      <c r="D36" s="12"/>
      <c r="E36" s="12"/>
      <c r="F36" s="2"/>
    </row>
    <row r="37" spans="1:6" ht="19.5" customHeight="1">
      <c r="A37" s="8"/>
      <c r="B37" s="1"/>
      <c r="C37" s="12"/>
      <c r="D37" s="12"/>
      <c r="E37" s="12"/>
      <c r="F37" s="2"/>
    </row>
    <row r="38" spans="1:6" ht="19.5" customHeight="1">
      <c r="A38" s="8"/>
      <c r="B38" s="1"/>
      <c r="C38" s="12"/>
      <c r="D38" s="12"/>
      <c r="E38" s="12"/>
      <c r="F38" s="2"/>
    </row>
    <row r="39" spans="1:6" ht="19.5" customHeight="1" thickBot="1">
      <c r="A39" s="9"/>
      <c r="B39" s="3"/>
      <c r="C39" s="13"/>
      <c r="D39" s="13"/>
      <c r="E39" s="13"/>
      <c r="F39" s="4"/>
    </row>
  </sheetData>
  <mergeCells count="2">
    <mergeCell ref="C2:E2"/>
    <mergeCell ref="C3:D3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C5499-AD92-47C8-A067-D07A4DC92155}">
  <sheetPr codeName="Sheet12"/>
  <dimension ref="A2:F40"/>
  <sheetViews>
    <sheetView zoomScaleNormal="100" workbookViewId="0">
      <selection activeCell="D11" sqref="D11"/>
    </sheetView>
  </sheetViews>
  <sheetFormatPr defaultRowHeight="16.5"/>
  <cols>
    <col min="1" max="1" width="7.375" style="6" customWidth="1"/>
    <col min="2" max="2" width="26.75" customWidth="1"/>
    <col min="3" max="5" width="13.875" style="10" customWidth="1"/>
    <col min="6" max="6" width="18.25" customWidth="1"/>
  </cols>
  <sheetData>
    <row r="2" spans="1:6" ht="20.25">
      <c r="C2" s="258" t="s">
        <v>238</v>
      </c>
      <c r="D2" s="259"/>
      <c r="E2" s="260"/>
    </row>
    <row r="3" spans="1:6" ht="17.25" thickBot="1">
      <c r="A3" s="46" t="s">
        <v>46</v>
      </c>
      <c r="B3" s="15" t="s">
        <v>47</v>
      </c>
      <c r="C3" s="263" t="s">
        <v>48</v>
      </c>
      <c r="D3" s="262"/>
      <c r="E3" s="14"/>
      <c r="F3" s="47" t="s">
        <v>77</v>
      </c>
    </row>
    <row r="4" spans="1:6" ht="23.25" customHeight="1" thickBot="1">
      <c r="A4" s="18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6" ht="19.5" customHeight="1">
      <c r="A5" s="7">
        <v>44991</v>
      </c>
      <c r="B5" s="5" t="s">
        <v>41</v>
      </c>
      <c r="C5" s="11">
        <v>44800000</v>
      </c>
      <c r="D5" s="11"/>
      <c r="E5" s="11">
        <f>C5-D5</f>
        <v>44800000</v>
      </c>
      <c r="F5" s="25"/>
    </row>
    <row r="6" spans="1:6" ht="19.5" customHeight="1">
      <c r="A6" s="35">
        <v>45000</v>
      </c>
      <c r="B6" s="36" t="s">
        <v>42</v>
      </c>
      <c r="C6" s="37"/>
      <c r="D6" s="37">
        <v>20800000</v>
      </c>
      <c r="E6" s="37">
        <f>E5+C6-D6</f>
        <v>24000000</v>
      </c>
      <c r="F6" s="25"/>
    </row>
    <row r="7" spans="1:6" ht="19.5" customHeight="1">
      <c r="A7" s="8">
        <v>45021</v>
      </c>
      <c r="B7" s="1" t="s">
        <v>7</v>
      </c>
      <c r="C7" s="12"/>
      <c r="D7" s="12">
        <v>24000000</v>
      </c>
      <c r="E7" s="12">
        <f t="shared" ref="E7:E27" si="0">E6+C7-D7</f>
        <v>0</v>
      </c>
      <c r="F7" s="2"/>
    </row>
    <row r="8" spans="1:6" ht="19.5" customHeight="1">
      <c r="A8" s="8">
        <v>45413</v>
      </c>
      <c r="B8" s="1" t="s">
        <v>694</v>
      </c>
      <c r="C8" s="12">
        <v>33000000</v>
      </c>
      <c r="D8" s="12"/>
      <c r="E8" s="12">
        <f t="shared" si="0"/>
        <v>33000000</v>
      </c>
      <c r="F8" s="2"/>
    </row>
    <row r="9" spans="1:6" ht="19.5" customHeight="1">
      <c r="A9" s="8">
        <v>45469</v>
      </c>
      <c r="B9" s="1" t="s">
        <v>695</v>
      </c>
      <c r="C9" s="12">
        <f>5600*3</f>
        <v>16800</v>
      </c>
      <c r="D9" s="12">
        <v>16800</v>
      </c>
      <c r="E9" s="12">
        <f t="shared" si="0"/>
        <v>33000000</v>
      </c>
      <c r="F9" s="24" t="s">
        <v>376</v>
      </c>
    </row>
    <row r="10" spans="1:6" ht="19.5" customHeight="1">
      <c r="A10" s="8"/>
      <c r="B10" s="1"/>
      <c r="C10" s="12"/>
      <c r="D10" s="12"/>
      <c r="E10" s="12">
        <f t="shared" si="0"/>
        <v>33000000</v>
      </c>
      <c r="F10" s="2"/>
    </row>
    <row r="11" spans="1:6" ht="19.5" customHeight="1">
      <c r="A11" s="8"/>
      <c r="B11" s="1"/>
      <c r="C11" s="12"/>
      <c r="D11" s="12"/>
      <c r="E11" s="12">
        <f t="shared" si="0"/>
        <v>33000000</v>
      </c>
      <c r="F11" s="2"/>
    </row>
    <row r="12" spans="1:6" ht="19.5" customHeight="1">
      <c r="A12" s="8"/>
      <c r="B12" s="1"/>
      <c r="C12" s="12"/>
      <c r="D12" s="12"/>
      <c r="E12" s="12">
        <f t="shared" si="0"/>
        <v>33000000</v>
      </c>
      <c r="F12" s="2"/>
    </row>
    <row r="13" spans="1:6" ht="19.5" customHeight="1">
      <c r="A13" s="8"/>
      <c r="B13" s="1"/>
      <c r="C13" s="12"/>
      <c r="D13" s="12"/>
      <c r="E13" s="12">
        <f t="shared" si="0"/>
        <v>33000000</v>
      </c>
      <c r="F13" s="2"/>
    </row>
    <row r="14" spans="1:6" ht="19.5" customHeight="1">
      <c r="A14" s="8"/>
      <c r="B14" s="1"/>
      <c r="C14" s="12"/>
      <c r="D14" s="12"/>
      <c r="E14" s="12">
        <f t="shared" si="0"/>
        <v>33000000</v>
      </c>
      <c r="F14" s="2"/>
    </row>
    <row r="15" spans="1:6" ht="19.5" customHeight="1">
      <c r="A15" s="8"/>
      <c r="B15" s="1"/>
      <c r="C15" s="12"/>
      <c r="D15" s="12"/>
      <c r="E15" s="12">
        <f t="shared" si="0"/>
        <v>33000000</v>
      </c>
      <c r="F15" s="2"/>
    </row>
    <row r="16" spans="1:6" ht="19.5" customHeight="1">
      <c r="A16" s="8"/>
      <c r="B16" s="1"/>
      <c r="C16" s="12"/>
      <c r="D16" s="12"/>
      <c r="E16" s="12">
        <f t="shared" si="0"/>
        <v>33000000</v>
      </c>
      <c r="F16" s="2"/>
    </row>
    <row r="17" spans="1:6" ht="19.5" customHeight="1">
      <c r="A17" s="8"/>
      <c r="B17" s="1"/>
      <c r="C17" s="12"/>
      <c r="D17" s="12"/>
      <c r="E17" s="12">
        <f t="shared" si="0"/>
        <v>33000000</v>
      </c>
      <c r="F17" s="2"/>
    </row>
    <row r="18" spans="1:6" ht="19.5" customHeight="1">
      <c r="A18" s="8"/>
      <c r="B18" s="1"/>
      <c r="C18" s="12"/>
      <c r="D18" s="12"/>
      <c r="E18" s="12">
        <f t="shared" si="0"/>
        <v>33000000</v>
      </c>
      <c r="F18" s="2"/>
    </row>
    <row r="19" spans="1:6" ht="19.5" customHeight="1">
      <c r="A19" s="8"/>
      <c r="B19" s="1"/>
      <c r="C19" s="12"/>
      <c r="D19" s="12"/>
      <c r="E19" s="12">
        <f t="shared" si="0"/>
        <v>33000000</v>
      </c>
      <c r="F19" s="2"/>
    </row>
    <row r="20" spans="1:6" ht="19.5" customHeight="1">
      <c r="A20" s="8"/>
      <c r="B20" s="1"/>
      <c r="C20" s="12"/>
      <c r="D20" s="12"/>
      <c r="E20" s="12">
        <f t="shared" si="0"/>
        <v>33000000</v>
      </c>
      <c r="F20" s="2"/>
    </row>
    <row r="21" spans="1:6" ht="19.5" customHeight="1">
      <c r="A21" s="8"/>
      <c r="B21" s="1"/>
      <c r="C21" s="12"/>
      <c r="D21" s="12"/>
      <c r="E21" s="12">
        <f t="shared" si="0"/>
        <v>33000000</v>
      </c>
      <c r="F21" s="2"/>
    </row>
    <row r="22" spans="1:6" ht="19.5" customHeight="1">
      <c r="A22" s="8"/>
      <c r="B22" s="1"/>
      <c r="C22" s="12"/>
      <c r="D22" s="12"/>
      <c r="E22" s="12">
        <f t="shared" si="0"/>
        <v>33000000</v>
      </c>
      <c r="F22" s="2"/>
    </row>
    <row r="23" spans="1:6" ht="19.5" customHeight="1">
      <c r="A23" s="8"/>
      <c r="B23" s="1"/>
      <c r="C23" s="12"/>
      <c r="D23" s="12"/>
      <c r="E23" s="12">
        <f t="shared" si="0"/>
        <v>33000000</v>
      </c>
      <c r="F23" s="2"/>
    </row>
    <row r="24" spans="1:6" ht="19.5" customHeight="1">
      <c r="A24" s="8"/>
      <c r="B24" s="1"/>
      <c r="C24" s="12"/>
      <c r="D24" s="12"/>
      <c r="E24" s="12">
        <f t="shared" si="0"/>
        <v>33000000</v>
      </c>
      <c r="F24" s="2"/>
    </row>
    <row r="25" spans="1:6" ht="19.5" customHeight="1">
      <c r="A25" s="8"/>
      <c r="B25" s="1"/>
      <c r="C25" s="12"/>
      <c r="D25" s="12"/>
      <c r="E25" s="12">
        <f t="shared" si="0"/>
        <v>33000000</v>
      </c>
      <c r="F25" s="2"/>
    </row>
    <row r="26" spans="1:6" ht="19.5" customHeight="1">
      <c r="A26" s="8"/>
      <c r="B26" s="1"/>
      <c r="C26" s="12"/>
      <c r="D26" s="12"/>
      <c r="E26" s="12">
        <f t="shared" si="0"/>
        <v>33000000</v>
      </c>
      <c r="F26" s="2"/>
    </row>
    <row r="27" spans="1:6" ht="19.5" customHeight="1">
      <c r="A27" s="8"/>
      <c r="B27" s="1"/>
      <c r="C27" s="12"/>
      <c r="D27" s="12"/>
      <c r="E27" s="12">
        <f t="shared" si="0"/>
        <v>33000000</v>
      </c>
      <c r="F27" s="2"/>
    </row>
    <row r="28" spans="1:6" ht="19.5" customHeight="1">
      <c r="A28" s="8"/>
      <c r="B28" s="1"/>
      <c r="C28" s="12"/>
      <c r="D28" s="12"/>
      <c r="E28" s="12"/>
      <c r="F28" s="2"/>
    </row>
    <row r="29" spans="1:6" ht="19.5" customHeight="1">
      <c r="A29" s="8"/>
      <c r="B29" s="1"/>
      <c r="C29" s="12"/>
      <c r="D29" s="12"/>
      <c r="E29" s="12"/>
      <c r="F29" s="2"/>
    </row>
    <row r="30" spans="1:6" ht="19.5" customHeight="1">
      <c r="A30" s="8"/>
      <c r="B30" s="1"/>
      <c r="C30" s="12"/>
      <c r="D30" s="12"/>
      <c r="E30" s="12"/>
      <c r="F30" s="2"/>
    </row>
    <row r="31" spans="1:6" ht="19.5" customHeight="1">
      <c r="A31" s="8"/>
      <c r="B31" s="1"/>
      <c r="C31" s="12"/>
      <c r="D31" s="12"/>
      <c r="E31" s="12"/>
      <c r="F31" s="2"/>
    </row>
    <row r="32" spans="1:6" ht="19.5" customHeight="1">
      <c r="A32" s="8"/>
      <c r="B32" s="1"/>
      <c r="C32" s="12"/>
      <c r="D32" s="12"/>
      <c r="E32" s="12"/>
      <c r="F32" s="2"/>
    </row>
    <row r="33" spans="1:6" ht="19.5" customHeight="1">
      <c r="A33" s="8"/>
      <c r="B33" s="1"/>
      <c r="C33" s="12"/>
      <c r="D33" s="12"/>
      <c r="E33" s="12"/>
      <c r="F33" s="2"/>
    </row>
    <row r="34" spans="1:6" ht="19.5" customHeight="1">
      <c r="A34" s="8"/>
      <c r="B34" s="1"/>
      <c r="C34" s="12"/>
      <c r="D34" s="12"/>
      <c r="E34" s="12"/>
      <c r="F34" s="2"/>
    </row>
    <row r="35" spans="1:6" ht="19.5" customHeight="1">
      <c r="A35" s="8"/>
      <c r="B35" s="1"/>
      <c r="C35" s="12"/>
      <c r="D35" s="12"/>
      <c r="E35" s="12"/>
      <c r="F35" s="2"/>
    </row>
    <row r="36" spans="1:6" ht="19.5" customHeight="1">
      <c r="A36" s="8"/>
      <c r="B36" s="1"/>
      <c r="C36" s="12"/>
      <c r="D36" s="12"/>
      <c r="E36" s="12"/>
      <c r="F36" s="2"/>
    </row>
    <row r="37" spans="1:6" ht="19.5" customHeight="1">
      <c r="A37" s="8"/>
      <c r="B37" s="1"/>
      <c r="C37" s="12"/>
      <c r="D37" s="12"/>
      <c r="E37" s="12"/>
      <c r="F37" s="2"/>
    </row>
    <row r="38" spans="1:6" ht="19.5" customHeight="1">
      <c r="A38" s="8"/>
      <c r="B38" s="1"/>
      <c r="C38" s="12"/>
      <c r="D38" s="12"/>
      <c r="E38" s="12"/>
      <c r="F38" s="2"/>
    </row>
    <row r="39" spans="1:6" ht="19.5" customHeight="1">
      <c r="A39" s="8"/>
      <c r="B39" s="1"/>
      <c r="C39" s="12"/>
      <c r="D39" s="12"/>
      <c r="E39" s="12"/>
      <c r="F39" s="2"/>
    </row>
    <row r="40" spans="1:6" ht="19.5" customHeight="1" thickBot="1">
      <c r="A40" s="9"/>
      <c r="B40" s="3"/>
      <c r="C40" s="13"/>
      <c r="D40" s="13"/>
      <c r="E40" s="13"/>
      <c r="F40" s="4"/>
    </row>
  </sheetData>
  <mergeCells count="2">
    <mergeCell ref="C3:D3"/>
    <mergeCell ref="C2:E2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95324-3632-4067-A0D3-3D05ABD1D9F3}">
  <dimension ref="A2:J40"/>
  <sheetViews>
    <sheetView zoomScaleNormal="100" workbookViewId="0">
      <selection activeCell="I28" sqref="I28"/>
    </sheetView>
  </sheetViews>
  <sheetFormatPr defaultRowHeight="16.5"/>
  <cols>
    <col min="1" max="1" width="8.125" style="110" customWidth="1"/>
    <col min="2" max="2" width="26.75" customWidth="1"/>
    <col min="3" max="5" width="13.875" style="10" customWidth="1"/>
    <col min="6" max="6" width="16.875" customWidth="1"/>
  </cols>
  <sheetData>
    <row r="2" spans="1:10" ht="20.25">
      <c r="C2" s="258" t="s">
        <v>238</v>
      </c>
      <c r="D2" s="259"/>
      <c r="E2" s="260"/>
    </row>
    <row r="3" spans="1:10" ht="17.25" thickBot="1">
      <c r="A3" s="110" t="s">
        <v>362</v>
      </c>
      <c r="B3" s="44" t="s">
        <v>363</v>
      </c>
      <c r="C3" s="262" t="s">
        <v>364</v>
      </c>
      <c r="D3" s="262"/>
      <c r="E3" s="14"/>
    </row>
    <row r="4" spans="1:10" ht="23.25" customHeight="1" thickBot="1">
      <c r="A4" s="100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10" ht="19.5" customHeight="1">
      <c r="A5" s="101">
        <v>45061</v>
      </c>
      <c r="B5" s="5" t="s">
        <v>359</v>
      </c>
      <c r="C5" s="11">
        <v>4500000</v>
      </c>
      <c r="D5" s="11"/>
      <c r="E5" s="11">
        <f>C5-D5</f>
        <v>4500000</v>
      </c>
      <c r="F5" s="25"/>
    </row>
    <row r="6" spans="1:10" ht="19.5" customHeight="1">
      <c r="A6" s="102">
        <v>45084</v>
      </c>
      <c r="B6" s="1" t="s">
        <v>360</v>
      </c>
      <c r="C6" s="37">
        <v>978000</v>
      </c>
      <c r="D6" s="32"/>
      <c r="E6" s="37">
        <f>E5+C6-D6</f>
        <v>5478000</v>
      </c>
      <c r="F6" s="38"/>
    </row>
    <row r="7" spans="1:10" ht="19.5" customHeight="1">
      <c r="A7" s="102">
        <v>45236</v>
      </c>
      <c r="B7" s="1" t="s">
        <v>361</v>
      </c>
      <c r="C7" s="12">
        <v>2860600</v>
      </c>
      <c r="D7" s="12"/>
      <c r="E7" s="12">
        <f t="shared" ref="E7:E27" si="0">E6+C7-D7</f>
        <v>8338600</v>
      </c>
      <c r="F7" s="2"/>
    </row>
    <row r="8" spans="1:10" ht="19.5" customHeight="1">
      <c r="A8" s="102">
        <v>45250</v>
      </c>
      <c r="B8" s="1" t="s">
        <v>393</v>
      </c>
      <c r="C8" s="12"/>
      <c r="D8" s="12">
        <v>3000000</v>
      </c>
      <c r="E8" s="12">
        <f t="shared" si="0"/>
        <v>5338600</v>
      </c>
      <c r="F8" s="2"/>
    </row>
    <row r="9" spans="1:10" ht="19.5" customHeight="1">
      <c r="A9" s="102">
        <v>45655</v>
      </c>
      <c r="B9" s="1" t="s">
        <v>7</v>
      </c>
      <c r="C9" s="12"/>
      <c r="D9" s="12">
        <v>3000000</v>
      </c>
      <c r="E9" s="12">
        <f t="shared" si="0"/>
        <v>2338600</v>
      </c>
      <c r="F9" s="2"/>
    </row>
    <row r="10" spans="1:10" ht="19.5" customHeight="1">
      <c r="A10" s="102">
        <v>45384</v>
      </c>
      <c r="B10" s="1" t="s">
        <v>518</v>
      </c>
      <c r="C10" s="12">
        <v>320000</v>
      </c>
      <c r="D10" s="12">
        <v>320000</v>
      </c>
      <c r="E10" s="12">
        <f t="shared" si="0"/>
        <v>2338600</v>
      </c>
      <c r="F10" s="2"/>
    </row>
    <row r="11" spans="1:10" ht="19.5" customHeight="1">
      <c r="A11" s="102">
        <v>45384</v>
      </c>
      <c r="B11" s="1" t="s">
        <v>521</v>
      </c>
      <c r="C11" s="12">
        <v>300000</v>
      </c>
      <c r="D11" s="12"/>
      <c r="E11" s="82">
        <f t="shared" si="0"/>
        <v>2638600</v>
      </c>
      <c r="F11" s="2"/>
    </row>
    <row r="12" spans="1:10" ht="19.5" customHeight="1">
      <c r="A12" s="102">
        <v>45408</v>
      </c>
      <c r="B12" s="1" t="s">
        <v>523</v>
      </c>
      <c r="C12" s="12">
        <v>52000000</v>
      </c>
      <c r="D12" s="12"/>
      <c r="E12" s="12">
        <f t="shared" si="0"/>
        <v>54638600</v>
      </c>
      <c r="F12" s="279" t="s">
        <v>1016</v>
      </c>
    </row>
    <row r="13" spans="1:10" ht="19.5" customHeight="1">
      <c r="A13" s="102">
        <v>45408</v>
      </c>
      <c r="B13" s="1" t="s">
        <v>522</v>
      </c>
      <c r="C13" s="12"/>
      <c r="D13" s="12">
        <v>10000000</v>
      </c>
      <c r="E13" s="12">
        <f t="shared" si="0"/>
        <v>44638600</v>
      </c>
      <c r="F13" s="280"/>
    </row>
    <row r="14" spans="1:10" ht="19.5" customHeight="1">
      <c r="A14" s="102">
        <v>45414</v>
      </c>
      <c r="B14" s="1" t="s">
        <v>524</v>
      </c>
      <c r="C14" s="12"/>
      <c r="D14" s="12">
        <v>19000000</v>
      </c>
      <c r="E14" s="27">
        <f t="shared" si="0"/>
        <v>25638600</v>
      </c>
      <c r="F14" s="281"/>
      <c r="J14" s="214"/>
    </row>
    <row r="15" spans="1:10" ht="19.5" customHeight="1">
      <c r="A15" s="102">
        <v>45644</v>
      </c>
      <c r="B15" s="31" t="s">
        <v>7</v>
      </c>
      <c r="C15" s="32"/>
      <c r="D15" s="32">
        <v>6000000</v>
      </c>
      <c r="E15" s="27">
        <f t="shared" si="0"/>
        <v>19638600</v>
      </c>
      <c r="F15" s="213"/>
      <c r="J15" s="169"/>
    </row>
    <row r="16" spans="1:10" ht="19.5" customHeight="1">
      <c r="A16" s="102">
        <v>45646</v>
      </c>
      <c r="B16" s="33" t="s">
        <v>7</v>
      </c>
      <c r="C16" s="32"/>
      <c r="D16" s="32">
        <v>1000000</v>
      </c>
      <c r="E16" s="27">
        <f t="shared" si="0"/>
        <v>18638600</v>
      </c>
      <c r="F16" s="80"/>
    </row>
    <row r="17" spans="1:6" ht="19.5" customHeight="1">
      <c r="A17" s="121">
        <v>45657</v>
      </c>
      <c r="B17" s="31" t="s">
        <v>7</v>
      </c>
      <c r="C17" s="32"/>
      <c r="D17" s="32">
        <v>3000000</v>
      </c>
      <c r="E17" s="215">
        <f t="shared" si="0"/>
        <v>15638600</v>
      </c>
      <c r="F17" s="2"/>
    </row>
    <row r="18" spans="1:6" ht="19.5" customHeight="1">
      <c r="A18" s="102"/>
      <c r="B18" s="1"/>
      <c r="C18" s="12"/>
      <c r="D18" s="12"/>
      <c r="E18" s="12">
        <f t="shared" si="0"/>
        <v>15638600</v>
      </c>
      <c r="F18" s="2"/>
    </row>
    <row r="19" spans="1:6" ht="19.5" customHeight="1">
      <c r="A19" s="102"/>
      <c r="B19" s="1"/>
      <c r="C19" s="12"/>
      <c r="D19" s="12"/>
      <c r="E19" s="12">
        <f t="shared" si="0"/>
        <v>15638600</v>
      </c>
      <c r="F19" s="2"/>
    </row>
    <row r="20" spans="1:6" ht="19.5" customHeight="1">
      <c r="A20" s="102"/>
      <c r="B20" s="1"/>
      <c r="C20" s="12"/>
      <c r="D20" s="12"/>
      <c r="E20" s="12">
        <f t="shared" si="0"/>
        <v>15638600</v>
      </c>
      <c r="F20" s="2"/>
    </row>
    <row r="21" spans="1:6" ht="19.5" customHeight="1">
      <c r="A21" s="102"/>
      <c r="B21" s="1"/>
      <c r="C21" s="12"/>
      <c r="D21" s="12"/>
      <c r="E21" s="12">
        <f t="shared" si="0"/>
        <v>15638600</v>
      </c>
      <c r="F21" s="2"/>
    </row>
    <row r="22" spans="1:6" ht="19.5" customHeight="1">
      <c r="A22" s="102"/>
      <c r="B22" s="1"/>
      <c r="C22" s="12"/>
      <c r="D22" s="12"/>
      <c r="E22" s="12">
        <f t="shared" si="0"/>
        <v>15638600</v>
      </c>
      <c r="F22" s="2"/>
    </row>
    <row r="23" spans="1:6" ht="19.5" customHeight="1">
      <c r="A23" s="102"/>
      <c r="B23" s="1"/>
      <c r="C23" s="12"/>
      <c r="D23" s="12"/>
      <c r="E23" s="12">
        <f t="shared" si="0"/>
        <v>15638600</v>
      </c>
      <c r="F23" s="2"/>
    </row>
    <row r="24" spans="1:6" ht="19.5" customHeight="1">
      <c r="A24" s="102"/>
      <c r="B24" s="1"/>
      <c r="C24" s="12"/>
      <c r="D24" s="12"/>
      <c r="E24" s="12">
        <f t="shared" si="0"/>
        <v>15638600</v>
      </c>
      <c r="F24" s="2"/>
    </row>
    <row r="25" spans="1:6" ht="19.5" customHeight="1">
      <c r="A25" s="102"/>
      <c r="B25" s="1"/>
      <c r="C25" s="12"/>
      <c r="D25" s="12"/>
      <c r="E25" s="12">
        <f t="shared" si="0"/>
        <v>15638600</v>
      </c>
      <c r="F25" s="2"/>
    </row>
    <row r="26" spans="1:6" ht="19.5" customHeight="1">
      <c r="A26" s="102"/>
      <c r="B26" s="1"/>
      <c r="C26" s="12"/>
      <c r="D26" s="12"/>
      <c r="E26" s="12">
        <f t="shared" si="0"/>
        <v>15638600</v>
      </c>
      <c r="F26" s="2"/>
    </row>
    <row r="27" spans="1:6" ht="19.5" customHeight="1">
      <c r="A27" s="102"/>
      <c r="B27" s="1"/>
      <c r="C27" s="12"/>
      <c r="D27" s="12"/>
      <c r="E27" s="12">
        <f t="shared" si="0"/>
        <v>15638600</v>
      </c>
      <c r="F27" s="2"/>
    </row>
    <row r="28" spans="1:6" ht="19.5" customHeight="1">
      <c r="A28" s="102"/>
      <c r="B28" s="1"/>
      <c r="C28" s="12"/>
      <c r="D28" s="12"/>
      <c r="E28" s="12"/>
      <c r="F28" s="2"/>
    </row>
    <row r="29" spans="1:6" ht="19.5" customHeight="1">
      <c r="A29" s="102"/>
      <c r="B29" s="1"/>
      <c r="C29" s="12"/>
      <c r="D29" s="12"/>
      <c r="E29" s="12"/>
      <c r="F29" s="2"/>
    </row>
    <row r="30" spans="1:6" ht="19.5" customHeight="1">
      <c r="A30" s="102"/>
      <c r="B30" s="1"/>
      <c r="C30" s="12"/>
      <c r="D30" s="12"/>
      <c r="E30" s="12"/>
      <c r="F30" s="2"/>
    </row>
    <row r="31" spans="1:6" ht="19.5" customHeight="1">
      <c r="A31" s="102"/>
      <c r="B31" s="1"/>
      <c r="C31" s="12"/>
      <c r="D31" s="12"/>
      <c r="E31" s="12"/>
      <c r="F31" s="2"/>
    </row>
    <row r="32" spans="1:6" ht="19.5" customHeight="1">
      <c r="A32" s="102"/>
      <c r="B32" s="1"/>
      <c r="C32" s="12"/>
      <c r="D32" s="12"/>
      <c r="E32" s="12"/>
      <c r="F32" s="2"/>
    </row>
    <row r="33" spans="1:6" ht="19.5" customHeight="1">
      <c r="A33" s="102"/>
      <c r="B33" s="1"/>
      <c r="C33" s="12"/>
      <c r="D33" s="12"/>
      <c r="E33" s="12"/>
      <c r="F33" s="2"/>
    </row>
    <row r="34" spans="1:6" ht="19.5" customHeight="1">
      <c r="A34" s="102"/>
      <c r="B34" s="1"/>
      <c r="C34" s="12"/>
      <c r="D34" s="12"/>
      <c r="E34" s="12"/>
      <c r="F34" s="2"/>
    </row>
    <row r="35" spans="1:6" ht="19.5" customHeight="1">
      <c r="A35" s="102"/>
      <c r="B35" s="1"/>
      <c r="C35" s="12"/>
      <c r="D35" s="12"/>
      <c r="E35" s="12"/>
      <c r="F35" s="2"/>
    </row>
    <row r="36" spans="1:6" ht="19.5" customHeight="1">
      <c r="A36" s="102"/>
      <c r="B36" s="1"/>
      <c r="C36" s="12"/>
      <c r="D36" s="12"/>
      <c r="E36" s="12"/>
      <c r="F36" s="2"/>
    </row>
    <row r="37" spans="1:6" ht="19.5" customHeight="1">
      <c r="A37" s="102"/>
      <c r="B37" s="1"/>
      <c r="C37" s="12"/>
      <c r="D37" s="12"/>
      <c r="E37" s="12"/>
      <c r="F37" s="2"/>
    </row>
    <row r="38" spans="1:6" ht="19.5" customHeight="1">
      <c r="A38" s="102"/>
      <c r="B38" s="1"/>
      <c r="C38" s="12"/>
      <c r="D38" s="12"/>
      <c r="E38" s="12"/>
      <c r="F38" s="2"/>
    </row>
    <row r="39" spans="1:6" ht="19.5" customHeight="1">
      <c r="A39" s="102"/>
      <c r="B39" s="1"/>
      <c r="C39" s="12"/>
      <c r="D39" s="12"/>
      <c r="E39" s="12"/>
      <c r="F39" s="2"/>
    </row>
    <row r="40" spans="1:6" ht="19.5" customHeight="1" thickBot="1">
      <c r="A40" s="103"/>
      <c r="B40" s="3"/>
      <c r="C40" s="13"/>
      <c r="D40" s="13"/>
      <c r="E40" s="13"/>
      <c r="F40" s="4"/>
    </row>
  </sheetData>
  <mergeCells count="3">
    <mergeCell ref="C3:D3"/>
    <mergeCell ref="C2:E2"/>
    <mergeCell ref="F12:F14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10A48-94AB-428E-9444-D3063DC2C5CD}">
  <dimension ref="A1:F40"/>
  <sheetViews>
    <sheetView zoomScaleNormal="100" workbookViewId="0">
      <selection activeCell="K31" sqref="K31"/>
    </sheetView>
  </sheetViews>
  <sheetFormatPr defaultRowHeight="16.5"/>
  <cols>
    <col min="1" max="1" width="7.375" style="6" customWidth="1"/>
    <col min="2" max="2" width="26.75" customWidth="1"/>
    <col min="3" max="5" width="13.875" style="10" customWidth="1"/>
    <col min="6" max="6" width="19.75" customWidth="1"/>
  </cols>
  <sheetData>
    <row r="1" spans="1:6" s="54" customFormat="1" ht="9" customHeight="1">
      <c r="A1" s="53"/>
      <c r="C1" s="55"/>
      <c r="D1" s="55"/>
      <c r="E1" s="55"/>
    </row>
    <row r="2" spans="1:6" s="54" customFormat="1" ht="21" customHeight="1">
      <c r="A2" s="53"/>
      <c r="C2" s="258" t="s">
        <v>238</v>
      </c>
      <c r="D2" s="259"/>
      <c r="E2" s="260"/>
    </row>
    <row r="3" spans="1:6" s="54" customFormat="1" ht="17.25" thickBot="1">
      <c r="A3" s="53" t="s">
        <v>172</v>
      </c>
      <c r="B3" s="70" t="s">
        <v>174</v>
      </c>
      <c r="C3" s="274" t="s">
        <v>175</v>
      </c>
      <c r="D3" s="282"/>
      <c r="E3" s="71"/>
      <c r="F3" s="57" t="s">
        <v>173</v>
      </c>
    </row>
    <row r="4" spans="1:6" ht="23.25" customHeight="1" thickBot="1">
      <c r="A4" s="18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6" ht="19.5" hidden="1" customHeight="1">
      <c r="A5" s="107">
        <v>45068</v>
      </c>
      <c r="B5" s="5" t="s">
        <v>41</v>
      </c>
      <c r="C5" s="11">
        <v>47000000</v>
      </c>
      <c r="D5" s="11"/>
      <c r="E5" s="11">
        <f>C5-D5</f>
        <v>47000000</v>
      </c>
      <c r="F5" s="25"/>
    </row>
    <row r="6" spans="1:6" ht="19.5" hidden="1" customHeight="1">
      <c r="A6" s="108">
        <v>45100</v>
      </c>
      <c r="B6" s="33" t="s">
        <v>299</v>
      </c>
      <c r="C6" s="32">
        <v>2000000</v>
      </c>
      <c r="D6" s="32"/>
      <c r="E6" s="37">
        <f>E5+C6-D6</f>
        <v>49000000</v>
      </c>
      <c r="F6" s="25" t="s">
        <v>211</v>
      </c>
    </row>
    <row r="7" spans="1:6" ht="19.5" hidden="1" customHeight="1">
      <c r="A7" s="108">
        <v>45102</v>
      </c>
      <c r="B7" s="1" t="s">
        <v>194</v>
      </c>
      <c r="C7" s="12">
        <v>1000000</v>
      </c>
      <c r="D7" s="12"/>
      <c r="E7" s="12">
        <f t="shared" ref="E7:E37" si="0">E6+C7-D7</f>
        <v>50000000</v>
      </c>
      <c r="F7" s="2"/>
    </row>
    <row r="8" spans="1:6" ht="19.5" hidden="1" customHeight="1">
      <c r="A8" s="108">
        <v>45105</v>
      </c>
      <c r="B8" s="1" t="s">
        <v>213</v>
      </c>
      <c r="C8" s="12">
        <v>300000</v>
      </c>
      <c r="D8" s="12"/>
      <c r="E8" s="12">
        <f t="shared" si="0"/>
        <v>50300000</v>
      </c>
      <c r="F8" s="2"/>
    </row>
    <row r="9" spans="1:6" ht="19.5" hidden="1" customHeight="1">
      <c r="A9" s="108">
        <v>45122</v>
      </c>
      <c r="B9" s="1" t="s">
        <v>226</v>
      </c>
      <c r="C9" s="12"/>
      <c r="D9" s="12">
        <v>20800000</v>
      </c>
      <c r="E9" s="12">
        <f t="shared" si="0"/>
        <v>29500000</v>
      </c>
      <c r="F9" s="24"/>
    </row>
    <row r="10" spans="1:6" ht="19.5" hidden="1" customHeight="1">
      <c r="A10" s="108">
        <v>45176</v>
      </c>
      <c r="B10" s="1" t="s">
        <v>289</v>
      </c>
      <c r="C10" s="12">
        <v>990000</v>
      </c>
      <c r="D10" s="12"/>
      <c r="E10" s="27">
        <f t="shared" si="0"/>
        <v>30490000</v>
      </c>
      <c r="F10" s="2"/>
    </row>
    <row r="11" spans="1:6" ht="19.5" hidden="1" customHeight="1">
      <c r="A11" s="108">
        <v>45188</v>
      </c>
      <c r="B11" s="1" t="s">
        <v>301</v>
      </c>
      <c r="C11" s="12">
        <v>5500000</v>
      </c>
      <c r="D11" s="12"/>
      <c r="E11" s="27">
        <f t="shared" si="0"/>
        <v>35990000</v>
      </c>
      <c r="F11" s="2"/>
    </row>
    <row r="12" spans="1:6" ht="19.5" hidden="1" customHeight="1">
      <c r="A12" s="108">
        <v>45195</v>
      </c>
      <c r="B12" s="1" t="s">
        <v>7</v>
      </c>
      <c r="C12" s="12"/>
      <c r="D12" s="12">
        <v>10000000</v>
      </c>
      <c r="E12" s="23">
        <f t="shared" si="0"/>
        <v>25990000</v>
      </c>
      <c r="F12" s="2"/>
    </row>
    <row r="13" spans="1:6" ht="19.5" hidden="1" customHeight="1">
      <c r="A13" s="108">
        <v>45253</v>
      </c>
      <c r="B13" s="1" t="s">
        <v>7</v>
      </c>
      <c r="C13" s="12"/>
      <c r="D13" s="12">
        <v>25490000</v>
      </c>
      <c r="E13" s="12">
        <f t="shared" si="0"/>
        <v>500000</v>
      </c>
      <c r="F13" s="2"/>
    </row>
    <row r="14" spans="1:6" ht="19.5" hidden="1" customHeight="1">
      <c r="A14" s="108"/>
      <c r="B14" s="1"/>
      <c r="C14" s="12"/>
      <c r="D14" s="12">
        <v>500000</v>
      </c>
      <c r="E14" s="12">
        <f t="shared" si="0"/>
        <v>0</v>
      </c>
      <c r="F14" s="2" t="s">
        <v>403</v>
      </c>
    </row>
    <row r="15" spans="1:6" ht="19.5" hidden="1" customHeight="1">
      <c r="A15" s="108">
        <v>45274</v>
      </c>
      <c r="B15" s="1" t="s">
        <v>416</v>
      </c>
      <c r="C15" s="12">
        <v>60000000</v>
      </c>
      <c r="D15" s="12"/>
      <c r="E15" s="12">
        <f t="shared" si="0"/>
        <v>60000000</v>
      </c>
      <c r="F15" s="2"/>
    </row>
    <row r="16" spans="1:6" ht="19.5" hidden="1" customHeight="1">
      <c r="A16" s="108">
        <v>45274</v>
      </c>
      <c r="B16" s="1" t="s">
        <v>417</v>
      </c>
      <c r="C16" s="12"/>
      <c r="D16" s="12">
        <v>15000000</v>
      </c>
      <c r="E16" s="12">
        <f t="shared" si="0"/>
        <v>45000000</v>
      </c>
      <c r="F16" s="2"/>
    </row>
    <row r="17" spans="1:6" ht="19.5" hidden="1" customHeight="1">
      <c r="A17" s="108">
        <v>45275</v>
      </c>
      <c r="B17" s="1" t="s">
        <v>7</v>
      </c>
      <c r="C17" s="12"/>
      <c r="D17" s="12">
        <v>25000000</v>
      </c>
      <c r="E17" s="12">
        <f t="shared" si="0"/>
        <v>20000000</v>
      </c>
      <c r="F17" s="2"/>
    </row>
    <row r="18" spans="1:6" ht="19.5" hidden="1" customHeight="1">
      <c r="A18" s="108">
        <v>45654</v>
      </c>
      <c r="B18" s="1" t="s">
        <v>7</v>
      </c>
      <c r="C18" s="12"/>
      <c r="D18" s="12">
        <v>15000000</v>
      </c>
      <c r="E18" s="12">
        <f t="shared" si="0"/>
        <v>5000000</v>
      </c>
      <c r="F18" s="2"/>
    </row>
    <row r="19" spans="1:6" ht="19.5" hidden="1" customHeight="1">
      <c r="A19" s="108">
        <v>45328</v>
      </c>
      <c r="B19" s="1" t="s">
        <v>7</v>
      </c>
      <c r="C19" s="12"/>
      <c r="D19" s="12">
        <v>5000000</v>
      </c>
      <c r="E19" s="12">
        <f t="shared" si="0"/>
        <v>0</v>
      </c>
      <c r="F19" s="2"/>
    </row>
    <row r="20" spans="1:6" ht="19.5" hidden="1" customHeight="1">
      <c r="A20" s="108">
        <v>45434</v>
      </c>
      <c r="B20" s="1" t="s">
        <v>603</v>
      </c>
      <c r="C20" s="12">
        <v>479740</v>
      </c>
      <c r="D20" s="12"/>
      <c r="E20" s="12">
        <f t="shared" si="0"/>
        <v>479740</v>
      </c>
      <c r="F20" s="2"/>
    </row>
    <row r="21" spans="1:6" ht="19.5" hidden="1" customHeight="1">
      <c r="A21" s="108">
        <v>45529</v>
      </c>
      <c r="B21" s="1" t="s">
        <v>7</v>
      </c>
      <c r="C21" s="12"/>
      <c r="D21" s="12">
        <v>480000</v>
      </c>
      <c r="E21" s="12"/>
      <c r="F21" s="2"/>
    </row>
    <row r="22" spans="1:6" ht="19.5" hidden="1" customHeight="1">
      <c r="A22" s="108">
        <v>45591</v>
      </c>
      <c r="B22" s="1" t="s">
        <v>930</v>
      </c>
      <c r="C22" s="12">
        <v>1000000</v>
      </c>
      <c r="D22" s="12"/>
      <c r="E22" s="12">
        <f t="shared" si="0"/>
        <v>1000000</v>
      </c>
      <c r="F22" s="2"/>
    </row>
    <row r="23" spans="1:6" ht="19.5" hidden="1" customHeight="1">
      <c r="A23" s="108">
        <v>45595</v>
      </c>
      <c r="B23" s="1" t="s">
        <v>956</v>
      </c>
      <c r="C23" s="12">
        <v>50000</v>
      </c>
      <c r="D23" s="12"/>
      <c r="E23" s="12">
        <f t="shared" si="0"/>
        <v>1050000</v>
      </c>
      <c r="F23" s="2"/>
    </row>
    <row r="24" spans="1:6" ht="19.5" hidden="1" customHeight="1">
      <c r="A24" s="108">
        <v>45602</v>
      </c>
      <c r="B24" s="1" t="s">
        <v>957</v>
      </c>
      <c r="C24" s="12">
        <v>62000</v>
      </c>
      <c r="D24" s="12"/>
      <c r="E24" s="12">
        <f t="shared" si="0"/>
        <v>1112000</v>
      </c>
      <c r="F24" s="2"/>
    </row>
    <row r="25" spans="1:6" ht="19.5" hidden="1" customHeight="1">
      <c r="A25" s="149">
        <v>45616</v>
      </c>
      <c r="B25" s="40" t="s">
        <v>7</v>
      </c>
      <c r="C25" s="41"/>
      <c r="D25" s="41">
        <v>1100000</v>
      </c>
      <c r="E25" s="12">
        <f t="shared" si="0"/>
        <v>12000</v>
      </c>
      <c r="F25" s="2"/>
    </row>
    <row r="26" spans="1:6" ht="19.5" hidden="1" customHeight="1">
      <c r="A26" s="108"/>
      <c r="B26" s="1" t="s">
        <v>512</v>
      </c>
      <c r="C26" s="12">
        <v>-12000</v>
      </c>
      <c r="D26" s="12"/>
      <c r="E26" s="12">
        <f t="shared" si="0"/>
        <v>0</v>
      </c>
      <c r="F26" s="2"/>
    </row>
    <row r="27" spans="1:6" ht="19.5" customHeight="1">
      <c r="A27" s="108">
        <v>45742</v>
      </c>
      <c r="B27" s="1" t="s">
        <v>1082</v>
      </c>
      <c r="C27" s="12">
        <v>390000</v>
      </c>
      <c r="D27" s="12"/>
      <c r="E27" s="12">
        <f t="shared" si="0"/>
        <v>390000</v>
      </c>
      <c r="F27" s="2"/>
    </row>
    <row r="28" spans="1:6" ht="19.5" customHeight="1">
      <c r="A28" s="108">
        <v>45749</v>
      </c>
      <c r="B28" s="33" t="s">
        <v>1142</v>
      </c>
      <c r="C28" s="32">
        <v>35000000</v>
      </c>
      <c r="D28" s="12"/>
      <c r="E28" s="12">
        <f t="shared" si="0"/>
        <v>35390000</v>
      </c>
      <c r="F28" s="2" t="s">
        <v>1141</v>
      </c>
    </row>
    <row r="29" spans="1:6" ht="19.5" customHeight="1">
      <c r="A29" s="123">
        <v>45709</v>
      </c>
      <c r="B29" s="77" t="s">
        <v>7</v>
      </c>
      <c r="C29" s="41"/>
      <c r="D29" s="41">
        <v>10000000</v>
      </c>
      <c r="E29" s="12">
        <f t="shared" si="0"/>
        <v>25390000</v>
      </c>
      <c r="F29" s="2"/>
    </row>
    <row r="30" spans="1:6" ht="19.5" customHeight="1">
      <c r="A30" s="108">
        <v>45710</v>
      </c>
      <c r="B30" s="1" t="s">
        <v>1140</v>
      </c>
      <c r="C30" s="12">
        <v>380000</v>
      </c>
      <c r="D30" s="12"/>
      <c r="E30" s="12">
        <f t="shared" si="0"/>
        <v>25770000</v>
      </c>
      <c r="F30" s="2"/>
    </row>
    <row r="31" spans="1:6" ht="19.5" customHeight="1">
      <c r="A31" s="108">
        <v>45770</v>
      </c>
      <c r="B31" s="40" t="s">
        <v>7</v>
      </c>
      <c r="C31" s="41"/>
      <c r="D31" s="41">
        <v>10000000</v>
      </c>
      <c r="E31" s="27">
        <f t="shared" si="0"/>
        <v>15770000</v>
      </c>
      <c r="F31" s="2"/>
    </row>
    <row r="32" spans="1:6" ht="19.5" customHeight="1">
      <c r="A32" s="108">
        <v>45771</v>
      </c>
      <c r="B32" s="1" t="s">
        <v>1158</v>
      </c>
      <c r="C32" s="12">
        <v>240000</v>
      </c>
      <c r="D32" s="12"/>
      <c r="E32" s="12">
        <f t="shared" si="0"/>
        <v>16010000</v>
      </c>
      <c r="F32" s="2"/>
    </row>
    <row r="33" spans="1:6" ht="19.5" customHeight="1">
      <c r="A33" s="108">
        <v>45810</v>
      </c>
      <c r="B33" s="1" t="s">
        <v>1251</v>
      </c>
      <c r="C33" s="12">
        <v>2160000</v>
      </c>
      <c r="D33" s="12"/>
      <c r="E33" s="23">
        <f t="shared" si="0"/>
        <v>18170000</v>
      </c>
      <c r="F33" s="2"/>
    </row>
    <row r="34" spans="1:6" ht="19.5" customHeight="1">
      <c r="A34" s="108"/>
      <c r="B34" s="1"/>
      <c r="C34" s="12"/>
      <c r="D34" s="12"/>
      <c r="E34" s="12">
        <f t="shared" si="0"/>
        <v>18170000</v>
      </c>
      <c r="F34" s="2"/>
    </row>
    <row r="35" spans="1:6" ht="19.5" customHeight="1">
      <c r="A35" s="108"/>
      <c r="B35" s="1"/>
      <c r="C35" s="12"/>
      <c r="D35" s="12"/>
      <c r="E35" s="12">
        <f t="shared" si="0"/>
        <v>18170000</v>
      </c>
      <c r="F35" s="2"/>
    </row>
    <row r="36" spans="1:6" ht="19.5" customHeight="1">
      <c r="A36" s="108"/>
      <c r="B36" s="1"/>
      <c r="C36" s="12"/>
      <c r="D36" s="12"/>
      <c r="E36" s="12">
        <f t="shared" si="0"/>
        <v>18170000</v>
      </c>
      <c r="F36" s="2"/>
    </row>
    <row r="37" spans="1:6" ht="19.5" customHeight="1">
      <c r="A37" s="108"/>
      <c r="B37" s="1"/>
      <c r="C37" s="12"/>
      <c r="D37" s="12"/>
      <c r="E37" s="12">
        <f t="shared" si="0"/>
        <v>18170000</v>
      </c>
      <c r="F37" s="2"/>
    </row>
    <row r="38" spans="1:6" ht="19.5" customHeight="1">
      <c r="A38" s="108"/>
      <c r="B38" s="1"/>
      <c r="C38" s="12"/>
      <c r="D38" s="12"/>
      <c r="E38" s="12"/>
      <c r="F38" s="2"/>
    </row>
    <row r="39" spans="1:6" ht="19.5" customHeight="1">
      <c r="A39" s="108"/>
      <c r="B39" s="1"/>
      <c r="C39" s="12"/>
      <c r="D39" s="12"/>
      <c r="E39" s="12"/>
      <c r="F39" s="2"/>
    </row>
    <row r="40" spans="1:6" ht="19.5" customHeight="1" thickBot="1">
      <c r="A40" s="9"/>
      <c r="B40" s="3"/>
      <c r="C40" s="13"/>
      <c r="D40" s="13"/>
      <c r="E40" s="13"/>
      <c r="F40" s="4"/>
    </row>
  </sheetData>
  <mergeCells count="2">
    <mergeCell ref="C3:D3"/>
    <mergeCell ref="C2:E2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EB2C5-F637-4741-A973-B2BD17CD80B4}">
  <dimension ref="A2:F40"/>
  <sheetViews>
    <sheetView zoomScaleNormal="100" workbookViewId="0">
      <selection activeCell="C21" sqref="C21"/>
    </sheetView>
  </sheetViews>
  <sheetFormatPr defaultRowHeight="16.5"/>
  <cols>
    <col min="1" max="1" width="7.375" style="6" customWidth="1"/>
    <col min="2" max="2" width="26.75" customWidth="1"/>
    <col min="3" max="5" width="13.875" style="10" customWidth="1"/>
    <col min="6" max="6" width="18.25" customWidth="1"/>
  </cols>
  <sheetData>
    <row r="2" spans="1:6" ht="20.25">
      <c r="A2" s="53"/>
      <c r="B2" s="54"/>
      <c r="C2" s="258" t="s">
        <v>238</v>
      </c>
      <c r="D2" s="259"/>
      <c r="E2" s="260"/>
      <c r="F2" s="54"/>
    </row>
    <row r="3" spans="1:6" ht="17.25" thickBot="1">
      <c r="A3" s="53" t="s">
        <v>245</v>
      </c>
      <c r="B3" s="70" t="s">
        <v>249</v>
      </c>
      <c r="C3" s="265" t="s">
        <v>233</v>
      </c>
      <c r="D3" s="265"/>
      <c r="E3" s="71" t="s">
        <v>223</v>
      </c>
      <c r="F3" s="16" t="s">
        <v>246</v>
      </c>
    </row>
    <row r="4" spans="1:6" ht="23.25" customHeight="1" thickBot="1">
      <c r="A4" s="18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6" ht="19.5" hidden="1" customHeight="1">
      <c r="A5" s="7">
        <v>45146</v>
      </c>
      <c r="B5" s="5" t="s">
        <v>247</v>
      </c>
      <c r="C5" s="11">
        <v>95000000</v>
      </c>
      <c r="D5" s="11"/>
      <c r="E5" s="11">
        <f>C5-D5</f>
        <v>95000000</v>
      </c>
      <c r="F5" s="25"/>
    </row>
    <row r="6" spans="1:6" ht="19.5" hidden="1" customHeight="1">
      <c r="A6" s="108">
        <v>45216</v>
      </c>
      <c r="B6" s="1" t="s">
        <v>7</v>
      </c>
      <c r="C6" s="12"/>
      <c r="D6" s="12">
        <v>45000000</v>
      </c>
      <c r="E6" s="37">
        <f>E5+C6-D6</f>
        <v>50000000</v>
      </c>
      <c r="F6" s="38"/>
    </row>
    <row r="7" spans="1:6" ht="19.5" hidden="1" customHeight="1">
      <c r="A7" s="108">
        <v>45233</v>
      </c>
      <c r="B7" s="1" t="s">
        <v>7</v>
      </c>
      <c r="C7" s="12"/>
      <c r="D7" s="12">
        <v>30000000</v>
      </c>
      <c r="E7" s="82">
        <f t="shared" ref="E7:E27" si="0">E6+C7-D7</f>
        <v>20000000</v>
      </c>
      <c r="F7" s="2"/>
    </row>
    <row r="8" spans="1:6" ht="19.5" hidden="1" customHeight="1">
      <c r="A8" s="108">
        <v>45246</v>
      </c>
      <c r="B8" s="1" t="s">
        <v>7</v>
      </c>
      <c r="C8" s="12"/>
      <c r="D8" s="12">
        <v>20000000</v>
      </c>
      <c r="E8" s="12">
        <f t="shared" si="0"/>
        <v>0</v>
      </c>
      <c r="F8" s="2"/>
    </row>
    <row r="9" spans="1:6" ht="19.5" hidden="1" customHeight="1">
      <c r="A9" s="108">
        <v>45511</v>
      </c>
      <c r="B9" s="1" t="s">
        <v>709</v>
      </c>
      <c r="C9" s="12">
        <v>3860000</v>
      </c>
      <c r="D9" s="12"/>
      <c r="E9" s="12">
        <f t="shared" si="0"/>
        <v>3860000</v>
      </c>
      <c r="F9" s="2"/>
    </row>
    <row r="10" spans="1:6" ht="19.5" hidden="1" customHeight="1">
      <c r="A10" s="108">
        <v>45544</v>
      </c>
      <c r="B10" s="1" t="s">
        <v>7</v>
      </c>
      <c r="C10" s="12">
        <v>-160000</v>
      </c>
      <c r="D10" s="12">
        <v>3700000</v>
      </c>
      <c r="E10" s="12">
        <f t="shared" si="0"/>
        <v>0</v>
      </c>
      <c r="F10" s="24" t="s">
        <v>770</v>
      </c>
    </row>
    <row r="11" spans="1:6" ht="19.5" hidden="1" customHeight="1">
      <c r="A11" s="108">
        <v>45631</v>
      </c>
      <c r="B11" s="1" t="s">
        <v>709</v>
      </c>
      <c r="C11" s="12">
        <v>640000</v>
      </c>
      <c r="D11" s="12"/>
      <c r="E11" s="12">
        <f t="shared" si="0"/>
        <v>640000</v>
      </c>
      <c r="F11" s="2"/>
    </row>
    <row r="12" spans="1:6" ht="19.5" hidden="1" customHeight="1">
      <c r="A12" s="188" t="s">
        <v>1026</v>
      </c>
      <c r="B12" s="40" t="s">
        <v>7</v>
      </c>
      <c r="C12" s="41">
        <v>-40000</v>
      </c>
      <c r="D12" s="41">
        <v>600000</v>
      </c>
      <c r="E12" s="12">
        <f t="shared" si="0"/>
        <v>0</v>
      </c>
      <c r="F12" s="2"/>
    </row>
    <row r="13" spans="1:6" ht="19.5" customHeight="1">
      <c r="A13" s="108">
        <v>45749</v>
      </c>
      <c r="B13" s="1" t="s">
        <v>1100</v>
      </c>
      <c r="C13" s="12">
        <v>1000000</v>
      </c>
      <c r="D13" s="12"/>
      <c r="E13" s="12">
        <f t="shared" si="0"/>
        <v>1000000</v>
      </c>
      <c r="F13" s="2"/>
    </row>
    <row r="14" spans="1:6" ht="19.5" customHeight="1">
      <c r="A14" s="108">
        <v>45777</v>
      </c>
      <c r="B14" s="81" t="s">
        <v>1171</v>
      </c>
      <c r="C14" s="12">
        <v>17500000</v>
      </c>
      <c r="D14" s="12"/>
      <c r="E14" s="12">
        <f t="shared" si="0"/>
        <v>18500000</v>
      </c>
      <c r="F14" s="2"/>
    </row>
    <row r="15" spans="1:6" ht="19.5" customHeight="1">
      <c r="A15" s="108">
        <v>45777</v>
      </c>
      <c r="B15" s="1" t="s">
        <v>1172</v>
      </c>
      <c r="C15" s="12">
        <v>220000</v>
      </c>
      <c r="D15" s="12"/>
      <c r="E15" s="12">
        <f t="shared" si="0"/>
        <v>18720000</v>
      </c>
      <c r="F15" s="2"/>
    </row>
    <row r="16" spans="1:6" ht="19.5" customHeight="1">
      <c r="A16" s="108">
        <v>45778</v>
      </c>
      <c r="B16" s="1" t="s">
        <v>1190</v>
      </c>
      <c r="C16" s="12">
        <v>150000</v>
      </c>
      <c r="D16" s="12"/>
      <c r="E16" s="12">
        <f t="shared" si="0"/>
        <v>18870000</v>
      </c>
      <c r="F16" s="2" t="s">
        <v>1189</v>
      </c>
    </row>
    <row r="17" spans="1:6" ht="19.5" customHeight="1">
      <c r="A17" s="108">
        <v>45811</v>
      </c>
      <c r="B17" s="1" t="s">
        <v>65</v>
      </c>
      <c r="C17" s="12">
        <v>40000000</v>
      </c>
      <c r="D17" s="12"/>
      <c r="E17" s="12">
        <f t="shared" si="0"/>
        <v>58870000</v>
      </c>
      <c r="F17" s="2"/>
    </row>
    <row r="18" spans="1:6" ht="19.5" customHeight="1">
      <c r="A18" s="108"/>
      <c r="B18" s="1"/>
      <c r="C18" s="12"/>
      <c r="D18" s="12"/>
      <c r="E18" s="12">
        <f t="shared" si="0"/>
        <v>58870000</v>
      </c>
      <c r="F18" s="2"/>
    </row>
    <row r="19" spans="1:6" ht="19.5" customHeight="1">
      <c r="A19" s="108"/>
      <c r="B19" s="1"/>
      <c r="C19" s="12"/>
      <c r="D19" s="12"/>
      <c r="E19" s="12">
        <f t="shared" si="0"/>
        <v>58870000</v>
      </c>
      <c r="F19" s="2"/>
    </row>
    <row r="20" spans="1:6" ht="19.5" customHeight="1">
      <c r="A20" s="108"/>
      <c r="B20" s="1"/>
      <c r="C20" s="12"/>
      <c r="D20" s="12"/>
      <c r="E20" s="12">
        <f t="shared" si="0"/>
        <v>58870000</v>
      </c>
      <c r="F20" s="2"/>
    </row>
    <row r="21" spans="1:6" ht="19.5" customHeight="1">
      <c r="A21" s="108"/>
      <c r="B21" s="1"/>
      <c r="C21" s="12"/>
      <c r="D21" s="12"/>
      <c r="E21" s="12">
        <f t="shared" si="0"/>
        <v>58870000</v>
      </c>
      <c r="F21" s="2"/>
    </row>
    <row r="22" spans="1:6" ht="19.5" customHeight="1">
      <c r="A22" s="108"/>
      <c r="B22" s="1"/>
      <c r="C22" s="12"/>
      <c r="D22" s="12"/>
      <c r="E22" s="12">
        <f t="shared" si="0"/>
        <v>58870000</v>
      </c>
      <c r="F22" s="2"/>
    </row>
    <row r="23" spans="1:6" ht="19.5" customHeight="1">
      <c r="A23" s="108"/>
      <c r="B23" s="1"/>
      <c r="C23" s="12"/>
      <c r="D23" s="12"/>
      <c r="E23" s="12">
        <f t="shared" si="0"/>
        <v>58870000</v>
      </c>
      <c r="F23" s="2"/>
    </row>
    <row r="24" spans="1:6" ht="19.5" customHeight="1">
      <c r="A24" s="108"/>
      <c r="B24" s="1"/>
      <c r="C24" s="12"/>
      <c r="D24" s="12"/>
      <c r="E24" s="12">
        <f t="shared" si="0"/>
        <v>58870000</v>
      </c>
      <c r="F24" s="2"/>
    </row>
    <row r="25" spans="1:6" ht="19.5" customHeight="1">
      <c r="A25" s="108"/>
      <c r="B25" s="1"/>
      <c r="C25" s="12"/>
      <c r="D25" s="12"/>
      <c r="E25" s="12">
        <f t="shared" si="0"/>
        <v>58870000</v>
      </c>
      <c r="F25" s="2"/>
    </row>
    <row r="26" spans="1:6" ht="19.5" customHeight="1">
      <c r="A26" s="108"/>
      <c r="B26" s="1"/>
      <c r="C26" s="12"/>
      <c r="D26" s="12"/>
      <c r="E26" s="12">
        <f t="shared" si="0"/>
        <v>58870000</v>
      </c>
      <c r="F26" s="2"/>
    </row>
    <row r="27" spans="1:6" ht="19.5" customHeight="1">
      <c r="A27" s="108"/>
      <c r="B27" s="1"/>
      <c r="C27" s="12"/>
      <c r="D27" s="12"/>
      <c r="E27" s="12">
        <f t="shared" si="0"/>
        <v>58870000</v>
      </c>
      <c r="F27" s="2"/>
    </row>
    <row r="28" spans="1:6" ht="19.5" customHeight="1">
      <c r="A28" s="108"/>
      <c r="B28" s="1"/>
      <c r="C28" s="12"/>
      <c r="D28" s="12"/>
      <c r="E28" s="12"/>
      <c r="F28" s="2"/>
    </row>
    <row r="29" spans="1:6" ht="19.5" customHeight="1">
      <c r="A29" s="108"/>
      <c r="B29" s="1"/>
      <c r="C29" s="12"/>
      <c r="D29" s="12"/>
      <c r="E29" s="12"/>
      <c r="F29" s="2"/>
    </row>
    <row r="30" spans="1:6" ht="19.5" customHeight="1">
      <c r="A30" s="8"/>
      <c r="B30" s="1"/>
      <c r="C30" s="12"/>
      <c r="D30" s="12"/>
      <c r="E30" s="12"/>
      <c r="F30" s="2"/>
    </row>
    <row r="31" spans="1:6" ht="19.5" customHeight="1">
      <c r="A31" s="8"/>
      <c r="B31" s="1"/>
      <c r="C31" s="12"/>
      <c r="D31" s="12"/>
      <c r="E31" s="12"/>
      <c r="F31" s="2"/>
    </row>
    <row r="32" spans="1:6" ht="19.5" customHeight="1">
      <c r="A32" s="8"/>
      <c r="B32" s="1"/>
      <c r="C32" s="12"/>
      <c r="D32" s="12"/>
      <c r="E32" s="12"/>
      <c r="F32" s="2"/>
    </row>
    <row r="33" spans="1:6" ht="19.5" customHeight="1">
      <c r="A33" s="8"/>
      <c r="B33" s="1"/>
      <c r="C33" s="12"/>
      <c r="D33" s="12"/>
      <c r="E33" s="12"/>
      <c r="F33" s="2"/>
    </row>
    <row r="34" spans="1:6" ht="19.5" customHeight="1">
      <c r="A34" s="8"/>
      <c r="B34" s="1"/>
      <c r="C34" s="12"/>
      <c r="D34" s="12"/>
      <c r="E34" s="12"/>
      <c r="F34" s="2"/>
    </row>
    <row r="35" spans="1:6" ht="19.5" customHeight="1">
      <c r="A35" s="8"/>
      <c r="B35" s="1"/>
      <c r="C35" s="12"/>
      <c r="D35" s="12"/>
      <c r="E35" s="12"/>
      <c r="F35" s="2"/>
    </row>
    <row r="36" spans="1:6" ht="19.5" customHeight="1">
      <c r="A36" s="8"/>
      <c r="B36" s="1"/>
      <c r="C36" s="12"/>
      <c r="D36" s="12"/>
      <c r="E36" s="12"/>
      <c r="F36" s="2"/>
    </row>
    <row r="37" spans="1:6" ht="19.5" customHeight="1">
      <c r="A37" s="8"/>
      <c r="B37" s="1"/>
      <c r="C37" s="12"/>
      <c r="D37" s="12"/>
      <c r="E37" s="12"/>
      <c r="F37" s="2"/>
    </row>
    <row r="38" spans="1:6" ht="19.5" customHeight="1">
      <c r="A38" s="8"/>
      <c r="B38" s="1"/>
      <c r="C38" s="12"/>
      <c r="D38" s="12"/>
      <c r="E38" s="12"/>
      <c r="F38" s="2"/>
    </row>
    <row r="39" spans="1:6" ht="19.5" customHeight="1">
      <c r="A39" s="8"/>
      <c r="B39" s="1"/>
      <c r="C39" s="12"/>
      <c r="D39" s="12"/>
      <c r="E39" s="12"/>
      <c r="F39" s="2"/>
    </row>
    <row r="40" spans="1:6" ht="19.5" customHeight="1" thickBot="1">
      <c r="A40" s="9"/>
      <c r="B40" s="3"/>
      <c r="C40" s="13"/>
      <c r="D40" s="13"/>
      <c r="E40" s="13"/>
      <c r="F40" s="4"/>
    </row>
  </sheetData>
  <mergeCells count="2">
    <mergeCell ref="C3:D3"/>
    <mergeCell ref="C2:E2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7759E-1341-4B99-B64E-710947C8D2EE}">
  <dimension ref="A1:F40"/>
  <sheetViews>
    <sheetView zoomScaleNormal="100" workbookViewId="0">
      <selection activeCell="G24" sqref="G24"/>
    </sheetView>
  </sheetViews>
  <sheetFormatPr defaultRowHeight="16.5"/>
  <cols>
    <col min="1" max="1" width="7.375" style="6" customWidth="1"/>
    <col min="2" max="2" width="26.75" customWidth="1"/>
    <col min="3" max="5" width="13.875" style="10" customWidth="1"/>
    <col min="6" max="6" width="18.25" customWidth="1"/>
  </cols>
  <sheetData>
    <row r="1" spans="1:6" s="54" customFormat="1">
      <c r="A1" s="53"/>
      <c r="C1" s="55"/>
      <c r="D1" s="55"/>
      <c r="E1" s="55"/>
    </row>
    <row r="2" spans="1:6" s="54" customFormat="1" ht="20.25">
      <c r="A2" s="53"/>
      <c r="C2" s="258" t="s">
        <v>238</v>
      </c>
      <c r="D2" s="259"/>
      <c r="E2" s="260"/>
    </row>
    <row r="3" spans="1:6" s="54" customFormat="1" ht="17.25" thickBot="1">
      <c r="A3" s="53" t="s">
        <v>677</v>
      </c>
      <c r="B3" s="70" t="s">
        <v>678</v>
      </c>
      <c r="C3" s="265" t="s">
        <v>679</v>
      </c>
      <c r="D3" s="265"/>
      <c r="E3" s="71"/>
    </row>
    <row r="4" spans="1:6" ht="23.25" customHeight="1" thickBot="1">
      <c r="A4" s="18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6" ht="19.5" customHeight="1">
      <c r="A5" s="107">
        <v>45443</v>
      </c>
      <c r="B5" s="5" t="s">
        <v>680</v>
      </c>
      <c r="C5" s="11">
        <v>381170</v>
      </c>
      <c r="D5" s="11"/>
      <c r="E5" s="11">
        <f>C5-D5</f>
        <v>381170</v>
      </c>
      <c r="F5" s="156" t="s">
        <v>683</v>
      </c>
    </row>
    <row r="6" spans="1:6" ht="19.5" customHeight="1">
      <c r="A6" s="108">
        <v>45448</v>
      </c>
      <c r="B6" s="81" t="s">
        <v>681</v>
      </c>
      <c r="C6" s="37">
        <v>820000</v>
      </c>
      <c r="D6" s="32"/>
      <c r="E6" s="37">
        <f>E5+C6-D6</f>
        <v>1201170</v>
      </c>
      <c r="F6" s="157" t="s">
        <v>684</v>
      </c>
    </row>
    <row r="7" spans="1:6" ht="19.5" customHeight="1">
      <c r="A7" s="108">
        <v>45464</v>
      </c>
      <c r="B7" s="1" t="s">
        <v>682</v>
      </c>
      <c r="C7" s="12"/>
      <c r="D7" s="12">
        <v>280950</v>
      </c>
      <c r="E7" s="32">
        <f t="shared" ref="E7:E27" si="0">E6+C7-D7</f>
        <v>920220</v>
      </c>
      <c r="F7" s="2"/>
    </row>
    <row r="8" spans="1:6" ht="19.5" customHeight="1">
      <c r="A8" s="108"/>
      <c r="B8" s="1"/>
      <c r="C8" s="12"/>
      <c r="D8" s="12"/>
      <c r="E8" s="12">
        <f t="shared" si="0"/>
        <v>920220</v>
      </c>
      <c r="F8" s="2"/>
    </row>
    <row r="9" spans="1:6" ht="19.5" customHeight="1">
      <c r="A9" s="108"/>
      <c r="B9" s="1"/>
      <c r="C9" s="12"/>
      <c r="D9" s="12"/>
      <c r="E9" s="12">
        <f t="shared" si="0"/>
        <v>920220</v>
      </c>
      <c r="F9" s="2"/>
    </row>
    <row r="10" spans="1:6" ht="19.5" customHeight="1">
      <c r="A10" s="108"/>
      <c r="B10" s="1"/>
      <c r="C10" s="12"/>
      <c r="D10" s="12"/>
      <c r="E10" s="12">
        <f t="shared" si="0"/>
        <v>920220</v>
      </c>
      <c r="F10" s="2"/>
    </row>
    <row r="11" spans="1:6" ht="19.5" customHeight="1">
      <c r="A11" s="108"/>
      <c r="B11" s="1"/>
      <c r="C11" s="12"/>
      <c r="D11" s="12"/>
      <c r="E11" s="12">
        <f t="shared" si="0"/>
        <v>920220</v>
      </c>
      <c r="F11" s="2"/>
    </row>
    <row r="12" spans="1:6" ht="19.5" customHeight="1">
      <c r="A12" s="108"/>
      <c r="B12" s="1"/>
      <c r="C12" s="12"/>
      <c r="D12" s="12"/>
      <c r="E12" s="12">
        <f t="shared" si="0"/>
        <v>920220</v>
      </c>
      <c r="F12" s="2"/>
    </row>
    <row r="13" spans="1:6" ht="19.5" customHeight="1">
      <c r="A13" s="108"/>
      <c r="B13" s="1"/>
      <c r="C13" s="12"/>
      <c r="D13" s="12"/>
      <c r="E13" s="12">
        <f t="shared" si="0"/>
        <v>920220</v>
      </c>
      <c r="F13" s="2"/>
    </row>
    <row r="14" spans="1:6" ht="19.5" customHeight="1">
      <c r="A14" s="108"/>
      <c r="B14" s="1"/>
      <c r="C14" s="12"/>
      <c r="D14" s="12"/>
      <c r="E14" s="12">
        <f t="shared" si="0"/>
        <v>920220</v>
      </c>
      <c r="F14" s="2"/>
    </row>
    <row r="15" spans="1:6" ht="19.5" customHeight="1">
      <c r="A15" s="108"/>
      <c r="B15" s="1"/>
      <c r="C15" s="12"/>
      <c r="D15" s="12"/>
      <c r="E15" s="12">
        <f t="shared" si="0"/>
        <v>920220</v>
      </c>
      <c r="F15" s="2"/>
    </row>
    <row r="16" spans="1:6" ht="19.5" customHeight="1">
      <c r="A16" s="108"/>
      <c r="B16" s="1"/>
      <c r="C16" s="12"/>
      <c r="D16" s="12"/>
      <c r="E16" s="12">
        <f t="shared" si="0"/>
        <v>920220</v>
      </c>
      <c r="F16" s="2"/>
    </row>
    <row r="17" spans="1:6" ht="19.5" customHeight="1">
      <c r="A17" s="108"/>
      <c r="B17" s="1"/>
      <c r="C17" s="12"/>
      <c r="D17" s="12"/>
      <c r="E17" s="12">
        <f t="shared" si="0"/>
        <v>920220</v>
      </c>
      <c r="F17" s="2"/>
    </row>
    <row r="18" spans="1:6" ht="19.5" customHeight="1">
      <c r="A18" s="108"/>
      <c r="B18" s="1"/>
      <c r="C18" s="12"/>
      <c r="D18" s="12"/>
      <c r="E18" s="12">
        <f t="shared" si="0"/>
        <v>920220</v>
      </c>
      <c r="F18" s="2"/>
    </row>
    <row r="19" spans="1:6" ht="19.5" customHeight="1">
      <c r="A19" s="108"/>
      <c r="B19" s="1"/>
      <c r="C19" s="12"/>
      <c r="D19" s="12"/>
      <c r="E19" s="12">
        <f t="shared" si="0"/>
        <v>920220</v>
      </c>
      <c r="F19" s="2"/>
    </row>
    <row r="20" spans="1:6" ht="19.5" customHeight="1">
      <c r="A20" s="108"/>
      <c r="B20" s="1"/>
      <c r="C20" s="12"/>
      <c r="D20" s="12"/>
      <c r="E20" s="12">
        <f t="shared" si="0"/>
        <v>920220</v>
      </c>
      <c r="F20" s="2"/>
    </row>
    <row r="21" spans="1:6" ht="19.5" customHeight="1">
      <c r="A21" s="108"/>
      <c r="B21" s="1"/>
      <c r="C21" s="12"/>
      <c r="D21" s="12"/>
      <c r="E21" s="12">
        <f t="shared" si="0"/>
        <v>920220</v>
      </c>
      <c r="F21" s="2"/>
    </row>
    <row r="22" spans="1:6" ht="19.5" customHeight="1">
      <c r="A22" s="108"/>
      <c r="B22" s="1"/>
      <c r="C22" s="12"/>
      <c r="D22" s="12"/>
      <c r="E22" s="12">
        <f t="shared" si="0"/>
        <v>920220</v>
      </c>
      <c r="F22" s="2"/>
    </row>
    <row r="23" spans="1:6" ht="19.5" customHeight="1">
      <c r="A23" s="108"/>
      <c r="B23" s="1"/>
      <c r="C23" s="12"/>
      <c r="D23" s="12"/>
      <c r="E23" s="12">
        <f t="shared" si="0"/>
        <v>920220</v>
      </c>
      <c r="F23" s="2"/>
    </row>
    <row r="24" spans="1:6" ht="19.5" customHeight="1">
      <c r="A24" s="108"/>
      <c r="B24" s="1"/>
      <c r="C24" s="12"/>
      <c r="D24" s="12"/>
      <c r="E24" s="12">
        <f t="shared" si="0"/>
        <v>920220</v>
      </c>
      <c r="F24" s="2"/>
    </row>
    <row r="25" spans="1:6" ht="19.5" customHeight="1">
      <c r="A25" s="108"/>
      <c r="B25" s="1"/>
      <c r="C25" s="12"/>
      <c r="D25" s="12"/>
      <c r="E25" s="12">
        <f t="shared" si="0"/>
        <v>920220</v>
      </c>
      <c r="F25" s="2"/>
    </row>
    <row r="26" spans="1:6" ht="19.5" customHeight="1">
      <c r="A26" s="108"/>
      <c r="B26" s="1"/>
      <c r="C26" s="12"/>
      <c r="D26" s="12"/>
      <c r="E26" s="12">
        <f t="shared" si="0"/>
        <v>920220</v>
      </c>
      <c r="F26" s="2"/>
    </row>
    <row r="27" spans="1:6" ht="19.5" customHeight="1">
      <c r="A27" s="108"/>
      <c r="B27" s="1"/>
      <c r="C27" s="12"/>
      <c r="D27" s="12"/>
      <c r="E27" s="12">
        <f t="shared" si="0"/>
        <v>920220</v>
      </c>
      <c r="F27" s="2"/>
    </row>
    <row r="28" spans="1:6" ht="19.5" customHeight="1">
      <c r="A28" s="108"/>
      <c r="B28" s="1"/>
      <c r="C28" s="12"/>
      <c r="D28" s="12"/>
      <c r="E28" s="12"/>
      <c r="F28" s="2"/>
    </row>
    <row r="29" spans="1:6" ht="19.5" customHeight="1">
      <c r="A29" s="108"/>
      <c r="B29" s="1"/>
      <c r="C29" s="12"/>
      <c r="D29" s="12"/>
      <c r="E29" s="12"/>
      <c r="F29" s="2"/>
    </row>
    <row r="30" spans="1:6" ht="19.5" customHeight="1">
      <c r="A30" s="8"/>
      <c r="B30" s="1"/>
      <c r="C30" s="12"/>
      <c r="D30" s="12"/>
      <c r="E30" s="12"/>
      <c r="F30" s="2"/>
    </row>
    <row r="31" spans="1:6" ht="19.5" customHeight="1">
      <c r="A31" s="8"/>
      <c r="B31" s="1"/>
      <c r="C31" s="12"/>
      <c r="D31" s="12"/>
      <c r="E31" s="12"/>
      <c r="F31" s="2"/>
    </row>
    <row r="32" spans="1:6" ht="19.5" customHeight="1">
      <c r="A32" s="8"/>
      <c r="B32" s="1"/>
      <c r="C32" s="12"/>
      <c r="D32" s="12"/>
      <c r="E32" s="12"/>
      <c r="F32" s="2"/>
    </row>
    <row r="33" spans="1:6" ht="19.5" customHeight="1">
      <c r="A33" s="8"/>
      <c r="B33" s="1"/>
      <c r="C33" s="12"/>
      <c r="D33" s="12"/>
      <c r="E33" s="12"/>
      <c r="F33" s="2"/>
    </row>
    <row r="34" spans="1:6" ht="19.5" customHeight="1">
      <c r="A34" s="8"/>
      <c r="B34" s="1"/>
      <c r="C34" s="12"/>
      <c r="D34" s="12"/>
      <c r="E34" s="12"/>
      <c r="F34" s="2"/>
    </row>
    <row r="35" spans="1:6" ht="19.5" customHeight="1">
      <c r="A35" s="8"/>
      <c r="B35" s="1"/>
      <c r="C35" s="12"/>
      <c r="D35" s="12"/>
      <c r="E35" s="12"/>
      <c r="F35" s="2"/>
    </row>
    <row r="36" spans="1:6" ht="19.5" customHeight="1">
      <c r="A36" s="8"/>
      <c r="B36" s="1"/>
      <c r="C36" s="12"/>
      <c r="D36" s="12"/>
      <c r="E36" s="12"/>
      <c r="F36" s="2"/>
    </row>
    <row r="37" spans="1:6" ht="19.5" customHeight="1">
      <c r="A37" s="8"/>
      <c r="B37" s="1"/>
      <c r="C37" s="12"/>
      <c r="D37" s="12"/>
      <c r="E37" s="12"/>
      <c r="F37" s="2"/>
    </row>
    <row r="38" spans="1:6" ht="19.5" customHeight="1">
      <c r="A38" s="8"/>
      <c r="B38" s="1"/>
      <c r="C38" s="12"/>
      <c r="D38" s="12"/>
      <c r="E38" s="12"/>
      <c r="F38" s="2"/>
    </row>
    <row r="39" spans="1:6" ht="19.5" customHeight="1">
      <c r="A39" s="8"/>
      <c r="B39" s="1"/>
      <c r="C39" s="12"/>
      <c r="D39" s="12"/>
      <c r="E39" s="12"/>
      <c r="F39" s="2"/>
    </row>
    <row r="40" spans="1:6" ht="19.5" customHeight="1" thickBot="1">
      <c r="A40" s="9"/>
      <c r="B40" s="3"/>
      <c r="C40" s="13"/>
      <c r="D40" s="13"/>
      <c r="E40" s="13"/>
      <c r="F40" s="4"/>
    </row>
  </sheetData>
  <mergeCells count="2">
    <mergeCell ref="C2:E2"/>
    <mergeCell ref="C3:D3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A6BC1-DACA-4DAE-9722-381AD5FD8B1A}">
  <dimension ref="A1:F40"/>
  <sheetViews>
    <sheetView zoomScaleNormal="100" workbookViewId="0">
      <selection activeCell="H25" sqref="H25"/>
    </sheetView>
  </sheetViews>
  <sheetFormatPr defaultRowHeight="16.5"/>
  <cols>
    <col min="1" max="1" width="7.375" style="104" customWidth="1"/>
    <col min="2" max="2" width="23.5" customWidth="1"/>
    <col min="3" max="5" width="13.875" style="10" customWidth="1"/>
    <col min="6" max="6" width="18.875" customWidth="1"/>
    <col min="8" max="8" width="10.5" bestFit="1" customWidth="1"/>
    <col min="9" max="9" width="9.5" bestFit="1" customWidth="1"/>
  </cols>
  <sheetData>
    <row r="1" spans="1:6" s="54" customFormat="1">
      <c r="A1" s="99"/>
      <c r="C1" s="55"/>
      <c r="D1" s="55"/>
      <c r="E1" s="55"/>
    </row>
    <row r="2" spans="1:6" s="54" customFormat="1" ht="20.25">
      <c r="A2" s="99"/>
      <c r="C2" s="258" t="s">
        <v>238</v>
      </c>
      <c r="D2" s="259"/>
      <c r="E2" s="260"/>
    </row>
    <row r="3" spans="1:6" s="54" customFormat="1" ht="17.25" thickBot="1">
      <c r="A3" s="126" t="s">
        <v>438</v>
      </c>
      <c r="B3" s="127" t="s">
        <v>440</v>
      </c>
      <c r="C3" s="265" t="s">
        <v>441</v>
      </c>
      <c r="D3" s="265"/>
      <c r="E3" s="71"/>
    </row>
    <row r="4" spans="1:6" ht="23.25" customHeight="1" thickBot="1">
      <c r="A4" s="105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6" ht="19.5" customHeight="1">
      <c r="A5" s="101">
        <v>45308</v>
      </c>
      <c r="B5" s="5" t="s">
        <v>436</v>
      </c>
      <c r="C5" s="11">
        <v>110000000</v>
      </c>
      <c r="D5" s="11"/>
      <c r="E5" s="11">
        <f>C5-D5</f>
        <v>110000000</v>
      </c>
      <c r="F5" s="69" t="s">
        <v>439</v>
      </c>
    </row>
    <row r="6" spans="1:6" ht="19.5" customHeight="1">
      <c r="A6" s="102">
        <v>45308</v>
      </c>
      <c r="B6" s="33" t="s">
        <v>161</v>
      </c>
      <c r="C6" s="32"/>
      <c r="D6" s="32">
        <v>30000000</v>
      </c>
      <c r="E6" s="32">
        <f>E5+C6-D6</f>
        <v>80000000</v>
      </c>
      <c r="F6" s="38"/>
    </row>
    <row r="7" spans="1:6" ht="19.5" customHeight="1">
      <c r="A7" s="102">
        <v>45322</v>
      </c>
      <c r="B7" s="1" t="s">
        <v>437</v>
      </c>
      <c r="C7" s="12"/>
      <c r="D7" s="12">
        <v>63000000</v>
      </c>
      <c r="E7" s="12">
        <f t="shared" ref="E7:E27" si="0">E6+C7-D7</f>
        <v>17000000</v>
      </c>
      <c r="F7" s="38" t="s">
        <v>443</v>
      </c>
    </row>
    <row r="8" spans="1:6" ht="19.5" customHeight="1">
      <c r="A8" s="102">
        <v>45314</v>
      </c>
      <c r="B8" s="1" t="s">
        <v>7</v>
      </c>
      <c r="C8" s="12"/>
      <c r="D8" s="12">
        <v>17000000</v>
      </c>
      <c r="E8" s="12">
        <f t="shared" si="0"/>
        <v>0</v>
      </c>
      <c r="F8" s="2"/>
    </row>
    <row r="9" spans="1:6" ht="19.5" customHeight="1">
      <c r="A9" s="124">
        <v>45371</v>
      </c>
      <c r="B9" s="77" t="s">
        <v>505</v>
      </c>
      <c r="C9" s="41">
        <v>1100000</v>
      </c>
      <c r="D9" s="41"/>
      <c r="E9" s="41">
        <f t="shared" si="0"/>
        <v>1100000</v>
      </c>
      <c r="F9" s="2"/>
    </row>
    <row r="10" spans="1:6" ht="19.5" customHeight="1">
      <c r="A10" s="102">
        <v>45469</v>
      </c>
      <c r="B10" s="1" t="s">
        <v>693</v>
      </c>
      <c r="C10" s="12">
        <v>19000</v>
      </c>
      <c r="D10" s="12"/>
      <c r="E10" s="12">
        <f t="shared" si="0"/>
        <v>1119000</v>
      </c>
      <c r="F10" s="2"/>
    </row>
    <row r="11" spans="1:6" ht="19.5" customHeight="1">
      <c r="A11" s="102">
        <v>45649</v>
      </c>
      <c r="B11" s="40" t="s">
        <v>7</v>
      </c>
      <c r="C11" s="12">
        <v>-19000</v>
      </c>
      <c r="D11" s="23">
        <v>1100000</v>
      </c>
      <c r="E11" s="12">
        <f t="shared" si="0"/>
        <v>0</v>
      </c>
      <c r="F11" s="2"/>
    </row>
    <row r="12" spans="1:6" ht="19.5" customHeight="1">
      <c r="A12" s="102">
        <v>45660</v>
      </c>
      <c r="B12" s="1" t="s">
        <v>1032</v>
      </c>
      <c r="C12" s="12">
        <v>560000</v>
      </c>
      <c r="D12" s="12"/>
      <c r="E12" s="12">
        <f t="shared" si="0"/>
        <v>560000</v>
      </c>
      <c r="F12" s="2"/>
    </row>
    <row r="13" spans="1:6" ht="19.5" customHeight="1">
      <c r="A13" s="102"/>
      <c r="B13" s="1"/>
      <c r="C13" s="12"/>
      <c r="D13" s="12"/>
      <c r="E13" s="12">
        <f t="shared" si="0"/>
        <v>560000</v>
      </c>
      <c r="F13" s="2"/>
    </row>
    <row r="14" spans="1:6" ht="19.5" customHeight="1">
      <c r="A14" s="102"/>
      <c r="B14" s="1"/>
      <c r="C14" s="12"/>
      <c r="D14" s="12"/>
      <c r="E14" s="12">
        <f t="shared" si="0"/>
        <v>560000</v>
      </c>
      <c r="F14" s="2"/>
    </row>
    <row r="15" spans="1:6" ht="19.5" customHeight="1">
      <c r="A15" s="102"/>
      <c r="B15" s="1"/>
      <c r="C15" s="12"/>
      <c r="D15" s="12"/>
      <c r="E15" s="12">
        <f t="shared" si="0"/>
        <v>560000</v>
      </c>
      <c r="F15" s="2"/>
    </row>
    <row r="16" spans="1:6" ht="19.5" customHeight="1">
      <c r="A16" s="102"/>
      <c r="B16" s="1"/>
      <c r="C16" s="12"/>
      <c r="D16" s="12"/>
      <c r="E16" s="12">
        <f t="shared" si="0"/>
        <v>560000</v>
      </c>
      <c r="F16" s="2"/>
    </row>
    <row r="17" spans="1:6" ht="19.5" customHeight="1">
      <c r="A17" s="102"/>
      <c r="B17" s="1"/>
      <c r="C17" s="12"/>
      <c r="D17" s="12"/>
      <c r="E17" s="12">
        <f t="shared" si="0"/>
        <v>560000</v>
      </c>
      <c r="F17" s="2"/>
    </row>
    <row r="18" spans="1:6" ht="19.5" customHeight="1">
      <c r="A18" s="102"/>
      <c r="B18" s="1"/>
      <c r="C18" s="12"/>
      <c r="D18" s="12"/>
      <c r="E18" s="12">
        <f t="shared" si="0"/>
        <v>560000</v>
      </c>
      <c r="F18" s="2"/>
    </row>
    <row r="19" spans="1:6" ht="19.5" customHeight="1">
      <c r="A19" s="102"/>
      <c r="B19" s="1"/>
      <c r="C19" s="12"/>
      <c r="D19" s="12"/>
      <c r="E19" s="12">
        <f t="shared" si="0"/>
        <v>560000</v>
      </c>
      <c r="F19" s="2"/>
    </row>
    <row r="20" spans="1:6" ht="19.5" customHeight="1">
      <c r="A20" s="102"/>
      <c r="B20" s="1"/>
      <c r="C20" s="12"/>
      <c r="D20" s="12"/>
      <c r="E20" s="12">
        <f t="shared" si="0"/>
        <v>560000</v>
      </c>
      <c r="F20" s="2"/>
    </row>
    <row r="21" spans="1:6" ht="19.5" customHeight="1">
      <c r="A21" s="102"/>
      <c r="B21" s="1"/>
      <c r="C21" s="12"/>
      <c r="D21" s="12"/>
      <c r="E21" s="12">
        <f t="shared" si="0"/>
        <v>560000</v>
      </c>
      <c r="F21" s="2"/>
    </row>
    <row r="22" spans="1:6" ht="19.5" customHeight="1">
      <c r="A22" s="102"/>
      <c r="B22" s="1"/>
      <c r="C22" s="12"/>
      <c r="D22" s="12"/>
      <c r="E22" s="12">
        <f t="shared" si="0"/>
        <v>560000</v>
      </c>
      <c r="F22" s="2"/>
    </row>
    <row r="23" spans="1:6" ht="19.5" customHeight="1">
      <c r="A23" s="102"/>
      <c r="B23" s="1"/>
      <c r="C23" s="12"/>
      <c r="D23" s="12"/>
      <c r="E23" s="12">
        <f t="shared" si="0"/>
        <v>560000</v>
      </c>
      <c r="F23" s="2"/>
    </row>
    <row r="24" spans="1:6" ht="19.5" customHeight="1">
      <c r="A24" s="102"/>
      <c r="B24" s="1"/>
      <c r="C24" s="12"/>
      <c r="D24" s="12"/>
      <c r="E24" s="12">
        <f t="shared" si="0"/>
        <v>560000</v>
      </c>
      <c r="F24" s="2"/>
    </row>
    <row r="25" spans="1:6" ht="19.5" customHeight="1">
      <c r="A25" s="102"/>
      <c r="B25" s="1"/>
      <c r="C25" s="12"/>
      <c r="D25" s="12"/>
      <c r="E25" s="12">
        <f t="shared" si="0"/>
        <v>560000</v>
      </c>
      <c r="F25" s="2"/>
    </row>
    <row r="26" spans="1:6" ht="19.5" customHeight="1">
      <c r="A26" s="102"/>
      <c r="B26" s="1"/>
      <c r="C26" s="12"/>
      <c r="D26" s="12"/>
      <c r="E26" s="12">
        <f t="shared" si="0"/>
        <v>560000</v>
      </c>
      <c r="F26" s="2"/>
    </row>
    <row r="27" spans="1:6" ht="19.5" customHeight="1">
      <c r="A27" s="102"/>
      <c r="B27" s="1"/>
      <c r="C27" s="12"/>
      <c r="D27" s="12"/>
      <c r="E27" s="12">
        <f t="shared" si="0"/>
        <v>560000</v>
      </c>
      <c r="F27" s="2"/>
    </row>
    <row r="28" spans="1:6" ht="19.5" customHeight="1">
      <c r="A28" s="102"/>
      <c r="B28" s="1"/>
      <c r="C28" s="12"/>
      <c r="D28" s="12"/>
      <c r="E28" s="12"/>
      <c r="F28" s="2"/>
    </row>
    <row r="29" spans="1:6" ht="19.5" customHeight="1">
      <c r="A29" s="102"/>
      <c r="B29" s="1"/>
      <c r="C29" s="12"/>
      <c r="D29" s="12"/>
      <c r="E29" s="12"/>
      <c r="F29" s="2"/>
    </row>
    <row r="30" spans="1:6" ht="19.5" customHeight="1">
      <c r="A30" s="102"/>
      <c r="B30" s="1"/>
      <c r="C30" s="12"/>
      <c r="D30" s="12"/>
      <c r="E30" s="12"/>
      <c r="F30" s="2"/>
    </row>
    <row r="31" spans="1:6" ht="19.5" customHeight="1">
      <c r="A31" s="102"/>
      <c r="B31" s="1"/>
      <c r="C31" s="12"/>
      <c r="D31" s="12"/>
      <c r="E31" s="12"/>
      <c r="F31" s="2"/>
    </row>
    <row r="32" spans="1:6" ht="19.5" customHeight="1">
      <c r="A32" s="102"/>
      <c r="B32" s="1"/>
      <c r="C32" s="12"/>
      <c r="D32" s="12"/>
      <c r="E32" s="12"/>
      <c r="F32" s="2"/>
    </row>
    <row r="33" spans="1:6" ht="19.5" customHeight="1">
      <c r="A33" s="102"/>
      <c r="B33" s="1"/>
      <c r="C33" s="12"/>
      <c r="D33" s="12"/>
      <c r="E33" s="12"/>
      <c r="F33" s="2"/>
    </row>
    <row r="34" spans="1:6" ht="19.5" customHeight="1">
      <c r="A34" s="102"/>
      <c r="B34" s="1"/>
      <c r="C34" s="12"/>
      <c r="D34" s="12"/>
      <c r="E34" s="12"/>
      <c r="F34" s="2"/>
    </row>
    <row r="35" spans="1:6" ht="19.5" customHeight="1">
      <c r="A35" s="102"/>
      <c r="B35" s="1"/>
      <c r="C35" s="12"/>
      <c r="D35" s="12"/>
      <c r="E35" s="12"/>
      <c r="F35" s="2"/>
    </row>
    <row r="36" spans="1:6" ht="19.5" customHeight="1">
      <c r="A36" s="102"/>
      <c r="B36" s="1"/>
      <c r="C36" s="12"/>
      <c r="D36" s="12"/>
      <c r="E36" s="12"/>
      <c r="F36" s="2"/>
    </row>
    <row r="37" spans="1:6" ht="19.5" customHeight="1">
      <c r="A37" s="102"/>
      <c r="B37" s="1"/>
      <c r="C37" s="12"/>
      <c r="D37" s="12"/>
      <c r="E37" s="12"/>
      <c r="F37" s="2"/>
    </row>
    <row r="38" spans="1:6" ht="19.5" customHeight="1">
      <c r="A38" s="102"/>
      <c r="B38" s="1"/>
      <c r="C38" s="12"/>
      <c r="D38" s="12"/>
      <c r="E38" s="12"/>
      <c r="F38" s="2"/>
    </row>
    <row r="39" spans="1:6" ht="19.5" customHeight="1">
      <c r="A39" s="102"/>
      <c r="B39" s="1"/>
      <c r="C39" s="12"/>
      <c r="D39" s="12"/>
      <c r="E39" s="12"/>
      <c r="F39" s="2"/>
    </row>
    <row r="40" spans="1:6" ht="19.5" customHeight="1" thickBot="1">
      <c r="A40" s="103"/>
      <c r="B40" s="3"/>
      <c r="C40" s="13"/>
      <c r="D40" s="13"/>
      <c r="E40" s="13"/>
      <c r="F40" s="4"/>
    </row>
  </sheetData>
  <mergeCells count="2">
    <mergeCell ref="C2:E2"/>
    <mergeCell ref="C3:D3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5C957-B154-4745-8B25-4BE087AEA450}">
  <dimension ref="A3:F40"/>
  <sheetViews>
    <sheetView zoomScaleNormal="100" workbookViewId="0">
      <selection activeCell="B13" sqref="B13"/>
    </sheetView>
  </sheetViews>
  <sheetFormatPr defaultRowHeight="16.5"/>
  <cols>
    <col min="1" max="1" width="7.375" style="6" customWidth="1"/>
    <col min="2" max="2" width="26.75" customWidth="1"/>
    <col min="3" max="5" width="13.875" style="10" customWidth="1"/>
    <col min="6" max="6" width="18.25" customWidth="1"/>
  </cols>
  <sheetData>
    <row r="3" spans="1:6" ht="17.25" thickBot="1">
      <c r="A3" s="6" t="s">
        <v>140</v>
      </c>
      <c r="B3" s="44" t="s">
        <v>141</v>
      </c>
      <c r="C3" s="262" t="s">
        <v>145</v>
      </c>
      <c r="D3" s="262"/>
      <c r="E3" s="14"/>
    </row>
    <row r="4" spans="1:6" ht="23.25" customHeight="1" thickBot="1">
      <c r="A4" s="18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6" ht="19.5" customHeight="1">
      <c r="A5" s="7">
        <v>45034</v>
      </c>
      <c r="B5" s="5" t="s">
        <v>142</v>
      </c>
      <c r="C5" s="11">
        <v>3520000</v>
      </c>
      <c r="D5" s="11"/>
      <c r="E5" s="11">
        <f>C5-D5</f>
        <v>3520000</v>
      </c>
      <c r="F5" s="25"/>
    </row>
    <row r="6" spans="1:6" ht="19.5" customHeight="1">
      <c r="A6" s="8">
        <v>45035</v>
      </c>
      <c r="B6" s="33" t="s">
        <v>27</v>
      </c>
      <c r="C6" s="32"/>
      <c r="D6" s="32">
        <v>1920000</v>
      </c>
      <c r="E6" s="32">
        <f>E5+C6-D6</f>
        <v>1600000</v>
      </c>
      <c r="F6" s="38" t="s">
        <v>143</v>
      </c>
    </row>
    <row r="7" spans="1:6" ht="19.5" customHeight="1">
      <c r="A7" s="8">
        <v>45091</v>
      </c>
      <c r="B7" s="40" t="s">
        <v>183</v>
      </c>
      <c r="C7" s="41"/>
      <c r="D7" s="41">
        <v>1600000</v>
      </c>
      <c r="E7" s="12">
        <f t="shared" ref="E7:E27" si="0">E6+C7-D7</f>
        <v>0</v>
      </c>
      <c r="F7" s="2"/>
    </row>
    <row r="8" spans="1:6" ht="19.5" customHeight="1">
      <c r="A8" s="8"/>
      <c r="B8" s="1"/>
      <c r="C8" s="12"/>
      <c r="D8" s="12"/>
      <c r="E8" s="12">
        <f t="shared" si="0"/>
        <v>0</v>
      </c>
      <c r="F8" s="2"/>
    </row>
    <row r="9" spans="1:6" ht="19.5" customHeight="1">
      <c r="A9" s="8"/>
      <c r="B9" s="1"/>
      <c r="C9" s="12"/>
      <c r="D9" s="12"/>
      <c r="E9" s="12">
        <f t="shared" si="0"/>
        <v>0</v>
      </c>
      <c r="F9" s="2"/>
    </row>
    <row r="10" spans="1:6" ht="19.5" customHeight="1">
      <c r="A10" s="8"/>
      <c r="B10" s="1"/>
      <c r="C10" s="12"/>
      <c r="D10" s="12"/>
      <c r="E10" s="12">
        <f t="shared" si="0"/>
        <v>0</v>
      </c>
      <c r="F10" s="2"/>
    </row>
    <row r="11" spans="1:6" ht="19.5" customHeight="1">
      <c r="A11" s="8"/>
      <c r="B11" s="1"/>
      <c r="C11" s="12"/>
      <c r="D11" s="12"/>
      <c r="E11" s="12">
        <f t="shared" si="0"/>
        <v>0</v>
      </c>
      <c r="F11" s="2"/>
    </row>
    <row r="12" spans="1:6" ht="19.5" customHeight="1">
      <c r="A12" s="8"/>
      <c r="B12" s="1"/>
      <c r="C12" s="12"/>
      <c r="D12" s="12"/>
      <c r="E12" s="12">
        <f t="shared" si="0"/>
        <v>0</v>
      </c>
      <c r="F12" s="2"/>
    </row>
    <row r="13" spans="1:6" ht="19.5" customHeight="1">
      <c r="A13" s="8"/>
      <c r="B13" s="1"/>
      <c r="C13" s="12"/>
      <c r="D13" s="12"/>
      <c r="E13" s="12">
        <f t="shared" si="0"/>
        <v>0</v>
      </c>
      <c r="F13" s="2"/>
    </row>
    <row r="14" spans="1:6" ht="19.5" customHeight="1">
      <c r="A14" s="8"/>
      <c r="B14" s="1"/>
      <c r="C14" s="12"/>
      <c r="D14" s="12"/>
      <c r="E14" s="12">
        <f t="shared" si="0"/>
        <v>0</v>
      </c>
      <c r="F14" s="2"/>
    </row>
    <row r="15" spans="1:6" ht="19.5" customHeight="1">
      <c r="A15" s="8"/>
      <c r="B15" s="1"/>
      <c r="C15" s="12"/>
      <c r="D15" s="12"/>
      <c r="E15" s="12">
        <f t="shared" si="0"/>
        <v>0</v>
      </c>
      <c r="F15" s="2"/>
    </row>
    <row r="16" spans="1:6" ht="19.5" customHeight="1">
      <c r="A16" s="8"/>
      <c r="B16" s="1"/>
      <c r="C16" s="12"/>
      <c r="D16" s="12"/>
      <c r="E16" s="12">
        <f t="shared" si="0"/>
        <v>0</v>
      </c>
      <c r="F16" s="2"/>
    </row>
    <row r="17" spans="1:6" ht="19.5" customHeight="1">
      <c r="A17" s="8"/>
      <c r="B17" s="1"/>
      <c r="C17" s="12"/>
      <c r="D17" s="12"/>
      <c r="E17" s="12">
        <f t="shared" si="0"/>
        <v>0</v>
      </c>
      <c r="F17" s="2"/>
    </row>
    <row r="18" spans="1:6" ht="19.5" customHeight="1">
      <c r="A18" s="8"/>
      <c r="B18" s="1"/>
      <c r="C18" s="12"/>
      <c r="D18" s="12"/>
      <c r="E18" s="12">
        <f t="shared" si="0"/>
        <v>0</v>
      </c>
      <c r="F18" s="2"/>
    </row>
    <row r="19" spans="1:6" ht="19.5" customHeight="1">
      <c r="A19" s="8"/>
      <c r="B19" s="1"/>
      <c r="C19" s="12"/>
      <c r="D19" s="12"/>
      <c r="E19" s="12">
        <f t="shared" si="0"/>
        <v>0</v>
      </c>
      <c r="F19" s="2"/>
    </row>
    <row r="20" spans="1:6" ht="19.5" customHeight="1">
      <c r="A20" s="8"/>
      <c r="B20" s="1"/>
      <c r="C20" s="12"/>
      <c r="D20" s="12"/>
      <c r="E20" s="12">
        <f t="shared" si="0"/>
        <v>0</v>
      </c>
      <c r="F20" s="2"/>
    </row>
    <row r="21" spans="1:6" ht="19.5" customHeight="1">
      <c r="A21" s="8"/>
      <c r="B21" s="1"/>
      <c r="C21" s="12"/>
      <c r="D21" s="12"/>
      <c r="E21" s="12">
        <f t="shared" si="0"/>
        <v>0</v>
      </c>
      <c r="F21" s="2"/>
    </row>
    <row r="22" spans="1:6" ht="19.5" customHeight="1">
      <c r="A22" s="8"/>
      <c r="B22" s="1"/>
      <c r="C22" s="12"/>
      <c r="D22" s="12"/>
      <c r="E22" s="12">
        <f t="shared" si="0"/>
        <v>0</v>
      </c>
      <c r="F22" s="2"/>
    </row>
    <row r="23" spans="1:6" ht="19.5" customHeight="1">
      <c r="A23" s="8"/>
      <c r="B23" s="1"/>
      <c r="C23" s="12"/>
      <c r="D23" s="12"/>
      <c r="E23" s="12">
        <f t="shared" si="0"/>
        <v>0</v>
      </c>
      <c r="F23" s="2"/>
    </row>
    <row r="24" spans="1:6" ht="19.5" customHeight="1">
      <c r="A24" s="8"/>
      <c r="B24" s="1"/>
      <c r="C24" s="12"/>
      <c r="D24" s="12"/>
      <c r="E24" s="12">
        <f t="shared" si="0"/>
        <v>0</v>
      </c>
      <c r="F24" s="2"/>
    </row>
    <row r="25" spans="1:6" ht="19.5" customHeight="1">
      <c r="A25" s="8"/>
      <c r="B25" s="1"/>
      <c r="C25" s="12"/>
      <c r="D25" s="12"/>
      <c r="E25" s="12">
        <f t="shared" si="0"/>
        <v>0</v>
      </c>
      <c r="F25" s="2"/>
    </row>
    <row r="26" spans="1:6" ht="19.5" customHeight="1">
      <c r="A26" s="8"/>
      <c r="B26" s="1"/>
      <c r="C26" s="12"/>
      <c r="D26" s="12"/>
      <c r="E26" s="12">
        <f t="shared" si="0"/>
        <v>0</v>
      </c>
      <c r="F26" s="2"/>
    </row>
    <row r="27" spans="1:6" ht="19.5" customHeight="1">
      <c r="A27" s="8"/>
      <c r="B27" s="1"/>
      <c r="C27" s="12"/>
      <c r="D27" s="12"/>
      <c r="E27" s="12">
        <f t="shared" si="0"/>
        <v>0</v>
      </c>
      <c r="F27" s="2"/>
    </row>
    <row r="28" spans="1:6" ht="19.5" customHeight="1">
      <c r="A28" s="8"/>
      <c r="B28" s="1"/>
      <c r="C28" s="12"/>
      <c r="D28" s="12"/>
      <c r="E28" s="12"/>
      <c r="F28" s="2"/>
    </row>
    <row r="29" spans="1:6" ht="19.5" customHeight="1">
      <c r="A29" s="8"/>
      <c r="B29" s="1"/>
      <c r="C29" s="12"/>
      <c r="D29" s="12"/>
      <c r="E29" s="12"/>
      <c r="F29" s="2"/>
    </row>
    <row r="30" spans="1:6" ht="19.5" customHeight="1">
      <c r="A30" s="8"/>
      <c r="B30" s="1"/>
      <c r="C30" s="12"/>
      <c r="D30" s="12"/>
      <c r="E30" s="12"/>
      <c r="F30" s="2"/>
    </row>
    <row r="31" spans="1:6" ht="19.5" customHeight="1">
      <c r="A31" s="8"/>
      <c r="B31" s="1"/>
      <c r="C31" s="12"/>
      <c r="D31" s="12"/>
      <c r="E31" s="12"/>
      <c r="F31" s="2"/>
    </row>
    <row r="32" spans="1:6" ht="19.5" customHeight="1">
      <c r="A32" s="8"/>
      <c r="B32" s="1"/>
      <c r="C32" s="12"/>
      <c r="D32" s="12"/>
      <c r="E32" s="12"/>
      <c r="F32" s="2"/>
    </row>
    <row r="33" spans="1:6" ht="19.5" customHeight="1">
      <c r="A33" s="8"/>
      <c r="B33" s="1"/>
      <c r="C33" s="12"/>
      <c r="D33" s="12"/>
      <c r="E33" s="12"/>
      <c r="F33" s="2"/>
    </row>
    <row r="34" spans="1:6" ht="19.5" customHeight="1">
      <c r="A34" s="8"/>
      <c r="B34" s="1"/>
      <c r="C34" s="12"/>
      <c r="D34" s="12"/>
      <c r="E34" s="12"/>
      <c r="F34" s="2"/>
    </row>
    <row r="35" spans="1:6" ht="19.5" customHeight="1">
      <c r="A35" s="8"/>
      <c r="B35" s="1"/>
      <c r="C35" s="12"/>
      <c r="D35" s="12"/>
      <c r="E35" s="12"/>
      <c r="F35" s="2"/>
    </row>
    <row r="36" spans="1:6" ht="19.5" customHeight="1">
      <c r="A36" s="8"/>
      <c r="B36" s="1"/>
      <c r="C36" s="12"/>
      <c r="D36" s="12"/>
      <c r="E36" s="12"/>
      <c r="F36" s="2"/>
    </row>
    <row r="37" spans="1:6" ht="19.5" customHeight="1">
      <c r="A37" s="8"/>
      <c r="B37" s="1"/>
      <c r="C37" s="12"/>
      <c r="D37" s="12"/>
      <c r="E37" s="12"/>
      <c r="F37" s="2"/>
    </row>
    <row r="38" spans="1:6" ht="19.5" customHeight="1">
      <c r="A38" s="8"/>
      <c r="B38" s="1"/>
      <c r="C38" s="12"/>
      <c r="D38" s="12"/>
      <c r="E38" s="12"/>
      <c r="F38" s="2"/>
    </row>
    <row r="39" spans="1:6" ht="19.5" customHeight="1">
      <c r="A39" s="8"/>
      <c r="B39" s="1"/>
      <c r="C39" s="12"/>
      <c r="D39" s="12"/>
      <c r="E39" s="12"/>
      <c r="F39" s="2"/>
    </row>
    <row r="40" spans="1:6" ht="19.5" customHeight="1" thickBot="1">
      <c r="A40" s="9"/>
      <c r="B40" s="3"/>
      <c r="C40" s="13"/>
      <c r="D40" s="13"/>
      <c r="E40" s="13"/>
      <c r="F40" s="4"/>
    </row>
  </sheetData>
  <mergeCells count="1">
    <mergeCell ref="C3:D3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D8FF4-E789-44E3-B53F-BA015BBD4A71}">
  <sheetPr codeName="Sheet22"/>
  <dimension ref="A2:F40"/>
  <sheetViews>
    <sheetView zoomScaleNormal="100" workbookViewId="0">
      <selection activeCell="H24" sqref="H24"/>
    </sheetView>
  </sheetViews>
  <sheetFormatPr defaultRowHeight="16.5"/>
  <cols>
    <col min="1" max="1" width="7.375" style="6" customWidth="1"/>
    <col min="2" max="2" width="26.75" customWidth="1"/>
    <col min="3" max="5" width="13.875" style="10" customWidth="1"/>
    <col min="6" max="6" width="21.125" customWidth="1"/>
  </cols>
  <sheetData>
    <row r="2" spans="1:6" ht="20.25">
      <c r="C2" s="258" t="s">
        <v>238</v>
      </c>
      <c r="D2" s="259"/>
      <c r="E2" s="260"/>
    </row>
    <row r="3" spans="1:6" ht="17.25" thickBot="1">
      <c r="A3" s="6" t="s">
        <v>96</v>
      </c>
      <c r="B3" s="44" t="s">
        <v>97</v>
      </c>
      <c r="C3" s="262" t="s">
        <v>98</v>
      </c>
      <c r="D3" s="262"/>
      <c r="E3" s="14"/>
      <c r="F3" s="75" t="s">
        <v>99</v>
      </c>
    </row>
    <row r="4" spans="1:6" ht="23.25" customHeight="1" thickBot="1">
      <c r="A4" s="18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6" ht="19.5" customHeight="1">
      <c r="A5" s="7">
        <v>45423</v>
      </c>
      <c r="B5" s="5" t="s">
        <v>41</v>
      </c>
      <c r="C5" s="11">
        <v>55000000</v>
      </c>
      <c r="D5" s="11">
        <v>20000000</v>
      </c>
      <c r="E5" s="11">
        <f>C5-D5</f>
        <v>35000000</v>
      </c>
      <c r="F5" s="25"/>
    </row>
    <row r="6" spans="1:6" s="52" customFormat="1" ht="19.5" customHeight="1">
      <c r="A6" s="76"/>
      <c r="B6" s="77"/>
      <c r="C6" s="41"/>
      <c r="D6" s="41"/>
      <c r="E6" s="37">
        <f>E5+C6-D6</f>
        <v>35000000</v>
      </c>
      <c r="F6" s="38"/>
    </row>
    <row r="7" spans="1:6" ht="19.5" customHeight="1">
      <c r="A7" s="39"/>
      <c r="B7" s="40"/>
      <c r="C7" s="41"/>
      <c r="D7" s="37"/>
      <c r="E7" s="37">
        <f t="shared" ref="E7:E27" si="0">E6+C7-D7</f>
        <v>35000000</v>
      </c>
      <c r="F7" s="42"/>
    </row>
    <row r="8" spans="1:6" ht="19.5" customHeight="1">
      <c r="A8" s="8"/>
      <c r="B8" s="1"/>
      <c r="C8" s="12"/>
      <c r="D8" s="12"/>
      <c r="E8" s="12">
        <f t="shared" si="0"/>
        <v>35000000</v>
      </c>
      <c r="F8" s="2"/>
    </row>
    <row r="9" spans="1:6" ht="19.5" customHeight="1">
      <c r="A9" s="8"/>
      <c r="B9" s="1"/>
      <c r="C9" s="12"/>
      <c r="D9" s="12"/>
      <c r="E9" s="12">
        <f t="shared" si="0"/>
        <v>35000000</v>
      </c>
      <c r="F9" s="2"/>
    </row>
    <row r="10" spans="1:6" ht="19.5" customHeight="1">
      <c r="A10" s="8"/>
      <c r="B10" s="1"/>
      <c r="C10" s="12"/>
      <c r="D10" s="12"/>
      <c r="E10" s="12">
        <f t="shared" si="0"/>
        <v>35000000</v>
      </c>
      <c r="F10" s="2"/>
    </row>
    <row r="11" spans="1:6" ht="19.5" customHeight="1">
      <c r="A11" s="8"/>
      <c r="B11" s="1"/>
      <c r="C11" s="12"/>
      <c r="D11" s="12"/>
      <c r="E11" s="12">
        <f t="shared" si="0"/>
        <v>35000000</v>
      </c>
      <c r="F11" s="2"/>
    </row>
    <row r="12" spans="1:6" ht="19.5" customHeight="1">
      <c r="A12" s="8"/>
      <c r="B12" s="1"/>
      <c r="C12" s="12"/>
      <c r="D12" s="12"/>
      <c r="E12" s="12">
        <f t="shared" si="0"/>
        <v>35000000</v>
      </c>
      <c r="F12" s="2"/>
    </row>
    <row r="13" spans="1:6" ht="19.5" customHeight="1">
      <c r="A13" s="8"/>
      <c r="B13" s="1"/>
      <c r="C13" s="12"/>
      <c r="D13" s="12"/>
      <c r="E13" s="12">
        <f t="shared" si="0"/>
        <v>35000000</v>
      </c>
      <c r="F13" s="2"/>
    </row>
    <row r="14" spans="1:6" ht="19.5" customHeight="1">
      <c r="A14" s="8"/>
      <c r="B14" s="1"/>
      <c r="C14" s="12"/>
      <c r="D14" s="12"/>
      <c r="E14" s="12">
        <f t="shared" si="0"/>
        <v>35000000</v>
      </c>
      <c r="F14" s="2"/>
    </row>
    <row r="15" spans="1:6" ht="19.5" customHeight="1">
      <c r="A15" s="8"/>
      <c r="B15" s="1"/>
      <c r="C15" s="12"/>
      <c r="D15" s="12"/>
      <c r="E15" s="12">
        <f t="shared" si="0"/>
        <v>35000000</v>
      </c>
      <c r="F15" s="2"/>
    </row>
    <row r="16" spans="1:6" ht="19.5" customHeight="1">
      <c r="A16" s="8"/>
      <c r="B16" s="1"/>
      <c r="C16" s="12"/>
      <c r="D16" s="12"/>
      <c r="E16" s="12">
        <f t="shared" si="0"/>
        <v>35000000</v>
      </c>
      <c r="F16" s="2"/>
    </row>
    <row r="17" spans="1:6" ht="19.5" customHeight="1">
      <c r="A17" s="8"/>
      <c r="B17" s="1"/>
      <c r="C17" s="12"/>
      <c r="D17" s="12"/>
      <c r="E17" s="12">
        <f t="shared" si="0"/>
        <v>35000000</v>
      </c>
      <c r="F17" s="2"/>
    </row>
    <row r="18" spans="1:6" ht="19.5" customHeight="1">
      <c r="A18" s="8"/>
      <c r="B18" s="1"/>
      <c r="C18" s="12"/>
      <c r="D18" s="12"/>
      <c r="E18" s="12">
        <f t="shared" si="0"/>
        <v>35000000</v>
      </c>
      <c r="F18" s="2"/>
    </row>
    <row r="19" spans="1:6" ht="19.5" customHeight="1">
      <c r="A19" s="8"/>
      <c r="B19" s="1"/>
      <c r="C19" s="12"/>
      <c r="D19" s="12"/>
      <c r="E19" s="12">
        <f t="shared" si="0"/>
        <v>35000000</v>
      </c>
      <c r="F19" s="2"/>
    </row>
    <row r="20" spans="1:6" ht="19.5" customHeight="1">
      <c r="A20" s="8"/>
      <c r="B20" s="1"/>
      <c r="C20" s="12"/>
      <c r="D20" s="12"/>
      <c r="E20" s="12">
        <f t="shared" si="0"/>
        <v>35000000</v>
      </c>
      <c r="F20" s="2"/>
    </row>
    <row r="21" spans="1:6" ht="19.5" customHeight="1">
      <c r="A21" s="8"/>
      <c r="B21" s="1"/>
      <c r="C21" s="12"/>
      <c r="D21" s="12"/>
      <c r="E21" s="12">
        <f t="shared" si="0"/>
        <v>35000000</v>
      </c>
      <c r="F21" s="2"/>
    </row>
    <row r="22" spans="1:6" ht="19.5" customHeight="1">
      <c r="A22" s="8"/>
      <c r="B22" s="1"/>
      <c r="C22" s="12"/>
      <c r="D22" s="12"/>
      <c r="E22" s="12">
        <f t="shared" si="0"/>
        <v>35000000</v>
      </c>
      <c r="F22" s="2"/>
    </row>
    <row r="23" spans="1:6" ht="19.5" customHeight="1">
      <c r="A23" s="8"/>
      <c r="B23" s="1"/>
      <c r="C23" s="12"/>
      <c r="D23" s="12"/>
      <c r="E23" s="12">
        <f t="shared" si="0"/>
        <v>35000000</v>
      </c>
      <c r="F23" s="2"/>
    </row>
    <row r="24" spans="1:6" ht="19.5" customHeight="1">
      <c r="A24" s="8"/>
      <c r="B24" s="1"/>
      <c r="C24" s="12"/>
      <c r="D24" s="12"/>
      <c r="E24" s="12">
        <f t="shared" si="0"/>
        <v>35000000</v>
      </c>
      <c r="F24" s="2"/>
    </row>
    <row r="25" spans="1:6" ht="19.5" customHeight="1">
      <c r="A25" s="8"/>
      <c r="B25" s="1"/>
      <c r="C25" s="12"/>
      <c r="D25" s="12"/>
      <c r="E25" s="12">
        <f t="shared" si="0"/>
        <v>35000000</v>
      </c>
      <c r="F25" s="2"/>
    </row>
    <row r="26" spans="1:6" ht="19.5" customHeight="1">
      <c r="A26" s="8"/>
      <c r="B26" s="1"/>
      <c r="C26" s="12"/>
      <c r="D26" s="12"/>
      <c r="E26" s="12">
        <f t="shared" si="0"/>
        <v>35000000</v>
      </c>
      <c r="F26" s="2"/>
    </row>
    <row r="27" spans="1:6" ht="19.5" customHeight="1">
      <c r="A27" s="8"/>
      <c r="B27" s="1"/>
      <c r="C27" s="12"/>
      <c r="D27" s="12"/>
      <c r="E27" s="12">
        <f t="shared" si="0"/>
        <v>35000000</v>
      </c>
      <c r="F27" s="2"/>
    </row>
    <row r="28" spans="1:6" ht="19.5" customHeight="1">
      <c r="A28" s="8"/>
      <c r="B28" s="1"/>
      <c r="C28" s="12"/>
      <c r="D28" s="12"/>
      <c r="E28" s="12"/>
      <c r="F28" s="2"/>
    </row>
    <row r="29" spans="1:6" ht="19.5" customHeight="1">
      <c r="A29" s="8"/>
      <c r="B29" s="1"/>
      <c r="C29" s="12"/>
      <c r="D29" s="12"/>
      <c r="E29" s="12"/>
      <c r="F29" s="2"/>
    </row>
    <row r="30" spans="1:6" ht="19.5" customHeight="1">
      <c r="A30" s="8"/>
      <c r="B30" s="1"/>
      <c r="C30" s="12"/>
      <c r="D30" s="12"/>
      <c r="E30" s="12"/>
      <c r="F30" s="2"/>
    </row>
    <row r="31" spans="1:6" ht="19.5" customHeight="1">
      <c r="A31" s="8"/>
      <c r="B31" s="1"/>
      <c r="C31" s="12"/>
      <c r="D31" s="12"/>
      <c r="E31" s="12"/>
      <c r="F31" s="2"/>
    </row>
    <row r="32" spans="1:6" ht="19.5" customHeight="1">
      <c r="A32" s="8"/>
      <c r="B32" s="1"/>
      <c r="C32" s="12"/>
      <c r="D32" s="12"/>
      <c r="E32" s="12"/>
      <c r="F32" s="2"/>
    </row>
    <row r="33" spans="1:6" ht="19.5" customHeight="1">
      <c r="A33" s="8"/>
      <c r="B33" s="1"/>
      <c r="C33" s="12"/>
      <c r="D33" s="12"/>
      <c r="E33" s="12"/>
      <c r="F33" s="2"/>
    </row>
    <row r="34" spans="1:6" ht="19.5" customHeight="1">
      <c r="A34" s="8"/>
      <c r="B34" s="1"/>
      <c r="C34" s="12"/>
      <c r="D34" s="12"/>
      <c r="E34" s="12"/>
      <c r="F34" s="2"/>
    </row>
    <row r="35" spans="1:6" ht="19.5" customHeight="1">
      <c r="A35" s="8"/>
      <c r="B35" s="1"/>
      <c r="C35" s="12"/>
      <c r="D35" s="12"/>
      <c r="E35" s="12"/>
      <c r="F35" s="2"/>
    </row>
    <row r="36" spans="1:6" ht="19.5" customHeight="1">
      <c r="A36" s="8"/>
      <c r="B36" s="1"/>
      <c r="C36" s="12"/>
      <c r="D36" s="12"/>
      <c r="E36" s="12"/>
      <c r="F36" s="2"/>
    </row>
    <row r="37" spans="1:6" ht="19.5" customHeight="1">
      <c r="A37" s="8"/>
      <c r="B37" s="1"/>
      <c r="C37" s="12"/>
      <c r="D37" s="12"/>
      <c r="E37" s="12"/>
      <c r="F37" s="2"/>
    </row>
    <row r="38" spans="1:6" ht="19.5" customHeight="1">
      <c r="A38" s="8"/>
      <c r="B38" s="1"/>
      <c r="C38" s="12"/>
      <c r="D38" s="12"/>
      <c r="E38" s="12"/>
      <c r="F38" s="2"/>
    </row>
    <row r="39" spans="1:6" ht="19.5" customHeight="1">
      <c r="A39" s="8"/>
      <c r="B39" s="1"/>
      <c r="C39" s="12"/>
      <c r="D39" s="12"/>
      <c r="E39" s="12"/>
      <c r="F39" s="2"/>
    </row>
    <row r="40" spans="1:6" ht="19.5" customHeight="1" thickBot="1">
      <c r="A40" s="9"/>
      <c r="B40" s="3"/>
      <c r="C40" s="13"/>
      <c r="D40" s="13"/>
      <c r="E40" s="13"/>
      <c r="F40" s="4"/>
    </row>
  </sheetData>
  <mergeCells count="2">
    <mergeCell ref="C3:D3"/>
    <mergeCell ref="C2:E2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B7CF5-569E-4645-B1AD-899DCB0784FC}">
  <sheetPr codeName="Sheet11"/>
  <dimension ref="A1:F40"/>
  <sheetViews>
    <sheetView topLeftCell="A10" zoomScaleNormal="100" workbookViewId="0">
      <selection activeCell="C25" sqref="C25"/>
    </sheetView>
  </sheetViews>
  <sheetFormatPr defaultRowHeight="16.5"/>
  <cols>
    <col min="1" max="1" width="7.375" style="6" customWidth="1"/>
    <col min="2" max="2" width="26.75" customWidth="1"/>
    <col min="3" max="5" width="13.875" style="10" customWidth="1"/>
    <col min="6" max="6" width="21.125" customWidth="1"/>
  </cols>
  <sheetData>
    <row r="1" spans="1:6" s="54" customFormat="1">
      <c r="A1" s="53"/>
      <c r="C1" s="55"/>
      <c r="D1" s="55"/>
      <c r="E1" s="55"/>
    </row>
    <row r="2" spans="1:6" s="54" customFormat="1" ht="20.25">
      <c r="A2" s="53"/>
      <c r="C2" s="258" t="s">
        <v>238</v>
      </c>
      <c r="D2" s="259"/>
      <c r="E2" s="260"/>
    </row>
    <row r="3" spans="1:6" ht="17.25" thickBot="1">
      <c r="A3" s="46" t="s">
        <v>43</v>
      </c>
      <c r="B3" s="15" t="s">
        <v>45</v>
      </c>
      <c r="C3" s="263" t="s">
        <v>44</v>
      </c>
      <c r="D3" s="262"/>
      <c r="E3" s="14"/>
      <c r="F3" s="16"/>
    </row>
    <row r="4" spans="1:6" ht="23.25" customHeight="1" thickBot="1">
      <c r="A4" s="18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6" ht="19.5" customHeight="1">
      <c r="A5" s="107">
        <v>44985</v>
      </c>
      <c r="B5" s="29" t="s">
        <v>40</v>
      </c>
      <c r="C5" s="11">
        <v>30000000</v>
      </c>
      <c r="D5" s="11"/>
      <c r="E5" s="11">
        <f>C5-D5</f>
        <v>30000000</v>
      </c>
      <c r="F5" s="49" t="s">
        <v>76</v>
      </c>
    </row>
    <row r="6" spans="1:6" ht="19.5" customHeight="1">
      <c r="A6" s="108">
        <v>44985</v>
      </c>
      <c r="B6" s="33" t="s">
        <v>39</v>
      </c>
      <c r="C6" s="32"/>
      <c r="D6" s="32">
        <v>16600000</v>
      </c>
      <c r="E6" s="12">
        <f>E5+C6-D6</f>
        <v>13400000</v>
      </c>
      <c r="F6" s="25"/>
    </row>
    <row r="7" spans="1:6" ht="19.5" customHeight="1">
      <c r="A7" s="108">
        <v>45173</v>
      </c>
      <c r="B7" s="1" t="s">
        <v>273</v>
      </c>
      <c r="C7" s="12"/>
      <c r="D7" s="12">
        <v>2000000</v>
      </c>
      <c r="E7" s="23">
        <f>E6+C7-D7</f>
        <v>11400000</v>
      </c>
      <c r="F7" s="2"/>
    </row>
    <row r="8" spans="1:6" ht="19.5" customHeight="1">
      <c r="A8" s="108">
        <v>45273</v>
      </c>
      <c r="B8" s="1" t="s">
        <v>7</v>
      </c>
      <c r="C8" s="12"/>
      <c r="D8" s="12">
        <v>11400000</v>
      </c>
      <c r="E8" s="12">
        <f t="shared" ref="E8:E27" si="0">E7+C8-D8</f>
        <v>0</v>
      </c>
      <c r="F8" s="2"/>
    </row>
    <row r="9" spans="1:6" ht="19.5" customHeight="1">
      <c r="A9" s="108">
        <v>45358</v>
      </c>
      <c r="B9" s="1" t="s">
        <v>41</v>
      </c>
      <c r="C9" s="12">
        <v>60000000</v>
      </c>
      <c r="D9" s="12"/>
      <c r="E9" s="12">
        <f t="shared" si="0"/>
        <v>60000000</v>
      </c>
      <c r="F9" s="130" t="s">
        <v>473</v>
      </c>
    </row>
    <row r="10" spans="1:6" ht="19.5" customHeight="1">
      <c r="A10" s="108">
        <v>45358</v>
      </c>
      <c r="B10" s="29" t="s">
        <v>472</v>
      </c>
      <c r="C10" s="12"/>
      <c r="D10" s="12">
        <v>25000000</v>
      </c>
      <c r="E10" s="12">
        <f t="shared" si="0"/>
        <v>35000000</v>
      </c>
      <c r="F10" s="2"/>
    </row>
    <row r="11" spans="1:6" ht="19.5" customHeight="1">
      <c r="A11" s="108">
        <v>45358</v>
      </c>
      <c r="B11" s="1" t="s">
        <v>514</v>
      </c>
      <c r="C11" s="12">
        <v>3000000</v>
      </c>
      <c r="D11" s="12"/>
      <c r="E11" s="12">
        <f t="shared" si="0"/>
        <v>38000000</v>
      </c>
      <c r="F11" s="2" t="s">
        <v>513</v>
      </c>
    </row>
    <row r="12" spans="1:6" ht="19.5" customHeight="1">
      <c r="A12" s="108">
        <v>45384</v>
      </c>
      <c r="B12" s="1" t="s">
        <v>499</v>
      </c>
      <c r="C12" s="12">
        <v>800000</v>
      </c>
      <c r="D12" s="12"/>
      <c r="E12" s="12">
        <f t="shared" si="0"/>
        <v>38800000</v>
      </c>
      <c r="F12" s="2"/>
    </row>
    <row r="13" spans="1:6" ht="19.5" customHeight="1">
      <c r="A13" s="108">
        <v>45411</v>
      </c>
      <c r="B13" s="1" t="s">
        <v>532</v>
      </c>
      <c r="C13" s="12">
        <v>232800</v>
      </c>
      <c r="D13" s="12"/>
      <c r="E13" s="12">
        <f t="shared" si="0"/>
        <v>39032800</v>
      </c>
      <c r="F13" s="2" t="s">
        <v>646</v>
      </c>
    </row>
    <row r="14" spans="1:6" ht="19.5" customHeight="1">
      <c r="A14" s="108">
        <v>45434</v>
      </c>
      <c r="B14" s="1" t="s">
        <v>607</v>
      </c>
      <c r="C14" s="12">
        <v>509500</v>
      </c>
      <c r="D14" s="12"/>
      <c r="E14" s="27">
        <f t="shared" si="0"/>
        <v>39542300</v>
      </c>
      <c r="F14" s="2"/>
    </row>
    <row r="15" spans="1:6" ht="19.5" customHeight="1">
      <c r="A15" s="121">
        <v>45635</v>
      </c>
      <c r="B15" s="31" t="s">
        <v>7</v>
      </c>
      <c r="C15" s="32"/>
      <c r="D15" s="32">
        <v>6300000</v>
      </c>
      <c r="E15" s="37">
        <f t="shared" si="0"/>
        <v>33242300</v>
      </c>
      <c r="F15" s="2"/>
    </row>
    <row r="16" spans="1:6" ht="19.5" customHeight="1" thickBot="1">
      <c r="A16" s="247">
        <v>45651</v>
      </c>
      <c r="B16" s="248" t="s">
        <v>7</v>
      </c>
      <c r="C16" s="249"/>
      <c r="D16" s="249">
        <v>3500000</v>
      </c>
      <c r="E16" s="250">
        <f t="shared" si="0"/>
        <v>29742300</v>
      </c>
      <c r="F16" s="251"/>
    </row>
    <row r="17" spans="1:6" ht="19.5" customHeight="1">
      <c r="A17" s="107">
        <v>45814</v>
      </c>
      <c r="B17" s="5" t="s">
        <v>1268</v>
      </c>
      <c r="C17" s="11">
        <v>60000</v>
      </c>
      <c r="D17" s="11"/>
      <c r="E17" s="11">
        <f t="shared" si="0"/>
        <v>29802300</v>
      </c>
      <c r="F17" s="246" t="s">
        <v>1269</v>
      </c>
    </row>
    <row r="18" spans="1:6" ht="19.5" customHeight="1">
      <c r="A18" s="108">
        <v>45822</v>
      </c>
      <c r="B18" s="1" t="s">
        <v>1298</v>
      </c>
      <c r="C18" s="12">
        <v>10000</v>
      </c>
      <c r="D18" s="12"/>
      <c r="E18" s="12">
        <f t="shared" si="0"/>
        <v>29812300</v>
      </c>
      <c r="F18" s="2"/>
    </row>
    <row r="19" spans="1:6" ht="19.5" customHeight="1">
      <c r="A19" s="108"/>
      <c r="B19" s="1"/>
      <c r="C19" s="12"/>
      <c r="D19" s="12"/>
      <c r="E19" s="12">
        <f t="shared" si="0"/>
        <v>29812300</v>
      </c>
      <c r="F19" s="2"/>
    </row>
    <row r="20" spans="1:6" ht="19.5" customHeight="1">
      <c r="A20" s="108"/>
      <c r="B20" s="1"/>
      <c r="C20" s="12"/>
      <c r="D20" s="12"/>
      <c r="E20" s="12">
        <f t="shared" si="0"/>
        <v>29812300</v>
      </c>
      <c r="F20" s="2"/>
    </row>
    <row r="21" spans="1:6" ht="19.5" customHeight="1">
      <c r="A21" s="108"/>
      <c r="B21" s="1"/>
      <c r="C21" s="12"/>
      <c r="D21" s="12"/>
      <c r="E21" s="12">
        <f t="shared" si="0"/>
        <v>29812300</v>
      </c>
      <c r="F21" s="2"/>
    </row>
    <row r="22" spans="1:6" ht="19.5" customHeight="1">
      <c r="A22" s="108"/>
      <c r="B22" s="1"/>
      <c r="C22" s="12"/>
      <c r="D22" s="12"/>
      <c r="E22" s="12">
        <f t="shared" si="0"/>
        <v>29812300</v>
      </c>
      <c r="F22" s="2"/>
    </row>
    <row r="23" spans="1:6" ht="19.5" customHeight="1">
      <c r="A23" s="108"/>
      <c r="B23" s="1"/>
      <c r="C23" s="12"/>
      <c r="D23" s="12"/>
      <c r="E23" s="12">
        <f t="shared" si="0"/>
        <v>29812300</v>
      </c>
      <c r="F23" s="2"/>
    </row>
    <row r="24" spans="1:6" ht="19.5" customHeight="1">
      <c r="A24" s="108"/>
      <c r="B24" s="1"/>
      <c r="C24" s="12"/>
      <c r="D24" s="12"/>
      <c r="E24" s="12">
        <f t="shared" si="0"/>
        <v>29812300</v>
      </c>
      <c r="F24" s="2"/>
    </row>
    <row r="25" spans="1:6" ht="19.5" customHeight="1">
      <c r="A25" s="108"/>
      <c r="B25" s="1"/>
      <c r="C25" s="12"/>
      <c r="D25" s="12"/>
      <c r="E25" s="12">
        <f t="shared" si="0"/>
        <v>29812300</v>
      </c>
      <c r="F25" s="2"/>
    </row>
    <row r="26" spans="1:6" ht="19.5" customHeight="1">
      <c r="A26" s="108"/>
      <c r="B26" s="1"/>
      <c r="C26" s="12"/>
      <c r="D26" s="12"/>
      <c r="E26" s="12">
        <f t="shared" si="0"/>
        <v>29812300</v>
      </c>
      <c r="F26" s="2"/>
    </row>
    <row r="27" spans="1:6" ht="19.5" customHeight="1">
      <c r="A27" s="108"/>
      <c r="B27" s="1"/>
      <c r="C27" s="12"/>
      <c r="D27" s="12"/>
      <c r="E27" s="12">
        <f t="shared" si="0"/>
        <v>29812300</v>
      </c>
      <c r="F27" s="2"/>
    </row>
    <row r="28" spans="1:6" ht="19.5" customHeight="1">
      <c r="A28" s="8"/>
      <c r="B28" s="1"/>
      <c r="C28" s="12"/>
      <c r="D28" s="12"/>
      <c r="E28" s="12"/>
      <c r="F28" s="2"/>
    </row>
    <row r="29" spans="1:6" ht="19.5" customHeight="1">
      <c r="A29" s="8"/>
      <c r="B29" s="1"/>
      <c r="C29" s="12"/>
      <c r="D29" s="12"/>
      <c r="E29" s="12"/>
      <c r="F29" s="2"/>
    </row>
    <row r="30" spans="1:6" ht="19.5" customHeight="1">
      <c r="A30" s="8"/>
      <c r="B30" s="1"/>
      <c r="C30" s="12"/>
      <c r="D30" s="12"/>
      <c r="E30" s="12"/>
      <c r="F30" s="2"/>
    </row>
    <row r="31" spans="1:6" ht="19.5" customHeight="1">
      <c r="A31" s="8"/>
      <c r="B31" s="1"/>
      <c r="C31" s="12"/>
      <c r="D31" s="12"/>
      <c r="E31" s="12"/>
      <c r="F31" s="2"/>
    </row>
    <row r="32" spans="1:6" ht="19.5" customHeight="1">
      <c r="A32" s="8"/>
      <c r="B32" s="1"/>
      <c r="C32" s="12"/>
      <c r="D32" s="12"/>
      <c r="E32" s="12"/>
      <c r="F32" s="2"/>
    </row>
    <row r="33" spans="1:6" ht="19.5" customHeight="1">
      <c r="A33" s="8"/>
      <c r="B33" s="1"/>
      <c r="C33" s="12"/>
      <c r="D33" s="12"/>
      <c r="E33" s="12"/>
      <c r="F33" s="2"/>
    </row>
    <row r="34" spans="1:6" ht="19.5" customHeight="1">
      <c r="A34" s="8"/>
      <c r="B34" s="1"/>
      <c r="C34" s="12"/>
      <c r="D34" s="12"/>
      <c r="E34" s="12"/>
      <c r="F34" s="2"/>
    </row>
    <row r="35" spans="1:6" ht="19.5" customHeight="1">
      <c r="A35" s="8"/>
      <c r="B35" s="1"/>
      <c r="C35" s="12"/>
      <c r="D35" s="12"/>
      <c r="E35" s="12"/>
      <c r="F35" s="2"/>
    </row>
    <row r="36" spans="1:6" ht="19.5" customHeight="1">
      <c r="A36" s="8"/>
      <c r="B36" s="1"/>
      <c r="C36" s="12"/>
      <c r="D36" s="12"/>
      <c r="E36" s="12"/>
      <c r="F36" s="2"/>
    </row>
    <row r="37" spans="1:6" ht="19.5" customHeight="1">
      <c r="A37" s="8"/>
      <c r="B37" s="1"/>
      <c r="C37" s="12"/>
      <c r="D37" s="12"/>
      <c r="E37" s="12"/>
      <c r="F37" s="2"/>
    </row>
    <row r="38" spans="1:6" ht="19.5" customHeight="1">
      <c r="A38" s="8"/>
      <c r="B38" s="1"/>
      <c r="C38" s="12"/>
      <c r="D38" s="12"/>
      <c r="E38" s="12"/>
      <c r="F38" s="2"/>
    </row>
    <row r="39" spans="1:6" ht="19.5" customHeight="1">
      <c r="A39" s="8"/>
      <c r="B39" s="1"/>
      <c r="C39" s="12"/>
      <c r="D39" s="12"/>
      <c r="E39" s="12"/>
      <c r="F39" s="2"/>
    </row>
    <row r="40" spans="1:6" ht="19.5" customHeight="1" thickBot="1">
      <c r="A40" s="9"/>
      <c r="B40" s="3"/>
      <c r="C40" s="13"/>
      <c r="D40" s="13"/>
      <c r="E40" s="13"/>
      <c r="F40" s="4"/>
    </row>
  </sheetData>
  <mergeCells count="2">
    <mergeCell ref="C3:D3"/>
    <mergeCell ref="C2:E2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7311B-90EB-4E16-9D82-CD26FE762533}">
  <dimension ref="A1:F40"/>
  <sheetViews>
    <sheetView zoomScaleNormal="100" workbookViewId="0">
      <selection activeCell="C26" sqref="C26"/>
    </sheetView>
  </sheetViews>
  <sheetFormatPr defaultRowHeight="16.5"/>
  <cols>
    <col min="1" max="1" width="7.375" style="6" customWidth="1"/>
    <col min="2" max="2" width="26.75" customWidth="1"/>
    <col min="3" max="5" width="13.875" style="10" customWidth="1"/>
    <col min="6" max="6" width="18.25" customWidth="1"/>
  </cols>
  <sheetData>
    <row r="1" spans="1:6" s="54" customFormat="1">
      <c r="A1" s="53"/>
      <c r="C1" s="55"/>
      <c r="D1" s="55"/>
      <c r="E1" s="55"/>
    </row>
    <row r="2" spans="1:6" s="54" customFormat="1" ht="20.25">
      <c r="A2" s="53"/>
      <c r="C2" s="258" t="s">
        <v>238</v>
      </c>
      <c r="D2" s="259"/>
      <c r="E2" s="260"/>
    </row>
    <row r="3" spans="1:6" s="54" customFormat="1" ht="17.25" thickBot="1">
      <c r="A3" s="126" t="s">
        <v>1089</v>
      </c>
      <c r="B3" s="83" t="s">
        <v>1090</v>
      </c>
      <c r="C3" s="261" t="s">
        <v>1091</v>
      </c>
      <c r="D3" s="261"/>
      <c r="E3" s="71"/>
      <c r="F3" s="187"/>
    </row>
    <row r="4" spans="1:6" ht="23.25" customHeight="1" thickBot="1">
      <c r="A4" s="18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6" ht="19.5" customHeight="1">
      <c r="A5" s="186">
        <v>45750</v>
      </c>
      <c r="B5" s="5" t="s">
        <v>41</v>
      </c>
      <c r="C5" s="11">
        <v>47000000</v>
      </c>
      <c r="D5" s="11"/>
      <c r="E5" s="11">
        <f>C5-D5</f>
        <v>47000000</v>
      </c>
      <c r="F5" s="159"/>
    </row>
    <row r="6" spans="1:6" ht="19.5" customHeight="1">
      <c r="A6" s="185">
        <v>45755</v>
      </c>
      <c r="B6" s="33" t="s">
        <v>7</v>
      </c>
      <c r="C6" s="32"/>
      <c r="D6" s="32">
        <v>47000000</v>
      </c>
      <c r="E6" s="32">
        <f>E5+C6-D6</f>
        <v>0</v>
      </c>
      <c r="F6" s="38"/>
    </row>
    <row r="7" spans="1:6" ht="19.5" customHeight="1">
      <c r="A7" s="185"/>
      <c r="B7" s="1"/>
      <c r="C7" s="12"/>
      <c r="D7" s="12"/>
      <c r="E7" s="12">
        <f t="shared" ref="E7:E27" si="0">E6+C7-D7</f>
        <v>0</v>
      </c>
      <c r="F7" s="2"/>
    </row>
    <row r="8" spans="1:6" ht="19.5" customHeight="1">
      <c r="A8" s="185"/>
      <c r="B8" s="1"/>
      <c r="C8" s="12"/>
      <c r="D8" s="12"/>
      <c r="E8" s="12">
        <f t="shared" si="0"/>
        <v>0</v>
      </c>
      <c r="F8" s="2"/>
    </row>
    <row r="9" spans="1:6" ht="19.5" customHeight="1">
      <c r="A9" s="185"/>
      <c r="B9" s="1"/>
      <c r="C9" s="12"/>
      <c r="D9" s="12"/>
      <c r="E9" s="12">
        <f t="shared" si="0"/>
        <v>0</v>
      </c>
      <c r="F9" s="2"/>
    </row>
    <row r="10" spans="1:6" ht="19.5" customHeight="1">
      <c r="A10" s="185"/>
      <c r="B10" s="1"/>
      <c r="C10" s="12"/>
      <c r="D10" s="12"/>
      <c r="E10" s="12">
        <f t="shared" si="0"/>
        <v>0</v>
      </c>
      <c r="F10" s="2"/>
    </row>
    <row r="11" spans="1:6" ht="19.5" customHeight="1">
      <c r="A11" s="185"/>
      <c r="B11" s="1"/>
      <c r="C11" s="12"/>
      <c r="D11" s="12"/>
      <c r="E11" s="12">
        <f t="shared" si="0"/>
        <v>0</v>
      </c>
      <c r="F11" s="2"/>
    </row>
    <row r="12" spans="1:6" ht="19.5" customHeight="1">
      <c r="A12" s="185"/>
      <c r="B12" s="1"/>
      <c r="C12" s="12"/>
      <c r="D12" s="12"/>
      <c r="E12" s="12">
        <f t="shared" si="0"/>
        <v>0</v>
      </c>
      <c r="F12" s="2"/>
    </row>
    <row r="13" spans="1:6" ht="19.5" customHeight="1">
      <c r="A13" s="185"/>
      <c r="B13" s="1"/>
      <c r="C13" s="12"/>
      <c r="D13" s="12"/>
      <c r="E13" s="12">
        <f t="shared" si="0"/>
        <v>0</v>
      </c>
      <c r="F13" s="2"/>
    </row>
    <row r="14" spans="1:6" ht="19.5" customHeight="1">
      <c r="A14" s="185"/>
      <c r="B14" s="1"/>
      <c r="C14" s="12"/>
      <c r="D14" s="12"/>
      <c r="E14" s="12">
        <f t="shared" si="0"/>
        <v>0</v>
      </c>
      <c r="F14" s="2"/>
    </row>
    <row r="15" spans="1:6" ht="19.5" customHeight="1">
      <c r="A15" s="185"/>
      <c r="B15" s="1"/>
      <c r="C15" s="12"/>
      <c r="D15" s="12"/>
      <c r="E15" s="12">
        <f t="shared" si="0"/>
        <v>0</v>
      </c>
      <c r="F15" s="2"/>
    </row>
    <row r="16" spans="1:6" ht="19.5" customHeight="1">
      <c r="A16" s="185"/>
      <c r="B16" s="1"/>
      <c r="C16" s="12"/>
      <c r="D16" s="12"/>
      <c r="E16" s="12">
        <f t="shared" si="0"/>
        <v>0</v>
      </c>
      <c r="F16" s="2"/>
    </row>
    <row r="17" spans="1:6" ht="19.5" customHeight="1">
      <c r="A17" s="185"/>
      <c r="B17" s="1"/>
      <c r="C17" s="12"/>
      <c r="D17" s="12"/>
      <c r="E17" s="12">
        <f t="shared" si="0"/>
        <v>0</v>
      </c>
      <c r="F17" s="2"/>
    </row>
    <row r="18" spans="1:6" ht="19.5" customHeight="1">
      <c r="A18" s="185"/>
      <c r="B18" s="1"/>
      <c r="C18" s="12"/>
      <c r="D18" s="12"/>
      <c r="E18" s="12">
        <f t="shared" si="0"/>
        <v>0</v>
      </c>
      <c r="F18" s="2"/>
    </row>
    <row r="19" spans="1:6" ht="19.5" customHeight="1">
      <c r="A19" s="185"/>
      <c r="B19" s="1"/>
      <c r="C19" s="12"/>
      <c r="D19" s="12"/>
      <c r="E19" s="12">
        <f t="shared" si="0"/>
        <v>0</v>
      </c>
      <c r="F19" s="2"/>
    </row>
    <row r="20" spans="1:6" ht="19.5" customHeight="1">
      <c r="A20" s="185"/>
      <c r="B20" s="1"/>
      <c r="C20" s="12"/>
      <c r="D20" s="12"/>
      <c r="E20" s="12">
        <f t="shared" si="0"/>
        <v>0</v>
      </c>
      <c r="F20" s="2"/>
    </row>
    <row r="21" spans="1:6" ht="19.5" customHeight="1">
      <c r="A21" s="185"/>
      <c r="B21" s="1"/>
      <c r="C21" s="12"/>
      <c r="D21" s="12"/>
      <c r="E21" s="12">
        <f t="shared" si="0"/>
        <v>0</v>
      </c>
      <c r="F21" s="2"/>
    </row>
    <row r="22" spans="1:6" ht="19.5" customHeight="1">
      <c r="A22" s="185"/>
      <c r="B22" s="1"/>
      <c r="C22" s="12"/>
      <c r="D22" s="12"/>
      <c r="E22" s="12">
        <f t="shared" si="0"/>
        <v>0</v>
      </c>
      <c r="F22" s="2"/>
    </row>
    <row r="23" spans="1:6" ht="19.5" customHeight="1">
      <c r="A23" s="185"/>
      <c r="B23" s="1"/>
      <c r="C23" s="12"/>
      <c r="D23" s="12"/>
      <c r="E23" s="12">
        <f t="shared" si="0"/>
        <v>0</v>
      </c>
      <c r="F23" s="2"/>
    </row>
    <row r="24" spans="1:6" ht="19.5" customHeight="1">
      <c r="A24" s="185"/>
      <c r="B24" s="1"/>
      <c r="C24" s="12"/>
      <c r="D24" s="12"/>
      <c r="E24" s="12">
        <f t="shared" si="0"/>
        <v>0</v>
      </c>
      <c r="F24" s="2"/>
    </row>
    <row r="25" spans="1:6" ht="19.5" customHeight="1">
      <c r="A25" s="185"/>
      <c r="B25" s="1"/>
      <c r="C25" s="12"/>
      <c r="D25" s="12"/>
      <c r="E25" s="12">
        <f t="shared" si="0"/>
        <v>0</v>
      </c>
      <c r="F25" s="2"/>
    </row>
    <row r="26" spans="1:6" ht="19.5" customHeight="1">
      <c r="A26" s="185"/>
      <c r="B26" s="1"/>
      <c r="C26" s="12"/>
      <c r="D26" s="12"/>
      <c r="E26" s="12">
        <f t="shared" si="0"/>
        <v>0</v>
      </c>
      <c r="F26" s="2"/>
    </row>
    <row r="27" spans="1:6" ht="19.5" customHeight="1">
      <c r="A27" s="185"/>
      <c r="B27" s="1"/>
      <c r="C27" s="12"/>
      <c r="D27" s="12"/>
      <c r="E27" s="12">
        <f t="shared" si="0"/>
        <v>0</v>
      </c>
      <c r="F27" s="2"/>
    </row>
    <row r="28" spans="1:6" ht="19.5" customHeight="1">
      <c r="A28" s="185"/>
      <c r="B28" s="1"/>
      <c r="C28" s="12"/>
      <c r="D28" s="12"/>
      <c r="E28" s="12"/>
      <c r="F28" s="2"/>
    </row>
    <row r="29" spans="1:6" ht="19.5" customHeight="1">
      <c r="A29" s="185"/>
      <c r="B29" s="1"/>
      <c r="C29" s="12"/>
      <c r="D29" s="12"/>
      <c r="E29" s="12"/>
      <c r="F29" s="2"/>
    </row>
    <row r="30" spans="1:6" ht="19.5" customHeight="1">
      <c r="A30" s="8"/>
      <c r="B30" s="1"/>
      <c r="C30" s="12"/>
      <c r="D30" s="12"/>
      <c r="E30" s="12"/>
      <c r="F30" s="2"/>
    </row>
    <row r="31" spans="1:6" ht="19.5" customHeight="1">
      <c r="A31" s="8"/>
      <c r="B31" s="1"/>
      <c r="C31" s="12"/>
      <c r="D31" s="12"/>
      <c r="E31" s="12"/>
      <c r="F31" s="2"/>
    </row>
    <row r="32" spans="1:6" ht="19.5" customHeight="1">
      <c r="A32" s="8"/>
      <c r="B32" s="1"/>
      <c r="C32" s="12"/>
      <c r="D32" s="12"/>
      <c r="E32" s="12"/>
      <c r="F32" s="2"/>
    </row>
    <row r="33" spans="1:6" ht="19.5" customHeight="1">
      <c r="A33" s="8"/>
      <c r="B33" s="1"/>
      <c r="C33" s="12"/>
      <c r="D33" s="12"/>
      <c r="E33" s="12"/>
      <c r="F33" s="2"/>
    </row>
    <row r="34" spans="1:6" ht="19.5" customHeight="1">
      <c r="A34" s="8"/>
      <c r="B34" s="1"/>
      <c r="C34" s="12"/>
      <c r="D34" s="12"/>
      <c r="E34" s="12"/>
      <c r="F34" s="2"/>
    </row>
    <row r="35" spans="1:6" ht="19.5" customHeight="1">
      <c r="A35" s="8"/>
      <c r="B35" s="1"/>
      <c r="C35" s="12"/>
      <c r="D35" s="12"/>
      <c r="E35" s="12"/>
      <c r="F35" s="2"/>
    </row>
    <row r="36" spans="1:6" ht="19.5" customHeight="1">
      <c r="A36" s="8"/>
      <c r="B36" s="1"/>
      <c r="C36" s="12"/>
      <c r="D36" s="12"/>
      <c r="E36" s="12"/>
      <c r="F36" s="2"/>
    </row>
    <row r="37" spans="1:6" ht="19.5" customHeight="1">
      <c r="A37" s="8"/>
      <c r="B37" s="1"/>
      <c r="C37" s="12"/>
      <c r="D37" s="12"/>
      <c r="E37" s="12"/>
      <c r="F37" s="2"/>
    </row>
    <row r="38" spans="1:6" ht="19.5" customHeight="1">
      <c r="A38" s="8"/>
      <c r="B38" s="1"/>
      <c r="C38" s="12"/>
      <c r="D38" s="12"/>
      <c r="E38" s="12"/>
      <c r="F38" s="2"/>
    </row>
    <row r="39" spans="1:6" ht="19.5" customHeight="1">
      <c r="A39" s="8"/>
      <c r="B39" s="1"/>
      <c r="C39" s="12"/>
      <c r="D39" s="12"/>
      <c r="E39" s="12"/>
      <c r="F39" s="2"/>
    </row>
    <row r="40" spans="1:6" ht="19.5" customHeight="1" thickBot="1">
      <c r="A40" s="9"/>
      <c r="B40" s="3"/>
      <c r="C40" s="13"/>
      <c r="D40" s="13"/>
      <c r="E40" s="13"/>
      <c r="F40" s="4"/>
    </row>
  </sheetData>
  <mergeCells count="2">
    <mergeCell ref="C2:E2"/>
    <mergeCell ref="C3:D3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B2C0E-0DDD-428A-8B8A-93A932B78AB4}">
  <dimension ref="A1:F40"/>
  <sheetViews>
    <sheetView zoomScaleNormal="100" workbookViewId="0">
      <selection activeCell="D27" sqref="D27"/>
    </sheetView>
  </sheetViews>
  <sheetFormatPr defaultRowHeight="16.5"/>
  <cols>
    <col min="1" max="1" width="7.375" style="6" customWidth="1"/>
    <col min="2" max="2" width="26.75" customWidth="1"/>
    <col min="3" max="5" width="13.875" style="10" customWidth="1"/>
    <col min="6" max="6" width="18.25" customWidth="1"/>
  </cols>
  <sheetData>
    <row r="1" spans="1:6" s="54" customFormat="1">
      <c r="A1" s="53"/>
      <c r="C1" s="55"/>
      <c r="D1" s="55"/>
      <c r="E1" s="55"/>
    </row>
    <row r="2" spans="1:6" s="54" customFormat="1" ht="20.25">
      <c r="A2" s="53"/>
      <c r="C2" s="258" t="s">
        <v>238</v>
      </c>
      <c r="D2" s="259"/>
      <c r="E2" s="260"/>
    </row>
    <row r="3" spans="1:6" s="54" customFormat="1" ht="17.25" thickBot="1">
      <c r="A3" s="126" t="s">
        <v>1115</v>
      </c>
      <c r="B3" s="83"/>
      <c r="C3" s="261"/>
      <c r="D3" s="261"/>
      <c r="E3" s="71"/>
      <c r="F3" s="187"/>
    </row>
    <row r="4" spans="1:6" ht="23.25" customHeight="1" thickBot="1">
      <c r="A4" s="18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6" ht="19.5" customHeight="1">
      <c r="A5" s="186">
        <v>45756</v>
      </c>
      <c r="B5" s="5" t="s">
        <v>1116</v>
      </c>
      <c r="C5" s="11">
        <v>34000000</v>
      </c>
      <c r="D5" s="11"/>
      <c r="E5" s="11">
        <f>C5-D5</f>
        <v>34000000</v>
      </c>
      <c r="F5" s="159" t="s">
        <v>1117</v>
      </c>
    </row>
    <row r="6" spans="1:6" ht="19.5" customHeight="1">
      <c r="A6" s="185">
        <v>45762</v>
      </c>
      <c r="B6" s="33" t="s">
        <v>107</v>
      </c>
      <c r="C6" s="32"/>
      <c r="D6" s="32">
        <v>21600000</v>
      </c>
      <c r="E6" s="32">
        <f>E5+C6-D6</f>
        <v>12400000</v>
      </c>
      <c r="F6" s="38"/>
    </row>
    <row r="7" spans="1:6" ht="19.5" customHeight="1">
      <c r="A7" s="185">
        <v>45757</v>
      </c>
      <c r="B7" s="40" t="s">
        <v>7</v>
      </c>
      <c r="C7" s="41"/>
      <c r="D7" s="41">
        <v>12400000</v>
      </c>
      <c r="E7" s="12">
        <f t="shared" ref="E7:E27" si="0">E6+C7-D7</f>
        <v>0</v>
      </c>
      <c r="F7" s="2"/>
    </row>
    <row r="8" spans="1:6" ht="19.5" customHeight="1">
      <c r="A8" s="185"/>
      <c r="B8" s="1"/>
      <c r="C8" s="12"/>
      <c r="D8" s="12"/>
      <c r="E8" s="12">
        <f t="shared" si="0"/>
        <v>0</v>
      </c>
      <c r="F8" s="2"/>
    </row>
    <row r="9" spans="1:6" ht="19.5" customHeight="1">
      <c r="A9" s="185"/>
      <c r="B9" s="1"/>
      <c r="C9" s="12"/>
      <c r="D9" s="12"/>
      <c r="E9" s="12">
        <f t="shared" si="0"/>
        <v>0</v>
      </c>
      <c r="F9" s="2"/>
    </row>
    <row r="10" spans="1:6" ht="19.5" customHeight="1">
      <c r="A10" s="185"/>
      <c r="B10" s="1"/>
      <c r="C10" s="12"/>
      <c r="D10" s="12"/>
      <c r="E10" s="12">
        <f t="shared" si="0"/>
        <v>0</v>
      </c>
      <c r="F10" s="2"/>
    </row>
    <row r="11" spans="1:6" ht="19.5" customHeight="1">
      <c r="A11" s="185"/>
      <c r="B11" s="1"/>
      <c r="C11" s="12"/>
      <c r="D11" s="12"/>
      <c r="E11" s="12">
        <f t="shared" si="0"/>
        <v>0</v>
      </c>
      <c r="F11" s="2"/>
    </row>
    <row r="12" spans="1:6" ht="19.5" customHeight="1">
      <c r="A12" s="185"/>
      <c r="B12" s="1"/>
      <c r="C12" s="12"/>
      <c r="D12" s="12"/>
      <c r="E12" s="12">
        <f t="shared" si="0"/>
        <v>0</v>
      </c>
      <c r="F12" s="2"/>
    </row>
    <row r="13" spans="1:6" ht="19.5" customHeight="1">
      <c r="A13" s="185"/>
      <c r="B13" s="1"/>
      <c r="C13" s="12"/>
      <c r="D13" s="12"/>
      <c r="E13" s="12">
        <f t="shared" si="0"/>
        <v>0</v>
      </c>
      <c r="F13" s="2"/>
    </row>
    <row r="14" spans="1:6" ht="19.5" customHeight="1">
      <c r="A14" s="185"/>
      <c r="B14" s="1"/>
      <c r="C14" s="12"/>
      <c r="D14" s="12"/>
      <c r="E14" s="12">
        <f t="shared" si="0"/>
        <v>0</v>
      </c>
      <c r="F14" s="2"/>
    </row>
    <row r="15" spans="1:6" ht="19.5" customHeight="1">
      <c r="A15" s="185"/>
      <c r="B15" s="1"/>
      <c r="C15" s="12"/>
      <c r="D15" s="12"/>
      <c r="E15" s="12">
        <f t="shared" si="0"/>
        <v>0</v>
      </c>
      <c r="F15" s="2"/>
    </row>
    <row r="16" spans="1:6" ht="19.5" customHeight="1">
      <c r="A16" s="185"/>
      <c r="B16" s="1"/>
      <c r="C16" s="12"/>
      <c r="D16" s="12"/>
      <c r="E16" s="12">
        <f t="shared" si="0"/>
        <v>0</v>
      </c>
      <c r="F16" s="2"/>
    </row>
    <row r="17" spans="1:6" ht="19.5" customHeight="1">
      <c r="A17" s="185"/>
      <c r="B17" s="1"/>
      <c r="C17" s="12"/>
      <c r="D17" s="12"/>
      <c r="E17" s="12">
        <f t="shared" si="0"/>
        <v>0</v>
      </c>
      <c r="F17" s="2"/>
    </row>
    <row r="18" spans="1:6" ht="19.5" customHeight="1">
      <c r="A18" s="185"/>
      <c r="B18" s="1"/>
      <c r="C18" s="12"/>
      <c r="D18" s="12"/>
      <c r="E18" s="12">
        <f t="shared" si="0"/>
        <v>0</v>
      </c>
      <c r="F18" s="2"/>
    </row>
    <row r="19" spans="1:6" ht="19.5" customHeight="1">
      <c r="A19" s="185"/>
      <c r="B19" s="1"/>
      <c r="C19" s="12"/>
      <c r="D19" s="12"/>
      <c r="E19" s="12">
        <f t="shared" si="0"/>
        <v>0</v>
      </c>
      <c r="F19" s="2"/>
    </row>
    <row r="20" spans="1:6" ht="19.5" customHeight="1">
      <c r="A20" s="185"/>
      <c r="B20" s="1"/>
      <c r="C20" s="12"/>
      <c r="D20" s="12"/>
      <c r="E20" s="12">
        <f t="shared" si="0"/>
        <v>0</v>
      </c>
      <c r="F20" s="2"/>
    </row>
    <row r="21" spans="1:6" ht="19.5" customHeight="1">
      <c r="A21" s="185"/>
      <c r="B21" s="1"/>
      <c r="C21" s="12"/>
      <c r="D21" s="12"/>
      <c r="E21" s="12">
        <f t="shared" si="0"/>
        <v>0</v>
      </c>
      <c r="F21" s="2"/>
    </row>
    <row r="22" spans="1:6" ht="19.5" customHeight="1">
      <c r="A22" s="185"/>
      <c r="B22" s="1"/>
      <c r="C22" s="12"/>
      <c r="D22" s="12"/>
      <c r="E22" s="12">
        <f t="shared" si="0"/>
        <v>0</v>
      </c>
      <c r="F22" s="2"/>
    </row>
    <row r="23" spans="1:6" ht="19.5" customHeight="1">
      <c r="A23" s="185"/>
      <c r="B23" s="1"/>
      <c r="C23" s="12"/>
      <c r="D23" s="12"/>
      <c r="E23" s="12">
        <f t="shared" si="0"/>
        <v>0</v>
      </c>
      <c r="F23" s="2"/>
    </row>
    <row r="24" spans="1:6" ht="19.5" customHeight="1">
      <c r="A24" s="185"/>
      <c r="B24" s="1"/>
      <c r="C24" s="12"/>
      <c r="D24" s="12"/>
      <c r="E24" s="12">
        <f t="shared" si="0"/>
        <v>0</v>
      </c>
      <c r="F24" s="2"/>
    </row>
    <row r="25" spans="1:6" ht="19.5" customHeight="1">
      <c r="A25" s="185"/>
      <c r="B25" s="1"/>
      <c r="C25" s="12"/>
      <c r="D25" s="12"/>
      <c r="E25" s="12">
        <f t="shared" si="0"/>
        <v>0</v>
      </c>
      <c r="F25" s="2"/>
    </row>
    <row r="26" spans="1:6" ht="19.5" customHeight="1">
      <c r="A26" s="185"/>
      <c r="B26" s="1"/>
      <c r="C26" s="12"/>
      <c r="D26" s="12"/>
      <c r="E26" s="12">
        <f t="shared" si="0"/>
        <v>0</v>
      </c>
      <c r="F26" s="2"/>
    </row>
    <row r="27" spans="1:6" ht="19.5" customHeight="1">
      <c r="A27" s="185"/>
      <c r="B27" s="1"/>
      <c r="C27" s="12"/>
      <c r="D27" s="12"/>
      <c r="E27" s="12">
        <f t="shared" si="0"/>
        <v>0</v>
      </c>
      <c r="F27" s="2"/>
    </row>
    <row r="28" spans="1:6" ht="19.5" customHeight="1">
      <c r="A28" s="185"/>
      <c r="B28" s="1"/>
      <c r="C28" s="12"/>
      <c r="D28" s="12"/>
      <c r="E28" s="12"/>
      <c r="F28" s="2"/>
    </row>
    <row r="29" spans="1:6" ht="19.5" customHeight="1">
      <c r="A29" s="185"/>
      <c r="B29" s="1"/>
      <c r="C29" s="12"/>
      <c r="D29" s="12"/>
      <c r="E29" s="12"/>
      <c r="F29" s="2"/>
    </row>
    <row r="30" spans="1:6" ht="19.5" customHeight="1">
      <c r="A30" s="8"/>
      <c r="B30" s="1"/>
      <c r="C30" s="12"/>
      <c r="D30" s="12"/>
      <c r="E30" s="12"/>
      <c r="F30" s="2"/>
    </row>
    <row r="31" spans="1:6" ht="19.5" customHeight="1">
      <c r="A31" s="8"/>
      <c r="B31" s="1"/>
      <c r="C31" s="12"/>
      <c r="D31" s="12"/>
      <c r="E31" s="12"/>
      <c r="F31" s="2"/>
    </row>
    <row r="32" spans="1:6" ht="19.5" customHeight="1">
      <c r="A32" s="8"/>
      <c r="B32" s="1"/>
      <c r="C32" s="12"/>
      <c r="D32" s="12"/>
      <c r="E32" s="12"/>
      <c r="F32" s="2"/>
    </row>
    <row r="33" spans="1:6" ht="19.5" customHeight="1">
      <c r="A33" s="8"/>
      <c r="B33" s="1"/>
      <c r="C33" s="12"/>
      <c r="D33" s="12"/>
      <c r="E33" s="12"/>
      <c r="F33" s="2"/>
    </row>
    <row r="34" spans="1:6" ht="19.5" customHeight="1">
      <c r="A34" s="8"/>
      <c r="B34" s="1"/>
      <c r="C34" s="12"/>
      <c r="D34" s="12"/>
      <c r="E34" s="12"/>
      <c r="F34" s="2"/>
    </row>
    <row r="35" spans="1:6" ht="19.5" customHeight="1">
      <c r="A35" s="8"/>
      <c r="B35" s="1"/>
      <c r="C35" s="12"/>
      <c r="D35" s="12"/>
      <c r="E35" s="12"/>
      <c r="F35" s="2"/>
    </row>
    <row r="36" spans="1:6" ht="19.5" customHeight="1">
      <c r="A36" s="8"/>
      <c r="B36" s="1"/>
      <c r="C36" s="12"/>
      <c r="D36" s="12"/>
      <c r="E36" s="12"/>
      <c r="F36" s="2"/>
    </row>
    <row r="37" spans="1:6" ht="19.5" customHeight="1">
      <c r="A37" s="8"/>
      <c r="B37" s="1"/>
      <c r="C37" s="12"/>
      <c r="D37" s="12"/>
      <c r="E37" s="12"/>
      <c r="F37" s="2"/>
    </row>
    <row r="38" spans="1:6" ht="19.5" customHeight="1">
      <c r="A38" s="8"/>
      <c r="B38" s="1"/>
      <c r="C38" s="12"/>
      <c r="D38" s="12"/>
      <c r="E38" s="12"/>
      <c r="F38" s="2"/>
    </row>
    <row r="39" spans="1:6" ht="19.5" customHeight="1">
      <c r="A39" s="8"/>
      <c r="B39" s="1"/>
      <c r="C39" s="12"/>
      <c r="D39" s="12"/>
      <c r="E39" s="12"/>
      <c r="F39" s="2"/>
    </row>
    <row r="40" spans="1:6" ht="19.5" customHeight="1" thickBot="1">
      <c r="A40" s="9"/>
      <c r="B40" s="3"/>
      <c r="C40" s="13"/>
      <c r="D40" s="13"/>
      <c r="E40" s="13"/>
      <c r="F40" s="4"/>
    </row>
  </sheetData>
  <mergeCells count="2">
    <mergeCell ref="C2:E2"/>
    <mergeCell ref="C3:D3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4E825-D2D6-4FC4-AB0E-129BA5975F35}">
  <dimension ref="A1:F40"/>
  <sheetViews>
    <sheetView zoomScaleNormal="100" workbookViewId="0">
      <selection activeCell="I26" sqref="I26"/>
    </sheetView>
  </sheetViews>
  <sheetFormatPr defaultRowHeight="16.5"/>
  <cols>
    <col min="1" max="1" width="7.375" style="6" customWidth="1"/>
    <col min="2" max="2" width="26.75" customWidth="1"/>
    <col min="3" max="5" width="13.875" style="10" customWidth="1"/>
    <col min="6" max="6" width="18.25" customWidth="1"/>
  </cols>
  <sheetData>
    <row r="1" spans="1:6" s="54" customFormat="1">
      <c r="A1" s="53"/>
      <c r="C1" s="55"/>
      <c r="D1" s="55"/>
      <c r="E1" s="55"/>
    </row>
    <row r="2" spans="1:6" s="54" customFormat="1" ht="20.25">
      <c r="A2" s="53"/>
      <c r="C2" s="258" t="s">
        <v>238</v>
      </c>
      <c r="D2" s="259"/>
      <c r="E2" s="260"/>
    </row>
    <row r="3" spans="1:6" s="54" customFormat="1" ht="17.25" thickBot="1">
      <c r="A3" s="126" t="s">
        <v>1102</v>
      </c>
      <c r="B3" s="83" t="s">
        <v>1108</v>
      </c>
      <c r="C3" s="261" t="s">
        <v>1109</v>
      </c>
      <c r="D3" s="261"/>
      <c r="E3" s="71"/>
      <c r="F3" s="234" t="s">
        <v>1107</v>
      </c>
    </row>
    <row r="4" spans="1:6" ht="23.25" customHeight="1" thickBot="1">
      <c r="A4" s="18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6" ht="19.5" customHeight="1">
      <c r="A5" s="186">
        <v>45714</v>
      </c>
      <c r="B5" s="5" t="s">
        <v>1103</v>
      </c>
      <c r="C5" s="11">
        <v>37700000</v>
      </c>
      <c r="D5" s="11"/>
      <c r="E5" s="11">
        <f>C5-D5</f>
        <v>37700000</v>
      </c>
      <c r="F5" s="234" t="s">
        <v>1107</v>
      </c>
    </row>
    <row r="6" spans="1:6" ht="19.5" customHeight="1">
      <c r="A6" s="233" t="s">
        <v>489</v>
      </c>
      <c r="B6" s="33" t="s">
        <v>1106</v>
      </c>
      <c r="C6" s="32"/>
      <c r="D6" s="32">
        <v>35800000</v>
      </c>
      <c r="E6" s="32">
        <f>E5+C6-D6</f>
        <v>1900000</v>
      </c>
      <c r="F6" s="38"/>
    </row>
    <row r="7" spans="1:6" ht="19.5" customHeight="1">
      <c r="A7" s="185">
        <v>45763</v>
      </c>
      <c r="B7" s="40" t="s">
        <v>7</v>
      </c>
      <c r="C7" s="41"/>
      <c r="D7" s="41">
        <v>1900000</v>
      </c>
      <c r="E7" s="12">
        <f t="shared" ref="E7:E27" si="0">E6+C7-D7</f>
        <v>0</v>
      </c>
      <c r="F7" s="2"/>
    </row>
    <row r="8" spans="1:6" ht="19.5" customHeight="1">
      <c r="A8" s="185"/>
      <c r="B8" s="1"/>
      <c r="C8" s="12"/>
      <c r="D8" s="12"/>
      <c r="E8" s="12">
        <f t="shared" si="0"/>
        <v>0</v>
      </c>
      <c r="F8" s="2"/>
    </row>
    <row r="9" spans="1:6" ht="19.5" customHeight="1">
      <c r="A9" s="185"/>
      <c r="B9" s="1"/>
      <c r="C9" s="12"/>
      <c r="D9" s="12"/>
      <c r="E9" s="12">
        <f t="shared" si="0"/>
        <v>0</v>
      </c>
      <c r="F9" s="2"/>
    </row>
    <row r="10" spans="1:6" ht="19.5" customHeight="1">
      <c r="A10" s="185"/>
      <c r="B10" s="1"/>
      <c r="C10" s="12"/>
      <c r="D10" s="12"/>
      <c r="E10" s="12">
        <f t="shared" si="0"/>
        <v>0</v>
      </c>
      <c r="F10" s="2"/>
    </row>
    <row r="11" spans="1:6" ht="19.5" customHeight="1">
      <c r="A11" s="185"/>
      <c r="B11" s="1"/>
      <c r="C11" s="12"/>
      <c r="D11" s="12"/>
      <c r="E11" s="12">
        <f t="shared" si="0"/>
        <v>0</v>
      </c>
      <c r="F11" s="2"/>
    </row>
    <row r="12" spans="1:6" ht="19.5" customHeight="1">
      <c r="A12" s="185"/>
      <c r="B12" s="1"/>
      <c r="C12" s="12"/>
      <c r="D12" s="12"/>
      <c r="E12" s="12">
        <f t="shared" si="0"/>
        <v>0</v>
      </c>
      <c r="F12" s="2"/>
    </row>
    <row r="13" spans="1:6" ht="19.5" customHeight="1">
      <c r="A13" s="185"/>
      <c r="B13" s="1"/>
      <c r="C13" s="12"/>
      <c r="D13" s="12"/>
      <c r="E13" s="12">
        <f t="shared" si="0"/>
        <v>0</v>
      </c>
      <c r="F13" s="2"/>
    </row>
    <row r="14" spans="1:6" ht="19.5" customHeight="1">
      <c r="A14" s="185"/>
      <c r="B14" s="1"/>
      <c r="C14" s="12"/>
      <c r="D14" s="12"/>
      <c r="E14" s="12">
        <f t="shared" si="0"/>
        <v>0</v>
      </c>
      <c r="F14" s="2"/>
    </row>
    <row r="15" spans="1:6" ht="19.5" customHeight="1">
      <c r="A15" s="185"/>
      <c r="B15" s="1"/>
      <c r="C15" s="12"/>
      <c r="D15" s="12"/>
      <c r="E15" s="12">
        <f t="shared" si="0"/>
        <v>0</v>
      </c>
      <c r="F15" s="2"/>
    </row>
    <row r="16" spans="1:6" ht="19.5" customHeight="1">
      <c r="A16" s="185"/>
      <c r="B16" s="1"/>
      <c r="C16" s="12"/>
      <c r="D16" s="12"/>
      <c r="E16" s="12">
        <f t="shared" si="0"/>
        <v>0</v>
      </c>
      <c r="F16" s="2"/>
    </row>
    <row r="17" spans="1:6" ht="19.5" customHeight="1">
      <c r="A17" s="185"/>
      <c r="B17" s="1"/>
      <c r="C17" s="12"/>
      <c r="D17" s="12"/>
      <c r="E17" s="12">
        <f t="shared" si="0"/>
        <v>0</v>
      </c>
      <c r="F17" s="2"/>
    </row>
    <row r="18" spans="1:6" ht="19.5" customHeight="1">
      <c r="A18" s="185"/>
      <c r="B18" s="1"/>
      <c r="C18" s="12"/>
      <c r="D18" s="12"/>
      <c r="E18" s="12">
        <f t="shared" si="0"/>
        <v>0</v>
      </c>
      <c r="F18" s="2"/>
    </row>
    <row r="19" spans="1:6" ht="19.5" customHeight="1">
      <c r="A19" s="185"/>
      <c r="B19" s="1"/>
      <c r="C19" s="12"/>
      <c r="D19" s="12"/>
      <c r="E19" s="12">
        <f t="shared" si="0"/>
        <v>0</v>
      </c>
      <c r="F19" s="2"/>
    </row>
    <row r="20" spans="1:6" ht="19.5" customHeight="1">
      <c r="A20" s="185"/>
      <c r="B20" s="1"/>
      <c r="C20" s="12"/>
      <c r="D20" s="12"/>
      <c r="E20" s="12">
        <f t="shared" si="0"/>
        <v>0</v>
      </c>
      <c r="F20" s="2"/>
    </row>
    <row r="21" spans="1:6" ht="19.5" customHeight="1">
      <c r="A21" s="185"/>
      <c r="B21" s="1"/>
      <c r="C21" s="12"/>
      <c r="D21" s="12"/>
      <c r="E21" s="12">
        <f t="shared" si="0"/>
        <v>0</v>
      </c>
      <c r="F21" s="2"/>
    </row>
    <row r="22" spans="1:6" ht="19.5" customHeight="1">
      <c r="A22" s="185"/>
      <c r="B22" s="1"/>
      <c r="C22" s="12"/>
      <c r="D22" s="12"/>
      <c r="E22" s="12">
        <f t="shared" si="0"/>
        <v>0</v>
      </c>
      <c r="F22" s="2"/>
    </row>
    <row r="23" spans="1:6" ht="19.5" customHeight="1">
      <c r="A23" s="185"/>
      <c r="B23" s="1"/>
      <c r="C23" s="12"/>
      <c r="D23" s="12"/>
      <c r="E23" s="12">
        <f t="shared" si="0"/>
        <v>0</v>
      </c>
      <c r="F23" s="2"/>
    </row>
    <row r="24" spans="1:6" ht="19.5" customHeight="1">
      <c r="A24" s="185"/>
      <c r="B24" s="1"/>
      <c r="C24" s="12"/>
      <c r="D24" s="12"/>
      <c r="E24" s="12">
        <f t="shared" si="0"/>
        <v>0</v>
      </c>
      <c r="F24" s="2"/>
    </row>
    <row r="25" spans="1:6" ht="19.5" customHeight="1">
      <c r="A25" s="185"/>
      <c r="B25" s="1"/>
      <c r="C25" s="12"/>
      <c r="D25" s="12"/>
      <c r="E25" s="12">
        <f t="shared" si="0"/>
        <v>0</v>
      </c>
      <c r="F25" s="2"/>
    </row>
    <row r="26" spans="1:6" ht="19.5" customHeight="1">
      <c r="A26" s="185"/>
      <c r="B26" s="1"/>
      <c r="C26" s="12"/>
      <c r="D26" s="12"/>
      <c r="E26" s="12">
        <f t="shared" si="0"/>
        <v>0</v>
      </c>
      <c r="F26" s="2"/>
    </row>
    <row r="27" spans="1:6" ht="19.5" customHeight="1">
      <c r="A27" s="185"/>
      <c r="B27" s="1"/>
      <c r="C27" s="12"/>
      <c r="D27" s="12"/>
      <c r="E27" s="12">
        <f t="shared" si="0"/>
        <v>0</v>
      </c>
      <c r="F27" s="2"/>
    </row>
    <row r="28" spans="1:6" ht="19.5" customHeight="1">
      <c r="A28" s="185"/>
      <c r="B28" s="1"/>
      <c r="C28" s="12"/>
      <c r="D28" s="12"/>
      <c r="E28" s="12"/>
      <c r="F28" s="2"/>
    </row>
    <row r="29" spans="1:6" ht="19.5" customHeight="1">
      <c r="A29" s="185"/>
      <c r="B29" s="1"/>
      <c r="C29" s="12"/>
      <c r="D29" s="12"/>
      <c r="E29" s="12"/>
      <c r="F29" s="2"/>
    </row>
    <row r="30" spans="1:6" ht="19.5" customHeight="1">
      <c r="A30" s="8"/>
      <c r="B30" s="1"/>
      <c r="C30" s="12"/>
      <c r="D30" s="12"/>
      <c r="E30" s="12"/>
      <c r="F30" s="2"/>
    </row>
    <row r="31" spans="1:6" ht="19.5" customHeight="1">
      <c r="A31" s="8"/>
      <c r="B31" s="1"/>
      <c r="C31" s="12"/>
      <c r="D31" s="12"/>
      <c r="E31" s="12"/>
      <c r="F31" s="2"/>
    </row>
    <row r="32" spans="1:6" ht="19.5" customHeight="1">
      <c r="A32" s="8"/>
      <c r="B32" s="1"/>
      <c r="C32" s="12"/>
      <c r="D32" s="12"/>
      <c r="E32" s="12"/>
      <c r="F32" s="2"/>
    </row>
    <row r="33" spans="1:6" ht="19.5" customHeight="1">
      <c r="A33" s="8"/>
      <c r="B33" s="1"/>
      <c r="C33" s="12"/>
      <c r="D33" s="12"/>
      <c r="E33" s="12"/>
      <c r="F33" s="2"/>
    </row>
    <row r="34" spans="1:6" ht="19.5" customHeight="1">
      <c r="A34" s="8"/>
      <c r="B34" s="1"/>
      <c r="C34" s="12"/>
      <c r="D34" s="12"/>
      <c r="E34" s="12"/>
      <c r="F34" s="2"/>
    </row>
    <row r="35" spans="1:6" ht="19.5" customHeight="1">
      <c r="A35" s="8"/>
      <c r="B35" s="1"/>
      <c r="C35" s="12"/>
      <c r="D35" s="12"/>
      <c r="E35" s="12"/>
      <c r="F35" s="2"/>
    </row>
    <row r="36" spans="1:6" ht="19.5" customHeight="1">
      <c r="A36" s="8"/>
      <c r="B36" s="1"/>
      <c r="C36" s="12"/>
      <c r="D36" s="12"/>
      <c r="E36" s="12"/>
      <c r="F36" s="2"/>
    </row>
    <row r="37" spans="1:6" ht="19.5" customHeight="1">
      <c r="A37" s="8"/>
      <c r="B37" s="1"/>
      <c r="C37" s="12"/>
      <c r="D37" s="12"/>
      <c r="E37" s="12"/>
      <c r="F37" s="2"/>
    </row>
    <row r="38" spans="1:6" ht="19.5" customHeight="1">
      <c r="A38" s="8"/>
      <c r="B38" s="1"/>
      <c r="C38" s="12"/>
      <c r="D38" s="12"/>
      <c r="E38" s="12"/>
      <c r="F38" s="2"/>
    </row>
    <row r="39" spans="1:6" ht="19.5" customHeight="1">
      <c r="A39" s="8"/>
      <c r="B39" s="1"/>
      <c r="C39" s="12"/>
      <c r="D39" s="12"/>
      <c r="E39" s="12"/>
      <c r="F39" s="2"/>
    </row>
    <row r="40" spans="1:6" ht="19.5" customHeight="1" thickBot="1">
      <c r="A40" s="9"/>
      <c r="B40" s="3"/>
      <c r="C40" s="13"/>
      <c r="D40" s="13"/>
      <c r="E40" s="13"/>
      <c r="F40" s="4"/>
    </row>
  </sheetData>
  <mergeCells count="2">
    <mergeCell ref="C2:E2"/>
    <mergeCell ref="C3:D3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B13D5-7539-40F3-91EE-2FDBA00D60DD}">
  <dimension ref="A1:F40"/>
  <sheetViews>
    <sheetView zoomScaleNormal="100" workbookViewId="0">
      <selection activeCell="H23" sqref="H23"/>
    </sheetView>
  </sheetViews>
  <sheetFormatPr defaultRowHeight="16.5"/>
  <cols>
    <col min="1" max="1" width="7.375" style="6" customWidth="1"/>
    <col min="2" max="2" width="26.75" customWidth="1"/>
    <col min="3" max="5" width="13.875" style="10" customWidth="1"/>
    <col min="6" max="6" width="18.25" customWidth="1"/>
  </cols>
  <sheetData>
    <row r="1" spans="1:6" s="54" customFormat="1">
      <c r="A1" s="53"/>
      <c r="C1" s="55"/>
      <c r="D1" s="55"/>
      <c r="E1" s="55"/>
    </row>
    <row r="2" spans="1:6" s="54" customFormat="1" ht="20.25">
      <c r="A2" s="53"/>
      <c r="C2" s="283" t="s">
        <v>238</v>
      </c>
      <c r="D2" s="284"/>
      <c r="E2" s="285"/>
    </row>
    <row r="3" spans="1:6" s="54" customFormat="1" ht="17.25" thickBot="1">
      <c r="A3" s="53" t="s">
        <v>478</v>
      </c>
      <c r="B3" s="70" t="s">
        <v>479</v>
      </c>
      <c r="C3" s="286" t="s">
        <v>480</v>
      </c>
      <c r="D3" s="286"/>
      <c r="E3" s="131"/>
      <c r="F3" s="132"/>
    </row>
    <row r="4" spans="1:6" ht="23.25" customHeight="1" thickBot="1">
      <c r="A4" s="18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6" ht="19.5" customHeight="1">
      <c r="A5" s="107">
        <v>45370</v>
      </c>
      <c r="B5" s="5" t="s">
        <v>477</v>
      </c>
      <c r="C5" s="11">
        <v>11270000</v>
      </c>
      <c r="D5" s="11"/>
      <c r="E5" s="11">
        <f>C5-D5</f>
        <v>11270000</v>
      </c>
      <c r="F5" s="25" t="s">
        <v>481</v>
      </c>
    </row>
    <row r="6" spans="1:6" ht="19.5" customHeight="1">
      <c r="A6" s="108">
        <v>45371</v>
      </c>
      <c r="B6" s="81" t="s">
        <v>7</v>
      </c>
      <c r="C6" s="37"/>
      <c r="D6" s="37">
        <v>5000000</v>
      </c>
      <c r="E6" s="32">
        <f>E5+C6-D6</f>
        <v>6270000</v>
      </c>
      <c r="F6" s="38"/>
    </row>
    <row r="7" spans="1:6" ht="19.5" customHeight="1">
      <c r="A7" s="108">
        <v>45416</v>
      </c>
      <c r="B7" s="1" t="s">
        <v>545</v>
      </c>
      <c r="C7" s="12">
        <v>50000000</v>
      </c>
      <c r="D7" s="12"/>
      <c r="E7" s="12">
        <f t="shared" ref="E7:E27" si="0">E6+C7-D7</f>
        <v>56270000</v>
      </c>
      <c r="F7" s="26" t="s">
        <v>535</v>
      </c>
    </row>
    <row r="8" spans="1:6" ht="19.5" customHeight="1">
      <c r="A8" s="108">
        <v>45416</v>
      </c>
      <c r="B8" s="1" t="s">
        <v>430</v>
      </c>
      <c r="C8" s="12">
        <v>3000000</v>
      </c>
      <c r="D8" s="12"/>
      <c r="E8" s="12">
        <f t="shared" si="0"/>
        <v>59270000</v>
      </c>
      <c r="F8" s="42" t="s">
        <v>528</v>
      </c>
    </row>
    <row r="9" spans="1:6" ht="19.5" customHeight="1">
      <c r="A9" s="108">
        <v>45416</v>
      </c>
      <c r="B9" s="1" t="s">
        <v>546</v>
      </c>
      <c r="C9" s="12">
        <v>7000000</v>
      </c>
      <c r="D9" s="12"/>
      <c r="E9" s="27">
        <f t="shared" si="0"/>
        <v>66270000</v>
      </c>
      <c r="F9" s="42" t="s">
        <v>639</v>
      </c>
    </row>
    <row r="10" spans="1:6" ht="19.5" customHeight="1">
      <c r="A10" s="108">
        <v>45436</v>
      </c>
      <c r="B10" s="1" t="s">
        <v>640</v>
      </c>
      <c r="C10" s="12"/>
      <c r="D10" s="12">
        <v>50000000</v>
      </c>
      <c r="E10" s="27">
        <f t="shared" si="0"/>
        <v>16270000</v>
      </c>
      <c r="F10" s="2"/>
    </row>
    <row r="11" spans="1:6" ht="19.5" customHeight="1">
      <c r="A11" s="108">
        <v>45442</v>
      </c>
      <c r="B11" s="1" t="s">
        <v>605</v>
      </c>
      <c r="C11" s="12">
        <v>300000</v>
      </c>
      <c r="D11" s="12">
        <v>300000</v>
      </c>
      <c r="E11" s="27">
        <f t="shared" si="0"/>
        <v>16270000</v>
      </c>
      <c r="F11" s="24" t="s">
        <v>659</v>
      </c>
    </row>
    <row r="12" spans="1:6" ht="19.5" customHeight="1">
      <c r="A12" s="108">
        <v>45445</v>
      </c>
      <c r="B12" s="1" t="s">
        <v>630</v>
      </c>
      <c r="C12" s="12">
        <v>77000</v>
      </c>
      <c r="D12" s="12"/>
      <c r="E12" s="27">
        <f t="shared" si="0"/>
        <v>16347000</v>
      </c>
      <c r="F12" s="2"/>
    </row>
    <row r="13" spans="1:6" ht="19.5" customHeight="1">
      <c r="A13" s="108">
        <v>45451</v>
      </c>
      <c r="B13" s="1" t="s">
        <v>645</v>
      </c>
      <c r="C13" s="12">
        <v>97500</v>
      </c>
      <c r="D13" s="12"/>
      <c r="E13" s="27">
        <f t="shared" si="0"/>
        <v>16444500</v>
      </c>
      <c r="F13" s="2"/>
    </row>
    <row r="14" spans="1:6" ht="19.5" customHeight="1">
      <c r="A14" s="120">
        <v>45462</v>
      </c>
      <c r="B14" s="161" t="s">
        <v>697</v>
      </c>
      <c r="C14" s="37">
        <v>146500</v>
      </c>
      <c r="D14" s="41"/>
      <c r="E14" s="211">
        <f t="shared" si="0"/>
        <v>16591000</v>
      </c>
      <c r="F14" s="2" t="s">
        <v>674</v>
      </c>
    </row>
    <row r="15" spans="1:6" ht="19.5" customHeight="1">
      <c r="A15" s="108">
        <v>45640</v>
      </c>
      <c r="B15" s="40" t="s">
        <v>7</v>
      </c>
      <c r="C15" s="41"/>
      <c r="D15" s="41">
        <v>5000000</v>
      </c>
      <c r="E15" s="41">
        <f t="shared" si="0"/>
        <v>11591000</v>
      </c>
      <c r="F15" s="2"/>
    </row>
    <row r="16" spans="1:6" ht="19.5" customHeight="1">
      <c r="A16" s="108">
        <v>45775</v>
      </c>
      <c r="B16" s="1" t="s">
        <v>1165</v>
      </c>
      <c r="C16" s="12">
        <v>31000000</v>
      </c>
      <c r="D16" s="12"/>
      <c r="E16" s="27">
        <f t="shared" si="0"/>
        <v>42591000</v>
      </c>
      <c r="F16" s="2"/>
    </row>
    <row r="17" spans="1:6" ht="19.5" customHeight="1">
      <c r="A17" s="108">
        <v>45792</v>
      </c>
      <c r="B17" s="1" t="s">
        <v>529</v>
      </c>
      <c r="C17" s="12"/>
      <c r="D17" s="82">
        <v>18000000</v>
      </c>
      <c r="E17" s="27">
        <f t="shared" si="0"/>
        <v>24591000</v>
      </c>
      <c r="F17" s="2"/>
    </row>
    <row r="18" spans="1:6" ht="19.5" customHeight="1">
      <c r="A18" s="108">
        <v>45801</v>
      </c>
      <c r="B18" s="1" t="s">
        <v>1226</v>
      </c>
      <c r="C18" s="12">
        <v>33000</v>
      </c>
      <c r="D18" s="12"/>
      <c r="E18" s="27">
        <f t="shared" si="0"/>
        <v>24624000</v>
      </c>
      <c r="F18" s="2"/>
    </row>
    <row r="19" spans="1:6" ht="19.5" customHeight="1">
      <c r="A19" s="108">
        <v>45801</v>
      </c>
      <c r="B19" s="40" t="s">
        <v>7</v>
      </c>
      <c r="C19" s="41"/>
      <c r="D19" s="41">
        <v>50000</v>
      </c>
      <c r="E19" s="82">
        <f t="shared" si="0"/>
        <v>24574000</v>
      </c>
      <c r="F19" s="2"/>
    </row>
    <row r="20" spans="1:6" ht="19.5" customHeight="1">
      <c r="A20" s="108">
        <v>45813</v>
      </c>
      <c r="B20" s="1" t="s">
        <v>1259</v>
      </c>
      <c r="C20" s="12">
        <v>60000</v>
      </c>
      <c r="D20" s="12"/>
      <c r="E20" s="12">
        <f t="shared" si="0"/>
        <v>24634000</v>
      </c>
      <c r="F20" s="137" t="s">
        <v>1260</v>
      </c>
    </row>
    <row r="21" spans="1:6" ht="19.5" customHeight="1">
      <c r="A21" s="108"/>
      <c r="B21" s="1"/>
      <c r="C21" s="12"/>
      <c r="D21" s="12"/>
      <c r="E21" s="12">
        <f t="shared" si="0"/>
        <v>24634000</v>
      </c>
      <c r="F21" s="2"/>
    </row>
    <row r="22" spans="1:6" ht="19.5" customHeight="1">
      <c r="A22" s="108"/>
      <c r="B22" s="1"/>
      <c r="C22" s="12"/>
      <c r="D22" s="12"/>
      <c r="E22" s="12">
        <f t="shared" si="0"/>
        <v>24634000</v>
      </c>
      <c r="F22" s="2"/>
    </row>
    <row r="23" spans="1:6" ht="19.5" customHeight="1">
      <c r="A23" s="108"/>
      <c r="B23" s="1"/>
      <c r="C23" s="12"/>
      <c r="D23" s="12"/>
      <c r="E23" s="12">
        <f t="shared" si="0"/>
        <v>24634000</v>
      </c>
      <c r="F23" s="2"/>
    </row>
    <row r="24" spans="1:6" ht="19.5" customHeight="1">
      <c r="A24" s="108"/>
      <c r="B24" s="1"/>
      <c r="C24" s="12"/>
      <c r="D24" s="12"/>
      <c r="E24" s="12">
        <f t="shared" si="0"/>
        <v>24634000</v>
      </c>
      <c r="F24" s="2"/>
    </row>
    <row r="25" spans="1:6" ht="19.5" customHeight="1">
      <c r="A25" s="108"/>
      <c r="B25" s="1"/>
      <c r="C25" s="12"/>
      <c r="D25" s="12"/>
      <c r="E25" s="12">
        <f t="shared" si="0"/>
        <v>24634000</v>
      </c>
      <c r="F25" s="2"/>
    </row>
    <row r="26" spans="1:6" ht="19.5" customHeight="1">
      <c r="A26" s="108"/>
      <c r="B26" s="1"/>
      <c r="C26" s="12"/>
      <c r="D26" s="12"/>
      <c r="E26" s="12">
        <f t="shared" si="0"/>
        <v>24634000</v>
      </c>
      <c r="F26" s="2"/>
    </row>
    <row r="27" spans="1:6" ht="19.5" customHeight="1">
      <c r="A27" s="108"/>
      <c r="B27" s="1"/>
      <c r="C27" s="12"/>
      <c r="D27" s="12"/>
      <c r="E27" s="12">
        <f t="shared" si="0"/>
        <v>24634000</v>
      </c>
      <c r="F27" s="2"/>
    </row>
    <row r="28" spans="1:6" ht="19.5" customHeight="1">
      <c r="A28" s="108"/>
      <c r="B28" s="1"/>
      <c r="C28" s="12"/>
      <c r="D28" s="12"/>
      <c r="E28" s="12"/>
      <c r="F28" s="2"/>
    </row>
    <row r="29" spans="1:6" ht="19.5" customHeight="1">
      <c r="A29" s="8"/>
      <c r="B29" s="1"/>
      <c r="C29" s="12"/>
      <c r="D29" s="12"/>
      <c r="E29" s="12"/>
      <c r="F29" s="2"/>
    </row>
    <row r="30" spans="1:6" ht="19.5" customHeight="1">
      <c r="A30" s="8"/>
      <c r="B30" s="1"/>
      <c r="C30" s="12"/>
      <c r="D30" s="12"/>
      <c r="E30" s="12"/>
      <c r="F30" s="2"/>
    </row>
    <row r="31" spans="1:6" ht="19.5" customHeight="1">
      <c r="A31" s="8"/>
      <c r="B31" s="1"/>
      <c r="C31" s="12"/>
      <c r="D31" s="12"/>
      <c r="E31" s="12"/>
      <c r="F31" s="2"/>
    </row>
    <row r="32" spans="1:6" ht="19.5" customHeight="1">
      <c r="A32" s="8"/>
      <c r="B32" s="1"/>
      <c r="C32" s="12"/>
      <c r="D32" s="12"/>
      <c r="E32" s="12"/>
      <c r="F32" s="2"/>
    </row>
    <row r="33" spans="1:6" ht="19.5" customHeight="1">
      <c r="A33" s="8"/>
      <c r="B33" s="1"/>
      <c r="C33" s="12"/>
      <c r="D33" s="12"/>
      <c r="E33" s="12"/>
      <c r="F33" s="2"/>
    </row>
    <row r="34" spans="1:6" ht="19.5" customHeight="1">
      <c r="A34" s="8"/>
      <c r="B34" s="1"/>
      <c r="C34" s="12"/>
      <c r="D34" s="12"/>
      <c r="E34" s="12"/>
      <c r="F34" s="2"/>
    </row>
    <row r="35" spans="1:6" ht="19.5" customHeight="1">
      <c r="A35" s="8"/>
      <c r="B35" s="1"/>
      <c r="C35" s="12"/>
      <c r="D35" s="12"/>
      <c r="E35" s="12"/>
      <c r="F35" s="2"/>
    </row>
    <row r="36" spans="1:6" ht="19.5" customHeight="1">
      <c r="A36" s="8"/>
      <c r="B36" s="1"/>
      <c r="C36" s="12"/>
      <c r="D36" s="12"/>
      <c r="E36" s="12"/>
      <c r="F36" s="2"/>
    </row>
    <row r="37" spans="1:6" ht="19.5" customHeight="1">
      <c r="A37" s="8"/>
      <c r="B37" s="1"/>
      <c r="C37" s="12"/>
      <c r="D37" s="12"/>
      <c r="E37" s="12"/>
      <c r="F37" s="2"/>
    </row>
    <row r="38" spans="1:6" ht="19.5" customHeight="1">
      <c r="A38" s="8"/>
      <c r="B38" s="1"/>
      <c r="C38" s="12"/>
      <c r="D38" s="12"/>
      <c r="E38" s="12"/>
      <c r="F38" s="2"/>
    </row>
    <row r="39" spans="1:6" ht="19.5" customHeight="1">
      <c r="A39" s="8"/>
      <c r="B39" s="1"/>
      <c r="C39" s="12"/>
      <c r="D39" s="12"/>
      <c r="E39" s="12"/>
      <c r="F39" s="2"/>
    </row>
    <row r="40" spans="1:6" ht="19.5" customHeight="1" thickBot="1">
      <c r="A40" s="9"/>
      <c r="B40" s="3"/>
      <c r="C40" s="13"/>
      <c r="D40" s="13"/>
      <c r="E40" s="13"/>
      <c r="F40" s="4"/>
    </row>
  </sheetData>
  <mergeCells count="2">
    <mergeCell ref="C2:E2"/>
    <mergeCell ref="C3:D3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25CB4-751C-4BBA-A63F-6C56A74ABDFE}">
  <dimension ref="A2:G40"/>
  <sheetViews>
    <sheetView zoomScaleNormal="100" workbookViewId="0">
      <selection activeCell="B27" sqref="B27"/>
    </sheetView>
  </sheetViews>
  <sheetFormatPr defaultRowHeight="16.5"/>
  <cols>
    <col min="1" max="1" width="7.375" style="110" customWidth="1"/>
    <col min="2" max="2" width="26.75" customWidth="1"/>
    <col min="3" max="5" width="13.875" style="10" customWidth="1"/>
    <col min="6" max="6" width="18.25" customWidth="1"/>
  </cols>
  <sheetData>
    <row r="2" spans="1:7" ht="20.25">
      <c r="C2" s="258" t="s">
        <v>238</v>
      </c>
      <c r="D2" s="259"/>
      <c r="E2" s="260"/>
    </row>
    <row r="3" spans="1:7" ht="17.25" thickBot="1">
      <c r="A3" s="117" t="s">
        <v>350</v>
      </c>
      <c r="B3" s="44" t="s">
        <v>351</v>
      </c>
      <c r="C3" s="262" t="s">
        <v>352</v>
      </c>
      <c r="D3" s="262"/>
      <c r="E3" s="14" t="s">
        <v>223</v>
      </c>
      <c r="F3" s="47"/>
    </row>
    <row r="4" spans="1:7" ht="23.25" customHeight="1" thickBot="1">
      <c r="A4" s="118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7" ht="19.5" customHeight="1">
      <c r="A5" s="101">
        <v>45215</v>
      </c>
      <c r="B5" s="5" t="s">
        <v>223</v>
      </c>
      <c r="C5" s="11">
        <v>83000000</v>
      </c>
      <c r="D5" s="11"/>
      <c r="E5" s="11">
        <f>C5-D5</f>
        <v>83000000</v>
      </c>
      <c r="F5" s="25" t="s">
        <v>1225</v>
      </c>
      <c r="G5" s="25" t="s">
        <v>696</v>
      </c>
    </row>
    <row r="6" spans="1:7" ht="19.5" customHeight="1">
      <c r="A6" s="102">
        <v>45288</v>
      </c>
      <c r="B6" s="33" t="s">
        <v>7</v>
      </c>
      <c r="C6" s="32"/>
      <c r="D6" s="32">
        <v>43000000</v>
      </c>
      <c r="E6" s="37">
        <f>E5+C6-D6</f>
        <v>40000000</v>
      </c>
      <c r="F6" s="25" t="s">
        <v>429</v>
      </c>
    </row>
    <row r="7" spans="1:7" ht="19.5" customHeight="1">
      <c r="A7" s="102">
        <v>45595</v>
      </c>
      <c r="B7" s="1" t="s">
        <v>928</v>
      </c>
      <c r="C7" s="12">
        <v>600000</v>
      </c>
      <c r="D7" s="12"/>
      <c r="E7" s="12">
        <f t="shared" ref="E7:E27" si="0">E6+C7-D7</f>
        <v>40600000</v>
      </c>
      <c r="F7" s="2"/>
    </row>
    <row r="8" spans="1:7" ht="19.5" customHeight="1">
      <c r="A8" s="102">
        <v>45618</v>
      </c>
      <c r="B8" s="1" t="s">
        <v>983</v>
      </c>
      <c r="C8" s="12">
        <v>370000</v>
      </c>
      <c r="D8" s="27"/>
      <c r="E8" s="27">
        <f t="shared" si="0"/>
        <v>40970000</v>
      </c>
      <c r="F8" s="2" t="s">
        <v>387</v>
      </c>
    </row>
    <row r="9" spans="1:7" ht="19.5" customHeight="1">
      <c r="A9" s="124">
        <v>45630</v>
      </c>
      <c r="B9" s="77" t="s">
        <v>7</v>
      </c>
      <c r="C9" s="41"/>
      <c r="D9" s="41">
        <v>20000000</v>
      </c>
      <c r="E9" s="37">
        <f t="shared" si="0"/>
        <v>20970000</v>
      </c>
      <c r="F9" s="2"/>
    </row>
    <row r="10" spans="1:7" ht="19.5" customHeight="1">
      <c r="A10" s="102">
        <v>45675</v>
      </c>
      <c r="B10" s="77" t="s">
        <v>7</v>
      </c>
      <c r="C10" s="12"/>
      <c r="D10" s="23">
        <v>10000000</v>
      </c>
      <c r="E10" s="27">
        <f t="shared" si="0"/>
        <v>10970000</v>
      </c>
      <c r="F10" s="2"/>
    </row>
    <row r="11" spans="1:7" ht="19.5" customHeight="1">
      <c r="A11" s="102">
        <v>45800</v>
      </c>
      <c r="B11" s="1" t="s">
        <v>518</v>
      </c>
      <c r="C11" s="12">
        <v>1100000</v>
      </c>
      <c r="D11" s="12"/>
      <c r="E11" s="27">
        <f t="shared" si="0"/>
        <v>12070000</v>
      </c>
      <c r="F11" s="2"/>
    </row>
    <row r="12" spans="1:7" ht="19.5" customHeight="1">
      <c r="A12" s="102">
        <v>45805</v>
      </c>
      <c r="B12" s="33" t="s">
        <v>1243</v>
      </c>
      <c r="C12" s="32"/>
      <c r="D12" s="32">
        <v>1100000</v>
      </c>
      <c r="E12" s="215">
        <f t="shared" si="0"/>
        <v>10970000</v>
      </c>
      <c r="F12" s="2"/>
    </row>
    <row r="13" spans="1:7" ht="19.5" customHeight="1">
      <c r="A13" s="102">
        <v>45812</v>
      </c>
      <c r="B13" s="1" t="s">
        <v>1255</v>
      </c>
      <c r="C13" s="12">
        <v>13000</v>
      </c>
      <c r="D13" s="12"/>
      <c r="E13" s="12">
        <f t="shared" si="0"/>
        <v>10983000</v>
      </c>
      <c r="F13" s="2" t="s">
        <v>387</v>
      </c>
    </row>
    <row r="14" spans="1:7" ht="19.5" customHeight="1">
      <c r="A14" s="102">
        <v>45814</v>
      </c>
      <c r="B14" s="1" t="s">
        <v>1296</v>
      </c>
      <c r="C14" s="12">
        <v>360000</v>
      </c>
      <c r="D14" s="12"/>
      <c r="E14" s="12">
        <f t="shared" si="0"/>
        <v>11343000</v>
      </c>
      <c r="F14" s="2"/>
    </row>
    <row r="15" spans="1:7" ht="19.5" customHeight="1">
      <c r="A15" s="102"/>
      <c r="B15" s="1"/>
      <c r="C15" s="12"/>
      <c r="D15" s="12"/>
      <c r="E15" s="12">
        <f t="shared" si="0"/>
        <v>11343000</v>
      </c>
      <c r="F15" s="2"/>
    </row>
    <row r="16" spans="1:7" ht="19.5" customHeight="1">
      <c r="A16" s="102"/>
      <c r="B16" s="1"/>
      <c r="C16" s="12"/>
      <c r="D16" s="12"/>
      <c r="E16" s="12">
        <f t="shared" si="0"/>
        <v>11343000</v>
      </c>
      <c r="F16" s="2"/>
    </row>
    <row r="17" spans="1:6" ht="19.5" customHeight="1">
      <c r="A17" s="102"/>
      <c r="B17" s="1"/>
      <c r="C17" s="12"/>
      <c r="D17" s="12"/>
      <c r="E17" s="12">
        <f t="shared" si="0"/>
        <v>11343000</v>
      </c>
      <c r="F17" s="2"/>
    </row>
    <row r="18" spans="1:6" ht="19.5" customHeight="1">
      <c r="A18" s="102"/>
      <c r="B18" s="1"/>
      <c r="C18" s="12"/>
      <c r="D18" s="12"/>
      <c r="E18" s="12">
        <f t="shared" si="0"/>
        <v>11343000</v>
      </c>
      <c r="F18" s="2"/>
    </row>
    <row r="19" spans="1:6" ht="19.5" customHeight="1">
      <c r="A19" s="102"/>
      <c r="B19" s="1"/>
      <c r="C19" s="12"/>
      <c r="D19" s="12"/>
      <c r="E19" s="12">
        <f t="shared" si="0"/>
        <v>11343000</v>
      </c>
      <c r="F19" s="2"/>
    </row>
    <row r="20" spans="1:6" ht="19.5" customHeight="1">
      <c r="A20" s="102"/>
      <c r="B20" s="1"/>
      <c r="C20" s="12"/>
      <c r="D20" s="12"/>
      <c r="E20" s="12">
        <f t="shared" si="0"/>
        <v>11343000</v>
      </c>
      <c r="F20" s="2"/>
    </row>
    <row r="21" spans="1:6" ht="19.5" customHeight="1">
      <c r="A21" s="102"/>
      <c r="B21" s="1"/>
      <c r="C21" s="12"/>
      <c r="D21" s="12"/>
      <c r="E21" s="12">
        <f t="shared" si="0"/>
        <v>11343000</v>
      </c>
      <c r="F21" s="2"/>
    </row>
    <row r="22" spans="1:6" ht="19.5" customHeight="1">
      <c r="A22" s="102"/>
      <c r="B22" s="1"/>
      <c r="C22" s="12"/>
      <c r="D22" s="12"/>
      <c r="E22" s="12">
        <f t="shared" si="0"/>
        <v>11343000</v>
      </c>
      <c r="F22" s="2"/>
    </row>
    <row r="23" spans="1:6" ht="19.5" customHeight="1">
      <c r="A23" s="102"/>
      <c r="B23" s="1"/>
      <c r="C23" s="12"/>
      <c r="D23" s="12"/>
      <c r="E23" s="12">
        <f t="shared" si="0"/>
        <v>11343000</v>
      </c>
      <c r="F23" s="2"/>
    </row>
    <row r="24" spans="1:6" ht="19.5" customHeight="1">
      <c r="A24" s="102"/>
      <c r="B24" s="1"/>
      <c r="C24" s="12"/>
      <c r="D24" s="12"/>
      <c r="E24" s="12">
        <f t="shared" si="0"/>
        <v>11343000</v>
      </c>
      <c r="F24" s="2"/>
    </row>
    <row r="25" spans="1:6" ht="19.5" customHeight="1">
      <c r="A25" s="102"/>
      <c r="B25" s="1"/>
      <c r="C25" s="12"/>
      <c r="D25" s="12"/>
      <c r="E25" s="12">
        <f t="shared" si="0"/>
        <v>11343000</v>
      </c>
      <c r="F25" s="2"/>
    </row>
    <row r="26" spans="1:6" ht="19.5" customHeight="1">
      <c r="A26" s="102"/>
      <c r="B26" s="1"/>
      <c r="C26" s="12"/>
      <c r="D26" s="12"/>
      <c r="E26" s="12">
        <f t="shared" si="0"/>
        <v>11343000</v>
      </c>
      <c r="F26" s="2"/>
    </row>
    <row r="27" spans="1:6" ht="19.5" customHeight="1">
      <c r="A27" s="102"/>
      <c r="B27" s="1"/>
      <c r="C27" s="12"/>
      <c r="D27" s="12"/>
      <c r="E27" s="12">
        <f t="shared" si="0"/>
        <v>11343000</v>
      </c>
      <c r="F27" s="2"/>
    </row>
    <row r="28" spans="1:6" ht="19.5" customHeight="1">
      <c r="A28" s="102"/>
      <c r="B28" s="1"/>
      <c r="C28" s="12"/>
      <c r="D28" s="12"/>
      <c r="E28" s="12"/>
      <c r="F28" s="2"/>
    </row>
    <row r="29" spans="1:6" ht="19.5" customHeight="1">
      <c r="A29" s="102"/>
      <c r="B29" s="1"/>
      <c r="C29" s="12"/>
      <c r="D29" s="12"/>
      <c r="E29" s="12"/>
      <c r="F29" s="2"/>
    </row>
    <row r="30" spans="1:6" ht="19.5" customHeight="1">
      <c r="A30" s="102"/>
      <c r="B30" s="1"/>
      <c r="C30" s="12"/>
      <c r="D30" s="12"/>
      <c r="E30" s="12"/>
      <c r="F30" s="2"/>
    </row>
    <row r="31" spans="1:6" ht="19.5" customHeight="1">
      <c r="A31" s="102"/>
      <c r="B31" s="1"/>
      <c r="C31" s="12"/>
      <c r="D31" s="12"/>
      <c r="E31" s="12"/>
      <c r="F31" s="2"/>
    </row>
    <row r="32" spans="1:6" ht="19.5" customHeight="1">
      <c r="A32" s="102"/>
      <c r="B32" s="1"/>
      <c r="C32" s="12"/>
      <c r="D32" s="12"/>
      <c r="E32" s="12"/>
      <c r="F32" s="2"/>
    </row>
    <row r="33" spans="1:6" ht="19.5" customHeight="1">
      <c r="A33" s="102"/>
      <c r="B33" s="1"/>
      <c r="C33" s="12"/>
      <c r="D33" s="12"/>
      <c r="E33" s="12"/>
      <c r="F33" s="2"/>
    </row>
    <row r="34" spans="1:6" ht="19.5" customHeight="1">
      <c r="A34" s="102"/>
      <c r="B34" s="1"/>
      <c r="C34" s="12"/>
      <c r="D34" s="12"/>
      <c r="E34" s="12"/>
      <c r="F34" s="2"/>
    </row>
    <row r="35" spans="1:6" ht="19.5" customHeight="1">
      <c r="A35" s="102"/>
      <c r="B35" s="1"/>
      <c r="C35" s="12"/>
      <c r="D35" s="12"/>
      <c r="E35" s="12"/>
      <c r="F35" s="2"/>
    </row>
    <row r="36" spans="1:6" ht="19.5" customHeight="1">
      <c r="A36" s="102"/>
      <c r="B36" s="1"/>
      <c r="C36" s="12"/>
      <c r="D36" s="12"/>
      <c r="E36" s="12"/>
      <c r="F36" s="2"/>
    </row>
    <row r="37" spans="1:6" ht="19.5" customHeight="1">
      <c r="A37" s="102"/>
      <c r="B37" s="1"/>
      <c r="C37" s="12"/>
      <c r="D37" s="12"/>
      <c r="E37" s="12"/>
      <c r="F37" s="2"/>
    </row>
    <row r="38" spans="1:6" ht="19.5" customHeight="1">
      <c r="A38" s="102"/>
      <c r="B38" s="1"/>
      <c r="C38" s="12"/>
      <c r="D38" s="12"/>
      <c r="E38" s="12"/>
      <c r="F38" s="2"/>
    </row>
    <row r="39" spans="1:6" ht="19.5" customHeight="1">
      <c r="A39" s="102"/>
      <c r="B39" s="1"/>
      <c r="C39" s="12"/>
      <c r="D39" s="12"/>
      <c r="E39" s="12"/>
      <c r="F39" s="2"/>
    </row>
    <row r="40" spans="1:6" ht="19.5" customHeight="1" thickBot="1">
      <c r="A40" s="103"/>
      <c r="B40" s="3"/>
      <c r="C40" s="13"/>
      <c r="D40" s="13"/>
      <c r="E40" s="13"/>
      <c r="F40" s="4"/>
    </row>
  </sheetData>
  <mergeCells count="2">
    <mergeCell ref="C3:D3"/>
    <mergeCell ref="C2:E2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3737D-9CEC-4059-83E8-760F95B014E0}">
  <dimension ref="A1:F40"/>
  <sheetViews>
    <sheetView zoomScaleNormal="100" workbookViewId="0">
      <selection activeCell="J28" sqref="J28"/>
    </sheetView>
  </sheetViews>
  <sheetFormatPr defaultRowHeight="16.5"/>
  <cols>
    <col min="1" max="1" width="7.375" style="6" customWidth="1"/>
    <col min="2" max="2" width="26.75" customWidth="1"/>
    <col min="3" max="5" width="13.875" style="10" customWidth="1"/>
    <col min="6" max="6" width="18.25" customWidth="1"/>
  </cols>
  <sheetData>
    <row r="1" spans="1:6" s="54" customFormat="1">
      <c r="A1" s="53"/>
      <c r="C1" s="55"/>
      <c r="D1" s="55"/>
      <c r="E1" s="55"/>
    </row>
    <row r="2" spans="1:6" s="54" customFormat="1" ht="20.25">
      <c r="A2" s="53"/>
      <c r="C2" s="258" t="s">
        <v>238</v>
      </c>
      <c r="D2" s="259"/>
      <c r="E2" s="260"/>
    </row>
    <row r="3" spans="1:6" s="54" customFormat="1" ht="17.25" thickBot="1">
      <c r="A3" s="126" t="s">
        <v>797</v>
      </c>
      <c r="B3" s="83" t="s">
        <v>798</v>
      </c>
      <c r="C3" s="261" t="s">
        <v>799</v>
      </c>
      <c r="D3" s="261"/>
      <c r="E3" s="71"/>
    </row>
    <row r="4" spans="1:6" ht="23.25" customHeight="1" thickBot="1">
      <c r="A4" s="18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6" ht="19.5" customHeight="1">
      <c r="A5" s="7">
        <v>45537</v>
      </c>
      <c r="B5" s="5" t="s">
        <v>800</v>
      </c>
      <c r="C5" s="11">
        <v>30000000</v>
      </c>
      <c r="D5" s="11"/>
      <c r="E5" s="11">
        <f>C5-D5</f>
        <v>30000000</v>
      </c>
      <c r="F5" s="25"/>
    </row>
    <row r="6" spans="1:6" ht="19.5" customHeight="1">
      <c r="A6" s="8">
        <v>45541</v>
      </c>
      <c r="B6" s="33" t="s">
        <v>7</v>
      </c>
      <c r="C6" s="32"/>
      <c r="D6" s="32">
        <v>15000000</v>
      </c>
      <c r="E6" s="32">
        <f>E5+C6-D6</f>
        <v>15000000</v>
      </c>
      <c r="F6" s="38" t="s">
        <v>801</v>
      </c>
    </row>
    <row r="7" spans="1:6" ht="19.5" customHeight="1">
      <c r="A7" s="8">
        <v>45708</v>
      </c>
      <c r="B7" s="33" t="s">
        <v>7</v>
      </c>
      <c r="C7" s="32"/>
      <c r="D7" s="32">
        <v>2500000</v>
      </c>
      <c r="E7" s="12">
        <f t="shared" ref="E7:E27" si="0">E6+C7-D7</f>
        <v>12500000</v>
      </c>
      <c r="F7" s="2"/>
    </row>
    <row r="8" spans="1:6" ht="19.5" customHeight="1">
      <c r="A8" s="8"/>
      <c r="B8" s="1"/>
      <c r="C8" s="12"/>
      <c r="D8" s="12"/>
      <c r="E8" s="12">
        <f t="shared" si="0"/>
        <v>12500000</v>
      </c>
      <c r="F8" s="2"/>
    </row>
    <row r="9" spans="1:6" ht="19.5" customHeight="1">
      <c r="A9" s="8"/>
      <c r="B9" s="1"/>
      <c r="C9" s="12"/>
      <c r="D9" s="12"/>
      <c r="E9" s="12">
        <f t="shared" si="0"/>
        <v>12500000</v>
      </c>
      <c r="F9" s="2"/>
    </row>
    <row r="10" spans="1:6" ht="19.5" customHeight="1">
      <c r="A10" s="8"/>
      <c r="B10" s="1"/>
      <c r="C10" s="12"/>
      <c r="D10" s="12"/>
      <c r="E10" s="12">
        <f t="shared" si="0"/>
        <v>12500000</v>
      </c>
      <c r="F10" s="2"/>
    </row>
    <row r="11" spans="1:6" ht="19.5" customHeight="1">
      <c r="A11" s="8"/>
      <c r="B11" s="1"/>
      <c r="C11" s="12"/>
      <c r="D11" s="12"/>
      <c r="E11" s="12">
        <f t="shared" si="0"/>
        <v>12500000</v>
      </c>
      <c r="F11" s="2"/>
    </row>
    <row r="12" spans="1:6" ht="19.5" customHeight="1">
      <c r="A12" s="8"/>
      <c r="B12" s="1"/>
      <c r="C12" s="12"/>
      <c r="D12" s="12"/>
      <c r="E12" s="12">
        <f t="shared" si="0"/>
        <v>12500000</v>
      </c>
      <c r="F12" s="2"/>
    </row>
    <row r="13" spans="1:6" ht="19.5" customHeight="1">
      <c r="A13" s="8"/>
      <c r="B13" s="1"/>
      <c r="C13" s="12"/>
      <c r="D13" s="12"/>
      <c r="E13" s="12">
        <f t="shared" si="0"/>
        <v>12500000</v>
      </c>
      <c r="F13" s="2"/>
    </row>
    <row r="14" spans="1:6" ht="19.5" customHeight="1">
      <c r="A14" s="8"/>
      <c r="B14" s="1"/>
      <c r="C14" s="12"/>
      <c r="D14" s="12"/>
      <c r="E14" s="12">
        <f t="shared" si="0"/>
        <v>12500000</v>
      </c>
      <c r="F14" s="2"/>
    </row>
    <row r="15" spans="1:6" ht="19.5" customHeight="1">
      <c r="A15" s="8"/>
      <c r="B15" s="1"/>
      <c r="C15" s="12"/>
      <c r="D15" s="12"/>
      <c r="E15" s="12">
        <f t="shared" si="0"/>
        <v>12500000</v>
      </c>
      <c r="F15" s="2"/>
    </row>
    <row r="16" spans="1:6" ht="19.5" customHeight="1">
      <c r="A16" s="8"/>
      <c r="B16" s="1"/>
      <c r="C16" s="12"/>
      <c r="D16" s="12"/>
      <c r="E16" s="12">
        <f t="shared" si="0"/>
        <v>12500000</v>
      </c>
      <c r="F16" s="2"/>
    </row>
    <row r="17" spans="1:6" ht="19.5" customHeight="1">
      <c r="A17" s="8"/>
      <c r="B17" s="1"/>
      <c r="C17" s="12"/>
      <c r="D17" s="12"/>
      <c r="E17" s="12">
        <f t="shared" si="0"/>
        <v>12500000</v>
      </c>
      <c r="F17" s="2"/>
    </row>
    <row r="18" spans="1:6" ht="19.5" customHeight="1">
      <c r="A18" s="8"/>
      <c r="B18" s="1"/>
      <c r="C18" s="12"/>
      <c r="D18" s="12"/>
      <c r="E18" s="12">
        <f t="shared" si="0"/>
        <v>12500000</v>
      </c>
      <c r="F18" s="2"/>
    </row>
    <row r="19" spans="1:6" ht="19.5" customHeight="1">
      <c r="A19" s="8"/>
      <c r="B19" s="1"/>
      <c r="C19" s="12"/>
      <c r="D19" s="12"/>
      <c r="E19" s="12">
        <f t="shared" si="0"/>
        <v>12500000</v>
      </c>
      <c r="F19" s="2"/>
    </row>
    <row r="20" spans="1:6" ht="19.5" customHeight="1">
      <c r="A20" s="8"/>
      <c r="B20" s="1"/>
      <c r="C20" s="12"/>
      <c r="D20" s="12"/>
      <c r="E20" s="12">
        <f t="shared" si="0"/>
        <v>12500000</v>
      </c>
      <c r="F20" s="2"/>
    </row>
    <row r="21" spans="1:6" ht="19.5" customHeight="1">
      <c r="A21" s="8"/>
      <c r="B21" s="1"/>
      <c r="C21" s="12"/>
      <c r="D21" s="12"/>
      <c r="E21" s="12">
        <f t="shared" si="0"/>
        <v>12500000</v>
      </c>
      <c r="F21" s="2"/>
    </row>
    <row r="22" spans="1:6" ht="19.5" customHeight="1">
      <c r="A22" s="8"/>
      <c r="B22" s="1"/>
      <c r="C22" s="12"/>
      <c r="D22" s="12"/>
      <c r="E22" s="12">
        <f t="shared" si="0"/>
        <v>12500000</v>
      </c>
      <c r="F22" s="2"/>
    </row>
    <row r="23" spans="1:6" ht="19.5" customHeight="1">
      <c r="A23" s="8"/>
      <c r="B23" s="1"/>
      <c r="C23" s="12"/>
      <c r="D23" s="12"/>
      <c r="E23" s="12">
        <f t="shared" si="0"/>
        <v>12500000</v>
      </c>
      <c r="F23" s="2"/>
    </row>
    <row r="24" spans="1:6" ht="19.5" customHeight="1">
      <c r="A24" s="8"/>
      <c r="B24" s="1"/>
      <c r="C24" s="12"/>
      <c r="D24" s="12"/>
      <c r="E24" s="12">
        <f t="shared" si="0"/>
        <v>12500000</v>
      </c>
      <c r="F24" s="2"/>
    </row>
    <row r="25" spans="1:6" ht="19.5" customHeight="1">
      <c r="A25" s="8"/>
      <c r="B25" s="1"/>
      <c r="C25" s="12"/>
      <c r="D25" s="12"/>
      <c r="E25" s="12">
        <f t="shared" si="0"/>
        <v>12500000</v>
      </c>
      <c r="F25" s="2"/>
    </row>
    <row r="26" spans="1:6" ht="19.5" customHeight="1">
      <c r="A26" s="8"/>
      <c r="B26" s="1"/>
      <c r="C26" s="12"/>
      <c r="D26" s="12"/>
      <c r="E26" s="12">
        <f t="shared" si="0"/>
        <v>12500000</v>
      </c>
      <c r="F26" s="2"/>
    </row>
    <row r="27" spans="1:6" ht="19.5" customHeight="1">
      <c r="A27" s="8"/>
      <c r="B27" s="1"/>
      <c r="C27" s="12"/>
      <c r="D27" s="12"/>
      <c r="E27" s="12">
        <f t="shared" si="0"/>
        <v>12500000</v>
      </c>
      <c r="F27" s="2"/>
    </row>
    <row r="28" spans="1:6" ht="19.5" customHeight="1">
      <c r="A28" s="8"/>
      <c r="B28" s="1"/>
      <c r="C28" s="12"/>
      <c r="D28" s="12"/>
      <c r="E28" s="12"/>
      <c r="F28" s="2"/>
    </row>
    <row r="29" spans="1:6" ht="19.5" customHeight="1">
      <c r="A29" s="8"/>
      <c r="B29" s="1"/>
      <c r="C29" s="12"/>
      <c r="D29" s="12"/>
      <c r="E29" s="12"/>
      <c r="F29" s="2"/>
    </row>
    <row r="30" spans="1:6" ht="19.5" customHeight="1">
      <c r="A30" s="8"/>
      <c r="B30" s="1"/>
      <c r="C30" s="12"/>
      <c r="D30" s="12"/>
      <c r="E30" s="12"/>
      <c r="F30" s="2"/>
    </row>
    <row r="31" spans="1:6" ht="19.5" customHeight="1">
      <c r="A31" s="8"/>
      <c r="B31" s="1"/>
      <c r="C31" s="12"/>
      <c r="D31" s="12"/>
      <c r="E31" s="12"/>
      <c r="F31" s="2"/>
    </row>
    <row r="32" spans="1:6" ht="19.5" customHeight="1">
      <c r="A32" s="8"/>
      <c r="B32" s="1"/>
      <c r="C32" s="12"/>
      <c r="D32" s="12"/>
      <c r="E32" s="12"/>
      <c r="F32" s="2"/>
    </row>
    <row r="33" spans="1:6" ht="19.5" customHeight="1">
      <c r="A33" s="8"/>
      <c r="B33" s="1"/>
      <c r="C33" s="12"/>
      <c r="D33" s="12"/>
      <c r="E33" s="12"/>
      <c r="F33" s="2"/>
    </row>
    <row r="34" spans="1:6" ht="19.5" customHeight="1">
      <c r="A34" s="8"/>
      <c r="B34" s="1"/>
      <c r="C34" s="12"/>
      <c r="D34" s="12"/>
      <c r="E34" s="12"/>
      <c r="F34" s="2"/>
    </row>
    <row r="35" spans="1:6" ht="19.5" customHeight="1">
      <c r="A35" s="8"/>
      <c r="B35" s="1"/>
      <c r="C35" s="12"/>
      <c r="D35" s="12"/>
      <c r="E35" s="12"/>
      <c r="F35" s="2"/>
    </row>
    <row r="36" spans="1:6" ht="19.5" customHeight="1">
      <c r="A36" s="8"/>
      <c r="B36" s="1"/>
      <c r="C36" s="12"/>
      <c r="D36" s="12"/>
      <c r="E36" s="12"/>
      <c r="F36" s="2"/>
    </row>
    <row r="37" spans="1:6" ht="19.5" customHeight="1">
      <c r="A37" s="8"/>
      <c r="B37" s="1"/>
      <c r="C37" s="12"/>
      <c r="D37" s="12"/>
      <c r="E37" s="12"/>
      <c r="F37" s="2"/>
    </row>
    <row r="38" spans="1:6" ht="19.5" customHeight="1">
      <c r="A38" s="8"/>
      <c r="B38" s="1"/>
      <c r="C38" s="12"/>
      <c r="D38" s="12"/>
      <c r="E38" s="12"/>
      <c r="F38" s="2"/>
    </row>
    <row r="39" spans="1:6" ht="19.5" customHeight="1">
      <c r="A39" s="8"/>
      <c r="B39" s="1"/>
      <c r="C39" s="12"/>
      <c r="D39" s="12"/>
      <c r="E39" s="12"/>
      <c r="F39" s="2"/>
    </row>
    <row r="40" spans="1:6" ht="19.5" customHeight="1" thickBot="1">
      <c r="A40" s="9"/>
      <c r="B40" s="3"/>
      <c r="C40" s="13"/>
      <c r="D40" s="13"/>
      <c r="E40" s="13"/>
      <c r="F40" s="4"/>
    </row>
  </sheetData>
  <mergeCells count="2">
    <mergeCell ref="C2:E2"/>
    <mergeCell ref="C3:D3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2E4CC-DC4F-4777-AFE0-BD6309AFDA33}">
  <dimension ref="A1:F40"/>
  <sheetViews>
    <sheetView topLeftCell="A4" zoomScaleNormal="100" workbookViewId="0">
      <selection activeCell="D26" sqref="D26"/>
    </sheetView>
  </sheetViews>
  <sheetFormatPr defaultRowHeight="16.5"/>
  <cols>
    <col min="1" max="1" width="7.375" style="6" customWidth="1"/>
    <col min="2" max="2" width="26.75" customWidth="1"/>
    <col min="3" max="5" width="13.875" style="10" customWidth="1"/>
    <col min="6" max="6" width="18.75" customWidth="1"/>
  </cols>
  <sheetData>
    <row r="1" spans="1:6" s="54" customFormat="1">
      <c r="A1" s="53"/>
      <c r="C1" s="55"/>
      <c r="D1" s="55"/>
      <c r="E1" s="55"/>
    </row>
    <row r="2" spans="1:6" s="54" customFormat="1" ht="20.25">
      <c r="A2" s="53"/>
      <c r="C2" s="258" t="s">
        <v>238</v>
      </c>
      <c r="D2" s="259"/>
      <c r="E2" s="260"/>
    </row>
    <row r="3" spans="1:6" s="54" customFormat="1" ht="17.25" thickBot="1">
      <c r="A3" s="128" t="s">
        <v>459</v>
      </c>
      <c r="B3" s="129" t="s">
        <v>470</v>
      </c>
      <c r="C3" s="265" t="s">
        <v>469</v>
      </c>
      <c r="D3" s="265"/>
      <c r="E3" s="71"/>
      <c r="F3" s="47" t="s">
        <v>467</v>
      </c>
    </row>
    <row r="4" spans="1:6" ht="23.25" customHeight="1" thickBot="1">
      <c r="A4" s="18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6" ht="19.5" customHeight="1">
      <c r="A5" s="107">
        <v>45350</v>
      </c>
      <c r="B5" s="5" t="s">
        <v>468</v>
      </c>
      <c r="C5" s="11">
        <v>90000000</v>
      </c>
      <c r="D5" s="11"/>
      <c r="E5" s="11">
        <f>C5-D5</f>
        <v>90000000</v>
      </c>
      <c r="F5" s="25" t="s">
        <v>471</v>
      </c>
    </row>
    <row r="6" spans="1:6" ht="19.5" customHeight="1">
      <c r="A6" s="108" t="s">
        <v>489</v>
      </c>
      <c r="B6" s="33" t="s">
        <v>654</v>
      </c>
      <c r="C6" s="32"/>
      <c r="D6" s="32">
        <v>58000000</v>
      </c>
      <c r="E6" s="32">
        <f>E5+C6-D6</f>
        <v>32000000</v>
      </c>
      <c r="F6" s="38"/>
    </row>
    <row r="7" spans="1:6" ht="19.5" customHeight="1">
      <c r="A7" s="108">
        <v>45431</v>
      </c>
      <c r="B7" s="1" t="s">
        <v>596</v>
      </c>
      <c r="C7" s="12">
        <v>320000</v>
      </c>
      <c r="D7" s="32"/>
      <c r="E7" s="37">
        <f>E6+C7-D7</f>
        <v>32320000</v>
      </c>
      <c r="F7" s="2"/>
    </row>
    <row r="8" spans="1:6" ht="19.5" customHeight="1">
      <c r="A8" s="108">
        <v>45475</v>
      </c>
      <c r="B8" s="1" t="s">
        <v>693</v>
      </c>
      <c r="C8" s="12">
        <v>19000</v>
      </c>
      <c r="D8" s="12"/>
      <c r="E8" s="27">
        <f>E7+C8-D8</f>
        <v>32339000</v>
      </c>
      <c r="F8" s="2"/>
    </row>
    <row r="9" spans="1:6" ht="19.5" customHeight="1">
      <c r="A9" s="108">
        <v>45561</v>
      </c>
      <c r="B9" s="1" t="s">
        <v>785</v>
      </c>
      <c r="C9" s="12">
        <v>500000</v>
      </c>
      <c r="D9" s="12"/>
      <c r="E9" s="27">
        <f t="shared" ref="E9:E27" si="0">E8+C9-D9</f>
        <v>32839000</v>
      </c>
      <c r="F9" s="2" t="s">
        <v>998</v>
      </c>
    </row>
    <row r="10" spans="1:6" ht="19.5" customHeight="1">
      <c r="A10" s="108">
        <v>45630</v>
      </c>
      <c r="B10" s="207" t="s">
        <v>7</v>
      </c>
      <c r="C10" s="208"/>
      <c r="D10" s="208">
        <v>10000000</v>
      </c>
      <c r="E10" s="211">
        <f t="shared" si="0"/>
        <v>22839000</v>
      </c>
      <c r="F10" s="2"/>
    </row>
    <row r="11" spans="1:6" ht="19.5" customHeight="1">
      <c r="A11" s="108">
        <v>45640</v>
      </c>
      <c r="B11" s="40" t="s">
        <v>7</v>
      </c>
      <c r="C11" s="41"/>
      <c r="D11" s="41">
        <v>10000000</v>
      </c>
      <c r="E11" s="41">
        <f t="shared" si="0"/>
        <v>12839000</v>
      </c>
      <c r="F11" s="2"/>
    </row>
    <row r="12" spans="1:6" ht="19.5" customHeight="1">
      <c r="A12" s="108">
        <v>45792</v>
      </c>
      <c r="B12" s="171" t="s">
        <v>1200</v>
      </c>
      <c r="C12" s="12">
        <v>670000</v>
      </c>
      <c r="D12" s="12"/>
      <c r="E12" s="12">
        <f t="shared" si="0"/>
        <v>13509000</v>
      </c>
      <c r="F12" s="244" t="s">
        <v>1203</v>
      </c>
    </row>
    <row r="13" spans="1:6" ht="19.5" customHeight="1">
      <c r="A13" s="108">
        <v>45792</v>
      </c>
      <c r="B13" s="1" t="s">
        <v>1123</v>
      </c>
      <c r="C13" s="12">
        <v>27000000</v>
      </c>
      <c r="D13" s="12"/>
      <c r="E13" s="215">
        <f t="shared" si="0"/>
        <v>40509000</v>
      </c>
      <c r="F13" s="2"/>
    </row>
    <row r="14" spans="1:6" ht="19.5" customHeight="1">
      <c r="A14" s="108"/>
      <c r="B14" s="1"/>
      <c r="C14" s="12"/>
      <c r="D14" s="12"/>
      <c r="E14" s="12">
        <f t="shared" si="0"/>
        <v>40509000</v>
      </c>
      <c r="F14" s="2"/>
    </row>
    <row r="15" spans="1:6" ht="19.5" customHeight="1">
      <c r="A15" s="108"/>
      <c r="B15" s="1"/>
      <c r="C15" s="12"/>
      <c r="D15" s="12"/>
      <c r="E15" s="12">
        <f t="shared" si="0"/>
        <v>40509000</v>
      </c>
      <c r="F15" s="2"/>
    </row>
    <row r="16" spans="1:6" ht="19.5" customHeight="1">
      <c r="A16" s="108"/>
      <c r="B16" s="1"/>
      <c r="C16" s="12"/>
      <c r="D16" s="12"/>
      <c r="E16" s="12">
        <f t="shared" si="0"/>
        <v>40509000</v>
      </c>
      <c r="F16" s="2"/>
    </row>
    <row r="17" spans="1:6" ht="19.5" customHeight="1">
      <c r="A17" s="108"/>
      <c r="B17" s="1"/>
      <c r="C17" s="12"/>
      <c r="D17" s="12"/>
      <c r="E17" s="12">
        <f t="shared" si="0"/>
        <v>40509000</v>
      </c>
      <c r="F17" s="2"/>
    </row>
    <row r="18" spans="1:6" ht="19.5" customHeight="1">
      <c r="A18" s="108"/>
      <c r="B18" s="1"/>
      <c r="C18" s="12"/>
      <c r="D18" s="12"/>
      <c r="E18" s="12">
        <f t="shared" si="0"/>
        <v>40509000</v>
      </c>
      <c r="F18" s="2"/>
    </row>
    <row r="19" spans="1:6" ht="19.5" customHeight="1">
      <c r="A19" s="108"/>
      <c r="B19" s="1"/>
      <c r="C19" s="12"/>
      <c r="D19" s="12"/>
      <c r="E19" s="12">
        <f t="shared" si="0"/>
        <v>40509000</v>
      </c>
      <c r="F19" s="2"/>
    </row>
    <row r="20" spans="1:6" ht="19.5" customHeight="1">
      <c r="A20" s="108"/>
      <c r="B20" s="1"/>
      <c r="C20" s="12"/>
      <c r="D20" s="12"/>
      <c r="E20" s="12">
        <f t="shared" si="0"/>
        <v>40509000</v>
      </c>
      <c r="F20" s="2"/>
    </row>
    <row r="21" spans="1:6" ht="19.5" customHeight="1">
      <c r="A21" s="108"/>
      <c r="B21" s="1"/>
      <c r="C21" s="12"/>
      <c r="D21" s="12"/>
      <c r="E21" s="12">
        <f t="shared" si="0"/>
        <v>40509000</v>
      </c>
      <c r="F21" s="2"/>
    </row>
    <row r="22" spans="1:6" ht="19.5" customHeight="1">
      <c r="A22" s="108"/>
      <c r="B22" s="1"/>
      <c r="C22" s="12"/>
      <c r="D22" s="12"/>
      <c r="E22" s="12">
        <f t="shared" si="0"/>
        <v>40509000</v>
      </c>
      <c r="F22" s="2"/>
    </row>
    <row r="23" spans="1:6" ht="19.5" customHeight="1">
      <c r="A23" s="108"/>
      <c r="B23" s="1"/>
      <c r="C23" s="12"/>
      <c r="D23" s="12"/>
      <c r="E23" s="12">
        <f t="shared" si="0"/>
        <v>40509000</v>
      </c>
      <c r="F23" s="2"/>
    </row>
    <row r="24" spans="1:6" ht="19.5" customHeight="1">
      <c r="A24" s="108"/>
      <c r="B24" s="1"/>
      <c r="C24" s="12"/>
      <c r="D24" s="12"/>
      <c r="E24" s="12">
        <f t="shared" si="0"/>
        <v>40509000</v>
      </c>
      <c r="F24" s="2"/>
    </row>
    <row r="25" spans="1:6" ht="19.5" customHeight="1">
      <c r="A25" s="108"/>
      <c r="B25" s="1"/>
      <c r="C25" s="12"/>
      <c r="D25" s="12"/>
      <c r="E25" s="12">
        <f t="shared" si="0"/>
        <v>40509000</v>
      </c>
      <c r="F25" s="2"/>
    </row>
    <row r="26" spans="1:6" ht="19.5" customHeight="1">
      <c r="A26" s="108"/>
      <c r="B26" s="1"/>
      <c r="C26" s="12"/>
      <c r="D26" s="12"/>
      <c r="E26" s="12">
        <f t="shared" si="0"/>
        <v>40509000</v>
      </c>
      <c r="F26" s="2"/>
    </row>
    <row r="27" spans="1:6" ht="19.5" customHeight="1">
      <c r="A27" s="108"/>
      <c r="B27" s="1"/>
      <c r="C27" s="12"/>
      <c r="D27" s="12"/>
      <c r="E27" s="12">
        <f t="shared" si="0"/>
        <v>40509000</v>
      </c>
      <c r="F27" s="2"/>
    </row>
    <row r="28" spans="1:6" ht="19.5" customHeight="1">
      <c r="A28" s="108"/>
      <c r="B28" s="1"/>
      <c r="C28" s="12"/>
      <c r="D28" s="12"/>
      <c r="E28" s="12"/>
      <c r="F28" s="2"/>
    </row>
    <row r="29" spans="1:6" ht="19.5" customHeight="1">
      <c r="A29" s="8"/>
      <c r="B29" s="1"/>
      <c r="C29" s="12"/>
      <c r="D29" s="12"/>
      <c r="E29" s="12"/>
      <c r="F29" s="2"/>
    </row>
    <row r="30" spans="1:6" ht="19.5" customHeight="1">
      <c r="A30" s="8"/>
      <c r="B30" s="1"/>
      <c r="C30" s="12"/>
      <c r="D30" s="12"/>
      <c r="E30" s="12"/>
      <c r="F30" s="2"/>
    </row>
    <row r="31" spans="1:6" ht="19.5" customHeight="1">
      <c r="A31" s="8"/>
      <c r="B31" s="1"/>
      <c r="C31" s="12"/>
      <c r="D31" s="12"/>
      <c r="E31" s="12"/>
      <c r="F31" s="2"/>
    </row>
    <row r="32" spans="1:6" ht="19.5" customHeight="1">
      <c r="A32" s="8"/>
      <c r="B32" s="1"/>
      <c r="C32" s="12"/>
      <c r="D32" s="12"/>
      <c r="E32" s="12"/>
      <c r="F32" s="2"/>
    </row>
    <row r="33" spans="1:6" ht="19.5" customHeight="1">
      <c r="A33" s="8"/>
      <c r="B33" s="1"/>
      <c r="C33" s="12"/>
      <c r="D33" s="12"/>
      <c r="E33" s="12"/>
      <c r="F33" s="2"/>
    </row>
    <row r="34" spans="1:6" ht="19.5" customHeight="1">
      <c r="A34" s="8"/>
      <c r="B34" s="1"/>
      <c r="C34" s="12"/>
      <c r="D34" s="12"/>
      <c r="E34" s="12"/>
      <c r="F34" s="2"/>
    </row>
    <row r="35" spans="1:6" ht="19.5" customHeight="1">
      <c r="A35" s="8"/>
      <c r="B35" s="1"/>
      <c r="C35" s="12"/>
      <c r="D35" s="12"/>
      <c r="E35" s="12"/>
      <c r="F35" s="2"/>
    </row>
    <row r="36" spans="1:6" ht="19.5" customHeight="1">
      <c r="A36" s="8"/>
      <c r="B36" s="1"/>
      <c r="C36" s="12"/>
      <c r="D36" s="12"/>
      <c r="E36" s="12"/>
      <c r="F36" s="2"/>
    </row>
    <row r="37" spans="1:6" ht="19.5" customHeight="1">
      <c r="A37" s="8"/>
      <c r="B37" s="1"/>
      <c r="C37" s="12"/>
      <c r="D37" s="12"/>
      <c r="E37" s="12"/>
      <c r="F37" s="2"/>
    </row>
    <row r="38" spans="1:6" ht="19.5" customHeight="1">
      <c r="A38" s="8"/>
      <c r="B38" s="1"/>
      <c r="C38" s="12"/>
      <c r="D38" s="12"/>
      <c r="E38" s="12"/>
      <c r="F38" s="2"/>
    </row>
    <row r="39" spans="1:6" ht="19.5" customHeight="1">
      <c r="A39" s="8"/>
      <c r="B39" s="1"/>
      <c r="C39" s="12"/>
      <c r="D39" s="12"/>
      <c r="E39" s="12"/>
      <c r="F39" s="2"/>
    </row>
    <row r="40" spans="1:6" ht="19.5" customHeight="1" thickBot="1">
      <c r="A40" s="9"/>
      <c r="B40" s="3"/>
      <c r="C40" s="13"/>
      <c r="D40" s="13"/>
      <c r="E40" s="13"/>
      <c r="F40" s="4"/>
    </row>
  </sheetData>
  <mergeCells count="2">
    <mergeCell ref="C2:E2"/>
    <mergeCell ref="C3:D3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EA45C-7D26-4509-AD4A-AC2149E14D43}">
  <dimension ref="A1:F38"/>
  <sheetViews>
    <sheetView zoomScaleNormal="100" workbookViewId="0">
      <selection activeCell="K24" sqref="K24"/>
    </sheetView>
  </sheetViews>
  <sheetFormatPr defaultRowHeight="16.5"/>
  <cols>
    <col min="1" max="1" width="7.375" style="6" customWidth="1"/>
    <col min="2" max="2" width="26.75" customWidth="1"/>
    <col min="3" max="5" width="13.875" style="10" customWidth="1"/>
    <col min="6" max="6" width="18.25" customWidth="1"/>
  </cols>
  <sheetData>
    <row r="1" spans="1:6" s="54" customFormat="1">
      <c r="A1" s="53"/>
      <c r="C1" s="55"/>
      <c r="D1" s="55"/>
      <c r="E1" s="55"/>
    </row>
    <row r="2" spans="1:6" s="54" customFormat="1" ht="20.25">
      <c r="A2" s="53"/>
      <c r="C2" s="200" t="s">
        <v>238</v>
      </c>
      <c r="D2" s="201"/>
      <c r="E2" s="202"/>
    </row>
    <row r="3" spans="1:6" s="54" customFormat="1" ht="17.25" thickBot="1">
      <c r="A3" s="53" t="s">
        <v>664</v>
      </c>
      <c r="B3" s="70" t="s">
        <v>989</v>
      </c>
      <c r="C3" s="203" t="s">
        <v>990</v>
      </c>
      <c r="D3" s="203"/>
      <c r="E3" s="71"/>
    </row>
    <row r="4" spans="1:6" ht="23.25" customHeight="1" thickBot="1">
      <c r="A4" s="18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6" ht="19.5" customHeight="1">
      <c r="A5" s="107">
        <v>45282</v>
      </c>
      <c r="B5" s="5" t="s">
        <v>432</v>
      </c>
      <c r="C5" s="11">
        <v>3917090</v>
      </c>
      <c r="D5" s="11"/>
      <c r="E5" s="11">
        <f>C5-D5</f>
        <v>3917090</v>
      </c>
      <c r="F5" s="25"/>
    </row>
    <row r="6" spans="1:6" ht="19.5" customHeight="1">
      <c r="A6" s="108">
        <v>45300</v>
      </c>
      <c r="B6" s="33" t="s">
        <v>433</v>
      </c>
      <c r="C6" s="32"/>
      <c r="D6" s="32">
        <v>2737090</v>
      </c>
      <c r="E6" s="32">
        <f>E5+C6-D6</f>
        <v>1180000</v>
      </c>
      <c r="F6" s="38" t="s">
        <v>434</v>
      </c>
    </row>
    <row r="7" spans="1:6" ht="19.5" customHeight="1">
      <c r="A7" s="108"/>
      <c r="B7" s="1" t="s">
        <v>152</v>
      </c>
      <c r="C7" s="12"/>
      <c r="D7" s="12">
        <v>500000</v>
      </c>
      <c r="E7" s="12">
        <f t="shared" ref="E7:E25" si="0">E6+C7-D7</f>
        <v>680000</v>
      </c>
      <c r="F7" s="2"/>
    </row>
    <row r="8" spans="1:6" ht="19.5" customHeight="1">
      <c r="A8" s="108"/>
      <c r="B8" s="40" t="s">
        <v>512</v>
      </c>
      <c r="C8" s="41">
        <v>-680000</v>
      </c>
      <c r="D8" s="12"/>
      <c r="E8" s="12">
        <f t="shared" si="0"/>
        <v>0</v>
      </c>
      <c r="F8" s="2" t="s">
        <v>512</v>
      </c>
    </row>
    <row r="9" spans="1:6" ht="19.5" customHeight="1">
      <c r="A9" s="108">
        <v>45425</v>
      </c>
      <c r="B9" s="1" t="s">
        <v>577</v>
      </c>
      <c r="C9" s="12">
        <v>45000000</v>
      </c>
      <c r="D9" s="12"/>
      <c r="E9" s="12">
        <f t="shared" si="0"/>
        <v>45000000</v>
      </c>
      <c r="F9" s="2" t="s">
        <v>576</v>
      </c>
    </row>
    <row r="10" spans="1:6" ht="19.5" customHeight="1">
      <c r="A10" s="108">
        <v>45425</v>
      </c>
      <c r="B10" s="40" t="s">
        <v>582</v>
      </c>
      <c r="C10" s="23">
        <v>3500000</v>
      </c>
      <c r="D10" s="23">
        <v>3500000</v>
      </c>
      <c r="E10" s="23">
        <f t="shared" si="0"/>
        <v>45000000</v>
      </c>
      <c r="F10" s="24" t="s">
        <v>512</v>
      </c>
    </row>
    <row r="11" spans="1:6" ht="19.5" customHeight="1">
      <c r="A11" s="108">
        <v>45445</v>
      </c>
      <c r="B11" s="1" t="s">
        <v>629</v>
      </c>
      <c r="C11" s="12">
        <v>69000</v>
      </c>
      <c r="D11" s="12"/>
      <c r="E11" s="12">
        <f t="shared" si="0"/>
        <v>45069000</v>
      </c>
      <c r="F11" s="2"/>
    </row>
    <row r="12" spans="1:6" ht="19.5" customHeight="1">
      <c r="A12" s="108">
        <v>45516</v>
      </c>
      <c r="B12" s="1" t="s">
        <v>737</v>
      </c>
      <c r="C12" s="12">
        <v>120000000</v>
      </c>
      <c r="D12" s="12"/>
      <c r="E12" s="12">
        <f t="shared" si="0"/>
        <v>165069000</v>
      </c>
      <c r="F12" s="2"/>
    </row>
    <row r="13" spans="1:6" ht="19.5" customHeight="1">
      <c r="A13" s="108">
        <v>45565</v>
      </c>
      <c r="B13" s="33" t="s">
        <v>784</v>
      </c>
      <c r="C13" s="32"/>
      <c r="D13" s="32">
        <v>56000000</v>
      </c>
      <c r="E13" s="12">
        <f t="shared" si="0"/>
        <v>109069000</v>
      </c>
      <c r="F13" s="22"/>
    </row>
    <row r="14" spans="1:6" ht="19.5" customHeight="1">
      <c r="A14" s="108">
        <v>45575</v>
      </c>
      <c r="B14" s="77" t="s">
        <v>7</v>
      </c>
      <c r="C14" s="41"/>
      <c r="D14" s="41">
        <v>30000000</v>
      </c>
      <c r="E14" s="12">
        <f t="shared" si="0"/>
        <v>79069000</v>
      </c>
      <c r="F14" s="2"/>
    </row>
    <row r="15" spans="1:6" ht="19.5" customHeight="1">
      <c r="A15" s="108">
        <v>45584</v>
      </c>
      <c r="B15" s="1" t="s">
        <v>864</v>
      </c>
      <c r="C15" s="12">
        <v>178000</v>
      </c>
      <c r="D15" s="12"/>
      <c r="E15" s="12">
        <f t="shared" si="0"/>
        <v>79247000</v>
      </c>
      <c r="F15" s="2" t="s">
        <v>865</v>
      </c>
    </row>
    <row r="16" spans="1:6" ht="19.5" customHeight="1">
      <c r="A16" s="108">
        <v>45643</v>
      </c>
      <c r="B16" s="40" t="s">
        <v>7</v>
      </c>
      <c r="C16" s="41"/>
      <c r="D16" s="41">
        <v>34000000</v>
      </c>
      <c r="E16" s="12">
        <f t="shared" si="0"/>
        <v>45247000</v>
      </c>
      <c r="F16" s="2"/>
    </row>
    <row r="17" spans="1:6" ht="19.5" customHeight="1">
      <c r="A17" s="108">
        <v>46012</v>
      </c>
      <c r="B17" s="1" t="s">
        <v>1015</v>
      </c>
      <c r="C17" s="12">
        <v>1500000</v>
      </c>
      <c r="D17" s="12"/>
      <c r="E17" s="82">
        <f t="shared" si="0"/>
        <v>46747000</v>
      </c>
      <c r="F17" s="2"/>
    </row>
    <row r="18" spans="1:6" ht="19.5" customHeight="1">
      <c r="A18" s="102">
        <v>45793</v>
      </c>
      <c r="B18" s="1" t="s">
        <v>1209</v>
      </c>
      <c r="C18" s="12">
        <v>69000</v>
      </c>
      <c r="D18" s="12"/>
      <c r="E18" s="12">
        <f t="shared" si="0"/>
        <v>46816000</v>
      </c>
      <c r="F18" s="2"/>
    </row>
    <row r="19" spans="1:6" ht="19.5" customHeight="1">
      <c r="A19" s="102">
        <v>45819</v>
      </c>
      <c r="B19" s="1" t="s">
        <v>1209</v>
      </c>
      <c r="C19" s="12">
        <v>69000</v>
      </c>
      <c r="D19" s="12"/>
      <c r="E19" s="12">
        <f t="shared" si="0"/>
        <v>46885000</v>
      </c>
      <c r="F19" s="2"/>
    </row>
    <row r="20" spans="1:6" ht="19.5" customHeight="1">
      <c r="A20" s="102"/>
      <c r="B20" s="1"/>
      <c r="C20" s="12"/>
      <c r="D20" s="12"/>
      <c r="E20" s="12">
        <f t="shared" si="0"/>
        <v>46885000</v>
      </c>
      <c r="F20" s="2"/>
    </row>
    <row r="21" spans="1:6" ht="19.5" customHeight="1">
      <c r="A21" s="102"/>
      <c r="B21" s="1"/>
      <c r="C21" s="12"/>
      <c r="D21" s="12"/>
      <c r="E21" s="12">
        <f t="shared" si="0"/>
        <v>46885000</v>
      </c>
      <c r="F21" s="2"/>
    </row>
    <row r="22" spans="1:6" ht="19.5" customHeight="1">
      <c r="A22" s="102"/>
      <c r="B22" s="1"/>
      <c r="C22" s="12"/>
      <c r="D22" s="12"/>
      <c r="E22" s="12">
        <f t="shared" si="0"/>
        <v>46885000</v>
      </c>
      <c r="F22" s="2"/>
    </row>
    <row r="23" spans="1:6" ht="19.5" customHeight="1">
      <c r="A23" s="102"/>
      <c r="B23" s="1"/>
      <c r="C23" s="12"/>
      <c r="D23" s="12"/>
      <c r="E23" s="12">
        <f t="shared" si="0"/>
        <v>46885000</v>
      </c>
      <c r="F23" s="2"/>
    </row>
    <row r="24" spans="1:6" ht="19.5" customHeight="1">
      <c r="A24" s="102"/>
      <c r="B24" s="1"/>
      <c r="C24" s="12"/>
      <c r="D24" s="12"/>
      <c r="E24" s="12">
        <f t="shared" si="0"/>
        <v>46885000</v>
      </c>
      <c r="F24" s="2"/>
    </row>
    <row r="25" spans="1:6" ht="19.5" customHeight="1">
      <c r="A25" s="102"/>
      <c r="B25" s="1"/>
      <c r="C25" s="12"/>
      <c r="D25" s="12"/>
      <c r="E25" s="12">
        <f t="shared" si="0"/>
        <v>46885000</v>
      </c>
      <c r="F25" s="2"/>
    </row>
    <row r="26" spans="1:6" ht="19.5" customHeight="1">
      <c r="A26" s="102"/>
      <c r="B26" s="1"/>
      <c r="C26" s="12"/>
      <c r="D26" s="12"/>
      <c r="E26" s="12"/>
      <c r="F26" s="2"/>
    </row>
    <row r="27" spans="1:6" ht="19.5" customHeight="1">
      <c r="A27" s="102"/>
      <c r="B27" s="1"/>
      <c r="C27" s="12"/>
      <c r="D27" s="12"/>
      <c r="E27" s="12"/>
      <c r="F27" s="2"/>
    </row>
    <row r="28" spans="1:6" ht="19.5" customHeight="1">
      <c r="A28" s="102"/>
      <c r="B28" s="1"/>
      <c r="C28" s="12"/>
      <c r="D28" s="12"/>
      <c r="E28" s="12"/>
      <c r="F28" s="2"/>
    </row>
    <row r="29" spans="1:6" ht="19.5" customHeight="1">
      <c r="A29" s="102"/>
      <c r="B29" s="1"/>
      <c r="C29" s="12"/>
      <c r="D29" s="12"/>
      <c r="E29" s="12"/>
      <c r="F29" s="2"/>
    </row>
    <row r="30" spans="1:6" ht="19.5" customHeight="1">
      <c r="A30" s="102"/>
      <c r="B30" s="1"/>
      <c r="C30" s="12"/>
      <c r="D30" s="12"/>
      <c r="E30" s="12"/>
      <c r="F30" s="2"/>
    </row>
    <row r="31" spans="1:6" ht="19.5" customHeight="1">
      <c r="A31" s="102"/>
      <c r="B31" s="1"/>
      <c r="C31" s="12"/>
      <c r="D31" s="12"/>
      <c r="E31" s="12"/>
      <c r="F31" s="2"/>
    </row>
    <row r="32" spans="1:6" ht="19.5" customHeight="1">
      <c r="A32" s="102"/>
      <c r="B32" s="1"/>
      <c r="C32" s="12"/>
      <c r="D32" s="12"/>
      <c r="E32" s="12"/>
      <c r="F32" s="2"/>
    </row>
    <row r="33" spans="1:6" ht="19.5" customHeight="1">
      <c r="A33" s="8"/>
      <c r="B33" s="1"/>
      <c r="C33" s="12"/>
      <c r="D33" s="12"/>
      <c r="E33" s="12"/>
      <c r="F33" s="2"/>
    </row>
    <row r="34" spans="1:6" ht="19.5" customHeight="1">
      <c r="A34" s="8"/>
      <c r="B34" s="1"/>
      <c r="C34" s="12"/>
      <c r="D34" s="12"/>
      <c r="E34" s="12"/>
      <c r="F34" s="2"/>
    </row>
    <row r="35" spans="1:6" ht="19.5" customHeight="1">
      <c r="A35" s="8"/>
      <c r="B35" s="1"/>
      <c r="C35" s="12"/>
      <c r="D35" s="12"/>
      <c r="E35" s="12"/>
      <c r="F35" s="2"/>
    </row>
    <row r="36" spans="1:6" ht="19.5" customHeight="1">
      <c r="A36" s="8"/>
      <c r="B36" s="1"/>
      <c r="C36" s="12"/>
      <c r="D36" s="12"/>
      <c r="E36" s="12"/>
      <c r="F36" s="2"/>
    </row>
    <row r="37" spans="1:6" ht="19.5" customHeight="1">
      <c r="A37" s="8"/>
      <c r="B37" s="1"/>
      <c r="C37" s="12"/>
      <c r="D37" s="12"/>
      <c r="E37" s="12"/>
      <c r="F37" s="2"/>
    </row>
    <row r="38" spans="1:6" ht="19.5" customHeight="1" thickBot="1">
      <c r="A38" s="9"/>
      <c r="B38" s="3"/>
      <c r="C38" s="13"/>
      <c r="D38" s="13"/>
      <c r="E38" s="13"/>
      <c r="F38" s="4"/>
    </row>
  </sheetData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2C6C8-D98C-4684-BCEB-F75DE6368E1A}">
  <sheetPr codeName="Sheet16"/>
  <dimension ref="A3:F40"/>
  <sheetViews>
    <sheetView zoomScaleNormal="100" workbookViewId="0">
      <selection activeCell="B15" sqref="B15"/>
    </sheetView>
  </sheetViews>
  <sheetFormatPr defaultRowHeight="16.5"/>
  <cols>
    <col min="1" max="1" width="7.375" style="6" customWidth="1"/>
    <col min="2" max="2" width="26.75" customWidth="1"/>
    <col min="3" max="5" width="13.875" style="10" customWidth="1"/>
    <col min="6" max="6" width="21.625" customWidth="1"/>
  </cols>
  <sheetData>
    <row r="3" spans="1:6" ht="17.25" thickBot="1">
      <c r="A3" s="46" t="s">
        <v>64</v>
      </c>
      <c r="B3" s="44" t="s">
        <v>67</v>
      </c>
      <c r="C3" s="262" t="s">
        <v>68</v>
      </c>
      <c r="D3" s="262"/>
      <c r="E3" s="93" t="s">
        <v>255</v>
      </c>
    </row>
    <row r="4" spans="1:6" ht="23.25" customHeight="1" thickBot="1">
      <c r="A4" s="18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6" ht="19.5" customHeight="1">
      <c r="A5" s="7">
        <v>45014</v>
      </c>
      <c r="B5" s="5" t="s">
        <v>65</v>
      </c>
      <c r="C5" s="11">
        <v>45000000</v>
      </c>
      <c r="D5" s="11"/>
      <c r="E5" s="11">
        <f>C5-D5</f>
        <v>45000000</v>
      </c>
      <c r="F5" s="48" t="s">
        <v>66</v>
      </c>
    </row>
    <row r="6" spans="1:6" ht="19.5" customHeight="1">
      <c r="A6" s="8">
        <v>45014</v>
      </c>
      <c r="B6" s="5" t="s">
        <v>65</v>
      </c>
      <c r="C6" s="37">
        <v>45000000</v>
      </c>
      <c r="D6" s="32"/>
      <c r="E6" s="37">
        <f>E5+C6-D6</f>
        <v>90000000</v>
      </c>
      <c r="F6" s="49" t="s">
        <v>74</v>
      </c>
    </row>
    <row r="7" spans="1:6" ht="19.5" customHeight="1">
      <c r="A7" s="8">
        <v>45015</v>
      </c>
      <c r="B7" s="1" t="s">
        <v>7</v>
      </c>
      <c r="C7" s="12"/>
      <c r="D7" s="12">
        <v>90000000</v>
      </c>
      <c r="E7" s="12">
        <f t="shared" ref="E7:E27" si="0">E6+C7-D7</f>
        <v>0</v>
      </c>
      <c r="F7" s="2"/>
    </row>
    <row r="8" spans="1:6" ht="19.5" customHeight="1">
      <c r="A8" s="8"/>
      <c r="B8" s="1"/>
      <c r="C8" s="12"/>
      <c r="D8" s="12"/>
      <c r="E8" s="12">
        <f t="shared" si="0"/>
        <v>0</v>
      </c>
      <c r="F8" s="2"/>
    </row>
    <row r="9" spans="1:6" ht="19.5" customHeight="1">
      <c r="A9" s="8"/>
      <c r="B9" s="1"/>
      <c r="C9" s="12"/>
      <c r="D9" s="12"/>
      <c r="E9" s="12">
        <f t="shared" si="0"/>
        <v>0</v>
      </c>
      <c r="F9" s="2"/>
    </row>
    <row r="10" spans="1:6" ht="19.5" customHeight="1">
      <c r="A10" s="8"/>
      <c r="B10" s="1"/>
      <c r="C10" s="12"/>
      <c r="D10" s="12"/>
      <c r="E10" s="12">
        <f t="shared" si="0"/>
        <v>0</v>
      </c>
      <c r="F10" s="2"/>
    </row>
    <row r="11" spans="1:6" ht="19.5" customHeight="1">
      <c r="A11" s="8"/>
      <c r="B11" s="1"/>
      <c r="C11" s="12"/>
      <c r="D11" s="12"/>
      <c r="E11" s="12">
        <f t="shared" si="0"/>
        <v>0</v>
      </c>
      <c r="F11" s="2"/>
    </row>
    <row r="12" spans="1:6" ht="19.5" customHeight="1">
      <c r="A12" s="8"/>
      <c r="B12" s="1"/>
      <c r="C12" s="12"/>
      <c r="D12" s="12"/>
      <c r="E12" s="12">
        <f t="shared" si="0"/>
        <v>0</v>
      </c>
      <c r="F12" s="2"/>
    </row>
    <row r="13" spans="1:6" ht="19.5" customHeight="1">
      <c r="A13" s="8"/>
      <c r="B13" s="1"/>
      <c r="C13" s="12"/>
      <c r="D13" s="12"/>
      <c r="E13" s="12">
        <f t="shared" si="0"/>
        <v>0</v>
      </c>
      <c r="F13" s="2"/>
    </row>
    <row r="14" spans="1:6" ht="19.5" customHeight="1">
      <c r="A14" s="8"/>
      <c r="B14" s="1"/>
      <c r="C14" s="12"/>
      <c r="D14" s="12"/>
      <c r="E14" s="12">
        <f t="shared" si="0"/>
        <v>0</v>
      </c>
      <c r="F14" s="2"/>
    </row>
    <row r="15" spans="1:6" ht="19.5" customHeight="1">
      <c r="A15" s="8"/>
      <c r="B15" s="1"/>
      <c r="C15" s="12"/>
      <c r="D15" s="12"/>
      <c r="E15" s="12">
        <f t="shared" si="0"/>
        <v>0</v>
      </c>
      <c r="F15" s="2"/>
    </row>
    <row r="16" spans="1:6" ht="19.5" customHeight="1">
      <c r="A16" s="8"/>
      <c r="B16" s="1"/>
      <c r="C16" s="12"/>
      <c r="D16" s="12"/>
      <c r="E16" s="12">
        <f t="shared" si="0"/>
        <v>0</v>
      </c>
      <c r="F16" s="2"/>
    </row>
    <row r="17" spans="1:6" ht="19.5" customHeight="1">
      <c r="A17" s="8"/>
      <c r="B17" s="1"/>
      <c r="C17" s="12"/>
      <c r="D17" s="12"/>
      <c r="E17" s="12">
        <f t="shared" si="0"/>
        <v>0</v>
      </c>
      <c r="F17" s="2"/>
    </row>
    <row r="18" spans="1:6" ht="19.5" customHeight="1">
      <c r="A18" s="8"/>
      <c r="B18" s="1"/>
      <c r="C18" s="12"/>
      <c r="D18" s="12"/>
      <c r="E18" s="12">
        <f t="shared" si="0"/>
        <v>0</v>
      </c>
      <c r="F18" s="2"/>
    </row>
    <row r="19" spans="1:6" ht="19.5" customHeight="1">
      <c r="A19" s="8"/>
      <c r="B19" s="1"/>
      <c r="C19" s="12"/>
      <c r="D19" s="12"/>
      <c r="E19" s="12">
        <f t="shared" si="0"/>
        <v>0</v>
      </c>
      <c r="F19" s="2"/>
    </row>
    <row r="20" spans="1:6" ht="19.5" customHeight="1">
      <c r="A20" s="8"/>
      <c r="B20" s="1"/>
      <c r="C20" s="12"/>
      <c r="D20" s="12"/>
      <c r="E20" s="12">
        <f t="shared" si="0"/>
        <v>0</v>
      </c>
      <c r="F20" s="2"/>
    </row>
    <row r="21" spans="1:6" ht="19.5" customHeight="1">
      <c r="A21" s="8"/>
      <c r="B21" s="1"/>
      <c r="C21" s="12"/>
      <c r="D21" s="12"/>
      <c r="E21" s="12">
        <f t="shared" si="0"/>
        <v>0</v>
      </c>
      <c r="F21" s="2"/>
    </row>
    <row r="22" spans="1:6" ht="19.5" customHeight="1">
      <c r="A22" s="8"/>
      <c r="B22" s="1"/>
      <c r="C22" s="12"/>
      <c r="D22" s="12"/>
      <c r="E22" s="12">
        <f t="shared" si="0"/>
        <v>0</v>
      </c>
      <c r="F22" s="2"/>
    </row>
    <row r="23" spans="1:6" ht="19.5" customHeight="1">
      <c r="A23" s="8"/>
      <c r="B23" s="1"/>
      <c r="C23" s="12"/>
      <c r="D23" s="12"/>
      <c r="E23" s="12">
        <f t="shared" si="0"/>
        <v>0</v>
      </c>
      <c r="F23" s="2"/>
    </row>
    <row r="24" spans="1:6" ht="19.5" customHeight="1">
      <c r="A24" s="8"/>
      <c r="B24" s="1"/>
      <c r="C24" s="12"/>
      <c r="D24" s="12"/>
      <c r="E24" s="12">
        <f t="shared" si="0"/>
        <v>0</v>
      </c>
      <c r="F24" s="2"/>
    </row>
    <row r="25" spans="1:6" ht="19.5" customHeight="1">
      <c r="A25" s="8"/>
      <c r="B25" s="1"/>
      <c r="C25" s="12"/>
      <c r="D25" s="12"/>
      <c r="E25" s="12">
        <f t="shared" si="0"/>
        <v>0</v>
      </c>
      <c r="F25" s="2"/>
    </row>
    <row r="26" spans="1:6" ht="19.5" customHeight="1">
      <c r="A26" s="8"/>
      <c r="B26" s="1"/>
      <c r="C26" s="12"/>
      <c r="D26" s="12"/>
      <c r="E26" s="12">
        <f t="shared" si="0"/>
        <v>0</v>
      </c>
      <c r="F26" s="2"/>
    </row>
    <row r="27" spans="1:6" ht="19.5" customHeight="1">
      <c r="A27" s="8"/>
      <c r="B27" s="1"/>
      <c r="C27" s="12"/>
      <c r="D27" s="12"/>
      <c r="E27" s="12">
        <f t="shared" si="0"/>
        <v>0</v>
      </c>
      <c r="F27" s="2"/>
    </row>
    <row r="28" spans="1:6" ht="19.5" customHeight="1">
      <c r="A28" s="8"/>
      <c r="B28" s="1"/>
      <c r="C28" s="12"/>
      <c r="D28" s="12"/>
      <c r="E28" s="12"/>
      <c r="F28" s="2"/>
    </row>
    <row r="29" spans="1:6" ht="19.5" customHeight="1">
      <c r="A29" s="8"/>
      <c r="B29" s="1"/>
      <c r="C29" s="12"/>
      <c r="D29" s="12"/>
      <c r="E29" s="12"/>
      <c r="F29" s="2"/>
    </row>
    <row r="30" spans="1:6" ht="19.5" customHeight="1">
      <c r="A30" s="8"/>
      <c r="B30" s="1"/>
      <c r="C30" s="12"/>
      <c r="D30" s="12"/>
      <c r="E30" s="12"/>
      <c r="F30" s="2"/>
    </row>
    <row r="31" spans="1:6" ht="19.5" customHeight="1">
      <c r="A31" s="8"/>
      <c r="B31" s="1"/>
      <c r="C31" s="12"/>
      <c r="D31" s="12"/>
      <c r="E31" s="12"/>
      <c r="F31" s="2"/>
    </row>
    <row r="32" spans="1:6" ht="19.5" customHeight="1">
      <c r="A32" s="8"/>
      <c r="B32" s="1"/>
      <c r="C32" s="12"/>
      <c r="D32" s="12"/>
      <c r="E32" s="12"/>
      <c r="F32" s="2"/>
    </row>
    <row r="33" spans="1:6" ht="19.5" customHeight="1">
      <c r="A33" s="8"/>
      <c r="B33" s="1"/>
      <c r="C33" s="12"/>
      <c r="D33" s="12"/>
      <c r="E33" s="12"/>
      <c r="F33" s="2"/>
    </row>
    <row r="34" spans="1:6" ht="19.5" customHeight="1">
      <c r="A34" s="8"/>
      <c r="B34" s="1"/>
      <c r="C34" s="12"/>
      <c r="D34" s="12"/>
      <c r="E34" s="12"/>
      <c r="F34" s="2"/>
    </row>
    <row r="35" spans="1:6" ht="19.5" customHeight="1">
      <c r="A35" s="8"/>
      <c r="B35" s="1"/>
      <c r="C35" s="12"/>
      <c r="D35" s="12"/>
      <c r="E35" s="12"/>
      <c r="F35" s="2"/>
    </row>
    <row r="36" spans="1:6" ht="19.5" customHeight="1">
      <c r="A36" s="8"/>
      <c r="B36" s="1"/>
      <c r="C36" s="12"/>
      <c r="D36" s="12"/>
      <c r="E36" s="12"/>
      <c r="F36" s="2"/>
    </row>
    <row r="37" spans="1:6" ht="19.5" customHeight="1">
      <c r="A37" s="8"/>
      <c r="B37" s="1"/>
      <c r="C37" s="12"/>
      <c r="D37" s="12"/>
      <c r="E37" s="12"/>
      <c r="F37" s="2"/>
    </row>
    <row r="38" spans="1:6" ht="19.5" customHeight="1">
      <c r="A38" s="8"/>
      <c r="B38" s="1"/>
      <c r="C38" s="12"/>
      <c r="D38" s="12"/>
      <c r="E38" s="12"/>
      <c r="F38" s="2"/>
    </row>
    <row r="39" spans="1:6" ht="19.5" customHeight="1">
      <c r="A39" s="8"/>
      <c r="B39" s="1"/>
      <c r="C39" s="12"/>
      <c r="D39" s="12"/>
      <c r="E39" s="12"/>
      <c r="F39" s="2"/>
    </row>
    <row r="40" spans="1:6" ht="19.5" customHeight="1" thickBot="1">
      <c r="A40" s="9"/>
      <c r="B40" s="3"/>
      <c r="C40" s="13"/>
      <c r="D40" s="13"/>
      <c r="E40" s="13"/>
      <c r="F40" s="4"/>
    </row>
  </sheetData>
  <mergeCells count="1">
    <mergeCell ref="C3:D3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4904F-3C03-4336-B49E-6475BA725B07}">
  <dimension ref="A1:F40"/>
  <sheetViews>
    <sheetView zoomScaleNormal="100" workbookViewId="0">
      <selection activeCell="D25" sqref="D25"/>
    </sheetView>
  </sheetViews>
  <sheetFormatPr defaultRowHeight="16.5"/>
  <cols>
    <col min="1" max="1" width="7.375" style="6" customWidth="1"/>
    <col min="2" max="2" width="26.75" customWidth="1"/>
    <col min="3" max="5" width="13.875" style="10" customWidth="1"/>
    <col min="6" max="6" width="18.25" customWidth="1"/>
  </cols>
  <sheetData>
    <row r="1" spans="1:6" s="54" customFormat="1">
      <c r="A1" s="53"/>
      <c r="C1" s="55"/>
      <c r="D1" s="55"/>
      <c r="E1" s="55"/>
    </row>
    <row r="2" spans="1:6" s="54" customFormat="1" ht="20.25">
      <c r="A2" s="53"/>
      <c r="C2" s="258" t="s">
        <v>238</v>
      </c>
      <c r="D2" s="259"/>
      <c r="E2" s="260"/>
    </row>
    <row r="3" spans="1:6" s="54" customFormat="1" ht="17.25" thickBot="1">
      <c r="A3" s="53" t="s">
        <v>761</v>
      </c>
      <c r="B3" s="70" t="s">
        <v>762</v>
      </c>
      <c r="C3" s="265" t="s">
        <v>763</v>
      </c>
      <c r="D3" s="265"/>
      <c r="E3" s="71"/>
    </row>
    <row r="4" spans="1:6" ht="23.25" customHeight="1" thickBot="1">
      <c r="A4" s="18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6" ht="19.5" customHeight="1">
      <c r="A5" s="107">
        <v>45547</v>
      </c>
      <c r="B5" s="5" t="s">
        <v>223</v>
      </c>
      <c r="C5" s="11">
        <v>156000000</v>
      </c>
      <c r="D5" s="11"/>
      <c r="E5" s="174">
        <f>C5-D5</f>
        <v>156000000</v>
      </c>
      <c r="F5" s="25"/>
    </row>
    <row r="6" spans="1:6" ht="19.5" customHeight="1">
      <c r="A6" s="108"/>
      <c r="B6" s="33" t="s">
        <v>976</v>
      </c>
      <c r="C6" s="32"/>
      <c r="D6" s="32">
        <v>56000000</v>
      </c>
      <c r="E6" s="37">
        <f>E5+C6-D6</f>
        <v>100000000</v>
      </c>
      <c r="F6" s="38"/>
    </row>
    <row r="7" spans="1:6" ht="19.5" customHeight="1">
      <c r="A7" s="108">
        <v>45613</v>
      </c>
      <c r="B7" s="81" t="s">
        <v>1019</v>
      </c>
      <c r="C7" s="37">
        <v>146000</v>
      </c>
      <c r="D7" s="37"/>
      <c r="E7" s="37">
        <f t="shared" ref="E7:E27" si="0">E6+C7-D7</f>
        <v>100146000</v>
      </c>
      <c r="F7" s="26"/>
    </row>
    <row r="8" spans="1:6" ht="19.5" customHeight="1">
      <c r="A8" s="108">
        <v>45643</v>
      </c>
      <c r="B8" s="209" t="s">
        <v>7</v>
      </c>
      <c r="C8" s="208"/>
      <c r="D8" s="208">
        <v>70000000</v>
      </c>
      <c r="E8" s="32">
        <f t="shared" ref="E8" si="1">E7+C8-D8</f>
        <v>30146000</v>
      </c>
      <c r="F8" s="26" t="s">
        <v>1021</v>
      </c>
    </row>
    <row r="9" spans="1:6" ht="19.5" customHeight="1">
      <c r="A9" s="108"/>
      <c r="B9" s="1"/>
      <c r="C9" s="12"/>
      <c r="D9" s="12"/>
      <c r="E9" s="12">
        <f t="shared" si="0"/>
        <v>30146000</v>
      </c>
      <c r="F9" s="2"/>
    </row>
    <row r="10" spans="1:6" ht="19.5" customHeight="1">
      <c r="A10" s="108"/>
      <c r="B10" s="1"/>
      <c r="C10" s="12"/>
      <c r="D10" s="12"/>
      <c r="E10" s="12">
        <f t="shared" si="0"/>
        <v>30146000</v>
      </c>
      <c r="F10" s="2"/>
    </row>
    <row r="11" spans="1:6" ht="19.5" customHeight="1">
      <c r="A11" s="108"/>
      <c r="B11" s="1"/>
      <c r="C11" s="12"/>
      <c r="D11" s="12"/>
      <c r="E11" s="12">
        <f t="shared" si="0"/>
        <v>30146000</v>
      </c>
      <c r="F11" s="2"/>
    </row>
    <row r="12" spans="1:6" ht="19.5" customHeight="1">
      <c r="A12" s="108"/>
      <c r="B12" s="1"/>
      <c r="C12" s="12"/>
      <c r="D12" s="12"/>
      <c r="E12" s="12">
        <f t="shared" si="0"/>
        <v>30146000</v>
      </c>
      <c r="F12" s="2"/>
    </row>
    <row r="13" spans="1:6" ht="19.5" customHeight="1">
      <c r="A13" s="108"/>
      <c r="B13" s="1"/>
      <c r="C13" s="12"/>
      <c r="D13" s="12"/>
      <c r="E13" s="12">
        <f t="shared" si="0"/>
        <v>30146000</v>
      </c>
      <c r="F13" s="2"/>
    </row>
    <row r="14" spans="1:6" ht="19.5" customHeight="1">
      <c r="A14" s="108"/>
      <c r="B14" s="1"/>
      <c r="C14" s="12"/>
      <c r="D14" s="12"/>
      <c r="E14" s="12">
        <f t="shared" si="0"/>
        <v>30146000</v>
      </c>
      <c r="F14" s="2"/>
    </row>
    <row r="15" spans="1:6" ht="19.5" customHeight="1">
      <c r="A15" s="108"/>
      <c r="B15" s="1"/>
      <c r="C15" s="12"/>
      <c r="D15" s="12"/>
      <c r="E15" s="12">
        <f t="shared" si="0"/>
        <v>30146000</v>
      </c>
      <c r="F15" s="2"/>
    </row>
    <row r="16" spans="1:6" ht="19.5" customHeight="1">
      <c r="A16" s="108"/>
      <c r="B16" s="1"/>
      <c r="C16" s="12"/>
      <c r="D16" s="12"/>
      <c r="E16" s="12">
        <f t="shared" si="0"/>
        <v>30146000</v>
      </c>
      <c r="F16" s="2"/>
    </row>
    <row r="17" spans="1:6" ht="19.5" customHeight="1">
      <c r="A17" s="108"/>
      <c r="B17" s="1"/>
      <c r="C17" s="12"/>
      <c r="D17" s="12"/>
      <c r="E17" s="12">
        <f t="shared" si="0"/>
        <v>30146000</v>
      </c>
      <c r="F17" s="2"/>
    </row>
    <row r="18" spans="1:6" ht="19.5" customHeight="1">
      <c r="A18" s="108"/>
      <c r="B18" s="1"/>
      <c r="C18" s="12"/>
      <c r="D18" s="12"/>
      <c r="E18" s="12">
        <f t="shared" si="0"/>
        <v>30146000</v>
      </c>
      <c r="F18" s="2"/>
    </row>
    <row r="19" spans="1:6" ht="19.5" customHeight="1">
      <c r="A19" s="108"/>
      <c r="B19" s="1"/>
      <c r="C19" s="12"/>
      <c r="D19" s="12"/>
      <c r="E19" s="12">
        <f t="shared" si="0"/>
        <v>30146000</v>
      </c>
      <c r="F19" s="2"/>
    </row>
    <row r="20" spans="1:6" ht="19.5" customHeight="1">
      <c r="A20" s="108"/>
      <c r="B20" s="1"/>
      <c r="C20" s="12"/>
      <c r="D20" s="12"/>
      <c r="E20" s="12">
        <f t="shared" si="0"/>
        <v>30146000</v>
      </c>
      <c r="F20" s="2"/>
    </row>
    <row r="21" spans="1:6" ht="19.5" customHeight="1">
      <c r="A21" s="108"/>
      <c r="B21" s="1"/>
      <c r="C21" s="12"/>
      <c r="D21" s="12"/>
      <c r="E21" s="12">
        <f t="shared" si="0"/>
        <v>30146000</v>
      </c>
      <c r="F21" s="2"/>
    </row>
    <row r="22" spans="1:6" ht="19.5" customHeight="1">
      <c r="A22" s="108"/>
      <c r="B22" s="1"/>
      <c r="C22" s="12"/>
      <c r="D22" s="12"/>
      <c r="E22" s="12">
        <f t="shared" si="0"/>
        <v>30146000</v>
      </c>
      <c r="F22" s="2"/>
    </row>
    <row r="23" spans="1:6" ht="19.5" customHeight="1">
      <c r="A23" s="108"/>
      <c r="B23" s="1"/>
      <c r="C23" s="12"/>
      <c r="D23" s="12"/>
      <c r="E23" s="12">
        <f t="shared" si="0"/>
        <v>30146000</v>
      </c>
      <c r="F23" s="2"/>
    </row>
    <row r="24" spans="1:6" ht="19.5" customHeight="1">
      <c r="A24" s="108"/>
      <c r="B24" s="1"/>
      <c r="C24" s="12"/>
      <c r="D24" s="12"/>
      <c r="E24" s="12">
        <f t="shared" si="0"/>
        <v>30146000</v>
      </c>
      <c r="F24" s="2"/>
    </row>
    <row r="25" spans="1:6" ht="19.5" customHeight="1">
      <c r="A25" s="108"/>
      <c r="B25" s="1"/>
      <c r="C25" s="12"/>
      <c r="D25" s="12"/>
      <c r="E25" s="12">
        <f t="shared" si="0"/>
        <v>30146000</v>
      </c>
      <c r="F25" s="2"/>
    </row>
    <row r="26" spans="1:6" ht="19.5" customHeight="1">
      <c r="A26" s="8"/>
      <c r="B26" s="1"/>
      <c r="C26" s="12"/>
      <c r="D26" s="12"/>
      <c r="E26" s="12">
        <f t="shared" si="0"/>
        <v>30146000</v>
      </c>
      <c r="F26" s="2"/>
    </row>
    <row r="27" spans="1:6" ht="19.5" customHeight="1">
      <c r="A27" s="8"/>
      <c r="B27" s="1"/>
      <c r="C27" s="12"/>
      <c r="D27" s="12"/>
      <c r="E27" s="12">
        <f t="shared" si="0"/>
        <v>30146000</v>
      </c>
      <c r="F27" s="2"/>
    </row>
    <row r="28" spans="1:6" ht="19.5" customHeight="1">
      <c r="A28" s="8"/>
      <c r="B28" s="1"/>
      <c r="C28" s="12"/>
      <c r="D28" s="12"/>
      <c r="E28" s="12"/>
      <c r="F28" s="2"/>
    </row>
    <row r="29" spans="1:6" ht="19.5" customHeight="1">
      <c r="A29" s="8"/>
      <c r="B29" s="1"/>
      <c r="C29" s="12"/>
      <c r="D29" s="12"/>
      <c r="E29" s="12"/>
      <c r="F29" s="2"/>
    </row>
    <row r="30" spans="1:6" ht="19.5" customHeight="1">
      <c r="A30" s="8"/>
      <c r="B30" s="1"/>
      <c r="C30" s="12"/>
      <c r="D30" s="12"/>
      <c r="E30" s="12"/>
      <c r="F30" s="2"/>
    </row>
    <row r="31" spans="1:6" ht="19.5" customHeight="1">
      <c r="A31" s="8"/>
      <c r="B31" s="1"/>
      <c r="C31" s="12"/>
      <c r="D31" s="12"/>
      <c r="E31" s="12"/>
      <c r="F31" s="2"/>
    </row>
    <row r="32" spans="1:6" ht="19.5" customHeight="1">
      <c r="A32" s="8"/>
      <c r="B32" s="1"/>
      <c r="C32" s="12"/>
      <c r="D32" s="12"/>
      <c r="E32" s="12"/>
      <c r="F32" s="2"/>
    </row>
    <row r="33" spans="1:6" ht="19.5" customHeight="1">
      <c r="A33" s="8"/>
      <c r="B33" s="1"/>
      <c r="C33" s="12"/>
      <c r="D33" s="12"/>
      <c r="E33" s="12"/>
      <c r="F33" s="2"/>
    </row>
    <row r="34" spans="1:6" ht="19.5" customHeight="1">
      <c r="A34" s="8"/>
      <c r="B34" s="1"/>
      <c r="C34" s="12"/>
      <c r="D34" s="12"/>
      <c r="E34" s="12"/>
      <c r="F34" s="2"/>
    </row>
    <row r="35" spans="1:6" ht="19.5" customHeight="1">
      <c r="A35" s="8"/>
      <c r="B35" s="1"/>
      <c r="C35" s="12"/>
      <c r="D35" s="12"/>
      <c r="E35" s="12"/>
      <c r="F35" s="2"/>
    </row>
    <row r="36" spans="1:6" ht="19.5" customHeight="1">
      <c r="A36" s="8"/>
      <c r="B36" s="1"/>
      <c r="C36" s="12"/>
      <c r="D36" s="12"/>
      <c r="E36" s="12"/>
      <c r="F36" s="2"/>
    </row>
    <row r="37" spans="1:6" ht="19.5" customHeight="1">
      <c r="A37" s="8"/>
      <c r="B37" s="1"/>
      <c r="C37" s="12"/>
      <c r="D37" s="12"/>
      <c r="E37" s="12"/>
      <c r="F37" s="2"/>
    </row>
    <row r="38" spans="1:6" ht="19.5" customHeight="1">
      <c r="A38" s="8"/>
      <c r="B38" s="1"/>
      <c r="C38" s="12"/>
      <c r="D38" s="12"/>
      <c r="E38" s="12"/>
      <c r="F38" s="2"/>
    </row>
    <row r="39" spans="1:6" ht="19.5" customHeight="1">
      <c r="A39" s="8"/>
      <c r="B39" s="1"/>
      <c r="C39" s="12"/>
      <c r="D39" s="12"/>
      <c r="E39" s="12"/>
      <c r="F39" s="2"/>
    </row>
    <row r="40" spans="1:6" ht="19.5" customHeight="1" thickBot="1">
      <c r="A40" s="9"/>
      <c r="B40" s="3"/>
      <c r="C40" s="13"/>
      <c r="D40" s="13"/>
      <c r="E40" s="13"/>
      <c r="F40" s="4"/>
    </row>
  </sheetData>
  <mergeCells count="2">
    <mergeCell ref="C2:E2"/>
    <mergeCell ref="C3:D3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6E2D4-2F29-461A-AB15-0303AE775929}">
  <dimension ref="A1:F40"/>
  <sheetViews>
    <sheetView zoomScaleNormal="100" workbookViewId="0">
      <selection activeCell="C22" sqref="C22"/>
    </sheetView>
  </sheetViews>
  <sheetFormatPr defaultRowHeight="16.5"/>
  <cols>
    <col min="1" max="1" width="7.375" style="6" customWidth="1"/>
    <col min="2" max="2" width="26.75" customWidth="1"/>
    <col min="3" max="5" width="13.875" style="10" customWidth="1"/>
    <col min="6" max="6" width="18.25" customWidth="1"/>
  </cols>
  <sheetData>
    <row r="1" spans="1:6" s="54" customFormat="1">
      <c r="A1" s="53"/>
      <c r="C1" s="55"/>
      <c r="D1" s="55"/>
      <c r="E1" s="55"/>
    </row>
    <row r="2" spans="1:6" s="54" customFormat="1" ht="20.25">
      <c r="A2" s="53"/>
      <c r="C2" s="258" t="s">
        <v>238</v>
      </c>
      <c r="D2" s="259"/>
      <c r="E2" s="260"/>
    </row>
    <row r="3" spans="1:6" s="54" customFormat="1" ht="17.25" thickBot="1">
      <c r="A3" s="126" t="s">
        <v>993</v>
      </c>
      <c r="B3" s="83" t="s">
        <v>994</v>
      </c>
      <c r="C3" s="261" t="s">
        <v>995</v>
      </c>
      <c r="D3" s="261"/>
      <c r="E3" s="71"/>
      <c r="F3" s="187"/>
    </row>
    <row r="4" spans="1:6" ht="23.25" customHeight="1" thickBot="1">
      <c r="A4" s="18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6" ht="19.5" customHeight="1">
      <c r="A5" s="186">
        <v>45440</v>
      </c>
      <c r="B5" s="5" t="s">
        <v>40</v>
      </c>
      <c r="C5" s="11">
        <v>35000000</v>
      </c>
      <c r="D5" s="11"/>
      <c r="E5" s="11">
        <f>C5-D5</f>
        <v>35000000</v>
      </c>
      <c r="F5" s="159"/>
    </row>
    <row r="6" spans="1:6" ht="19.5" customHeight="1">
      <c r="A6" s="185">
        <v>45649</v>
      </c>
      <c r="B6" s="77" t="s">
        <v>7</v>
      </c>
      <c r="C6" s="41"/>
      <c r="D6" s="41">
        <v>25000000</v>
      </c>
      <c r="E6" s="32">
        <f>E5+C6-D6</f>
        <v>10000000</v>
      </c>
      <c r="F6" s="38"/>
    </row>
    <row r="7" spans="1:6" ht="19.5" customHeight="1">
      <c r="A7" s="185"/>
      <c r="B7" s="1"/>
      <c r="C7" s="12"/>
      <c r="D7" s="12"/>
      <c r="E7" s="12">
        <f t="shared" ref="E7:E27" si="0">E6+C7-D7</f>
        <v>10000000</v>
      </c>
      <c r="F7" s="2"/>
    </row>
    <row r="8" spans="1:6" ht="19.5" customHeight="1">
      <c r="A8" s="185"/>
      <c r="B8" s="1"/>
      <c r="C8" s="12"/>
      <c r="D8" s="12"/>
      <c r="E8" s="12">
        <f t="shared" si="0"/>
        <v>10000000</v>
      </c>
      <c r="F8" s="2"/>
    </row>
    <row r="9" spans="1:6" ht="19.5" customHeight="1">
      <c r="A9" s="185"/>
      <c r="B9" s="12"/>
      <c r="C9" s="12"/>
      <c r="D9" s="12"/>
      <c r="E9" s="12">
        <f t="shared" si="0"/>
        <v>10000000</v>
      </c>
      <c r="F9" s="2"/>
    </row>
    <row r="10" spans="1:6" ht="19.5" customHeight="1">
      <c r="A10" s="185"/>
      <c r="B10" s="1"/>
      <c r="C10" s="12"/>
      <c r="D10" s="12"/>
      <c r="E10" s="12">
        <f t="shared" si="0"/>
        <v>10000000</v>
      </c>
      <c r="F10" s="2"/>
    </row>
    <row r="11" spans="1:6" ht="19.5" customHeight="1">
      <c r="A11" s="185"/>
      <c r="B11" s="1"/>
      <c r="D11" s="12"/>
      <c r="E11" s="12">
        <f>E10+B9-D11</f>
        <v>10000000</v>
      </c>
      <c r="F11" s="2"/>
    </row>
    <row r="12" spans="1:6" ht="19.5" customHeight="1">
      <c r="A12" s="185"/>
      <c r="B12" s="1"/>
      <c r="C12" s="12"/>
      <c r="D12" s="12"/>
      <c r="E12" s="12">
        <f t="shared" si="0"/>
        <v>10000000</v>
      </c>
      <c r="F12" s="2"/>
    </row>
    <row r="13" spans="1:6" ht="19.5" customHeight="1">
      <c r="A13" s="185"/>
      <c r="B13" s="1"/>
      <c r="C13" s="12"/>
      <c r="D13" s="12"/>
      <c r="E13" s="12">
        <f t="shared" si="0"/>
        <v>10000000</v>
      </c>
      <c r="F13" s="2"/>
    </row>
    <row r="14" spans="1:6" ht="19.5" customHeight="1">
      <c r="A14" s="185"/>
      <c r="B14" s="1"/>
      <c r="C14" s="12"/>
      <c r="D14" s="12"/>
      <c r="E14" s="12">
        <f t="shared" si="0"/>
        <v>10000000</v>
      </c>
      <c r="F14" s="2"/>
    </row>
    <row r="15" spans="1:6" ht="19.5" customHeight="1">
      <c r="A15" s="185"/>
      <c r="B15" s="1"/>
      <c r="C15" s="12"/>
      <c r="D15" s="12"/>
      <c r="E15" s="12">
        <f t="shared" si="0"/>
        <v>10000000</v>
      </c>
      <c r="F15" s="2"/>
    </row>
    <row r="16" spans="1:6" ht="19.5" customHeight="1">
      <c r="A16" s="185"/>
      <c r="B16" s="1"/>
      <c r="C16" s="12"/>
      <c r="D16" s="12"/>
      <c r="E16" s="12">
        <f t="shared" si="0"/>
        <v>10000000</v>
      </c>
      <c r="F16" s="2"/>
    </row>
    <row r="17" spans="1:6" ht="19.5" customHeight="1">
      <c r="A17" s="185"/>
      <c r="B17" s="1"/>
      <c r="C17" s="12"/>
      <c r="D17" s="12"/>
      <c r="E17" s="12">
        <f t="shared" si="0"/>
        <v>10000000</v>
      </c>
      <c r="F17" s="2"/>
    </row>
    <row r="18" spans="1:6" ht="19.5" customHeight="1">
      <c r="A18" s="185"/>
      <c r="B18" s="1"/>
      <c r="C18" s="12"/>
      <c r="D18" s="12"/>
      <c r="E18" s="12">
        <f t="shared" si="0"/>
        <v>10000000</v>
      </c>
      <c r="F18" s="2"/>
    </row>
    <row r="19" spans="1:6" ht="19.5" customHeight="1">
      <c r="A19" s="185"/>
      <c r="B19" s="1"/>
      <c r="C19" s="12"/>
      <c r="D19" s="12"/>
      <c r="E19" s="12">
        <f t="shared" si="0"/>
        <v>10000000</v>
      </c>
      <c r="F19" s="2"/>
    </row>
    <row r="20" spans="1:6" ht="19.5" customHeight="1">
      <c r="A20" s="185"/>
      <c r="B20" s="1"/>
      <c r="C20" s="12"/>
      <c r="D20" s="12"/>
      <c r="E20" s="12">
        <f t="shared" si="0"/>
        <v>10000000</v>
      </c>
      <c r="F20" s="2"/>
    </row>
    <row r="21" spans="1:6" ht="19.5" customHeight="1">
      <c r="A21" s="185"/>
      <c r="B21" s="1"/>
      <c r="C21" s="12"/>
      <c r="D21" s="12"/>
      <c r="E21" s="12">
        <f t="shared" si="0"/>
        <v>10000000</v>
      </c>
      <c r="F21" s="2"/>
    </row>
    <row r="22" spans="1:6" ht="19.5" customHeight="1">
      <c r="A22" s="185"/>
      <c r="B22" s="1"/>
      <c r="C22" s="12"/>
      <c r="D22" s="12"/>
      <c r="E22" s="12">
        <f t="shared" si="0"/>
        <v>10000000</v>
      </c>
      <c r="F22" s="2"/>
    </row>
    <row r="23" spans="1:6" ht="19.5" customHeight="1">
      <c r="A23" s="185"/>
      <c r="B23" s="1"/>
      <c r="C23" s="12"/>
      <c r="D23" s="12"/>
      <c r="E23" s="12">
        <f t="shared" si="0"/>
        <v>10000000</v>
      </c>
      <c r="F23" s="2"/>
    </row>
    <row r="24" spans="1:6" ht="19.5" customHeight="1">
      <c r="A24" s="185"/>
      <c r="B24" s="1"/>
      <c r="C24" s="12"/>
      <c r="D24" s="12"/>
      <c r="E24" s="12">
        <f t="shared" si="0"/>
        <v>10000000</v>
      </c>
      <c r="F24" s="2"/>
    </row>
    <row r="25" spans="1:6" ht="19.5" customHeight="1">
      <c r="A25" s="185"/>
      <c r="B25" s="1"/>
      <c r="C25" s="12"/>
      <c r="D25" s="12"/>
      <c r="E25" s="12">
        <f t="shared" si="0"/>
        <v>10000000</v>
      </c>
      <c r="F25" s="2"/>
    </row>
    <row r="26" spans="1:6" ht="19.5" customHeight="1">
      <c r="A26" s="185"/>
      <c r="B26" s="1"/>
      <c r="C26" s="12"/>
      <c r="D26" s="12"/>
      <c r="E26" s="12">
        <f t="shared" si="0"/>
        <v>10000000</v>
      </c>
      <c r="F26" s="2"/>
    </row>
    <row r="27" spans="1:6" ht="19.5" customHeight="1">
      <c r="A27" s="185"/>
      <c r="B27" s="1"/>
      <c r="C27" s="12"/>
      <c r="D27" s="12"/>
      <c r="E27" s="12">
        <f t="shared" si="0"/>
        <v>10000000</v>
      </c>
      <c r="F27" s="2"/>
    </row>
    <row r="28" spans="1:6" ht="19.5" customHeight="1">
      <c r="A28" s="185"/>
      <c r="B28" s="1"/>
      <c r="C28" s="12"/>
      <c r="D28" s="12"/>
      <c r="E28" s="12"/>
      <c r="F28" s="2"/>
    </row>
    <row r="29" spans="1:6" ht="19.5" customHeight="1">
      <c r="A29" s="185"/>
      <c r="B29" s="1"/>
      <c r="C29" s="12"/>
      <c r="D29" s="12"/>
      <c r="E29" s="12"/>
      <c r="F29" s="2"/>
    </row>
    <row r="30" spans="1:6" ht="19.5" customHeight="1">
      <c r="A30" s="8"/>
      <c r="B30" s="1"/>
      <c r="C30" s="12"/>
      <c r="D30" s="12"/>
      <c r="E30" s="12"/>
      <c r="F30" s="2"/>
    </row>
    <row r="31" spans="1:6" ht="19.5" customHeight="1">
      <c r="A31" s="8"/>
      <c r="B31" s="1"/>
      <c r="C31" s="12"/>
      <c r="D31" s="12"/>
      <c r="E31" s="12"/>
      <c r="F31" s="2"/>
    </row>
    <row r="32" spans="1:6" ht="19.5" customHeight="1">
      <c r="A32" s="8"/>
      <c r="B32" s="1"/>
      <c r="C32" s="12"/>
      <c r="D32" s="12"/>
      <c r="E32" s="12"/>
      <c r="F32" s="2"/>
    </row>
    <row r="33" spans="1:6" ht="19.5" customHeight="1">
      <c r="A33" s="8"/>
      <c r="B33" s="1"/>
      <c r="C33" s="12"/>
      <c r="D33" s="12"/>
      <c r="E33" s="12"/>
      <c r="F33" s="2"/>
    </row>
    <row r="34" spans="1:6" ht="19.5" customHeight="1">
      <c r="A34" s="8"/>
      <c r="B34" s="1"/>
      <c r="C34" s="12"/>
      <c r="D34" s="12"/>
      <c r="E34" s="12"/>
      <c r="F34" s="2"/>
    </row>
    <row r="35" spans="1:6" ht="19.5" customHeight="1">
      <c r="A35" s="8"/>
      <c r="B35" s="1"/>
      <c r="C35" s="12"/>
      <c r="D35" s="12"/>
      <c r="E35" s="12"/>
      <c r="F35" s="2"/>
    </row>
    <row r="36" spans="1:6" ht="19.5" customHeight="1">
      <c r="A36" s="8"/>
      <c r="B36" s="1"/>
      <c r="C36" s="12"/>
      <c r="D36" s="12"/>
      <c r="E36" s="12"/>
      <c r="F36" s="2"/>
    </row>
    <row r="37" spans="1:6" ht="19.5" customHeight="1">
      <c r="A37" s="8"/>
      <c r="B37" s="1"/>
      <c r="C37" s="12"/>
      <c r="D37" s="12"/>
      <c r="E37" s="12"/>
      <c r="F37" s="2"/>
    </row>
    <row r="38" spans="1:6" ht="19.5" customHeight="1">
      <c r="A38" s="8"/>
      <c r="B38" s="1"/>
      <c r="C38" s="12"/>
      <c r="D38" s="12"/>
      <c r="E38" s="12"/>
      <c r="F38" s="2"/>
    </row>
    <row r="39" spans="1:6" ht="19.5" customHeight="1">
      <c r="A39" s="8"/>
      <c r="B39" s="1"/>
      <c r="C39" s="12"/>
      <c r="D39" s="12"/>
      <c r="E39" s="12"/>
      <c r="F39" s="2"/>
    </row>
    <row r="40" spans="1:6" ht="19.5" customHeight="1" thickBot="1">
      <c r="A40" s="9"/>
      <c r="B40" s="3"/>
      <c r="C40" s="13"/>
      <c r="D40" s="13"/>
      <c r="E40" s="13"/>
      <c r="F40" s="4"/>
    </row>
  </sheetData>
  <mergeCells count="2">
    <mergeCell ref="C2:E2"/>
    <mergeCell ref="C3:D3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6E334-68D4-4C81-97E5-BD997A3EE5E1}">
  <dimension ref="A1:F40"/>
  <sheetViews>
    <sheetView zoomScaleNormal="100" workbookViewId="0">
      <selection activeCell="C23" sqref="C23"/>
    </sheetView>
  </sheetViews>
  <sheetFormatPr defaultRowHeight="16.5"/>
  <cols>
    <col min="1" max="1" width="7.375" style="104" customWidth="1"/>
    <col min="2" max="2" width="26.75" customWidth="1"/>
    <col min="3" max="5" width="13.875" style="10" customWidth="1"/>
    <col min="6" max="6" width="18.25" customWidth="1"/>
  </cols>
  <sheetData>
    <row r="1" spans="1:6" s="54" customFormat="1">
      <c r="A1" s="99"/>
      <c r="C1" s="55"/>
      <c r="D1" s="55"/>
      <c r="E1" s="55"/>
    </row>
    <row r="2" spans="1:6" s="54" customFormat="1" ht="20.25">
      <c r="A2" s="99"/>
      <c r="C2" s="258" t="s">
        <v>238</v>
      </c>
      <c r="D2" s="259"/>
      <c r="E2" s="260"/>
    </row>
    <row r="3" spans="1:6" s="54" customFormat="1" ht="17.25" thickBot="1">
      <c r="A3" s="125" t="s">
        <v>749</v>
      </c>
      <c r="B3" s="70" t="s">
        <v>750</v>
      </c>
      <c r="C3" s="265" t="s">
        <v>751</v>
      </c>
      <c r="D3" s="265"/>
      <c r="E3" s="71"/>
    </row>
    <row r="4" spans="1:6" ht="23.25" customHeight="1" thickBot="1">
      <c r="A4" s="118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6" ht="19.5" customHeight="1">
      <c r="A5" s="101">
        <v>45527</v>
      </c>
      <c r="B5" s="5" t="s">
        <v>319</v>
      </c>
      <c r="C5" s="11">
        <v>115000</v>
      </c>
      <c r="D5" s="11"/>
      <c r="E5" s="11">
        <f>C5-D5</f>
        <v>115000</v>
      </c>
      <c r="F5" s="25"/>
    </row>
    <row r="6" spans="1:6" ht="19.5" customHeight="1">
      <c r="A6" s="102">
        <v>45528</v>
      </c>
      <c r="B6" s="33" t="s">
        <v>752</v>
      </c>
      <c r="C6" s="32">
        <v>8000000</v>
      </c>
      <c r="D6" s="32"/>
      <c r="E6" s="32">
        <f>E5+C6-D6</f>
        <v>8115000</v>
      </c>
      <c r="F6" s="38"/>
    </row>
    <row r="7" spans="1:6" ht="19.5" customHeight="1">
      <c r="A7" s="102"/>
      <c r="B7" s="1"/>
      <c r="C7" s="12"/>
      <c r="D7" s="12"/>
      <c r="E7" s="12">
        <f t="shared" ref="E7:E27" si="0">E6+C7-D7</f>
        <v>8115000</v>
      </c>
      <c r="F7" s="2"/>
    </row>
    <row r="8" spans="1:6" ht="19.5" customHeight="1">
      <c r="A8" s="102"/>
      <c r="B8" s="1"/>
      <c r="C8" s="12"/>
      <c r="D8" s="12"/>
      <c r="E8" s="12">
        <f t="shared" si="0"/>
        <v>8115000</v>
      </c>
      <c r="F8" s="2"/>
    </row>
    <row r="9" spans="1:6" ht="19.5" customHeight="1">
      <c r="A9" s="102"/>
      <c r="B9" s="1"/>
      <c r="C9" s="12"/>
      <c r="D9" s="12"/>
      <c r="E9" s="12">
        <f t="shared" si="0"/>
        <v>8115000</v>
      </c>
      <c r="F9" s="2"/>
    </row>
    <row r="10" spans="1:6" ht="19.5" customHeight="1">
      <c r="A10" s="102"/>
      <c r="B10" s="1"/>
      <c r="C10" s="12"/>
      <c r="D10" s="12"/>
      <c r="E10" s="12">
        <f t="shared" si="0"/>
        <v>8115000</v>
      </c>
      <c r="F10" s="2"/>
    </row>
    <row r="11" spans="1:6" ht="19.5" customHeight="1">
      <c r="A11" s="102"/>
      <c r="B11" s="1"/>
      <c r="C11" s="12"/>
      <c r="D11" s="12"/>
      <c r="E11" s="12">
        <f t="shared" si="0"/>
        <v>8115000</v>
      </c>
      <c r="F11" s="2"/>
    </row>
    <row r="12" spans="1:6" ht="19.5" customHeight="1">
      <c r="A12" s="102"/>
      <c r="B12" s="1"/>
      <c r="C12" s="12"/>
      <c r="D12" s="12"/>
      <c r="E12" s="12">
        <f t="shared" si="0"/>
        <v>8115000</v>
      </c>
      <c r="F12" s="2"/>
    </row>
    <row r="13" spans="1:6" ht="19.5" customHeight="1">
      <c r="A13" s="102"/>
      <c r="B13" s="1"/>
      <c r="C13" s="12"/>
      <c r="D13" s="12"/>
      <c r="E13" s="12">
        <f t="shared" si="0"/>
        <v>8115000</v>
      </c>
      <c r="F13" s="2"/>
    </row>
    <row r="14" spans="1:6" ht="19.5" customHeight="1">
      <c r="A14" s="102"/>
      <c r="B14" s="1"/>
      <c r="C14" s="12"/>
      <c r="D14" s="12"/>
      <c r="E14" s="12">
        <f t="shared" si="0"/>
        <v>8115000</v>
      </c>
      <c r="F14" s="2"/>
    </row>
    <row r="15" spans="1:6" ht="19.5" customHeight="1">
      <c r="A15" s="102"/>
      <c r="B15" s="1"/>
      <c r="C15" s="12"/>
      <c r="D15" s="12"/>
      <c r="E15" s="12">
        <f t="shared" si="0"/>
        <v>8115000</v>
      </c>
      <c r="F15" s="2"/>
    </row>
    <row r="16" spans="1:6" ht="19.5" customHeight="1">
      <c r="A16" s="102"/>
      <c r="B16" s="1"/>
      <c r="C16" s="12"/>
      <c r="D16" s="12"/>
      <c r="E16" s="12">
        <f t="shared" si="0"/>
        <v>8115000</v>
      </c>
      <c r="F16" s="2"/>
    </row>
    <row r="17" spans="1:6" ht="19.5" customHeight="1">
      <c r="A17" s="102"/>
      <c r="B17" s="1"/>
      <c r="C17" s="12"/>
      <c r="D17" s="12"/>
      <c r="E17" s="12">
        <f t="shared" si="0"/>
        <v>8115000</v>
      </c>
      <c r="F17" s="2"/>
    </row>
    <row r="18" spans="1:6" ht="19.5" customHeight="1">
      <c r="A18" s="102"/>
      <c r="B18" s="1"/>
      <c r="C18" s="12"/>
      <c r="D18" s="12"/>
      <c r="E18" s="12">
        <f t="shared" si="0"/>
        <v>8115000</v>
      </c>
      <c r="F18" s="2"/>
    </row>
    <row r="19" spans="1:6" ht="19.5" customHeight="1">
      <c r="A19" s="102"/>
      <c r="B19" s="1"/>
      <c r="C19" s="12"/>
      <c r="D19" s="12"/>
      <c r="E19" s="12">
        <f t="shared" si="0"/>
        <v>8115000</v>
      </c>
      <c r="F19" s="2"/>
    </row>
    <row r="20" spans="1:6" ht="19.5" customHeight="1">
      <c r="A20" s="102"/>
      <c r="B20" s="1"/>
      <c r="C20" s="12"/>
      <c r="D20" s="12"/>
      <c r="E20" s="12">
        <f t="shared" si="0"/>
        <v>8115000</v>
      </c>
      <c r="F20" s="2"/>
    </row>
    <row r="21" spans="1:6" ht="19.5" customHeight="1">
      <c r="A21" s="102"/>
      <c r="B21" s="1"/>
      <c r="C21" s="12"/>
      <c r="D21" s="12"/>
      <c r="E21" s="12">
        <f t="shared" si="0"/>
        <v>8115000</v>
      </c>
      <c r="F21" s="2"/>
    </row>
    <row r="22" spans="1:6" ht="19.5" customHeight="1">
      <c r="A22" s="102"/>
      <c r="B22" s="1"/>
      <c r="C22" s="12"/>
      <c r="D22" s="12"/>
      <c r="E22" s="12">
        <f t="shared" si="0"/>
        <v>8115000</v>
      </c>
      <c r="F22" s="2"/>
    </row>
    <row r="23" spans="1:6" ht="19.5" customHeight="1">
      <c r="A23" s="102"/>
      <c r="B23" s="1"/>
      <c r="C23" s="12"/>
      <c r="D23" s="12"/>
      <c r="E23" s="12">
        <f t="shared" si="0"/>
        <v>8115000</v>
      </c>
      <c r="F23" s="2"/>
    </row>
    <row r="24" spans="1:6" ht="19.5" customHeight="1">
      <c r="A24" s="102"/>
      <c r="B24" s="1"/>
      <c r="C24" s="12"/>
      <c r="D24" s="12"/>
      <c r="E24" s="12">
        <f t="shared" si="0"/>
        <v>8115000</v>
      </c>
      <c r="F24" s="2"/>
    </row>
    <row r="25" spans="1:6" ht="19.5" customHeight="1">
      <c r="A25" s="102"/>
      <c r="B25" s="1"/>
      <c r="C25" s="12"/>
      <c r="D25" s="12"/>
      <c r="E25" s="12">
        <f t="shared" si="0"/>
        <v>8115000</v>
      </c>
      <c r="F25" s="2"/>
    </row>
    <row r="26" spans="1:6" ht="19.5" customHeight="1">
      <c r="A26" s="102"/>
      <c r="B26" s="1"/>
      <c r="C26" s="12"/>
      <c r="D26" s="12"/>
      <c r="E26" s="12">
        <f t="shared" si="0"/>
        <v>8115000</v>
      </c>
      <c r="F26" s="2"/>
    </row>
    <row r="27" spans="1:6" ht="19.5" customHeight="1">
      <c r="A27" s="102"/>
      <c r="B27" s="1"/>
      <c r="C27" s="12"/>
      <c r="D27" s="12"/>
      <c r="E27" s="12">
        <f t="shared" si="0"/>
        <v>8115000</v>
      </c>
      <c r="F27" s="2"/>
    </row>
    <row r="28" spans="1:6" ht="19.5" customHeight="1">
      <c r="A28" s="102"/>
      <c r="B28" s="1"/>
      <c r="C28" s="12"/>
      <c r="D28" s="12"/>
      <c r="E28" s="12"/>
      <c r="F28" s="2"/>
    </row>
    <row r="29" spans="1:6" ht="19.5" customHeight="1">
      <c r="A29" s="102"/>
      <c r="B29" s="1"/>
      <c r="C29" s="12"/>
      <c r="D29" s="12"/>
      <c r="E29" s="12"/>
      <c r="F29" s="2"/>
    </row>
    <row r="30" spans="1:6" ht="19.5" customHeight="1">
      <c r="A30" s="102"/>
      <c r="B30" s="1"/>
      <c r="C30" s="12"/>
      <c r="D30" s="12"/>
      <c r="E30" s="12"/>
      <c r="F30" s="2"/>
    </row>
    <row r="31" spans="1:6" ht="19.5" customHeight="1">
      <c r="A31" s="102"/>
      <c r="B31" s="1"/>
      <c r="C31" s="12"/>
      <c r="D31" s="12"/>
      <c r="E31" s="12"/>
      <c r="F31" s="2"/>
    </row>
    <row r="32" spans="1:6" ht="19.5" customHeight="1">
      <c r="A32" s="102"/>
      <c r="B32" s="1"/>
      <c r="C32" s="12"/>
      <c r="D32" s="12"/>
      <c r="E32" s="12"/>
      <c r="F32" s="2"/>
    </row>
    <row r="33" spans="1:6" ht="19.5" customHeight="1">
      <c r="A33" s="102"/>
      <c r="B33" s="1"/>
      <c r="C33" s="12"/>
      <c r="D33" s="12"/>
      <c r="E33" s="12"/>
      <c r="F33" s="2"/>
    </row>
    <row r="34" spans="1:6" ht="19.5" customHeight="1">
      <c r="A34" s="102"/>
      <c r="B34" s="1"/>
      <c r="C34" s="12"/>
      <c r="D34" s="12"/>
      <c r="E34" s="12"/>
      <c r="F34" s="2"/>
    </row>
    <row r="35" spans="1:6" ht="19.5" customHeight="1">
      <c r="A35" s="102"/>
      <c r="B35" s="1"/>
      <c r="C35" s="12"/>
      <c r="D35" s="12"/>
      <c r="E35" s="12"/>
      <c r="F35" s="2"/>
    </row>
    <row r="36" spans="1:6" ht="19.5" customHeight="1">
      <c r="A36" s="102"/>
      <c r="B36" s="1"/>
      <c r="C36" s="12"/>
      <c r="D36" s="12"/>
      <c r="E36" s="12"/>
      <c r="F36" s="2"/>
    </row>
    <row r="37" spans="1:6" ht="19.5" customHeight="1">
      <c r="A37" s="102"/>
      <c r="B37" s="1"/>
      <c r="C37" s="12"/>
      <c r="D37" s="12"/>
      <c r="E37" s="12"/>
      <c r="F37" s="2"/>
    </row>
    <row r="38" spans="1:6" ht="19.5" customHeight="1">
      <c r="A38" s="102"/>
      <c r="B38" s="1"/>
      <c r="C38" s="12"/>
      <c r="D38" s="12"/>
      <c r="E38" s="12"/>
      <c r="F38" s="2"/>
    </row>
    <row r="39" spans="1:6" ht="19.5" customHeight="1">
      <c r="A39" s="102"/>
      <c r="B39" s="1"/>
      <c r="C39" s="12"/>
      <c r="D39" s="12"/>
      <c r="E39" s="12"/>
      <c r="F39" s="2"/>
    </row>
    <row r="40" spans="1:6" ht="19.5" customHeight="1" thickBot="1">
      <c r="A40" s="103"/>
      <c r="B40" s="3"/>
      <c r="C40" s="13"/>
      <c r="D40" s="13"/>
      <c r="E40" s="13"/>
      <c r="F40" s="4"/>
    </row>
  </sheetData>
  <mergeCells count="2">
    <mergeCell ref="C2:E2"/>
    <mergeCell ref="C3:D3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AC5B4-7DF0-4B39-B151-59A8A3EF1E6E}">
  <dimension ref="A1:F40"/>
  <sheetViews>
    <sheetView zoomScaleNormal="100" workbookViewId="0">
      <selection activeCell="J14" sqref="J14"/>
    </sheetView>
  </sheetViews>
  <sheetFormatPr defaultRowHeight="16.5"/>
  <cols>
    <col min="1" max="1" width="7.375" style="6" customWidth="1"/>
    <col min="2" max="2" width="26.75" customWidth="1"/>
    <col min="3" max="5" width="13.875" style="10" customWidth="1"/>
    <col min="6" max="6" width="18.25" customWidth="1"/>
  </cols>
  <sheetData>
    <row r="1" spans="1:6" s="54" customFormat="1">
      <c r="A1" s="53"/>
      <c r="C1" s="55"/>
      <c r="D1" s="55"/>
      <c r="E1" s="55"/>
    </row>
    <row r="2" spans="1:6" s="54" customFormat="1" ht="20.25">
      <c r="A2" s="53"/>
      <c r="C2" s="258" t="s">
        <v>238</v>
      </c>
      <c r="D2" s="259"/>
      <c r="E2" s="260"/>
    </row>
    <row r="3" spans="1:6" s="54" customFormat="1" ht="17.25" thickBot="1">
      <c r="A3" s="53" t="s">
        <v>758</v>
      </c>
      <c r="B3" s="70" t="s">
        <v>759</v>
      </c>
      <c r="C3" s="265" t="s">
        <v>760</v>
      </c>
      <c r="D3" s="265"/>
      <c r="E3" s="71"/>
    </row>
    <row r="4" spans="1:6" ht="23.25" customHeight="1" thickBot="1">
      <c r="A4" s="18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6" ht="19.5" customHeight="1">
      <c r="A5" s="186">
        <v>45535</v>
      </c>
      <c r="B5" s="5" t="s">
        <v>230</v>
      </c>
      <c r="C5" s="11">
        <v>130000000</v>
      </c>
      <c r="D5" s="11"/>
      <c r="E5" s="11">
        <f>C5-D5</f>
        <v>130000000</v>
      </c>
      <c r="F5" s="25"/>
    </row>
    <row r="6" spans="1:6" ht="19.5" customHeight="1">
      <c r="A6" s="194">
        <v>45570</v>
      </c>
      <c r="B6" s="81" t="s">
        <v>809</v>
      </c>
      <c r="C6" s="37">
        <v>3300000</v>
      </c>
      <c r="D6" s="37">
        <v>3300000</v>
      </c>
      <c r="E6" s="37">
        <f>E5+C6-D6</f>
        <v>130000000</v>
      </c>
      <c r="F6" s="38"/>
    </row>
    <row r="7" spans="1:6" ht="19.5" customHeight="1">
      <c r="A7" s="194"/>
      <c r="B7" s="1" t="s">
        <v>850</v>
      </c>
      <c r="C7" s="12"/>
      <c r="D7" s="12">
        <v>56000000</v>
      </c>
      <c r="E7" s="12">
        <f t="shared" ref="E7:E27" si="0">E6+C7-D7</f>
        <v>74000000</v>
      </c>
      <c r="F7" s="2"/>
    </row>
    <row r="8" spans="1:6" ht="19.5" customHeight="1">
      <c r="A8" s="195">
        <v>45609</v>
      </c>
      <c r="B8" s="33" t="s">
        <v>7</v>
      </c>
      <c r="C8" s="32"/>
      <c r="D8" s="32">
        <v>54000000</v>
      </c>
      <c r="E8" s="23">
        <f t="shared" si="0"/>
        <v>20000000</v>
      </c>
      <c r="F8" s="26" t="s">
        <v>1013</v>
      </c>
    </row>
    <row r="9" spans="1:6" ht="19.5" customHeight="1">
      <c r="A9" s="194"/>
      <c r="B9" s="1"/>
      <c r="C9" s="12"/>
      <c r="D9" s="12"/>
      <c r="E9" s="12">
        <f t="shared" si="0"/>
        <v>20000000</v>
      </c>
      <c r="F9" s="2"/>
    </row>
    <row r="10" spans="1:6" ht="19.5" customHeight="1">
      <c r="A10" s="194"/>
      <c r="B10" s="1"/>
      <c r="C10" s="12"/>
      <c r="D10" s="12"/>
      <c r="E10" s="12">
        <f t="shared" si="0"/>
        <v>20000000</v>
      </c>
      <c r="F10" s="2"/>
    </row>
    <row r="11" spans="1:6" ht="19.5" customHeight="1">
      <c r="A11" s="194"/>
      <c r="B11" s="1"/>
      <c r="C11" s="12"/>
      <c r="D11" s="12"/>
      <c r="E11" s="12">
        <f t="shared" si="0"/>
        <v>20000000</v>
      </c>
      <c r="F11" s="2"/>
    </row>
    <row r="12" spans="1:6" ht="19.5" customHeight="1">
      <c r="A12" s="194"/>
      <c r="B12" s="1"/>
      <c r="C12" s="12"/>
      <c r="D12" s="12"/>
      <c r="E12" s="12">
        <f t="shared" si="0"/>
        <v>20000000</v>
      </c>
      <c r="F12" s="2"/>
    </row>
    <row r="13" spans="1:6" ht="19.5" customHeight="1">
      <c r="A13" s="194"/>
      <c r="B13" s="1"/>
      <c r="C13" s="12"/>
      <c r="D13" s="12"/>
      <c r="E13" s="12">
        <f t="shared" si="0"/>
        <v>20000000</v>
      </c>
      <c r="F13" s="2"/>
    </row>
    <row r="14" spans="1:6" ht="19.5" customHeight="1">
      <c r="A14" s="194"/>
      <c r="B14" s="1"/>
      <c r="C14" s="12"/>
      <c r="D14" s="12"/>
      <c r="E14" s="12">
        <f t="shared" si="0"/>
        <v>20000000</v>
      </c>
      <c r="F14" s="2"/>
    </row>
    <row r="15" spans="1:6" ht="19.5" customHeight="1">
      <c r="A15" s="194"/>
      <c r="B15" s="1"/>
      <c r="C15" s="12"/>
      <c r="D15" s="12"/>
      <c r="E15" s="12">
        <f t="shared" si="0"/>
        <v>20000000</v>
      </c>
      <c r="F15" s="2"/>
    </row>
    <row r="16" spans="1:6" ht="19.5" customHeight="1">
      <c r="A16" s="194"/>
      <c r="B16" s="1"/>
      <c r="C16" s="12"/>
      <c r="D16" s="12"/>
      <c r="E16" s="12">
        <f t="shared" si="0"/>
        <v>20000000</v>
      </c>
      <c r="F16" s="2"/>
    </row>
    <row r="17" spans="1:6" ht="19.5" customHeight="1">
      <c r="A17" s="194"/>
      <c r="B17" s="1"/>
      <c r="C17" s="12"/>
      <c r="D17" s="12"/>
      <c r="E17" s="12">
        <f t="shared" si="0"/>
        <v>20000000</v>
      </c>
      <c r="F17" s="2"/>
    </row>
    <row r="18" spans="1:6" ht="19.5" customHeight="1">
      <c r="A18" s="194"/>
      <c r="B18" s="1"/>
      <c r="C18" s="12"/>
      <c r="D18" s="12"/>
      <c r="E18" s="12">
        <f t="shared" si="0"/>
        <v>20000000</v>
      </c>
      <c r="F18" s="2"/>
    </row>
    <row r="19" spans="1:6" ht="19.5" customHeight="1">
      <c r="A19" s="194"/>
      <c r="B19" s="1"/>
      <c r="C19" s="12"/>
      <c r="D19" s="12"/>
      <c r="E19" s="12">
        <f t="shared" si="0"/>
        <v>20000000</v>
      </c>
      <c r="F19" s="2"/>
    </row>
    <row r="20" spans="1:6" ht="19.5" customHeight="1">
      <c r="A20" s="194"/>
      <c r="B20" s="1"/>
      <c r="C20" s="12"/>
      <c r="D20" s="12"/>
      <c r="E20" s="12">
        <f t="shared" si="0"/>
        <v>20000000</v>
      </c>
      <c r="F20" s="2"/>
    </row>
    <row r="21" spans="1:6" ht="19.5" customHeight="1">
      <c r="A21" s="194"/>
      <c r="B21" s="1"/>
      <c r="C21" s="12"/>
      <c r="D21" s="12"/>
      <c r="E21" s="12">
        <f t="shared" si="0"/>
        <v>20000000</v>
      </c>
      <c r="F21" s="2"/>
    </row>
    <row r="22" spans="1:6" ht="19.5" customHeight="1">
      <c r="A22" s="194"/>
      <c r="B22" s="1"/>
      <c r="C22" s="12"/>
      <c r="D22" s="12"/>
      <c r="E22" s="12">
        <f t="shared" si="0"/>
        <v>20000000</v>
      </c>
      <c r="F22" s="2"/>
    </row>
    <row r="23" spans="1:6" ht="19.5" customHeight="1">
      <c r="A23" s="194"/>
      <c r="B23" s="1"/>
      <c r="C23" s="12"/>
      <c r="D23" s="12"/>
      <c r="E23" s="12">
        <f t="shared" si="0"/>
        <v>20000000</v>
      </c>
      <c r="F23" s="2"/>
    </row>
    <row r="24" spans="1:6" ht="19.5" customHeight="1">
      <c r="A24" s="194"/>
      <c r="B24" s="1"/>
      <c r="C24" s="12"/>
      <c r="D24" s="12"/>
      <c r="E24" s="12">
        <f t="shared" si="0"/>
        <v>20000000</v>
      </c>
      <c r="F24" s="2"/>
    </row>
    <row r="25" spans="1:6" ht="19.5" customHeight="1">
      <c r="A25" s="194"/>
      <c r="B25" s="1"/>
      <c r="C25" s="12"/>
      <c r="D25" s="12"/>
      <c r="E25" s="12">
        <f t="shared" si="0"/>
        <v>20000000</v>
      </c>
      <c r="F25" s="2"/>
    </row>
    <row r="26" spans="1:6" ht="19.5" customHeight="1">
      <c r="A26" s="194"/>
      <c r="B26" s="1"/>
      <c r="C26" s="12"/>
      <c r="D26" s="12"/>
      <c r="E26" s="12">
        <f t="shared" si="0"/>
        <v>20000000</v>
      </c>
      <c r="F26" s="2"/>
    </row>
    <row r="27" spans="1:6" ht="19.5" customHeight="1">
      <c r="A27" s="194"/>
      <c r="B27" s="1"/>
      <c r="C27" s="12"/>
      <c r="D27" s="12"/>
      <c r="E27" s="12">
        <f t="shared" si="0"/>
        <v>20000000</v>
      </c>
      <c r="F27" s="2"/>
    </row>
    <row r="28" spans="1:6" ht="19.5" customHeight="1">
      <c r="A28" s="194"/>
      <c r="B28" s="1"/>
      <c r="C28" s="12"/>
      <c r="D28" s="12"/>
      <c r="E28" s="12"/>
      <c r="F28" s="2"/>
    </row>
    <row r="29" spans="1:6" ht="19.5" customHeight="1">
      <c r="A29" s="8"/>
      <c r="B29" s="1"/>
      <c r="C29" s="12"/>
      <c r="D29" s="12"/>
      <c r="E29" s="12"/>
      <c r="F29" s="2"/>
    </row>
    <row r="30" spans="1:6" ht="19.5" customHeight="1">
      <c r="A30" s="8"/>
      <c r="B30" s="1"/>
      <c r="C30" s="12"/>
      <c r="D30" s="12"/>
      <c r="E30" s="12"/>
      <c r="F30" s="2"/>
    </row>
    <row r="31" spans="1:6" ht="19.5" customHeight="1">
      <c r="A31" s="8"/>
      <c r="B31" s="1"/>
      <c r="C31" s="12"/>
      <c r="D31" s="12"/>
      <c r="E31" s="12"/>
      <c r="F31" s="2"/>
    </row>
    <row r="32" spans="1:6" ht="19.5" customHeight="1">
      <c r="A32" s="8"/>
      <c r="B32" s="1"/>
      <c r="C32" s="12"/>
      <c r="D32" s="12"/>
      <c r="E32" s="12"/>
      <c r="F32" s="2"/>
    </row>
    <row r="33" spans="1:6" ht="19.5" customHeight="1">
      <c r="A33" s="8"/>
      <c r="B33" s="1"/>
      <c r="C33" s="12"/>
      <c r="D33" s="12"/>
      <c r="E33" s="12"/>
      <c r="F33" s="2"/>
    </row>
    <row r="34" spans="1:6" ht="19.5" customHeight="1">
      <c r="A34" s="8"/>
      <c r="B34" s="1"/>
      <c r="C34" s="12"/>
      <c r="D34" s="12"/>
      <c r="E34" s="12"/>
      <c r="F34" s="2"/>
    </row>
    <row r="35" spans="1:6" ht="19.5" customHeight="1">
      <c r="A35" s="8"/>
      <c r="B35" s="1"/>
      <c r="C35" s="12"/>
      <c r="D35" s="12"/>
      <c r="E35" s="12"/>
      <c r="F35" s="2"/>
    </row>
    <row r="36" spans="1:6" ht="19.5" customHeight="1">
      <c r="A36" s="8"/>
      <c r="B36" s="1"/>
      <c r="C36" s="12"/>
      <c r="D36" s="12"/>
      <c r="E36" s="12"/>
      <c r="F36" s="2"/>
    </row>
    <row r="37" spans="1:6" ht="19.5" customHeight="1">
      <c r="A37" s="8"/>
      <c r="B37" s="1"/>
      <c r="C37" s="12"/>
      <c r="D37" s="12"/>
      <c r="E37" s="12"/>
      <c r="F37" s="2"/>
    </row>
    <row r="38" spans="1:6" ht="19.5" customHeight="1">
      <c r="A38" s="8"/>
      <c r="B38" s="1"/>
      <c r="C38" s="12"/>
      <c r="D38" s="12"/>
      <c r="E38" s="12"/>
      <c r="F38" s="2"/>
    </row>
    <row r="39" spans="1:6" ht="19.5" customHeight="1">
      <c r="A39" s="8"/>
      <c r="B39" s="1"/>
      <c r="C39" s="12"/>
      <c r="D39" s="12"/>
      <c r="E39" s="12"/>
      <c r="F39" s="2"/>
    </row>
    <row r="40" spans="1:6" ht="19.5" customHeight="1" thickBot="1">
      <c r="A40" s="9"/>
      <c r="B40" s="3"/>
      <c r="C40" s="13"/>
      <c r="D40" s="13"/>
      <c r="E40" s="13"/>
      <c r="F40" s="4"/>
    </row>
  </sheetData>
  <mergeCells count="2">
    <mergeCell ref="C2:E2"/>
    <mergeCell ref="C3:D3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0241B-357D-4851-93BD-2C38F6BA2FAD}">
  <dimension ref="A1:F40"/>
  <sheetViews>
    <sheetView zoomScaleNormal="100" workbookViewId="0">
      <selection activeCell="I26" sqref="I26"/>
    </sheetView>
  </sheetViews>
  <sheetFormatPr defaultRowHeight="16.5"/>
  <cols>
    <col min="1" max="1" width="7.375" style="104" customWidth="1"/>
    <col min="2" max="2" width="26.75" customWidth="1"/>
    <col min="3" max="5" width="13.875" style="10" customWidth="1"/>
    <col min="6" max="6" width="18.25" customWidth="1"/>
  </cols>
  <sheetData>
    <row r="1" spans="1:6" s="54" customFormat="1">
      <c r="A1" s="99"/>
      <c r="C1" s="55"/>
      <c r="D1" s="55"/>
      <c r="E1" s="55"/>
    </row>
    <row r="2" spans="1:6" s="54" customFormat="1" ht="20.25">
      <c r="A2" s="99"/>
      <c r="C2" s="258" t="s">
        <v>238</v>
      </c>
      <c r="D2" s="259"/>
      <c r="E2" s="260"/>
    </row>
    <row r="3" spans="1:6" s="54" customFormat="1" ht="17.25" thickBot="1">
      <c r="A3" s="125" t="s">
        <v>738</v>
      </c>
      <c r="B3" s="70" t="s">
        <v>739</v>
      </c>
      <c r="C3" s="265" t="s">
        <v>740</v>
      </c>
      <c r="D3" s="265"/>
      <c r="E3" s="71"/>
      <c r="F3" s="54" t="s">
        <v>223</v>
      </c>
    </row>
    <row r="4" spans="1:6" ht="23.25" customHeight="1" thickBot="1">
      <c r="A4" s="118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6" ht="19.5" customHeight="1">
      <c r="A5" s="101">
        <v>45525</v>
      </c>
      <c r="B5" s="5" t="s">
        <v>737</v>
      </c>
      <c r="C5" s="11">
        <v>115000000</v>
      </c>
      <c r="D5" s="11"/>
      <c r="E5" s="11">
        <f>C5-D5</f>
        <v>115000000</v>
      </c>
      <c r="F5" s="159" t="s">
        <v>741</v>
      </c>
    </row>
    <row r="6" spans="1:6" ht="19.5" customHeight="1">
      <c r="A6" s="120">
        <v>45525</v>
      </c>
      <c r="B6" s="81" t="s">
        <v>365</v>
      </c>
      <c r="C6" s="37">
        <v>500000</v>
      </c>
      <c r="D6" s="37"/>
      <c r="E6" s="37">
        <f>E5+C6-D6</f>
        <v>115500000</v>
      </c>
      <c r="F6" s="38" t="s">
        <v>1144</v>
      </c>
    </row>
    <row r="7" spans="1:6" ht="19.5" customHeight="1">
      <c r="A7" s="102">
        <v>45577</v>
      </c>
      <c r="B7" s="1" t="s">
        <v>828</v>
      </c>
      <c r="C7" s="12">
        <v>500000</v>
      </c>
      <c r="D7" s="12"/>
      <c r="E7" s="27">
        <f t="shared" ref="E7:E27" si="0">E6+C7-D7</f>
        <v>116000000</v>
      </c>
      <c r="F7" s="38" t="s">
        <v>1144</v>
      </c>
    </row>
    <row r="8" spans="1:6" ht="19.5" customHeight="1">
      <c r="A8" s="102" t="s">
        <v>399</v>
      </c>
      <c r="B8" s="33" t="s">
        <v>981</v>
      </c>
      <c r="C8" s="32"/>
      <c r="D8" s="32">
        <v>56000000</v>
      </c>
      <c r="E8" s="12">
        <f t="shared" si="0"/>
        <v>60000000</v>
      </c>
      <c r="F8" s="137"/>
    </row>
    <row r="9" spans="1:6" ht="19.5" customHeight="1">
      <c r="A9" s="124">
        <v>45629</v>
      </c>
      <c r="B9" s="77" t="s">
        <v>7</v>
      </c>
      <c r="C9" s="41"/>
      <c r="D9" s="41">
        <v>40000000</v>
      </c>
      <c r="E9" s="23">
        <f t="shared" si="0"/>
        <v>20000000</v>
      </c>
      <c r="F9" s="212" t="s">
        <v>1013</v>
      </c>
    </row>
    <row r="10" spans="1:6" ht="19.5" customHeight="1">
      <c r="A10" s="102">
        <v>45736</v>
      </c>
      <c r="B10" s="1" t="s">
        <v>540</v>
      </c>
      <c r="C10" s="12">
        <v>90000000</v>
      </c>
      <c r="D10" s="12"/>
      <c r="E10" s="12">
        <f t="shared" si="0"/>
        <v>110000000</v>
      </c>
      <c r="F10" s="137" t="s">
        <v>1143</v>
      </c>
    </row>
    <row r="11" spans="1:6" ht="19.5" customHeight="1">
      <c r="A11" s="102">
        <v>45755</v>
      </c>
      <c r="B11" s="1" t="s">
        <v>1145</v>
      </c>
      <c r="C11" s="12">
        <v>23000</v>
      </c>
      <c r="D11" s="12"/>
      <c r="E11" s="12">
        <f t="shared" si="0"/>
        <v>110023000</v>
      </c>
      <c r="F11" s="137"/>
    </row>
    <row r="12" spans="1:6" ht="19.5" customHeight="1">
      <c r="A12" s="102">
        <v>45771</v>
      </c>
      <c r="B12" s="1" t="s">
        <v>1159</v>
      </c>
      <c r="C12" s="12">
        <v>100000</v>
      </c>
      <c r="D12" s="12"/>
      <c r="E12" s="12">
        <f t="shared" si="0"/>
        <v>110123000</v>
      </c>
      <c r="F12" s="137"/>
    </row>
    <row r="13" spans="1:6" ht="19.5" customHeight="1">
      <c r="A13" s="102">
        <v>45771</v>
      </c>
      <c r="B13" s="77" t="s">
        <v>1194</v>
      </c>
      <c r="C13" s="215">
        <v>-13000</v>
      </c>
      <c r="D13" s="12">
        <v>110000</v>
      </c>
      <c r="E13" s="12">
        <f t="shared" si="0"/>
        <v>110000000</v>
      </c>
      <c r="F13" s="137"/>
    </row>
    <row r="14" spans="1:6" ht="19.5" customHeight="1">
      <c r="A14" s="102">
        <v>45785</v>
      </c>
      <c r="B14" s="81" t="s">
        <v>724</v>
      </c>
      <c r="C14" s="37">
        <v>500000</v>
      </c>
      <c r="D14" s="12"/>
      <c r="E14" s="215">
        <f t="shared" si="0"/>
        <v>110500000</v>
      </c>
      <c r="F14" s="137"/>
    </row>
    <row r="15" spans="1:6" ht="19.5" customHeight="1">
      <c r="A15" s="102"/>
      <c r="B15" s="1"/>
      <c r="C15" s="12"/>
      <c r="D15" s="12"/>
      <c r="E15" s="12">
        <f t="shared" si="0"/>
        <v>110500000</v>
      </c>
      <c r="F15" s="137"/>
    </row>
    <row r="16" spans="1:6" ht="19.5" customHeight="1">
      <c r="A16" s="102"/>
      <c r="B16" s="1"/>
      <c r="C16" s="12"/>
      <c r="D16" s="12"/>
      <c r="E16" s="12">
        <f t="shared" si="0"/>
        <v>110500000</v>
      </c>
      <c r="F16" s="137"/>
    </row>
    <row r="17" spans="1:6" ht="19.5" customHeight="1">
      <c r="A17" s="102"/>
      <c r="B17" s="1"/>
      <c r="C17" s="12"/>
      <c r="D17" s="12"/>
      <c r="E17" s="12">
        <f t="shared" si="0"/>
        <v>110500000</v>
      </c>
      <c r="F17" s="137"/>
    </row>
    <row r="18" spans="1:6" ht="19.5" customHeight="1">
      <c r="A18" s="102"/>
      <c r="B18" s="1"/>
      <c r="C18" s="12"/>
      <c r="D18" s="12"/>
      <c r="E18" s="12">
        <f t="shared" si="0"/>
        <v>110500000</v>
      </c>
      <c r="F18" s="137"/>
    </row>
    <row r="19" spans="1:6" ht="19.5" customHeight="1">
      <c r="A19" s="102"/>
      <c r="B19" s="1"/>
      <c r="C19" s="12"/>
      <c r="D19" s="12"/>
      <c r="E19" s="12">
        <f t="shared" si="0"/>
        <v>110500000</v>
      </c>
      <c r="F19" s="137"/>
    </row>
    <row r="20" spans="1:6" ht="19.5" customHeight="1">
      <c r="A20" s="102"/>
      <c r="B20" s="1"/>
      <c r="C20" s="12"/>
      <c r="D20" s="12"/>
      <c r="E20" s="12">
        <f t="shared" si="0"/>
        <v>110500000</v>
      </c>
      <c r="F20" s="137"/>
    </row>
    <row r="21" spans="1:6" ht="19.5" customHeight="1">
      <c r="A21" s="102"/>
      <c r="B21" s="1"/>
      <c r="C21" s="12"/>
      <c r="D21" s="12"/>
      <c r="E21" s="12">
        <f t="shared" si="0"/>
        <v>110500000</v>
      </c>
      <c r="F21" s="137"/>
    </row>
    <row r="22" spans="1:6" ht="19.5" customHeight="1">
      <c r="A22" s="102"/>
      <c r="B22" s="1"/>
      <c r="C22" s="12"/>
      <c r="D22" s="12"/>
      <c r="E22" s="12">
        <f t="shared" si="0"/>
        <v>110500000</v>
      </c>
      <c r="F22" s="137"/>
    </row>
    <row r="23" spans="1:6" ht="19.5" customHeight="1">
      <c r="A23" s="102"/>
      <c r="B23" s="1"/>
      <c r="C23" s="12"/>
      <c r="D23" s="12"/>
      <c r="E23" s="12">
        <f t="shared" si="0"/>
        <v>110500000</v>
      </c>
      <c r="F23" s="137"/>
    </row>
    <row r="24" spans="1:6" ht="19.5" customHeight="1">
      <c r="A24" s="102"/>
      <c r="B24" s="1"/>
      <c r="C24" s="12"/>
      <c r="D24" s="12"/>
      <c r="E24" s="12">
        <f t="shared" si="0"/>
        <v>110500000</v>
      </c>
      <c r="F24" s="137"/>
    </row>
    <row r="25" spans="1:6" ht="19.5" customHeight="1">
      <c r="A25" s="102"/>
      <c r="B25" s="1"/>
      <c r="C25" s="12"/>
      <c r="D25" s="12"/>
      <c r="E25" s="12">
        <f t="shared" si="0"/>
        <v>110500000</v>
      </c>
      <c r="F25" s="137"/>
    </row>
    <row r="26" spans="1:6" ht="19.5" customHeight="1">
      <c r="A26" s="102"/>
      <c r="B26" s="1"/>
      <c r="C26" s="12"/>
      <c r="D26" s="12"/>
      <c r="E26" s="12">
        <f t="shared" si="0"/>
        <v>110500000</v>
      </c>
      <c r="F26" s="137"/>
    </row>
    <row r="27" spans="1:6" ht="19.5" customHeight="1">
      <c r="A27" s="102"/>
      <c r="B27" s="1"/>
      <c r="C27" s="12"/>
      <c r="D27" s="12"/>
      <c r="E27" s="12">
        <f t="shared" si="0"/>
        <v>110500000</v>
      </c>
      <c r="F27" s="137"/>
    </row>
    <row r="28" spans="1:6" ht="19.5" customHeight="1">
      <c r="A28" s="102"/>
      <c r="B28" s="1"/>
      <c r="C28" s="12"/>
      <c r="D28" s="12"/>
      <c r="E28" s="12"/>
      <c r="F28" s="137"/>
    </row>
    <row r="29" spans="1:6" ht="19.5" customHeight="1">
      <c r="A29" s="102"/>
      <c r="B29" s="1"/>
      <c r="C29" s="12"/>
      <c r="D29" s="12"/>
      <c r="E29" s="12"/>
      <c r="F29" s="2"/>
    </row>
    <row r="30" spans="1:6" ht="19.5" customHeight="1">
      <c r="A30" s="102"/>
      <c r="B30" s="1"/>
      <c r="C30" s="12"/>
      <c r="D30" s="12"/>
      <c r="E30" s="12"/>
      <c r="F30" s="2"/>
    </row>
    <row r="31" spans="1:6" ht="19.5" customHeight="1">
      <c r="A31" s="102"/>
      <c r="B31" s="1"/>
      <c r="C31" s="12"/>
      <c r="D31" s="12"/>
      <c r="E31" s="12"/>
      <c r="F31" s="2"/>
    </row>
    <row r="32" spans="1:6" ht="19.5" customHeight="1">
      <c r="A32" s="102"/>
      <c r="B32" s="1"/>
      <c r="C32" s="12"/>
      <c r="D32" s="12"/>
      <c r="E32" s="12"/>
      <c r="F32" s="2"/>
    </row>
    <row r="33" spans="1:6" ht="19.5" customHeight="1">
      <c r="A33" s="102"/>
      <c r="B33" s="1"/>
      <c r="C33" s="12"/>
      <c r="D33" s="12"/>
      <c r="E33" s="12"/>
      <c r="F33" s="2"/>
    </row>
    <row r="34" spans="1:6" ht="19.5" customHeight="1">
      <c r="A34" s="102"/>
      <c r="B34" s="1"/>
      <c r="C34" s="12"/>
      <c r="D34" s="12"/>
      <c r="E34" s="12"/>
      <c r="F34" s="2"/>
    </row>
    <row r="35" spans="1:6" ht="19.5" customHeight="1">
      <c r="A35" s="102"/>
      <c r="B35" s="1"/>
      <c r="C35" s="12"/>
      <c r="D35" s="12"/>
      <c r="E35" s="12"/>
      <c r="F35" s="2"/>
    </row>
    <row r="36" spans="1:6" ht="19.5" customHeight="1">
      <c r="A36" s="102"/>
      <c r="B36" s="1"/>
      <c r="C36" s="12"/>
      <c r="D36" s="12"/>
      <c r="E36" s="12"/>
      <c r="F36" s="2"/>
    </row>
    <row r="37" spans="1:6" ht="19.5" customHeight="1">
      <c r="A37" s="102"/>
      <c r="B37" s="1"/>
      <c r="C37" s="12"/>
      <c r="D37" s="12"/>
      <c r="E37" s="12"/>
      <c r="F37" s="2"/>
    </row>
    <row r="38" spans="1:6" ht="19.5" customHeight="1">
      <c r="A38" s="102"/>
      <c r="B38" s="1"/>
      <c r="C38" s="12"/>
      <c r="D38" s="12"/>
      <c r="E38" s="12"/>
      <c r="F38" s="2"/>
    </row>
    <row r="39" spans="1:6" ht="19.5" customHeight="1">
      <c r="A39" s="102"/>
      <c r="B39" s="1"/>
      <c r="C39" s="12"/>
      <c r="D39" s="12"/>
      <c r="E39" s="12"/>
      <c r="F39" s="2"/>
    </row>
    <row r="40" spans="1:6" ht="19.5" customHeight="1" thickBot="1">
      <c r="A40" s="103"/>
      <c r="B40" s="3"/>
      <c r="C40" s="13"/>
      <c r="D40" s="13"/>
      <c r="E40" s="13"/>
      <c r="F40" s="4"/>
    </row>
  </sheetData>
  <mergeCells count="2">
    <mergeCell ref="C2:E2"/>
    <mergeCell ref="C3:D3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9FEBF-8A9B-432C-97A2-0EB533E23962}">
  <dimension ref="A1:F40"/>
  <sheetViews>
    <sheetView zoomScaleNormal="100" workbookViewId="0">
      <selection activeCell="J17" sqref="J17"/>
    </sheetView>
  </sheetViews>
  <sheetFormatPr defaultRowHeight="16.5"/>
  <cols>
    <col min="1" max="1" width="7.375" style="6" customWidth="1"/>
    <col min="2" max="2" width="26.75" customWidth="1"/>
    <col min="3" max="5" width="13.875" style="10" customWidth="1"/>
    <col min="6" max="6" width="18.25" customWidth="1"/>
  </cols>
  <sheetData>
    <row r="1" spans="1:6" s="54" customFormat="1">
      <c r="A1" s="53"/>
      <c r="C1" s="55"/>
      <c r="D1" s="55"/>
      <c r="E1" s="55"/>
    </row>
    <row r="2" spans="1:6" s="54" customFormat="1" ht="20.25">
      <c r="A2" s="53"/>
      <c r="C2" s="258" t="s">
        <v>238</v>
      </c>
      <c r="D2" s="259"/>
      <c r="E2" s="260"/>
    </row>
    <row r="3" spans="1:6" s="54" customFormat="1" ht="17.25" thickBot="1">
      <c r="A3" s="126" t="s">
        <v>780</v>
      </c>
      <c r="B3" s="83" t="s">
        <v>781</v>
      </c>
      <c r="C3" s="261" t="s">
        <v>782</v>
      </c>
      <c r="D3" s="261"/>
      <c r="E3" s="71" t="s">
        <v>783</v>
      </c>
    </row>
    <row r="4" spans="1:6" ht="23.25" customHeight="1" thickBot="1">
      <c r="A4" s="18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6" ht="19.5" customHeight="1">
      <c r="A5" s="186">
        <v>45563</v>
      </c>
      <c r="B5" s="5" t="s">
        <v>230</v>
      </c>
      <c r="C5" s="11">
        <v>140000000</v>
      </c>
      <c r="D5" s="11"/>
      <c r="E5" s="11">
        <f>C5-D5</f>
        <v>140000000</v>
      </c>
      <c r="F5" s="25"/>
    </row>
    <row r="6" spans="1:6" ht="19.5" customHeight="1">
      <c r="A6" s="194" t="s">
        <v>390</v>
      </c>
      <c r="B6" s="33" t="s">
        <v>390</v>
      </c>
      <c r="C6" s="32"/>
      <c r="D6" s="32">
        <v>56000000</v>
      </c>
      <c r="E6" s="37">
        <f>E5+C6-D6</f>
        <v>84000000</v>
      </c>
      <c r="F6" s="38" t="s">
        <v>1294</v>
      </c>
    </row>
    <row r="7" spans="1:6" ht="19.5" customHeight="1">
      <c r="A7" s="194">
        <v>45622</v>
      </c>
      <c r="B7" s="40" t="s">
        <v>7</v>
      </c>
      <c r="C7" s="41"/>
      <c r="D7" s="41">
        <v>40000000</v>
      </c>
      <c r="E7" s="97">
        <f t="shared" ref="E7:E27" si="0">E6+C7-D7</f>
        <v>44000000</v>
      </c>
      <c r="F7" s="137" t="s">
        <v>1293</v>
      </c>
    </row>
    <row r="8" spans="1:6" ht="19.5" customHeight="1">
      <c r="A8" s="194">
        <v>45636</v>
      </c>
      <c r="B8" s="40" t="s">
        <v>7</v>
      </c>
      <c r="C8" s="12"/>
      <c r="D8" s="23">
        <v>20000000</v>
      </c>
      <c r="E8" s="82">
        <f t="shared" si="0"/>
        <v>24000000</v>
      </c>
      <c r="F8" s="116" t="s">
        <v>1293</v>
      </c>
    </row>
    <row r="9" spans="1:6" ht="19.5" customHeight="1">
      <c r="A9" s="194">
        <v>45821</v>
      </c>
      <c r="B9" s="40" t="s">
        <v>7</v>
      </c>
      <c r="C9" s="41"/>
      <c r="D9" s="41">
        <v>14000000</v>
      </c>
      <c r="E9" s="23">
        <f t="shared" si="0"/>
        <v>10000000</v>
      </c>
      <c r="F9" s="116" t="s">
        <v>1293</v>
      </c>
    </row>
    <row r="10" spans="1:6" ht="19.5" customHeight="1">
      <c r="A10" s="194"/>
      <c r="B10" s="1"/>
      <c r="C10" s="12"/>
      <c r="D10" s="12"/>
      <c r="E10" s="12">
        <f t="shared" si="0"/>
        <v>10000000</v>
      </c>
      <c r="F10" s="2"/>
    </row>
    <row r="11" spans="1:6" ht="19.5" customHeight="1">
      <c r="A11" s="194"/>
      <c r="B11" s="1"/>
      <c r="C11" s="12"/>
      <c r="D11" s="12"/>
      <c r="E11" s="12">
        <f t="shared" si="0"/>
        <v>10000000</v>
      </c>
      <c r="F11" s="2"/>
    </row>
    <row r="12" spans="1:6" ht="19.5" customHeight="1">
      <c r="A12" s="194"/>
      <c r="B12" s="1"/>
      <c r="C12" s="12"/>
      <c r="D12" s="12"/>
      <c r="E12" s="12">
        <f t="shared" si="0"/>
        <v>10000000</v>
      </c>
      <c r="F12" s="2"/>
    </row>
    <row r="13" spans="1:6" ht="19.5" customHeight="1">
      <c r="A13" s="194"/>
      <c r="B13" s="1"/>
      <c r="C13" s="12"/>
      <c r="D13" s="12"/>
      <c r="E13" s="12">
        <f t="shared" si="0"/>
        <v>10000000</v>
      </c>
      <c r="F13" s="2"/>
    </row>
    <row r="14" spans="1:6" ht="19.5" customHeight="1">
      <c r="A14" s="194"/>
      <c r="B14" s="1"/>
      <c r="C14" s="12"/>
      <c r="D14" s="12"/>
      <c r="E14" s="12">
        <f t="shared" si="0"/>
        <v>10000000</v>
      </c>
      <c r="F14" s="2"/>
    </row>
    <row r="15" spans="1:6" ht="19.5" customHeight="1">
      <c r="A15" s="194"/>
      <c r="B15" s="1"/>
      <c r="C15" s="12"/>
      <c r="D15" s="12"/>
      <c r="E15" s="12">
        <f t="shared" si="0"/>
        <v>10000000</v>
      </c>
      <c r="F15" s="2"/>
    </row>
    <row r="16" spans="1:6" ht="19.5" customHeight="1">
      <c r="A16" s="194"/>
      <c r="B16" s="1"/>
      <c r="C16" s="12"/>
      <c r="D16" s="12"/>
      <c r="E16" s="12">
        <f t="shared" si="0"/>
        <v>10000000</v>
      </c>
      <c r="F16" s="2"/>
    </row>
    <row r="17" spans="1:6" ht="19.5" customHeight="1">
      <c r="A17" s="194"/>
      <c r="B17" s="1"/>
      <c r="C17" s="12"/>
      <c r="D17" s="12"/>
      <c r="E17" s="12">
        <f t="shared" si="0"/>
        <v>10000000</v>
      </c>
      <c r="F17" s="2"/>
    </row>
    <row r="18" spans="1:6" ht="19.5" customHeight="1">
      <c r="A18" s="194"/>
      <c r="B18" s="1"/>
      <c r="C18" s="12"/>
      <c r="D18" s="12"/>
      <c r="E18" s="12">
        <f t="shared" si="0"/>
        <v>10000000</v>
      </c>
      <c r="F18" s="2"/>
    </row>
    <row r="19" spans="1:6" ht="19.5" customHeight="1">
      <c r="A19" s="194"/>
      <c r="B19" s="1"/>
      <c r="C19" s="12"/>
      <c r="D19" s="12"/>
      <c r="E19" s="12">
        <f t="shared" si="0"/>
        <v>10000000</v>
      </c>
      <c r="F19" s="2"/>
    </row>
    <row r="20" spans="1:6" ht="19.5" customHeight="1">
      <c r="A20" s="194"/>
      <c r="B20" s="1"/>
      <c r="C20" s="12"/>
      <c r="D20" s="12"/>
      <c r="E20" s="12">
        <f t="shared" si="0"/>
        <v>10000000</v>
      </c>
      <c r="F20" s="2"/>
    </row>
    <row r="21" spans="1:6" ht="19.5" customHeight="1">
      <c r="A21" s="194"/>
      <c r="B21" s="1"/>
      <c r="C21" s="12"/>
      <c r="D21" s="12"/>
      <c r="E21" s="12">
        <f t="shared" si="0"/>
        <v>10000000</v>
      </c>
      <c r="F21" s="2"/>
    </row>
    <row r="22" spans="1:6" ht="19.5" customHeight="1">
      <c r="A22" s="194"/>
      <c r="B22" s="1"/>
      <c r="C22" s="12"/>
      <c r="D22" s="12"/>
      <c r="E22" s="12">
        <f t="shared" si="0"/>
        <v>10000000</v>
      </c>
      <c r="F22" s="2"/>
    </row>
    <row r="23" spans="1:6" ht="19.5" customHeight="1">
      <c r="A23" s="194"/>
      <c r="B23" s="1"/>
      <c r="C23" s="12"/>
      <c r="D23" s="12"/>
      <c r="E23" s="12">
        <f t="shared" si="0"/>
        <v>10000000</v>
      </c>
      <c r="F23" s="2"/>
    </row>
    <row r="24" spans="1:6" ht="19.5" customHeight="1">
      <c r="A24" s="194"/>
      <c r="B24" s="1"/>
      <c r="C24" s="12"/>
      <c r="D24" s="12"/>
      <c r="E24" s="12">
        <f t="shared" si="0"/>
        <v>10000000</v>
      </c>
      <c r="F24" s="2"/>
    </row>
    <row r="25" spans="1:6" ht="19.5" customHeight="1">
      <c r="A25" s="194"/>
      <c r="B25" s="1"/>
      <c r="C25" s="12"/>
      <c r="D25" s="12"/>
      <c r="E25" s="12">
        <f t="shared" si="0"/>
        <v>10000000</v>
      </c>
      <c r="F25" s="2"/>
    </row>
    <row r="26" spans="1:6" ht="19.5" customHeight="1">
      <c r="A26" s="194"/>
      <c r="B26" s="1"/>
      <c r="C26" s="12"/>
      <c r="D26" s="12"/>
      <c r="E26" s="12">
        <f t="shared" si="0"/>
        <v>10000000</v>
      </c>
      <c r="F26" s="2"/>
    </row>
    <row r="27" spans="1:6" ht="19.5" customHeight="1">
      <c r="A27" s="194"/>
      <c r="B27" s="1"/>
      <c r="C27" s="12"/>
      <c r="D27" s="12"/>
      <c r="E27" s="12">
        <f t="shared" si="0"/>
        <v>10000000</v>
      </c>
      <c r="F27" s="2"/>
    </row>
    <row r="28" spans="1:6" ht="19.5" customHeight="1">
      <c r="A28" s="8"/>
      <c r="B28" s="1"/>
      <c r="C28" s="12"/>
      <c r="D28" s="12"/>
      <c r="E28" s="12"/>
      <c r="F28" s="2"/>
    </row>
    <row r="29" spans="1:6" ht="19.5" customHeight="1">
      <c r="A29" s="8"/>
      <c r="B29" s="1"/>
      <c r="C29" s="12"/>
      <c r="D29" s="12"/>
      <c r="E29" s="12"/>
      <c r="F29" s="2"/>
    </row>
    <row r="30" spans="1:6" ht="19.5" customHeight="1">
      <c r="A30" s="8"/>
      <c r="B30" s="1"/>
      <c r="C30" s="12"/>
      <c r="D30" s="12"/>
      <c r="E30" s="12"/>
      <c r="F30" s="2"/>
    </row>
    <row r="31" spans="1:6" ht="19.5" customHeight="1">
      <c r="A31" s="8"/>
      <c r="B31" s="1"/>
      <c r="C31" s="12"/>
      <c r="D31" s="12"/>
      <c r="E31" s="12"/>
      <c r="F31" s="2"/>
    </row>
    <row r="32" spans="1:6" ht="19.5" customHeight="1">
      <c r="A32" s="8"/>
      <c r="B32" s="1"/>
      <c r="C32" s="12"/>
      <c r="D32" s="12"/>
      <c r="E32" s="12"/>
      <c r="F32" s="2"/>
    </row>
    <row r="33" spans="1:6" ht="19.5" customHeight="1">
      <c r="A33" s="8"/>
      <c r="B33" s="1"/>
      <c r="C33" s="12"/>
      <c r="D33" s="12"/>
      <c r="E33" s="12"/>
      <c r="F33" s="2"/>
    </row>
    <row r="34" spans="1:6" ht="19.5" customHeight="1">
      <c r="A34" s="8"/>
      <c r="B34" s="1"/>
      <c r="C34" s="12"/>
      <c r="D34" s="12"/>
      <c r="E34" s="12"/>
      <c r="F34" s="2"/>
    </row>
    <row r="35" spans="1:6" ht="19.5" customHeight="1">
      <c r="A35" s="8"/>
      <c r="B35" s="1"/>
      <c r="C35" s="12"/>
      <c r="D35" s="12"/>
      <c r="E35" s="12"/>
      <c r="F35" s="2"/>
    </row>
    <row r="36" spans="1:6" ht="19.5" customHeight="1">
      <c r="A36" s="8"/>
      <c r="B36" s="1"/>
      <c r="C36" s="12"/>
      <c r="D36" s="12"/>
      <c r="E36" s="12"/>
      <c r="F36" s="2"/>
    </row>
    <row r="37" spans="1:6" ht="19.5" customHeight="1">
      <c r="A37" s="8"/>
      <c r="B37" s="1"/>
      <c r="C37" s="12"/>
      <c r="D37" s="12"/>
      <c r="E37" s="12"/>
      <c r="F37" s="2"/>
    </row>
    <row r="38" spans="1:6" ht="19.5" customHeight="1">
      <c r="A38" s="8"/>
      <c r="B38" s="1"/>
      <c r="C38" s="12"/>
      <c r="D38" s="12"/>
      <c r="E38" s="12"/>
      <c r="F38" s="2"/>
    </row>
    <row r="39" spans="1:6" ht="19.5" customHeight="1">
      <c r="A39" s="8"/>
      <c r="B39" s="1"/>
      <c r="C39" s="12"/>
      <c r="D39" s="12"/>
      <c r="E39" s="12"/>
      <c r="F39" s="2"/>
    </row>
    <row r="40" spans="1:6" ht="19.5" customHeight="1" thickBot="1">
      <c r="A40" s="9"/>
      <c r="B40" s="3"/>
      <c r="C40" s="13"/>
      <c r="D40" s="13"/>
      <c r="E40" s="13"/>
      <c r="F40" s="4"/>
    </row>
  </sheetData>
  <mergeCells count="2">
    <mergeCell ref="C2:E2"/>
    <mergeCell ref="C3:D3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42BE1-1D2C-4F91-8DD1-F4D6ECDCB1D6}">
  <dimension ref="A1:F40"/>
  <sheetViews>
    <sheetView zoomScaleNormal="100" workbookViewId="0">
      <selection activeCell="C9" sqref="C9"/>
    </sheetView>
  </sheetViews>
  <sheetFormatPr defaultRowHeight="16.5"/>
  <cols>
    <col min="1" max="1" width="7.375" style="6" customWidth="1"/>
    <col min="2" max="2" width="26.75" customWidth="1"/>
    <col min="3" max="5" width="13.875" style="10" customWidth="1"/>
    <col min="6" max="6" width="18.25" customWidth="1"/>
  </cols>
  <sheetData>
    <row r="1" spans="1:6" s="54" customFormat="1">
      <c r="A1" s="53"/>
      <c r="C1" s="55"/>
      <c r="D1" s="55"/>
      <c r="E1" s="55"/>
    </row>
    <row r="2" spans="1:6" s="54" customFormat="1" ht="20.25">
      <c r="A2" s="53"/>
      <c r="C2" s="258" t="s">
        <v>238</v>
      </c>
      <c r="D2" s="259"/>
      <c r="E2" s="260"/>
    </row>
    <row r="3" spans="1:6" s="54" customFormat="1" ht="17.25" thickBot="1">
      <c r="A3" s="126" t="s">
        <v>791</v>
      </c>
      <c r="B3" s="83" t="s">
        <v>794</v>
      </c>
      <c r="C3" s="261" t="s">
        <v>795</v>
      </c>
      <c r="D3" s="261"/>
      <c r="E3" s="71"/>
    </row>
    <row r="4" spans="1:6" ht="23.25" customHeight="1" thickBot="1">
      <c r="A4" s="18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6" ht="19.5" customHeight="1">
      <c r="A5" s="175">
        <v>45385</v>
      </c>
      <c r="B5" s="173" t="s">
        <v>792</v>
      </c>
      <c r="C5" s="174">
        <v>4000000</v>
      </c>
      <c r="D5" s="174"/>
      <c r="E5" s="174">
        <f>C5-D5</f>
        <v>4000000</v>
      </c>
      <c r="F5" s="25"/>
    </row>
    <row r="6" spans="1:6" ht="19.5" customHeight="1">
      <c r="A6" s="120">
        <v>45563</v>
      </c>
      <c r="B6" s="81" t="s">
        <v>793</v>
      </c>
      <c r="C6" s="37">
        <v>5600000</v>
      </c>
      <c r="D6" s="37"/>
      <c r="E6" s="37">
        <f>E5+C6-D6</f>
        <v>9600000</v>
      </c>
      <c r="F6" s="38"/>
    </row>
    <row r="7" spans="1:6" ht="19.5" customHeight="1">
      <c r="A7" s="124">
        <v>45564</v>
      </c>
      <c r="B7" s="40" t="s">
        <v>7</v>
      </c>
      <c r="C7" s="41"/>
      <c r="D7" s="41">
        <v>5600000</v>
      </c>
      <c r="E7" s="37">
        <f t="shared" ref="E7:E27" si="0">E6+C7-D7</f>
        <v>4000000</v>
      </c>
      <c r="F7" s="2"/>
    </row>
    <row r="8" spans="1:6" ht="19.5" customHeight="1">
      <c r="A8" s="216" t="s">
        <v>1023</v>
      </c>
      <c r="B8" s="40" t="s">
        <v>7</v>
      </c>
      <c r="C8" s="12"/>
      <c r="D8" s="23">
        <v>2000000</v>
      </c>
      <c r="E8" s="23">
        <f t="shared" si="0"/>
        <v>2000000</v>
      </c>
      <c r="F8" s="2"/>
    </row>
    <row r="9" spans="1:6" ht="19.5" customHeight="1">
      <c r="A9" s="102"/>
      <c r="B9" s="1" t="s">
        <v>1242</v>
      </c>
      <c r="C9" s="12">
        <v>-2000000</v>
      </c>
      <c r="D9" s="12"/>
      <c r="E9" s="12">
        <f t="shared" si="0"/>
        <v>0</v>
      </c>
      <c r="F9" s="2"/>
    </row>
    <row r="10" spans="1:6" ht="19.5" customHeight="1">
      <c r="A10" s="102"/>
      <c r="B10" s="1"/>
      <c r="C10" s="12"/>
      <c r="D10" s="12"/>
      <c r="E10" s="12">
        <f t="shared" si="0"/>
        <v>0</v>
      </c>
      <c r="F10" s="2"/>
    </row>
    <row r="11" spans="1:6" ht="19.5" customHeight="1">
      <c r="A11" s="102"/>
      <c r="B11" s="1"/>
      <c r="C11" s="12"/>
      <c r="D11" s="12"/>
      <c r="E11" s="12">
        <f t="shared" si="0"/>
        <v>0</v>
      </c>
      <c r="F11" s="2"/>
    </row>
    <row r="12" spans="1:6" ht="19.5" customHeight="1">
      <c r="A12" s="102"/>
      <c r="B12" s="1"/>
      <c r="C12" s="12"/>
      <c r="D12" s="12"/>
      <c r="E12" s="12">
        <f t="shared" si="0"/>
        <v>0</v>
      </c>
      <c r="F12" s="2"/>
    </row>
    <row r="13" spans="1:6" ht="19.5" customHeight="1">
      <c r="A13" s="102"/>
      <c r="B13" s="1"/>
      <c r="C13" s="12"/>
      <c r="D13" s="12"/>
      <c r="E13" s="12">
        <f t="shared" si="0"/>
        <v>0</v>
      </c>
      <c r="F13" s="2"/>
    </row>
    <row r="14" spans="1:6" ht="19.5" customHeight="1">
      <c r="A14" s="102"/>
      <c r="B14" s="1"/>
      <c r="C14" s="12"/>
      <c r="D14" s="12"/>
      <c r="E14" s="12">
        <f t="shared" si="0"/>
        <v>0</v>
      </c>
      <c r="F14" s="2"/>
    </row>
    <row r="15" spans="1:6" ht="19.5" customHeight="1">
      <c r="A15" s="102"/>
      <c r="B15" s="1"/>
      <c r="C15" s="12"/>
      <c r="D15" s="12"/>
      <c r="E15" s="12">
        <f t="shared" si="0"/>
        <v>0</v>
      </c>
      <c r="F15" s="2"/>
    </row>
    <row r="16" spans="1:6" ht="19.5" customHeight="1">
      <c r="A16" s="102"/>
      <c r="B16" s="1"/>
      <c r="C16" s="12"/>
      <c r="D16" s="12"/>
      <c r="E16" s="12">
        <f t="shared" si="0"/>
        <v>0</v>
      </c>
      <c r="F16" s="2"/>
    </row>
    <row r="17" spans="1:6" ht="19.5" customHeight="1">
      <c r="A17" s="102"/>
      <c r="B17" s="1"/>
      <c r="C17" s="12"/>
      <c r="D17" s="12"/>
      <c r="E17" s="12">
        <f t="shared" si="0"/>
        <v>0</v>
      </c>
      <c r="F17" s="2"/>
    </row>
    <row r="18" spans="1:6" ht="19.5" customHeight="1">
      <c r="A18" s="102"/>
      <c r="B18" s="1"/>
      <c r="C18" s="12"/>
      <c r="D18" s="12"/>
      <c r="E18" s="12">
        <f t="shared" si="0"/>
        <v>0</v>
      </c>
      <c r="F18" s="2"/>
    </row>
    <row r="19" spans="1:6" ht="19.5" customHeight="1">
      <c r="A19" s="102"/>
      <c r="B19" s="1"/>
      <c r="C19" s="12"/>
      <c r="D19" s="12"/>
      <c r="E19" s="12">
        <f t="shared" si="0"/>
        <v>0</v>
      </c>
      <c r="F19" s="2"/>
    </row>
    <row r="20" spans="1:6" ht="19.5" customHeight="1">
      <c r="A20" s="102"/>
      <c r="B20" s="1"/>
      <c r="C20" s="12"/>
      <c r="D20" s="12"/>
      <c r="E20" s="12">
        <f t="shared" si="0"/>
        <v>0</v>
      </c>
      <c r="F20" s="2"/>
    </row>
    <row r="21" spans="1:6" ht="19.5" customHeight="1">
      <c r="A21" s="102"/>
      <c r="B21" s="1"/>
      <c r="C21" s="12"/>
      <c r="D21" s="12"/>
      <c r="E21" s="12">
        <f t="shared" si="0"/>
        <v>0</v>
      </c>
      <c r="F21" s="2"/>
    </row>
    <row r="22" spans="1:6" ht="19.5" customHeight="1">
      <c r="A22" s="102"/>
      <c r="B22" s="1"/>
      <c r="C22" s="12"/>
      <c r="D22" s="12"/>
      <c r="E22" s="12">
        <f t="shared" si="0"/>
        <v>0</v>
      </c>
      <c r="F22" s="2"/>
    </row>
    <row r="23" spans="1:6" ht="19.5" customHeight="1">
      <c r="A23" s="102"/>
      <c r="B23" s="1"/>
      <c r="C23" s="12"/>
      <c r="D23" s="12"/>
      <c r="E23" s="12">
        <f t="shared" si="0"/>
        <v>0</v>
      </c>
      <c r="F23" s="2"/>
    </row>
    <row r="24" spans="1:6" ht="19.5" customHeight="1">
      <c r="A24" s="102"/>
      <c r="B24" s="1"/>
      <c r="C24" s="12"/>
      <c r="D24" s="12"/>
      <c r="E24" s="12">
        <f t="shared" si="0"/>
        <v>0</v>
      </c>
      <c r="F24" s="2"/>
    </row>
    <row r="25" spans="1:6" ht="19.5" customHeight="1">
      <c r="A25" s="102"/>
      <c r="B25" s="1"/>
      <c r="C25" s="12"/>
      <c r="D25" s="12"/>
      <c r="E25" s="12">
        <f t="shared" si="0"/>
        <v>0</v>
      </c>
      <c r="F25" s="2"/>
    </row>
    <row r="26" spans="1:6" ht="19.5" customHeight="1">
      <c r="A26" s="102"/>
      <c r="B26" s="1"/>
      <c r="C26" s="12"/>
      <c r="D26" s="12"/>
      <c r="E26" s="12">
        <f t="shared" si="0"/>
        <v>0</v>
      </c>
      <c r="F26" s="2"/>
    </row>
    <row r="27" spans="1:6" ht="19.5" customHeight="1">
      <c r="A27" s="8"/>
      <c r="B27" s="1"/>
      <c r="C27" s="12"/>
      <c r="D27" s="12"/>
      <c r="E27" s="12">
        <f t="shared" si="0"/>
        <v>0</v>
      </c>
      <c r="F27" s="2"/>
    </row>
    <row r="28" spans="1:6" ht="19.5" customHeight="1">
      <c r="A28" s="8"/>
      <c r="B28" s="1"/>
      <c r="C28" s="12"/>
      <c r="D28" s="12"/>
      <c r="E28" s="12"/>
      <c r="F28" s="2"/>
    </row>
    <row r="29" spans="1:6" ht="19.5" customHeight="1">
      <c r="A29" s="8"/>
      <c r="B29" s="1"/>
      <c r="C29" s="12"/>
      <c r="D29" s="12"/>
      <c r="E29" s="12"/>
      <c r="F29" s="2"/>
    </row>
    <row r="30" spans="1:6" ht="19.5" customHeight="1">
      <c r="A30" s="8"/>
      <c r="B30" s="1"/>
      <c r="C30" s="12"/>
      <c r="D30" s="12"/>
      <c r="E30" s="12"/>
      <c r="F30" s="2"/>
    </row>
    <row r="31" spans="1:6" ht="19.5" customHeight="1">
      <c r="A31" s="8"/>
      <c r="B31" s="1"/>
      <c r="C31" s="12"/>
      <c r="D31" s="12"/>
      <c r="E31" s="12"/>
      <c r="F31" s="2"/>
    </row>
    <row r="32" spans="1:6" ht="19.5" customHeight="1">
      <c r="A32" s="8"/>
      <c r="B32" s="1"/>
      <c r="C32" s="12"/>
      <c r="D32" s="12"/>
      <c r="E32" s="12"/>
      <c r="F32" s="2"/>
    </row>
    <row r="33" spans="1:6" ht="19.5" customHeight="1">
      <c r="A33" s="8"/>
      <c r="B33" s="1"/>
      <c r="C33" s="12"/>
      <c r="D33" s="12"/>
      <c r="E33" s="12"/>
      <c r="F33" s="2"/>
    </row>
    <row r="34" spans="1:6" ht="19.5" customHeight="1">
      <c r="A34" s="8"/>
      <c r="B34" s="1"/>
      <c r="C34" s="12"/>
      <c r="D34" s="12"/>
      <c r="E34" s="12"/>
      <c r="F34" s="2"/>
    </row>
    <row r="35" spans="1:6" ht="19.5" customHeight="1">
      <c r="A35" s="8"/>
      <c r="B35" s="1"/>
      <c r="C35" s="12"/>
      <c r="D35" s="12"/>
      <c r="E35" s="12"/>
      <c r="F35" s="2"/>
    </row>
    <row r="36" spans="1:6" ht="19.5" customHeight="1">
      <c r="A36" s="8"/>
      <c r="B36" s="1"/>
      <c r="C36" s="12"/>
      <c r="D36" s="12"/>
      <c r="E36" s="12"/>
      <c r="F36" s="2"/>
    </row>
    <row r="37" spans="1:6" ht="19.5" customHeight="1">
      <c r="A37" s="8"/>
      <c r="B37" s="1"/>
      <c r="C37" s="12"/>
      <c r="D37" s="12"/>
      <c r="E37" s="12"/>
      <c r="F37" s="2"/>
    </row>
    <row r="38" spans="1:6" ht="19.5" customHeight="1">
      <c r="A38" s="8"/>
      <c r="B38" s="1"/>
      <c r="C38" s="12"/>
      <c r="D38" s="12"/>
      <c r="E38" s="12"/>
      <c r="F38" s="2"/>
    </row>
    <row r="39" spans="1:6" ht="19.5" customHeight="1">
      <c r="A39" s="8"/>
      <c r="B39" s="1"/>
      <c r="C39" s="12"/>
      <c r="D39" s="12"/>
      <c r="E39" s="12"/>
      <c r="F39" s="2"/>
    </row>
    <row r="40" spans="1:6" ht="19.5" customHeight="1" thickBot="1">
      <c r="A40" s="9"/>
      <c r="B40" s="3"/>
      <c r="C40" s="13"/>
      <c r="D40" s="13"/>
      <c r="E40" s="13"/>
      <c r="F40" s="4"/>
    </row>
  </sheetData>
  <mergeCells count="2">
    <mergeCell ref="C2:E2"/>
    <mergeCell ref="C3:D3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EECF0-1BD9-4231-9CD4-39930D21AF7E}">
  <dimension ref="A1:F40"/>
  <sheetViews>
    <sheetView zoomScaleNormal="100" workbookViewId="0">
      <selection activeCell="K14" sqref="K14"/>
    </sheetView>
  </sheetViews>
  <sheetFormatPr defaultRowHeight="16.5"/>
  <cols>
    <col min="1" max="1" width="7.375" style="6" customWidth="1"/>
    <col min="2" max="2" width="26.75" customWidth="1"/>
    <col min="3" max="5" width="13.875" style="10" customWidth="1"/>
    <col min="6" max="6" width="18.25" customWidth="1"/>
  </cols>
  <sheetData>
    <row r="1" spans="1:6" s="54" customFormat="1">
      <c r="A1" s="53"/>
      <c r="C1" s="55"/>
      <c r="D1" s="55"/>
      <c r="E1" s="55"/>
    </row>
    <row r="2" spans="1:6" s="54" customFormat="1" ht="20.25">
      <c r="A2" s="53"/>
      <c r="C2" s="258" t="s">
        <v>238</v>
      </c>
      <c r="D2" s="259"/>
      <c r="E2" s="260"/>
    </row>
    <row r="3" spans="1:6" s="54" customFormat="1" ht="17.25" thickBot="1">
      <c r="A3" s="126" t="s">
        <v>1092</v>
      </c>
      <c r="B3" s="83" t="s">
        <v>1093</v>
      </c>
      <c r="C3" s="261" t="s">
        <v>1094</v>
      </c>
      <c r="D3" s="261"/>
      <c r="E3" s="71"/>
      <c r="F3" s="187"/>
    </row>
    <row r="4" spans="1:6" ht="23.25" customHeight="1" thickBot="1">
      <c r="A4" s="18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6" ht="19.5" customHeight="1">
      <c r="A5" s="186">
        <v>45736</v>
      </c>
      <c r="B5" s="5" t="s">
        <v>1095</v>
      </c>
      <c r="C5" s="11">
        <v>50000000</v>
      </c>
      <c r="D5" s="11"/>
      <c r="E5" s="11">
        <f>C5-D5</f>
        <v>50000000</v>
      </c>
      <c r="F5" s="159"/>
    </row>
    <row r="6" spans="1:6" ht="19.5" customHeight="1">
      <c r="A6" s="238" t="s">
        <v>106</v>
      </c>
      <c r="B6" s="33" t="s">
        <v>1136</v>
      </c>
      <c r="C6" s="32"/>
      <c r="D6" s="32">
        <v>20000000</v>
      </c>
      <c r="E6" s="32">
        <f>E5+C6-D6</f>
        <v>30000000</v>
      </c>
      <c r="F6" s="38"/>
    </row>
    <row r="7" spans="1:6" ht="19.5" customHeight="1">
      <c r="A7" s="185">
        <v>45750</v>
      </c>
      <c r="B7" s="1" t="s">
        <v>1096</v>
      </c>
      <c r="C7" s="12">
        <v>2400000</v>
      </c>
      <c r="D7" s="12"/>
      <c r="E7" s="12">
        <f t="shared" ref="E7:E27" si="0">E6+C7-D7</f>
        <v>32400000</v>
      </c>
      <c r="F7" s="2"/>
    </row>
    <row r="8" spans="1:6" ht="19.5" customHeight="1">
      <c r="A8" s="185">
        <v>45757</v>
      </c>
      <c r="B8" s="1" t="s">
        <v>7</v>
      </c>
      <c r="C8" s="12"/>
      <c r="D8" s="12">
        <f>1310000+1090000</f>
        <v>2400000</v>
      </c>
      <c r="E8" s="12">
        <f t="shared" si="0"/>
        <v>30000000</v>
      </c>
      <c r="F8" s="24" t="s">
        <v>1137</v>
      </c>
    </row>
    <row r="9" spans="1:6" ht="19.5" customHeight="1">
      <c r="A9" s="185">
        <v>45757</v>
      </c>
      <c r="B9" s="1" t="s">
        <v>1104</v>
      </c>
      <c r="C9" s="12"/>
      <c r="D9" s="12">
        <v>20000000</v>
      </c>
      <c r="E9" s="12">
        <f t="shared" si="0"/>
        <v>10000000</v>
      </c>
      <c r="F9" s="2" t="s">
        <v>1105</v>
      </c>
    </row>
    <row r="10" spans="1:6" ht="19.5" customHeight="1">
      <c r="A10" s="185">
        <v>45757</v>
      </c>
      <c r="B10" s="1" t="s">
        <v>7</v>
      </c>
      <c r="C10" s="12"/>
      <c r="D10" s="12">
        <v>10000000</v>
      </c>
      <c r="E10" s="12">
        <f t="shared" si="0"/>
        <v>0</v>
      </c>
      <c r="F10" s="2" t="s">
        <v>1222</v>
      </c>
    </row>
    <row r="11" spans="1:6" ht="19.5" customHeight="1">
      <c r="A11" s="185"/>
      <c r="B11" s="1"/>
      <c r="C11" s="12"/>
      <c r="D11" s="12"/>
      <c r="E11" s="12">
        <f t="shared" si="0"/>
        <v>0</v>
      </c>
      <c r="F11" s="2"/>
    </row>
    <row r="12" spans="1:6" ht="19.5" customHeight="1">
      <c r="A12" s="185"/>
      <c r="B12" s="1"/>
      <c r="C12" s="12"/>
      <c r="D12" s="12"/>
      <c r="E12" s="12">
        <f t="shared" si="0"/>
        <v>0</v>
      </c>
      <c r="F12" s="2"/>
    </row>
    <row r="13" spans="1:6" ht="19.5" customHeight="1">
      <c r="A13" s="185"/>
      <c r="B13" s="1"/>
      <c r="C13" s="12"/>
      <c r="D13" s="12"/>
      <c r="E13" s="12">
        <f t="shared" si="0"/>
        <v>0</v>
      </c>
      <c r="F13" s="2"/>
    </row>
    <row r="14" spans="1:6" ht="19.5" customHeight="1">
      <c r="A14" s="185"/>
      <c r="B14" s="1"/>
      <c r="C14" s="12"/>
      <c r="D14" s="12"/>
      <c r="E14" s="12">
        <f t="shared" si="0"/>
        <v>0</v>
      </c>
      <c r="F14" s="2"/>
    </row>
    <row r="15" spans="1:6" ht="19.5" customHeight="1">
      <c r="A15" s="185"/>
      <c r="B15" s="1"/>
      <c r="C15" s="12"/>
      <c r="D15" s="12"/>
      <c r="E15" s="12">
        <f t="shared" si="0"/>
        <v>0</v>
      </c>
      <c r="F15" s="2"/>
    </row>
    <row r="16" spans="1:6" ht="19.5" customHeight="1">
      <c r="A16" s="185"/>
      <c r="B16" s="1"/>
      <c r="C16" s="12"/>
      <c r="D16" s="12"/>
      <c r="E16" s="12">
        <f t="shared" si="0"/>
        <v>0</v>
      </c>
      <c r="F16" s="2"/>
    </row>
    <row r="17" spans="1:6" ht="19.5" customHeight="1">
      <c r="A17" s="185"/>
      <c r="B17" s="1"/>
      <c r="C17" s="12"/>
      <c r="D17" s="12"/>
      <c r="E17" s="12">
        <f t="shared" si="0"/>
        <v>0</v>
      </c>
      <c r="F17" s="2"/>
    </row>
    <row r="18" spans="1:6" ht="19.5" customHeight="1">
      <c r="A18" s="185"/>
      <c r="B18" s="1"/>
      <c r="C18" s="12"/>
      <c r="D18" s="12"/>
      <c r="E18" s="12">
        <f t="shared" si="0"/>
        <v>0</v>
      </c>
      <c r="F18" s="2"/>
    </row>
    <row r="19" spans="1:6" ht="19.5" customHeight="1">
      <c r="A19" s="185"/>
      <c r="B19" s="1"/>
      <c r="C19" s="12"/>
      <c r="D19" s="12"/>
      <c r="E19" s="12">
        <f t="shared" si="0"/>
        <v>0</v>
      </c>
      <c r="F19" s="2"/>
    </row>
    <row r="20" spans="1:6" ht="19.5" customHeight="1">
      <c r="A20" s="185"/>
      <c r="B20" s="1"/>
      <c r="C20" s="12"/>
      <c r="D20" s="12"/>
      <c r="E20" s="12">
        <f t="shared" si="0"/>
        <v>0</v>
      </c>
      <c r="F20" s="2"/>
    </row>
    <row r="21" spans="1:6" ht="19.5" customHeight="1">
      <c r="A21" s="185"/>
      <c r="B21" s="1"/>
      <c r="C21" s="12"/>
      <c r="D21" s="12"/>
      <c r="E21" s="12">
        <f t="shared" si="0"/>
        <v>0</v>
      </c>
      <c r="F21" s="2"/>
    </row>
    <row r="22" spans="1:6" ht="19.5" customHeight="1">
      <c r="A22" s="185"/>
      <c r="B22" s="1"/>
      <c r="C22" s="12"/>
      <c r="D22" s="12"/>
      <c r="E22" s="12">
        <f t="shared" si="0"/>
        <v>0</v>
      </c>
      <c r="F22" s="2"/>
    </row>
    <row r="23" spans="1:6" ht="19.5" customHeight="1">
      <c r="A23" s="185"/>
      <c r="B23" s="1"/>
      <c r="C23" s="12"/>
      <c r="D23" s="12"/>
      <c r="E23" s="12">
        <f t="shared" si="0"/>
        <v>0</v>
      </c>
      <c r="F23" s="2"/>
    </row>
    <row r="24" spans="1:6" ht="19.5" customHeight="1">
      <c r="A24" s="185"/>
      <c r="B24" s="1"/>
      <c r="C24" s="12"/>
      <c r="D24" s="12"/>
      <c r="E24" s="12">
        <f t="shared" si="0"/>
        <v>0</v>
      </c>
      <c r="F24" s="2"/>
    </row>
    <row r="25" spans="1:6" ht="19.5" customHeight="1">
      <c r="A25" s="185"/>
      <c r="B25" s="1"/>
      <c r="C25" s="12"/>
      <c r="D25" s="12"/>
      <c r="E25" s="12">
        <f t="shared" si="0"/>
        <v>0</v>
      </c>
      <c r="F25" s="2"/>
    </row>
    <row r="26" spans="1:6" ht="19.5" customHeight="1">
      <c r="A26" s="185"/>
      <c r="B26" s="1"/>
      <c r="C26" s="12"/>
      <c r="D26" s="12"/>
      <c r="E26" s="12">
        <f t="shared" si="0"/>
        <v>0</v>
      </c>
      <c r="F26" s="2"/>
    </row>
    <row r="27" spans="1:6" ht="19.5" customHeight="1">
      <c r="A27" s="185"/>
      <c r="B27" s="1"/>
      <c r="C27" s="12"/>
      <c r="D27" s="12"/>
      <c r="E27" s="12">
        <f t="shared" si="0"/>
        <v>0</v>
      </c>
      <c r="F27" s="2"/>
    </row>
    <row r="28" spans="1:6" ht="19.5" customHeight="1">
      <c r="A28" s="185"/>
      <c r="B28" s="1"/>
      <c r="C28" s="12"/>
      <c r="D28" s="12"/>
      <c r="E28" s="12"/>
      <c r="F28" s="2"/>
    </row>
    <row r="29" spans="1:6" ht="19.5" customHeight="1">
      <c r="A29" s="185"/>
      <c r="B29" s="1"/>
      <c r="C29" s="12"/>
      <c r="D29" s="12"/>
      <c r="E29" s="12"/>
      <c r="F29" s="2"/>
    </row>
    <row r="30" spans="1:6" ht="19.5" customHeight="1">
      <c r="A30" s="8"/>
      <c r="B30" s="1"/>
      <c r="C30" s="12"/>
      <c r="D30" s="12"/>
      <c r="E30" s="12"/>
      <c r="F30" s="2"/>
    </row>
    <row r="31" spans="1:6" ht="19.5" customHeight="1">
      <c r="A31" s="8"/>
      <c r="B31" s="1"/>
      <c r="C31" s="12"/>
      <c r="D31" s="12"/>
      <c r="E31" s="12"/>
      <c r="F31" s="2"/>
    </row>
    <row r="32" spans="1:6" ht="19.5" customHeight="1">
      <c r="A32" s="8"/>
      <c r="B32" s="1"/>
      <c r="C32" s="12"/>
      <c r="D32" s="12"/>
      <c r="E32" s="12"/>
      <c r="F32" s="2"/>
    </row>
    <row r="33" spans="1:6" ht="19.5" customHeight="1">
      <c r="A33" s="8"/>
      <c r="B33" s="1"/>
      <c r="C33" s="12"/>
      <c r="D33" s="12"/>
      <c r="E33" s="12"/>
      <c r="F33" s="2"/>
    </row>
    <row r="34" spans="1:6" ht="19.5" customHeight="1">
      <c r="A34" s="8"/>
      <c r="B34" s="1"/>
      <c r="C34" s="12"/>
      <c r="D34" s="12"/>
      <c r="E34" s="12"/>
      <c r="F34" s="2"/>
    </row>
    <row r="35" spans="1:6" ht="19.5" customHeight="1">
      <c r="A35" s="8"/>
      <c r="B35" s="1"/>
      <c r="C35" s="12"/>
      <c r="D35" s="12"/>
      <c r="E35" s="12"/>
      <c r="F35" s="2"/>
    </row>
    <row r="36" spans="1:6" ht="19.5" customHeight="1">
      <c r="A36" s="8"/>
      <c r="B36" s="1"/>
      <c r="C36" s="12"/>
      <c r="D36" s="12"/>
      <c r="E36" s="12"/>
      <c r="F36" s="2"/>
    </row>
    <row r="37" spans="1:6" ht="19.5" customHeight="1">
      <c r="A37" s="8"/>
      <c r="B37" s="1"/>
      <c r="C37" s="12"/>
      <c r="D37" s="12"/>
      <c r="E37" s="12"/>
      <c r="F37" s="2"/>
    </row>
    <row r="38" spans="1:6" ht="19.5" customHeight="1">
      <c r="A38" s="8"/>
      <c r="B38" s="1"/>
      <c r="C38" s="12"/>
      <c r="D38" s="12"/>
      <c r="E38" s="12"/>
      <c r="F38" s="2"/>
    </row>
    <row r="39" spans="1:6" ht="19.5" customHeight="1">
      <c r="A39" s="8"/>
      <c r="B39" s="1"/>
      <c r="C39" s="12"/>
      <c r="D39" s="12"/>
      <c r="E39" s="12"/>
      <c r="F39" s="2"/>
    </row>
    <row r="40" spans="1:6" ht="19.5" customHeight="1" thickBot="1">
      <c r="A40" s="9"/>
      <c r="B40" s="3"/>
      <c r="C40" s="13"/>
      <c r="D40" s="13"/>
      <c r="E40" s="13"/>
      <c r="F40" s="4"/>
    </row>
  </sheetData>
  <mergeCells count="2">
    <mergeCell ref="C2:E2"/>
    <mergeCell ref="C3:D3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1882A-A6F6-4284-9098-15288A7F6C00}">
  <dimension ref="A1:F40"/>
  <sheetViews>
    <sheetView zoomScaleNormal="100" workbookViewId="0">
      <selection activeCell="C17" sqref="C17"/>
    </sheetView>
  </sheetViews>
  <sheetFormatPr defaultRowHeight="16.5"/>
  <cols>
    <col min="1" max="1" width="7.375" style="6" customWidth="1"/>
    <col min="2" max="2" width="26.75" customWidth="1"/>
    <col min="3" max="5" width="13.875" style="10" customWidth="1"/>
    <col min="6" max="6" width="18.25" customWidth="1"/>
  </cols>
  <sheetData>
    <row r="1" spans="1:6" s="54" customFormat="1">
      <c r="A1" s="53"/>
      <c r="C1" s="55"/>
      <c r="D1" s="55"/>
      <c r="E1" s="55"/>
    </row>
    <row r="2" spans="1:6" s="54" customFormat="1" ht="20.25">
      <c r="A2" s="53"/>
      <c r="C2" s="258" t="s">
        <v>238</v>
      </c>
      <c r="D2" s="259"/>
      <c r="E2" s="260"/>
    </row>
    <row r="3" spans="1:6" s="54" customFormat="1" ht="17.25" thickBot="1">
      <c r="A3" s="126" t="s">
        <v>1150</v>
      </c>
      <c r="B3" s="83" t="s">
        <v>1151</v>
      </c>
      <c r="C3" s="261" t="s">
        <v>1152</v>
      </c>
      <c r="D3" s="261"/>
      <c r="E3" s="71"/>
      <c r="F3" s="187"/>
    </row>
    <row r="4" spans="1:6" ht="23.25" customHeight="1" thickBot="1">
      <c r="A4" s="18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6" ht="19.5" customHeight="1">
      <c r="A5" s="186">
        <v>45744</v>
      </c>
      <c r="B5" s="5" t="s">
        <v>1153</v>
      </c>
      <c r="C5" s="11">
        <v>36000000</v>
      </c>
      <c r="D5" s="11"/>
      <c r="E5" s="11">
        <f>C5-D5</f>
        <v>36000000</v>
      </c>
      <c r="F5" s="159"/>
    </row>
    <row r="6" spans="1:6" ht="19.5" customHeight="1">
      <c r="A6" s="185">
        <v>45747</v>
      </c>
      <c r="B6" s="33" t="s">
        <v>1156</v>
      </c>
      <c r="C6" s="32">
        <v>65000000</v>
      </c>
      <c r="D6" s="32"/>
      <c r="E6" s="32">
        <f>E5+C6-D6</f>
        <v>101000000</v>
      </c>
      <c r="F6" s="38" t="s">
        <v>1155</v>
      </c>
    </row>
    <row r="7" spans="1:6" ht="19.5" customHeight="1">
      <c r="A7" s="185"/>
      <c r="B7" s="1" t="s">
        <v>1154</v>
      </c>
      <c r="C7" s="12"/>
      <c r="D7" s="12">
        <v>50000000</v>
      </c>
      <c r="E7" s="12">
        <f t="shared" ref="E7:E27" si="0">E6+C7-D7</f>
        <v>51000000</v>
      </c>
      <c r="F7" s="2"/>
    </row>
    <row r="8" spans="1:6" ht="19.5" customHeight="1">
      <c r="A8" s="185"/>
      <c r="B8" s="1" t="s">
        <v>1157</v>
      </c>
      <c r="C8" s="12"/>
      <c r="D8" s="12">
        <v>21600000</v>
      </c>
      <c r="E8" s="12">
        <f t="shared" si="0"/>
        <v>29400000</v>
      </c>
      <c r="F8" s="2"/>
    </row>
    <row r="9" spans="1:6" ht="19.5" customHeight="1">
      <c r="A9" s="185">
        <v>45779</v>
      </c>
      <c r="B9" s="209" t="s">
        <v>7</v>
      </c>
      <c r="C9" s="208"/>
      <c r="D9" s="208">
        <v>29400000</v>
      </c>
      <c r="E9" s="12">
        <f t="shared" si="0"/>
        <v>0</v>
      </c>
      <c r="F9" s="2"/>
    </row>
    <row r="10" spans="1:6" ht="19.5" customHeight="1">
      <c r="A10" s="185"/>
      <c r="B10" s="1"/>
      <c r="C10" s="12"/>
      <c r="D10" s="12"/>
      <c r="E10" s="12">
        <f t="shared" si="0"/>
        <v>0</v>
      </c>
      <c r="F10" s="2"/>
    </row>
    <row r="11" spans="1:6" ht="19.5" customHeight="1">
      <c r="A11" s="185"/>
      <c r="B11" s="1"/>
      <c r="C11" s="12"/>
      <c r="D11" s="12"/>
      <c r="E11" s="12">
        <f t="shared" si="0"/>
        <v>0</v>
      </c>
      <c r="F11" s="2"/>
    </row>
    <row r="12" spans="1:6" ht="19.5" customHeight="1">
      <c r="A12" s="185"/>
      <c r="B12" s="1"/>
      <c r="C12" s="12"/>
      <c r="D12" s="12"/>
      <c r="E12" s="12">
        <f t="shared" si="0"/>
        <v>0</v>
      </c>
      <c r="F12" s="2"/>
    </row>
    <row r="13" spans="1:6" ht="19.5" customHeight="1">
      <c r="A13" s="185"/>
      <c r="B13" s="1"/>
      <c r="C13" s="12"/>
      <c r="D13" s="12"/>
      <c r="E13" s="12">
        <f t="shared" si="0"/>
        <v>0</v>
      </c>
      <c r="F13" s="2"/>
    </row>
    <row r="14" spans="1:6" ht="19.5" customHeight="1">
      <c r="A14" s="185"/>
      <c r="B14" s="1"/>
      <c r="C14" s="12"/>
      <c r="D14" s="12"/>
      <c r="E14" s="12">
        <f t="shared" si="0"/>
        <v>0</v>
      </c>
      <c r="F14" s="2"/>
    </row>
    <row r="15" spans="1:6" ht="19.5" customHeight="1">
      <c r="A15" s="185"/>
      <c r="B15" s="1"/>
      <c r="C15" s="12"/>
      <c r="D15" s="12"/>
      <c r="E15" s="12">
        <f t="shared" si="0"/>
        <v>0</v>
      </c>
      <c r="F15" s="2"/>
    </row>
    <row r="16" spans="1:6" ht="19.5" customHeight="1">
      <c r="A16" s="185"/>
      <c r="B16" s="1"/>
      <c r="C16" s="12"/>
      <c r="D16" s="12"/>
      <c r="E16" s="12">
        <f t="shared" si="0"/>
        <v>0</v>
      </c>
      <c r="F16" s="2"/>
    </row>
    <row r="17" spans="1:6" ht="19.5" customHeight="1">
      <c r="A17" s="185"/>
      <c r="B17" s="1"/>
      <c r="C17" s="12"/>
      <c r="D17" s="12"/>
      <c r="E17" s="12">
        <f t="shared" si="0"/>
        <v>0</v>
      </c>
      <c r="F17" s="2"/>
    </row>
    <row r="18" spans="1:6" ht="19.5" customHeight="1">
      <c r="A18" s="185"/>
      <c r="B18" s="1"/>
      <c r="C18" s="12"/>
      <c r="D18" s="12"/>
      <c r="E18" s="12">
        <f t="shared" si="0"/>
        <v>0</v>
      </c>
      <c r="F18" s="2"/>
    </row>
    <row r="19" spans="1:6" ht="19.5" customHeight="1">
      <c r="A19" s="185"/>
      <c r="B19" s="1"/>
      <c r="C19" s="12"/>
      <c r="D19" s="12"/>
      <c r="E19" s="12">
        <f t="shared" si="0"/>
        <v>0</v>
      </c>
      <c r="F19" s="2"/>
    </row>
    <row r="20" spans="1:6" ht="19.5" customHeight="1">
      <c r="A20" s="185"/>
      <c r="B20" s="1"/>
      <c r="C20" s="12"/>
      <c r="D20" s="12"/>
      <c r="E20" s="12">
        <f t="shared" si="0"/>
        <v>0</v>
      </c>
      <c r="F20" s="2"/>
    </row>
    <row r="21" spans="1:6" ht="19.5" customHeight="1">
      <c r="A21" s="185"/>
      <c r="B21" s="1"/>
      <c r="C21" s="12"/>
      <c r="D21" s="12"/>
      <c r="E21" s="12">
        <f t="shared" si="0"/>
        <v>0</v>
      </c>
      <c r="F21" s="2"/>
    </row>
    <row r="22" spans="1:6" ht="19.5" customHeight="1">
      <c r="A22" s="185"/>
      <c r="B22" s="1"/>
      <c r="C22" s="12"/>
      <c r="D22" s="12"/>
      <c r="E22" s="12">
        <f t="shared" si="0"/>
        <v>0</v>
      </c>
      <c r="F22" s="2"/>
    </row>
    <row r="23" spans="1:6" ht="19.5" customHeight="1">
      <c r="A23" s="185"/>
      <c r="B23" s="1"/>
      <c r="C23" s="12"/>
      <c r="D23" s="12"/>
      <c r="E23" s="12">
        <f t="shared" si="0"/>
        <v>0</v>
      </c>
      <c r="F23" s="2"/>
    </row>
    <row r="24" spans="1:6" ht="19.5" customHeight="1">
      <c r="A24" s="185"/>
      <c r="B24" s="1"/>
      <c r="C24" s="12"/>
      <c r="D24" s="12"/>
      <c r="E24" s="12">
        <f t="shared" si="0"/>
        <v>0</v>
      </c>
      <c r="F24" s="2"/>
    </row>
    <row r="25" spans="1:6" ht="19.5" customHeight="1">
      <c r="A25" s="185"/>
      <c r="B25" s="1"/>
      <c r="C25" s="12"/>
      <c r="D25" s="12"/>
      <c r="E25" s="12">
        <f t="shared" si="0"/>
        <v>0</v>
      </c>
      <c r="F25" s="2"/>
    </row>
    <row r="26" spans="1:6" ht="19.5" customHeight="1">
      <c r="A26" s="185"/>
      <c r="B26" s="1"/>
      <c r="C26" s="12"/>
      <c r="D26" s="12"/>
      <c r="E26" s="12">
        <f t="shared" si="0"/>
        <v>0</v>
      </c>
      <c r="F26" s="2"/>
    </row>
    <row r="27" spans="1:6" ht="19.5" customHeight="1">
      <c r="A27" s="185"/>
      <c r="B27" s="1"/>
      <c r="C27" s="12"/>
      <c r="D27" s="12"/>
      <c r="E27" s="12">
        <f t="shared" si="0"/>
        <v>0</v>
      </c>
      <c r="F27" s="2"/>
    </row>
    <row r="28" spans="1:6" ht="19.5" customHeight="1">
      <c r="A28" s="185"/>
      <c r="B28" s="1"/>
      <c r="C28" s="12"/>
      <c r="D28" s="12"/>
      <c r="E28" s="12"/>
      <c r="F28" s="2"/>
    </row>
    <row r="29" spans="1:6" ht="19.5" customHeight="1">
      <c r="A29" s="185"/>
      <c r="B29" s="1"/>
      <c r="C29" s="12"/>
      <c r="D29" s="12"/>
      <c r="E29" s="12"/>
      <c r="F29" s="2"/>
    </row>
    <row r="30" spans="1:6" ht="19.5" customHeight="1">
      <c r="A30" s="8"/>
      <c r="B30" s="1"/>
      <c r="C30" s="12"/>
      <c r="D30" s="12"/>
      <c r="E30" s="12"/>
      <c r="F30" s="2"/>
    </row>
    <row r="31" spans="1:6" ht="19.5" customHeight="1">
      <c r="A31" s="8"/>
      <c r="B31" s="1"/>
      <c r="C31" s="12"/>
      <c r="D31" s="12"/>
      <c r="E31" s="12"/>
      <c r="F31" s="2"/>
    </row>
    <row r="32" spans="1:6" ht="19.5" customHeight="1">
      <c r="A32" s="8"/>
      <c r="B32" s="1"/>
      <c r="C32" s="12"/>
      <c r="D32" s="12"/>
      <c r="E32" s="12"/>
      <c r="F32" s="2"/>
    </row>
    <row r="33" spans="1:6" ht="19.5" customHeight="1">
      <c r="A33" s="8"/>
      <c r="B33" s="1"/>
      <c r="C33" s="12"/>
      <c r="D33" s="12"/>
      <c r="E33" s="12"/>
      <c r="F33" s="2"/>
    </row>
    <row r="34" spans="1:6" ht="19.5" customHeight="1">
      <c r="A34" s="8"/>
      <c r="B34" s="1"/>
      <c r="C34" s="12"/>
      <c r="D34" s="12"/>
      <c r="E34" s="12"/>
      <c r="F34" s="2"/>
    </row>
    <row r="35" spans="1:6" ht="19.5" customHeight="1">
      <c r="A35" s="8"/>
      <c r="B35" s="1"/>
      <c r="C35" s="12"/>
      <c r="D35" s="12"/>
      <c r="E35" s="12"/>
      <c r="F35" s="2"/>
    </row>
    <row r="36" spans="1:6" ht="19.5" customHeight="1">
      <c r="A36" s="8"/>
      <c r="B36" s="1"/>
      <c r="C36" s="12"/>
      <c r="D36" s="12"/>
      <c r="E36" s="12"/>
      <c r="F36" s="2"/>
    </row>
    <row r="37" spans="1:6" ht="19.5" customHeight="1">
      <c r="A37" s="8"/>
      <c r="B37" s="1"/>
      <c r="C37" s="12"/>
      <c r="D37" s="12"/>
      <c r="E37" s="12"/>
      <c r="F37" s="2"/>
    </row>
    <row r="38" spans="1:6" ht="19.5" customHeight="1">
      <c r="A38" s="8"/>
      <c r="B38" s="1"/>
      <c r="C38" s="12"/>
      <c r="D38" s="12"/>
      <c r="E38" s="12"/>
      <c r="F38" s="2"/>
    </row>
    <row r="39" spans="1:6" ht="19.5" customHeight="1">
      <c r="A39" s="8"/>
      <c r="B39" s="1"/>
      <c r="C39" s="12"/>
      <c r="D39" s="12"/>
      <c r="E39" s="12"/>
      <c r="F39" s="2"/>
    </row>
    <row r="40" spans="1:6" ht="19.5" customHeight="1" thickBot="1">
      <c r="A40" s="9"/>
      <c r="B40" s="3"/>
      <c r="C40" s="13"/>
      <c r="D40" s="13"/>
      <c r="E40" s="13"/>
      <c r="F40" s="4"/>
    </row>
  </sheetData>
  <mergeCells count="2">
    <mergeCell ref="C2:E2"/>
    <mergeCell ref="C3:D3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54629-9F06-4EEC-9E11-59D094F2EF25}">
  <dimension ref="A1:F40"/>
  <sheetViews>
    <sheetView zoomScaleNormal="100" workbookViewId="0">
      <selection activeCell="D16" sqref="D16"/>
    </sheetView>
  </sheetViews>
  <sheetFormatPr defaultRowHeight="16.5"/>
  <cols>
    <col min="1" max="1" width="7.375" style="6" customWidth="1"/>
    <col min="2" max="2" width="26.75" customWidth="1"/>
    <col min="3" max="5" width="13.875" style="10" customWidth="1"/>
    <col min="6" max="6" width="18.25" customWidth="1"/>
  </cols>
  <sheetData>
    <row r="1" spans="1:6" s="54" customFormat="1">
      <c r="A1" s="53"/>
      <c r="C1" s="55"/>
      <c r="D1" s="55"/>
      <c r="E1" s="55"/>
    </row>
    <row r="2" spans="1:6" s="54" customFormat="1" ht="20.25">
      <c r="A2" s="53"/>
      <c r="C2" s="258" t="s">
        <v>238</v>
      </c>
      <c r="D2" s="259"/>
      <c r="E2" s="260"/>
    </row>
    <row r="3" spans="1:6" s="54" customFormat="1" ht="17.25" thickBot="1">
      <c r="A3" s="126" t="s">
        <v>1118</v>
      </c>
      <c r="B3" s="83" t="s">
        <v>1119</v>
      </c>
      <c r="C3" s="261" t="s">
        <v>1121</v>
      </c>
      <c r="D3" s="261"/>
      <c r="E3" s="71"/>
      <c r="F3" s="187"/>
    </row>
    <row r="4" spans="1:6" ht="23.25" customHeight="1" thickBot="1">
      <c r="A4" s="18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6" ht="19.5" customHeight="1">
      <c r="A5" s="186">
        <v>45762</v>
      </c>
      <c r="B5" s="5" t="s">
        <v>51</v>
      </c>
      <c r="C5" s="11">
        <v>39000000</v>
      </c>
      <c r="D5" s="11"/>
      <c r="E5" s="11">
        <f>C5-D5</f>
        <v>39000000</v>
      </c>
      <c r="F5" s="159"/>
    </row>
    <row r="6" spans="1:6" ht="19.5" customHeight="1">
      <c r="A6" s="185"/>
      <c r="B6" s="33" t="s">
        <v>529</v>
      </c>
      <c r="C6" s="32"/>
      <c r="D6" s="32">
        <v>21600000</v>
      </c>
      <c r="E6" s="32">
        <f>E5+C6-D6</f>
        <v>17400000</v>
      </c>
      <c r="F6" s="38"/>
    </row>
    <row r="7" spans="1:6" ht="19.5" customHeight="1">
      <c r="A7" s="185">
        <v>45819</v>
      </c>
      <c r="B7" s="40" t="s">
        <v>7</v>
      </c>
      <c r="C7" s="41"/>
      <c r="D7" s="41">
        <v>14500000</v>
      </c>
      <c r="E7" s="12">
        <f t="shared" ref="E7:E27" si="0">E6+C7-D7</f>
        <v>2900000</v>
      </c>
      <c r="F7" s="2"/>
    </row>
    <row r="8" spans="1:6" ht="19.5" customHeight="1">
      <c r="A8" s="185">
        <v>45821</v>
      </c>
      <c r="B8" s="40" t="s">
        <v>548</v>
      </c>
      <c r="C8" s="41"/>
      <c r="D8" s="41">
        <v>2900000</v>
      </c>
      <c r="E8" s="12">
        <f t="shared" si="0"/>
        <v>0</v>
      </c>
      <c r="F8" s="2"/>
    </row>
    <row r="9" spans="1:6" ht="19.5" customHeight="1">
      <c r="A9" s="185"/>
      <c r="B9" s="1"/>
      <c r="C9" s="12"/>
      <c r="D9" s="12"/>
      <c r="E9" s="12">
        <f t="shared" si="0"/>
        <v>0</v>
      </c>
      <c r="F9" s="2"/>
    </row>
    <row r="10" spans="1:6" ht="19.5" customHeight="1">
      <c r="A10" s="185"/>
      <c r="B10" s="1"/>
      <c r="C10" s="12"/>
      <c r="D10" s="12"/>
      <c r="E10" s="12">
        <f t="shared" si="0"/>
        <v>0</v>
      </c>
      <c r="F10" s="2"/>
    </row>
    <row r="11" spans="1:6" ht="19.5" customHeight="1">
      <c r="A11" s="185"/>
      <c r="B11" s="1"/>
      <c r="C11" s="12"/>
      <c r="D11" s="12"/>
      <c r="E11" s="12">
        <f t="shared" si="0"/>
        <v>0</v>
      </c>
      <c r="F11" s="2"/>
    </row>
    <row r="12" spans="1:6" ht="19.5" customHeight="1">
      <c r="A12" s="185"/>
      <c r="B12" s="1"/>
      <c r="C12" s="12"/>
      <c r="D12" s="12"/>
      <c r="E12" s="12">
        <f t="shared" si="0"/>
        <v>0</v>
      </c>
      <c r="F12" s="2"/>
    </row>
    <row r="13" spans="1:6" ht="19.5" customHeight="1">
      <c r="A13" s="185"/>
      <c r="B13" s="1"/>
      <c r="C13" s="12"/>
      <c r="D13" s="12"/>
      <c r="E13" s="12">
        <f t="shared" si="0"/>
        <v>0</v>
      </c>
      <c r="F13" s="2"/>
    </row>
    <row r="14" spans="1:6" ht="19.5" customHeight="1">
      <c r="A14" s="185"/>
      <c r="B14" s="1"/>
      <c r="C14" s="12"/>
      <c r="D14" s="12"/>
      <c r="E14" s="12">
        <f t="shared" si="0"/>
        <v>0</v>
      </c>
      <c r="F14" s="2"/>
    </row>
    <row r="15" spans="1:6" ht="19.5" customHeight="1">
      <c r="A15" s="185"/>
      <c r="B15" s="1"/>
      <c r="C15" s="12"/>
      <c r="D15" s="12"/>
      <c r="E15" s="12">
        <f t="shared" si="0"/>
        <v>0</v>
      </c>
      <c r="F15" s="2"/>
    </row>
    <row r="16" spans="1:6" ht="19.5" customHeight="1">
      <c r="A16" s="185"/>
      <c r="B16" s="1"/>
      <c r="C16" s="12"/>
      <c r="D16" s="12"/>
      <c r="E16" s="12">
        <f t="shared" si="0"/>
        <v>0</v>
      </c>
      <c r="F16" s="2"/>
    </row>
    <row r="17" spans="1:6" ht="19.5" customHeight="1">
      <c r="A17" s="185"/>
      <c r="B17" s="1"/>
      <c r="C17" s="12"/>
      <c r="D17" s="12"/>
      <c r="E17" s="12">
        <f t="shared" si="0"/>
        <v>0</v>
      </c>
      <c r="F17" s="2"/>
    </row>
    <row r="18" spans="1:6" ht="19.5" customHeight="1">
      <c r="A18" s="185"/>
      <c r="B18" s="1"/>
      <c r="C18" s="12"/>
      <c r="D18" s="12"/>
      <c r="E18" s="12">
        <f t="shared" si="0"/>
        <v>0</v>
      </c>
      <c r="F18" s="2"/>
    </row>
    <row r="19" spans="1:6" ht="19.5" customHeight="1">
      <c r="A19" s="185"/>
      <c r="B19" s="1"/>
      <c r="C19" s="12"/>
      <c r="D19" s="12"/>
      <c r="E19" s="12">
        <f t="shared" si="0"/>
        <v>0</v>
      </c>
      <c r="F19" s="2"/>
    </row>
    <row r="20" spans="1:6" ht="19.5" customHeight="1">
      <c r="A20" s="185"/>
      <c r="B20" s="1"/>
      <c r="C20" s="12"/>
      <c r="D20" s="12"/>
      <c r="E20" s="12">
        <f t="shared" si="0"/>
        <v>0</v>
      </c>
      <c r="F20" s="2"/>
    </row>
    <row r="21" spans="1:6" ht="19.5" customHeight="1">
      <c r="A21" s="185"/>
      <c r="B21" s="1"/>
      <c r="C21" s="12"/>
      <c r="D21" s="12"/>
      <c r="E21" s="12">
        <f t="shared" si="0"/>
        <v>0</v>
      </c>
      <c r="F21" s="2"/>
    </row>
    <row r="22" spans="1:6" ht="19.5" customHeight="1">
      <c r="A22" s="185"/>
      <c r="B22" s="1"/>
      <c r="C22" s="12"/>
      <c r="D22" s="12"/>
      <c r="E22" s="12">
        <f t="shared" si="0"/>
        <v>0</v>
      </c>
      <c r="F22" s="2"/>
    </row>
    <row r="23" spans="1:6" ht="19.5" customHeight="1">
      <c r="A23" s="185"/>
      <c r="B23" s="1"/>
      <c r="C23" s="12"/>
      <c r="D23" s="12"/>
      <c r="E23" s="12">
        <f t="shared" si="0"/>
        <v>0</v>
      </c>
      <c r="F23" s="2"/>
    </row>
    <row r="24" spans="1:6" ht="19.5" customHeight="1">
      <c r="A24" s="185"/>
      <c r="B24" s="1"/>
      <c r="C24" s="12"/>
      <c r="D24" s="12"/>
      <c r="E24" s="12">
        <f t="shared" si="0"/>
        <v>0</v>
      </c>
      <c r="F24" s="2"/>
    </row>
    <row r="25" spans="1:6" ht="19.5" customHeight="1">
      <c r="A25" s="185"/>
      <c r="B25" s="1"/>
      <c r="C25" s="12"/>
      <c r="D25" s="12"/>
      <c r="E25" s="12">
        <f t="shared" si="0"/>
        <v>0</v>
      </c>
      <c r="F25" s="2"/>
    </row>
    <row r="26" spans="1:6" ht="19.5" customHeight="1">
      <c r="A26" s="185"/>
      <c r="B26" s="1"/>
      <c r="C26" s="12"/>
      <c r="D26" s="12"/>
      <c r="E26" s="12">
        <f t="shared" si="0"/>
        <v>0</v>
      </c>
      <c r="F26" s="2"/>
    </row>
    <row r="27" spans="1:6" ht="19.5" customHeight="1">
      <c r="A27" s="185"/>
      <c r="B27" s="1"/>
      <c r="C27" s="12"/>
      <c r="D27" s="12"/>
      <c r="E27" s="12">
        <f t="shared" si="0"/>
        <v>0</v>
      </c>
      <c r="F27" s="2"/>
    </row>
    <row r="28" spans="1:6" ht="19.5" customHeight="1">
      <c r="A28" s="185"/>
      <c r="B28" s="1"/>
      <c r="C28" s="12"/>
      <c r="D28" s="12"/>
      <c r="E28" s="12"/>
      <c r="F28" s="2"/>
    </row>
    <row r="29" spans="1:6" ht="19.5" customHeight="1">
      <c r="A29" s="185"/>
      <c r="B29" s="1"/>
      <c r="C29" s="12"/>
      <c r="D29" s="12"/>
      <c r="E29" s="12"/>
      <c r="F29" s="2"/>
    </row>
    <row r="30" spans="1:6" ht="19.5" customHeight="1">
      <c r="A30" s="8"/>
      <c r="B30" s="1"/>
      <c r="C30" s="12"/>
      <c r="D30" s="12"/>
      <c r="E30" s="12"/>
      <c r="F30" s="2"/>
    </row>
    <row r="31" spans="1:6" ht="19.5" customHeight="1">
      <c r="A31" s="8"/>
      <c r="B31" s="1"/>
      <c r="C31" s="12"/>
      <c r="D31" s="12"/>
      <c r="E31" s="12"/>
      <c r="F31" s="2"/>
    </row>
    <row r="32" spans="1:6" ht="19.5" customHeight="1">
      <c r="A32" s="8"/>
      <c r="B32" s="1"/>
      <c r="C32" s="12"/>
      <c r="D32" s="12"/>
      <c r="E32" s="12"/>
      <c r="F32" s="2"/>
    </row>
    <row r="33" spans="1:6" ht="19.5" customHeight="1">
      <c r="A33" s="8"/>
      <c r="B33" s="1"/>
      <c r="C33" s="12"/>
      <c r="D33" s="12"/>
      <c r="E33" s="12"/>
      <c r="F33" s="2"/>
    </row>
    <row r="34" spans="1:6" ht="19.5" customHeight="1">
      <c r="A34" s="8"/>
      <c r="B34" s="1"/>
      <c r="C34" s="12"/>
      <c r="D34" s="12"/>
      <c r="E34" s="12"/>
      <c r="F34" s="2"/>
    </row>
    <row r="35" spans="1:6" ht="19.5" customHeight="1">
      <c r="A35" s="8"/>
      <c r="B35" s="1"/>
      <c r="C35" s="12"/>
      <c r="D35" s="12"/>
      <c r="E35" s="12"/>
      <c r="F35" s="2"/>
    </row>
    <row r="36" spans="1:6" ht="19.5" customHeight="1">
      <c r="A36" s="8"/>
      <c r="B36" s="1"/>
      <c r="C36" s="12"/>
      <c r="D36" s="12"/>
      <c r="E36" s="12"/>
      <c r="F36" s="2"/>
    </row>
    <row r="37" spans="1:6" ht="19.5" customHeight="1">
      <c r="A37" s="8"/>
      <c r="B37" s="1"/>
      <c r="C37" s="12"/>
      <c r="D37" s="12"/>
      <c r="E37" s="12"/>
      <c r="F37" s="2"/>
    </row>
    <row r="38" spans="1:6" ht="19.5" customHeight="1">
      <c r="A38" s="8"/>
      <c r="B38" s="1"/>
      <c r="C38" s="12"/>
      <c r="D38" s="12"/>
      <c r="E38" s="12"/>
      <c r="F38" s="2"/>
    </row>
    <row r="39" spans="1:6" ht="19.5" customHeight="1">
      <c r="A39" s="8"/>
      <c r="B39" s="1"/>
      <c r="C39" s="12"/>
      <c r="D39" s="12"/>
      <c r="E39" s="12"/>
      <c r="F39" s="2"/>
    </row>
    <row r="40" spans="1:6" ht="19.5" customHeight="1" thickBot="1">
      <c r="A40" s="9"/>
      <c r="B40" s="3"/>
      <c r="C40" s="13"/>
      <c r="D40" s="13"/>
      <c r="E40" s="13"/>
      <c r="F40" s="4"/>
    </row>
  </sheetData>
  <mergeCells count="2">
    <mergeCell ref="C2:E2"/>
    <mergeCell ref="C3:D3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2F333-EA0F-4305-87BC-EE7BDC91EE82}">
  <sheetPr codeName="Sheet17"/>
  <dimension ref="A3:F40"/>
  <sheetViews>
    <sheetView zoomScaleNormal="100" workbookViewId="0">
      <selection activeCell="J24" sqref="J24"/>
    </sheetView>
  </sheetViews>
  <sheetFormatPr defaultRowHeight="16.5"/>
  <cols>
    <col min="1" max="1" width="7.375" style="6" customWidth="1"/>
    <col min="2" max="2" width="26.75" customWidth="1"/>
    <col min="3" max="5" width="13.875" style="10" customWidth="1"/>
    <col min="6" max="6" width="20.5" customWidth="1"/>
  </cols>
  <sheetData>
    <row r="3" spans="1:6" ht="17.25" thickBot="1">
      <c r="A3" s="46" t="s">
        <v>70</v>
      </c>
      <c r="B3" s="44" t="s">
        <v>71</v>
      </c>
      <c r="C3" s="262" t="s">
        <v>72</v>
      </c>
      <c r="D3" s="262"/>
      <c r="E3" s="14"/>
      <c r="F3" s="47" t="s">
        <v>80</v>
      </c>
    </row>
    <row r="4" spans="1:6" ht="23.25" customHeight="1" thickBot="1">
      <c r="A4" s="18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6" ht="19.5" customHeight="1">
      <c r="A5" s="7">
        <v>45025</v>
      </c>
      <c r="B5" s="5" t="s">
        <v>81</v>
      </c>
      <c r="C5" s="11">
        <v>36000000</v>
      </c>
      <c r="D5" s="11"/>
      <c r="E5" s="11">
        <f>C5-D5</f>
        <v>36000000</v>
      </c>
      <c r="F5" s="25"/>
    </row>
    <row r="6" spans="1:6" ht="19.5" customHeight="1">
      <c r="A6" s="8">
        <v>45029</v>
      </c>
      <c r="B6" s="33" t="s">
        <v>7</v>
      </c>
      <c r="C6" s="32"/>
      <c r="D6" s="32">
        <v>36000000</v>
      </c>
      <c r="E6" s="32">
        <f>E5+C6-D6</f>
        <v>0</v>
      </c>
      <c r="F6" s="38"/>
    </row>
    <row r="7" spans="1:6" ht="19.5" customHeight="1">
      <c r="A7" s="8"/>
      <c r="B7" s="1"/>
      <c r="C7" s="12"/>
      <c r="D7" s="12"/>
      <c r="E7" s="12">
        <f t="shared" ref="E7:E27" si="0">E6+C7-D7</f>
        <v>0</v>
      </c>
      <c r="F7" s="2"/>
    </row>
    <row r="8" spans="1:6" ht="19.5" customHeight="1">
      <c r="A8" s="8"/>
      <c r="B8" s="1"/>
      <c r="C8" s="12"/>
      <c r="D8" s="12"/>
      <c r="E8" s="12">
        <f t="shared" si="0"/>
        <v>0</v>
      </c>
      <c r="F8" s="2"/>
    </row>
    <row r="9" spans="1:6" ht="19.5" customHeight="1">
      <c r="A9" s="8"/>
      <c r="B9" s="1"/>
      <c r="C9" s="12"/>
      <c r="D9" s="12"/>
      <c r="E9" s="12">
        <f t="shared" si="0"/>
        <v>0</v>
      </c>
      <c r="F9" s="2"/>
    </row>
    <row r="10" spans="1:6" ht="19.5" customHeight="1">
      <c r="A10" s="8"/>
      <c r="B10" s="1"/>
      <c r="C10" s="12"/>
      <c r="D10" s="12"/>
      <c r="E10" s="12">
        <f t="shared" si="0"/>
        <v>0</v>
      </c>
      <c r="F10" s="2"/>
    </row>
    <row r="11" spans="1:6" ht="19.5" customHeight="1">
      <c r="A11" s="8"/>
      <c r="B11" s="1"/>
      <c r="C11" s="12"/>
      <c r="D11" s="12"/>
      <c r="E11" s="12">
        <f t="shared" si="0"/>
        <v>0</v>
      </c>
      <c r="F11" s="2"/>
    </row>
    <row r="12" spans="1:6" ht="19.5" customHeight="1">
      <c r="A12" s="8"/>
      <c r="B12" s="1"/>
      <c r="C12" s="12"/>
      <c r="D12" s="12"/>
      <c r="E12" s="12">
        <f t="shared" si="0"/>
        <v>0</v>
      </c>
      <c r="F12" s="2"/>
    </row>
    <row r="13" spans="1:6" ht="19.5" customHeight="1">
      <c r="A13" s="8"/>
      <c r="B13" s="1"/>
      <c r="C13" s="12"/>
      <c r="D13" s="12"/>
      <c r="E13" s="12">
        <f t="shared" si="0"/>
        <v>0</v>
      </c>
      <c r="F13" s="2"/>
    </row>
    <row r="14" spans="1:6" ht="19.5" customHeight="1">
      <c r="A14" s="8"/>
      <c r="B14" s="1"/>
      <c r="C14" s="12"/>
      <c r="D14" s="12"/>
      <c r="E14" s="12">
        <f t="shared" si="0"/>
        <v>0</v>
      </c>
      <c r="F14" s="2"/>
    </row>
    <row r="15" spans="1:6" ht="19.5" customHeight="1">
      <c r="A15" s="8"/>
      <c r="B15" s="1"/>
      <c r="C15" s="12"/>
      <c r="D15" s="12"/>
      <c r="E15" s="12">
        <f t="shared" si="0"/>
        <v>0</v>
      </c>
      <c r="F15" s="2"/>
    </row>
    <row r="16" spans="1:6" ht="19.5" customHeight="1">
      <c r="A16" s="8"/>
      <c r="B16" s="1"/>
      <c r="C16" s="12"/>
      <c r="D16" s="12"/>
      <c r="E16" s="12">
        <f t="shared" si="0"/>
        <v>0</v>
      </c>
      <c r="F16" s="2"/>
    </row>
    <row r="17" spans="1:6" ht="19.5" customHeight="1">
      <c r="A17" s="8"/>
      <c r="B17" s="1"/>
      <c r="C17" s="12"/>
      <c r="D17" s="12"/>
      <c r="E17" s="12">
        <f t="shared" si="0"/>
        <v>0</v>
      </c>
      <c r="F17" s="2"/>
    </row>
    <row r="18" spans="1:6" ht="19.5" customHeight="1">
      <c r="A18" s="8"/>
      <c r="B18" s="1"/>
      <c r="C18" s="12"/>
      <c r="D18" s="12"/>
      <c r="E18" s="12">
        <f t="shared" si="0"/>
        <v>0</v>
      </c>
      <c r="F18" s="2"/>
    </row>
    <row r="19" spans="1:6" ht="19.5" customHeight="1">
      <c r="A19" s="8"/>
      <c r="B19" s="1"/>
      <c r="C19" s="12"/>
      <c r="D19" s="12"/>
      <c r="E19" s="12">
        <f t="shared" si="0"/>
        <v>0</v>
      </c>
      <c r="F19" s="2"/>
    </row>
    <row r="20" spans="1:6" ht="19.5" customHeight="1">
      <c r="A20" s="8"/>
      <c r="B20" s="1"/>
      <c r="C20" s="12"/>
      <c r="D20" s="12"/>
      <c r="E20" s="12">
        <f t="shared" si="0"/>
        <v>0</v>
      </c>
      <c r="F20" s="2"/>
    </row>
    <row r="21" spans="1:6" ht="19.5" customHeight="1">
      <c r="A21" s="8"/>
      <c r="B21" s="1"/>
      <c r="C21" s="12"/>
      <c r="D21" s="12"/>
      <c r="E21" s="12">
        <f t="shared" si="0"/>
        <v>0</v>
      </c>
      <c r="F21" s="2"/>
    </row>
    <row r="22" spans="1:6" ht="19.5" customHeight="1">
      <c r="A22" s="8"/>
      <c r="B22" s="1"/>
      <c r="C22" s="12"/>
      <c r="D22" s="12"/>
      <c r="E22" s="12">
        <f t="shared" si="0"/>
        <v>0</v>
      </c>
      <c r="F22" s="2"/>
    </row>
    <row r="23" spans="1:6" ht="19.5" customHeight="1">
      <c r="A23" s="8"/>
      <c r="B23" s="1"/>
      <c r="C23" s="12"/>
      <c r="D23" s="12"/>
      <c r="E23" s="12">
        <f t="shared" si="0"/>
        <v>0</v>
      </c>
      <c r="F23" s="2"/>
    </row>
    <row r="24" spans="1:6" ht="19.5" customHeight="1">
      <c r="A24" s="8"/>
      <c r="B24" s="1"/>
      <c r="C24" s="12"/>
      <c r="D24" s="12"/>
      <c r="E24" s="12">
        <f t="shared" si="0"/>
        <v>0</v>
      </c>
      <c r="F24" s="2"/>
    </row>
    <row r="25" spans="1:6" ht="19.5" customHeight="1">
      <c r="A25" s="8"/>
      <c r="B25" s="1"/>
      <c r="C25" s="12"/>
      <c r="D25" s="12"/>
      <c r="E25" s="12">
        <f t="shared" si="0"/>
        <v>0</v>
      </c>
      <c r="F25" s="2"/>
    </row>
    <row r="26" spans="1:6" ht="19.5" customHeight="1">
      <c r="A26" s="8"/>
      <c r="B26" s="1"/>
      <c r="C26" s="12"/>
      <c r="D26" s="12"/>
      <c r="E26" s="12">
        <f t="shared" si="0"/>
        <v>0</v>
      </c>
      <c r="F26" s="2"/>
    </row>
    <row r="27" spans="1:6" ht="19.5" customHeight="1">
      <c r="A27" s="8"/>
      <c r="B27" s="1"/>
      <c r="C27" s="12"/>
      <c r="D27" s="12"/>
      <c r="E27" s="12">
        <f t="shared" si="0"/>
        <v>0</v>
      </c>
      <c r="F27" s="2"/>
    </row>
    <row r="28" spans="1:6" ht="19.5" customHeight="1">
      <c r="A28" s="8"/>
      <c r="B28" s="1"/>
      <c r="C28" s="12"/>
      <c r="D28" s="12"/>
      <c r="E28" s="12"/>
      <c r="F28" s="2"/>
    </row>
    <row r="29" spans="1:6" ht="19.5" customHeight="1">
      <c r="A29" s="8"/>
      <c r="B29" s="1"/>
      <c r="C29" s="12"/>
      <c r="D29" s="12"/>
      <c r="E29" s="12"/>
      <c r="F29" s="2"/>
    </row>
    <row r="30" spans="1:6" ht="19.5" customHeight="1">
      <c r="A30" s="8"/>
      <c r="B30" s="1"/>
      <c r="C30" s="12"/>
      <c r="D30" s="12"/>
      <c r="E30" s="12"/>
      <c r="F30" s="2"/>
    </row>
    <row r="31" spans="1:6" ht="19.5" customHeight="1">
      <c r="A31" s="8"/>
      <c r="B31" s="1"/>
      <c r="C31" s="12"/>
      <c r="D31" s="12"/>
      <c r="E31" s="12"/>
      <c r="F31" s="2"/>
    </row>
    <row r="32" spans="1:6" ht="19.5" customHeight="1">
      <c r="A32" s="8"/>
      <c r="B32" s="1"/>
      <c r="C32" s="12"/>
      <c r="D32" s="12"/>
      <c r="E32" s="12"/>
      <c r="F32" s="2"/>
    </row>
    <row r="33" spans="1:6" ht="19.5" customHeight="1">
      <c r="A33" s="8"/>
      <c r="B33" s="1"/>
      <c r="C33" s="12"/>
      <c r="D33" s="12"/>
      <c r="E33" s="12"/>
      <c r="F33" s="2"/>
    </row>
    <row r="34" spans="1:6" ht="19.5" customHeight="1">
      <c r="A34" s="8"/>
      <c r="B34" s="1"/>
      <c r="C34" s="12"/>
      <c r="D34" s="12"/>
      <c r="E34" s="12"/>
      <c r="F34" s="2"/>
    </row>
    <row r="35" spans="1:6" ht="19.5" customHeight="1">
      <c r="A35" s="8"/>
      <c r="B35" s="1"/>
      <c r="C35" s="12"/>
      <c r="D35" s="12"/>
      <c r="E35" s="12"/>
      <c r="F35" s="2"/>
    </row>
    <row r="36" spans="1:6" ht="19.5" customHeight="1">
      <c r="A36" s="8"/>
      <c r="B36" s="1"/>
      <c r="C36" s="12"/>
      <c r="D36" s="12"/>
      <c r="E36" s="12"/>
      <c r="F36" s="2"/>
    </row>
    <row r="37" spans="1:6" ht="19.5" customHeight="1">
      <c r="A37" s="8"/>
      <c r="B37" s="1"/>
      <c r="C37" s="12"/>
      <c r="D37" s="12"/>
      <c r="E37" s="12"/>
      <c r="F37" s="2"/>
    </row>
    <row r="38" spans="1:6" ht="19.5" customHeight="1">
      <c r="A38" s="8"/>
      <c r="B38" s="1"/>
      <c r="C38" s="12"/>
      <c r="D38" s="12"/>
      <c r="E38" s="12"/>
      <c r="F38" s="2"/>
    </row>
    <row r="39" spans="1:6" ht="19.5" customHeight="1">
      <c r="A39" s="8"/>
      <c r="B39" s="1"/>
      <c r="C39" s="12"/>
      <c r="D39" s="12"/>
      <c r="E39" s="12"/>
      <c r="F39" s="2"/>
    </row>
    <row r="40" spans="1:6" ht="19.5" customHeight="1" thickBot="1">
      <c r="A40" s="9"/>
      <c r="B40" s="3"/>
      <c r="C40" s="13"/>
      <c r="D40" s="13"/>
      <c r="E40" s="13"/>
      <c r="F40" s="4"/>
    </row>
  </sheetData>
  <mergeCells count="1">
    <mergeCell ref="C3:D3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D47A5-D76B-4FBE-B5FB-A8D994D1B75F}">
  <dimension ref="A1:F40"/>
  <sheetViews>
    <sheetView zoomScaleNormal="100" workbookViewId="0">
      <selection activeCell="C23" sqref="C23"/>
    </sheetView>
  </sheetViews>
  <sheetFormatPr defaultRowHeight="16.5"/>
  <cols>
    <col min="1" max="1" width="7.375" style="6" customWidth="1"/>
    <col min="2" max="2" width="26.75" customWidth="1"/>
    <col min="3" max="5" width="13.875" style="10" customWidth="1"/>
    <col min="6" max="6" width="18.25" customWidth="1"/>
  </cols>
  <sheetData>
    <row r="1" spans="1:6" s="54" customFormat="1">
      <c r="A1" s="53"/>
      <c r="C1" s="55"/>
      <c r="D1" s="55"/>
      <c r="E1" s="55"/>
    </row>
    <row r="2" spans="1:6" s="54" customFormat="1" ht="20.25">
      <c r="A2" s="53"/>
      <c r="C2" s="258" t="s">
        <v>238</v>
      </c>
      <c r="D2" s="259"/>
      <c r="E2" s="260"/>
    </row>
    <row r="3" spans="1:6" s="54" customFormat="1" ht="17.25" thickBot="1">
      <c r="A3" s="126" t="s">
        <v>1122</v>
      </c>
      <c r="B3" s="83" t="s">
        <v>1124</v>
      </c>
      <c r="C3" s="261" t="s">
        <v>1120</v>
      </c>
      <c r="D3" s="261"/>
      <c r="E3" s="71"/>
      <c r="F3" s="187"/>
    </row>
    <row r="4" spans="1:6" ht="23.25" customHeight="1" thickBot="1">
      <c r="A4" s="18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6" ht="19.5" customHeight="1">
      <c r="A5" s="186">
        <v>45764</v>
      </c>
      <c r="B5" s="5" t="s">
        <v>1123</v>
      </c>
      <c r="C5" s="11">
        <v>27000000</v>
      </c>
      <c r="D5" s="11"/>
      <c r="E5" s="11">
        <f>C5-D5</f>
        <v>27000000</v>
      </c>
      <c r="F5" s="159"/>
    </row>
    <row r="6" spans="1:6" ht="19.5" customHeight="1">
      <c r="A6" s="185">
        <v>45765</v>
      </c>
      <c r="B6" s="33" t="s">
        <v>7</v>
      </c>
      <c r="C6" s="32"/>
      <c r="D6" s="32">
        <v>27000000</v>
      </c>
      <c r="E6" s="32">
        <f>E5+C6-D6</f>
        <v>0</v>
      </c>
      <c r="F6" s="38"/>
    </row>
    <row r="7" spans="1:6" ht="19.5" customHeight="1">
      <c r="A7" s="185"/>
      <c r="B7" s="1"/>
      <c r="C7" s="12"/>
      <c r="D7" s="12"/>
      <c r="E7" s="12">
        <f t="shared" ref="E7:E27" si="0">E6+C7-D7</f>
        <v>0</v>
      </c>
      <c r="F7" s="2"/>
    </row>
    <row r="8" spans="1:6" ht="19.5" customHeight="1">
      <c r="A8" s="185"/>
      <c r="B8" s="1"/>
      <c r="C8" s="12"/>
      <c r="D8" s="12"/>
      <c r="E8" s="12">
        <f t="shared" si="0"/>
        <v>0</v>
      </c>
      <c r="F8" s="2"/>
    </row>
    <row r="9" spans="1:6" ht="19.5" customHeight="1">
      <c r="A9" s="185"/>
      <c r="B9" s="1"/>
      <c r="C9" s="12"/>
      <c r="D9" s="12"/>
      <c r="E9" s="12">
        <f t="shared" si="0"/>
        <v>0</v>
      </c>
      <c r="F9" s="2"/>
    </row>
    <row r="10" spans="1:6" ht="19.5" customHeight="1">
      <c r="A10" s="185"/>
      <c r="B10" s="1"/>
      <c r="C10" s="12"/>
      <c r="D10" s="12"/>
      <c r="E10" s="12">
        <f t="shared" si="0"/>
        <v>0</v>
      </c>
      <c r="F10" s="2"/>
    </row>
    <row r="11" spans="1:6" ht="19.5" customHeight="1">
      <c r="A11" s="185"/>
      <c r="B11" s="1"/>
      <c r="C11" s="12"/>
      <c r="D11" s="12"/>
      <c r="E11" s="12">
        <f t="shared" si="0"/>
        <v>0</v>
      </c>
      <c r="F11" s="2"/>
    </row>
    <row r="12" spans="1:6" ht="19.5" customHeight="1">
      <c r="A12" s="185"/>
      <c r="B12" s="1"/>
      <c r="C12" s="12"/>
      <c r="D12" s="12"/>
      <c r="E12" s="12">
        <f t="shared" si="0"/>
        <v>0</v>
      </c>
      <c r="F12" s="2"/>
    </row>
    <row r="13" spans="1:6" ht="19.5" customHeight="1">
      <c r="A13" s="185"/>
      <c r="B13" s="1"/>
      <c r="C13" s="12"/>
      <c r="D13" s="12"/>
      <c r="E13" s="12">
        <f t="shared" si="0"/>
        <v>0</v>
      </c>
      <c r="F13" s="2"/>
    </row>
    <row r="14" spans="1:6" ht="19.5" customHeight="1">
      <c r="A14" s="185"/>
      <c r="B14" s="1"/>
      <c r="C14" s="12"/>
      <c r="D14" s="12"/>
      <c r="E14" s="12">
        <f t="shared" si="0"/>
        <v>0</v>
      </c>
      <c r="F14" s="2"/>
    </row>
    <row r="15" spans="1:6" ht="19.5" customHeight="1">
      <c r="A15" s="185"/>
      <c r="B15" s="1"/>
      <c r="C15" s="12"/>
      <c r="D15" s="12"/>
      <c r="E15" s="12">
        <f t="shared" si="0"/>
        <v>0</v>
      </c>
      <c r="F15" s="2"/>
    </row>
    <row r="16" spans="1:6" ht="19.5" customHeight="1">
      <c r="A16" s="185"/>
      <c r="B16" s="1"/>
      <c r="C16" s="12"/>
      <c r="D16" s="12"/>
      <c r="E16" s="12">
        <f t="shared" si="0"/>
        <v>0</v>
      </c>
      <c r="F16" s="2"/>
    </row>
    <row r="17" spans="1:6" ht="19.5" customHeight="1">
      <c r="A17" s="185"/>
      <c r="B17" s="1"/>
      <c r="C17" s="12"/>
      <c r="D17" s="12"/>
      <c r="E17" s="12">
        <f t="shared" si="0"/>
        <v>0</v>
      </c>
      <c r="F17" s="2"/>
    </row>
    <row r="18" spans="1:6" ht="19.5" customHeight="1">
      <c r="A18" s="185"/>
      <c r="B18" s="1"/>
      <c r="C18" s="12"/>
      <c r="D18" s="12"/>
      <c r="E18" s="12">
        <f t="shared" si="0"/>
        <v>0</v>
      </c>
      <c r="F18" s="2"/>
    </row>
    <row r="19" spans="1:6" ht="19.5" customHeight="1">
      <c r="A19" s="185"/>
      <c r="B19" s="1"/>
      <c r="C19" s="12"/>
      <c r="D19" s="12"/>
      <c r="E19" s="12">
        <f t="shared" si="0"/>
        <v>0</v>
      </c>
      <c r="F19" s="2"/>
    </row>
    <row r="20" spans="1:6" ht="19.5" customHeight="1">
      <c r="A20" s="185"/>
      <c r="B20" s="1"/>
      <c r="C20" s="12"/>
      <c r="D20" s="12"/>
      <c r="E20" s="12">
        <f t="shared" si="0"/>
        <v>0</v>
      </c>
      <c r="F20" s="2"/>
    </row>
    <row r="21" spans="1:6" ht="19.5" customHeight="1">
      <c r="A21" s="185"/>
      <c r="B21" s="1"/>
      <c r="C21" s="12"/>
      <c r="D21" s="12"/>
      <c r="E21" s="12">
        <f t="shared" si="0"/>
        <v>0</v>
      </c>
      <c r="F21" s="2"/>
    </row>
    <row r="22" spans="1:6" ht="19.5" customHeight="1">
      <c r="A22" s="185"/>
      <c r="B22" s="1"/>
      <c r="C22" s="12"/>
      <c r="D22" s="12"/>
      <c r="E22" s="12">
        <f t="shared" si="0"/>
        <v>0</v>
      </c>
      <c r="F22" s="2"/>
    </row>
    <row r="23" spans="1:6" ht="19.5" customHeight="1">
      <c r="A23" s="185"/>
      <c r="B23" s="1"/>
      <c r="C23" s="12"/>
      <c r="D23" s="12"/>
      <c r="E23" s="12">
        <f t="shared" si="0"/>
        <v>0</v>
      </c>
      <c r="F23" s="2"/>
    </row>
    <row r="24" spans="1:6" ht="19.5" customHeight="1">
      <c r="A24" s="185"/>
      <c r="B24" s="1"/>
      <c r="C24" s="12"/>
      <c r="D24" s="12"/>
      <c r="E24" s="12">
        <f t="shared" si="0"/>
        <v>0</v>
      </c>
      <c r="F24" s="2"/>
    </row>
    <row r="25" spans="1:6" ht="19.5" customHeight="1">
      <c r="A25" s="185"/>
      <c r="B25" s="1"/>
      <c r="C25" s="12"/>
      <c r="D25" s="12"/>
      <c r="E25" s="12">
        <f t="shared" si="0"/>
        <v>0</v>
      </c>
      <c r="F25" s="2"/>
    </row>
    <row r="26" spans="1:6" ht="19.5" customHeight="1">
      <c r="A26" s="185"/>
      <c r="B26" s="1"/>
      <c r="C26" s="12"/>
      <c r="D26" s="12"/>
      <c r="E26" s="12">
        <f t="shared" si="0"/>
        <v>0</v>
      </c>
      <c r="F26" s="2"/>
    </row>
    <row r="27" spans="1:6" ht="19.5" customHeight="1">
      <c r="A27" s="185"/>
      <c r="B27" s="1"/>
      <c r="C27" s="12"/>
      <c r="D27" s="12"/>
      <c r="E27" s="12">
        <f t="shared" si="0"/>
        <v>0</v>
      </c>
      <c r="F27" s="2"/>
    </row>
    <row r="28" spans="1:6" ht="19.5" customHeight="1">
      <c r="A28" s="185"/>
      <c r="B28" s="1"/>
      <c r="C28" s="12"/>
      <c r="D28" s="12"/>
      <c r="E28" s="12"/>
      <c r="F28" s="2"/>
    </row>
    <row r="29" spans="1:6" ht="19.5" customHeight="1">
      <c r="A29" s="185"/>
      <c r="B29" s="1"/>
      <c r="C29" s="12"/>
      <c r="D29" s="12"/>
      <c r="E29" s="12"/>
      <c r="F29" s="2"/>
    </row>
    <row r="30" spans="1:6" ht="19.5" customHeight="1">
      <c r="A30" s="8"/>
      <c r="B30" s="1"/>
      <c r="C30" s="12"/>
      <c r="D30" s="12"/>
      <c r="E30" s="12"/>
      <c r="F30" s="2"/>
    </row>
    <row r="31" spans="1:6" ht="19.5" customHeight="1">
      <c r="A31" s="8"/>
      <c r="B31" s="1"/>
      <c r="C31" s="12"/>
      <c r="D31" s="12"/>
      <c r="E31" s="12"/>
      <c r="F31" s="2"/>
    </row>
    <row r="32" spans="1:6" ht="19.5" customHeight="1">
      <c r="A32" s="8"/>
      <c r="B32" s="1"/>
      <c r="C32" s="12"/>
      <c r="D32" s="12"/>
      <c r="E32" s="12"/>
      <c r="F32" s="2"/>
    </row>
    <row r="33" spans="1:6" ht="19.5" customHeight="1">
      <c r="A33" s="8"/>
      <c r="B33" s="1"/>
      <c r="C33" s="12"/>
      <c r="D33" s="12"/>
      <c r="E33" s="12"/>
      <c r="F33" s="2"/>
    </row>
    <row r="34" spans="1:6" ht="19.5" customHeight="1">
      <c r="A34" s="8"/>
      <c r="B34" s="1"/>
      <c r="C34" s="12"/>
      <c r="D34" s="12"/>
      <c r="E34" s="12"/>
      <c r="F34" s="2"/>
    </row>
    <row r="35" spans="1:6" ht="19.5" customHeight="1">
      <c r="A35" s="8"/>
      <c r="B35" s="1"/>
      <c r="C35" s="12"/>
      <c r="D35" s="12"/>
      <c r="E35" s="12"/>
      <c r="F35" s="2"/>
    </row>
    <row r="36" spans="1:6" ht="19.5" customHeight="1">
      <c r="A36" s="8"/>
      <c r="B36" s="1"/>
      <c r="C36" s="12"/>
      <c r="D36" s="12"/>
      <c r="E36" s="12"/>
      <c r="F36" s="2"/>
    </row>
    <row r="37" spans="1:6" ht="19.5" customHeight="1">
      <c r="A37" s="8"/>
      <c r="B37" s="1"/>
      <c r="C37" s="12"/>
      <c r="D37" s="12"/>
      <c r="E37" s="12"/>
      <c r="F37" s="2"/>
    </row>
    <row r="38" spans="1:6" ht="19.5" customHeight="1">
      <c r="A38" s="8"/>
      <c r="B38" s="1"/>
      <c r="C38" s="12"/>
      <c r="D38" s="12"/>
      <c r="E38" s="12"/>
      <c r="F38" s="2"/>
    </row>
    <row r="39" spans="1:6" ht="19.5" customHeight="1">
      <c r="A39" s="8"/>
      <c r="B39" s="1"/>
      <c r="C39" s="12"/>
      <c r="D39" s="12"/>
      <c r="E39" s="12"/>
      <c r="F39" s="2"/>
    </row>
    <row r="40" spans="1:6" ht="19.5" customHeight="1" thickBot="1">
      <c r="A40" s="9"/>
      <c r="B40" s="3"/>
      <c r="C40" s="13"/>
      <c r="D40" s="13"/>
      <c r="E40" s="13"/>
      <c r="F40" s="4"/>
    </row>
  </sheetData>
  <mergeCells count="2">
    <mergeCell ref="C2:E2"/>
    <mergeCell ref="C3:D3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A1A46-B3C7-4A90-B483-999F455AACEA}">
  <dimension ref="A1:F40"/>
  <sheetViews>
    <sheetView zoomScaleNormal="100" workbookViewId="0">
      <selection activeCell="B27" sqref="B27"/>
    </sheetView>
  </sheetViews>
  <sheetFormatPr defaultRowHeight="16.5"/>
  <cols>
    <col min="1" max="1" width="7.375" style="6" customWidth="1"/>
    <col min="2" max="2" width="26.75" customWidth="1"/>
    <col min="3" max="5" width="13.875" style="10" customWidth="1"/>
    <col min="6" max="6" width="18.25" customWidth="1"/>
  </cols>
  <sheetData>
    <row r="1" spans="1:6" s="54" customFormat="1">
      <c r="A1" s="53"/>
      <c r="C1" s="55"/>
      <c r="D1" s="55"/>
      <c r="E1" s="55"/>
    </row>
    <row r="2" spans="1:6" s="54" customFormat="1" ht="20.25">
      <c r="A2" s="53"/>
      <c r="C2" s="258" t="s">
        <v>238</v>
      </c>
      <c r="D2" s="259"/>
      <c r="E2" s="260"/>
    </row>
    <row r="3" spans="1:6" s="54" customFormat="1" ht="17.25" thickBot="1">
      <c r="A3" s="126" t="s">
        <v>1063</v>
      </c>
      <c r="B3" s="83" t="s">
        <v>1064</v>
      </c>
      <c r="C3" s="261" t="s">
        <v>1065</v>
      </c>
      <c r="D3" s="261"/>
      <c r="E3" s="71"/>
      <c r="F3" s="187"/>
    </row>
    <row r="4" spans="1:6" ht="23.25" customHeight="1" thickBot="1">
      <c r="A4" s="18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6" ht="19.5" customHeight="1">
      <c r="A5" s="186">
        <v>45729</v>
      </c>
      <c r="B5" s="5" t="s">
        <v>41</v>
      </c>
      <c r="C5" s="11">
        <v>43000000</v>
      </c>
      <c r="D5" s="11"/>
      <c r="E5" s="11">
        <f>C5-D5</f>
        <v>43000000</v>
      </c>
      <c r="F5" s="159" t="s">
        <v>1069</v>
      </c>
    </row>
    <row r="6" spans="1:6" ht="19.5" customHeight="1">
      <c r="A6" s="185"/>
      <c r="B6" s="33" t="s">
        <v>1101</v>
      </c>
      <c r="C6" s="32"/>
      <c r="D6" s="32">
        <v>21600000</v>
      </c>
      <c r="E6" s="32">
        <f>E5+C6-D6</f>
        <v>21400000</v>
      </c>
      <c r="F6" s="38"/>
    </row>
    <row r="7" spans="1:6" ht="19.5" customHeight="1">
      <c r="A7" s="185">
        <v>45763</v>
      </c>
      <c r="B7" s="40" t="s">
        <v>7</v>
      </c>
      <c r="C7" s="41"/>
      <c r="D7" s="41">
        <v>21400000</v>
      </c>
      <c r="E7" s="12">
        <f t="shared" ref="E7:E27" si="0">E6+C7-D7</f>
        <v>0</v>
      </c>
      <c r="F7" s="2"/>
    </row>
    <row r="8" spans="1:6" ht="19.5" customHeight="1">
      <c r="A8" s="185"/>
      <c r="B8" s="1"/>
      <c r="C8" s="12"/>
      <c r="D8" s="12"/>
      <c r="E8" s="12">
        <f t="shared" si="0"/>
        <v>0</v>
      </c>
      <c r="F8" s="2"/>
    </row>
    <row r="9" spans="1:6" ht="19.5" customHeight="1">
      <c r="A9" s="185"/>
      <c r="B9" s="1"/>
      <c r="C9" s="12"/>
      <c r="D9" s="12"/>
      <c r="E9" s="12">
        <f t="shared" si="0"/>
        <v>0</v>
      </c>
      <c r="F9" s="2"/>
    </row>
    <row r="10" spans="1:6" ht="19.5" customHeight="1">
      <c r="A10" s="185"/>
      <c r="B10" s="1"/>
      <c r="C10" s="12"/>
      <c r="D10" s="12"/>
      <c r="E10" s="12">
        <f t="shared" si="0"/>
        <v>0</v>
      </c>
      <c r="F10" s="2"/>
    </row>
    <row r="11" spans="1:6" ht="19.5" customHeight="1">
      <c r="A11" s="185"/>
      <c r="B11" s="1"/>
      <c r="C11" s="12"/>
      <c r="D11" s="12"/>
      <c r="E11" s="12">
        <f t="shared" si="0"/>
        <v>0</v>
      </c>
      <c r="F11" s="2"/>
    </row>
    <row r="12" spans="1:6" ht="19.5" customHeight="1">
      <c r="A12" s="185"/>
      <c r="B12" s="1"/>
      <c r="C12" s="12"/>
      <c r="D12" s="12"/>
      <c r="E12" s="12">
        <f t="shared" si="0"/>
        <v>0</v>
      </c>
      <c r="F12" s="2"/>
    </row>
    <row r="13" spans="1:6" ht="19.5" customHeight="1">
      <c r="A13" s="185"/>
      <c r="B13" s="1"/>
      <c r="C13" s="12"/>
      <c r="D13" s="12"/>
      <c r="E13" s="12">
        <f t="shared" si="0"/>
        <v>0</v>
      </c>
      <c r="F13" s="2"/>
    </row>
    <row r="14" spans="1:6" ht="19.5" customHeight="1">
      <c r="A14" s="185"/>
      <c r="B14" s="1"/>
      <c r="C14" s="12"/>
      <c r="D14" s="12"/>
      <c r="E14" s="12">
        <f t="shared" si="0"/>
        <v>0</v>
      </c>
      <c r="F14" s="2"/>
    </row>
    <row r="15" spans="1:6" ht="19.5" customHeight="1">
      <c r="A15" s="185"/>
      <c r="B15" s="1"/>
      <c r="C15" s="12"/>
      <c r="D15" s="12"/>
      <c r="E15" s="12">
        <f t="shared" si="0"/>
        <v>0</v>
      </c>
      <c r="F15" s="2"/>
    </row>
    <row r="16" spans="1:6" ht="19.5" customHeight="1">
      <c r="A16" s="185"/>
      <c r="B16" s="1"/>
      <c r="C16" s="12"/>
      <c r="D16" s="12"/>
      <c r="E16" s="12">
        <f t="shared" si="0"/>
        <v>0</v>
      </c>
      <c r="F16" s="2"/>
    </row>
    <row r="17" spans="1:6" ht="19.5" customHeight="1">
      <c r="A17" s="185"/>
      <c r="B17" s="1"/>
      <c r="C17" s="12"/>
      <c r="D17" s="12"/>
      <c r="E17" s="12">
        <f t="shared" si="0"/>
        <v>0</v>
      </c>
      <c r="F17" s="2"/>
    </row>
    <row r="18" spans="1:6" ht="19.5" customHeight="1">
      <c r="A18" s="185"/>
      <c r="B18" s="1"/>
      <c r="C18" s="12"/>
      <c r="D18" s="12"/>
      <c r="E18" s="12">
        <f t="shared" si="0"/>
        <v>0</v>
      </c>
      <c r="F18" s="2"/>
    </row>
    <row r="19" spans="1:6" ht="19.5" customHeight="1">
      <c r="A19" s="185"/>
      <c r="B19" s="1"/>
      <c r="C19" s="12"/>
      <c r="D19" s="12"/>
      <c r="E19" s="12">
        <f t="shared" si="0"/>
        <v>0</v>
      </c>
      <c r="F19" s="2"/>
    </row>
    <row r="20" spans="1:6" ht="19.5" customHeight="1">
      <c r="A20" s="185"/>
      <c r="B20" s="1"/>
      <c r="C20" s="12"/>
      <c r="D20" s="12"/>
      <c r="E20" s="12">
        <f t="shared" si="0"/>
        <v>0</v>
      </c>
      <c r="F20" s="2"/>
    </row>
    <row r="21" spans="1:6" ht="19.5" customHeight="1">
      <c r="A21" s="185"/>
      <c r="B21" s="1"/>
      <c r="C21" s="12"/>
      <c r="D21" s="12"/>
      <c r="E21" s="12">
        <f t="shared" si="0"/>
        <v>0</v>
      </c>
      <c r="F21" s="2"/>
    </row>
    <row r="22" spans="1:6" ht="19.5" customHeight="1">
      <c r="A22" s="185"/>
      <c r="B22" s="1"/>
      <c r="C22" s="12"/>
      <c r="D22" s="12"/>
      <c r="E22" s="12">
        <f t="shared" si="0"/>
        <v>0</v>
      </c>
      <c r="F22" s="2"/>
    </row>
    <row r="23" spans="1:6" ht="19.5" customHeight="1">
      <c r="A23" s="185"/>
      <c r="B23" s="1"/>
      <c r="C23" s="12"/>
      <c r="D23" s="12"/>
      <c r="E23" s="12">
        <f t="shared" si="0"/>
        <v>0</v>
      </c>
      <c r="F23" s="2"/>
    </row>
    <row r="24" spans="1:6" ht="19.5" customHeight="1">
      <c r="A24" s="185"/>
      <c r="B24" s="1"/>
      <c r="C24" s="12"/>
      <c r="D24" s="12"/>
      <c r="E24" s="12">
        <f t="shared" si="0"/>
        <v>0</v>
      </c>
      <c r="F24" s="2"/>
    </row>
    <row r="25" spans="1:6" ht="19.5" customHeight="1">
      <c r="A25" s="185"/>
      <c r="B25" s="1"/>
      <c r="C25" s="12"/>
      <c r="D25" s="12"/>
      <c r="E25" s="12">
        <f t="shared" si="0"/>
        <v>0</v>
      </c>
      <c r="F25" s="2"/>
    </row>
    <row r="26" spans="1:6" ht="19.5" customHeight="1">
      <c r="A26" s="185"/>
      <c r="B26" s="1"/>
      <c r="C26" s="12"/>
      <c r="D26" s="12"/>
      <c r="E26" s="12">
        <f t="shared" si="0"/>
        <v>0</v>
      </c>
      <c r="F26" s="2"/>
    </row>
    <row r="27" spans="1:6" ht="19.5" customHeight="1">
      <c r="A27" s="185"/>
      <c r="B27" s="1"/>
      <c r="C27" s="12"/>
      <c r="D27" s="12"/>
      <c r="E27" s="12">
        <f t="shared" si="0"/>
        <v>0</v>
      </c>
      <c r="F27" s="2"/>
    </row>
    <row r="28" spans="1:6" ht="19.5" customHeight="1">
      <c r="A28" s="185"/>
      <c r="B28" s="1"/>
      <c r="C28" s="12"/>
      <c r="D28" s="12"/>
      <c r="E28" s="12"/>
      <c r="F28" s="2"/>
    </row>
    <row r="29" spans="1:6" ht="19.5" customHeight="1">
      <c r="A29" s="185"/>
      <c r="B29" s="1"/>
      <c r="C29" s="12"/>
      <c r="D29" s="12"/>
      <c r="E29" s="12"/>
      <c r="F29" s="2"/>
    </row>
    <row r="30" spans="1:6" ht="19.5" customHeight="1">
      <c r="A30" s="8"/>
      <c r="B30" s="1"/>
      <c r="C30" s="12"/>
      <c r="D30" s="12"/>
      <c r="E30" s="12"/>
      <c r="F30" s="2"/>
    </row>
    <row r="31" spans="1:6" ht="19.5" customHeight="1">
      <c r="A31" s="8"/>
      <c r="B31" s="1"/>
      <c r="C31" s="12"/>
      <c r="D31" s="12"/>
      <c r="E31" s="12"/>
      <c r="F31" s="2"/>
    </row>
    <row r="32" spans="1:6" ht="19.5" customHeight="1">
      <c r="A32" s="8"/>
      <c r="B32" s="1"/>
      <c r="C32" s="12"/>
      <c r="D32" s="12"/>
      <c r="E32" s="12"/>
      <c r="F32" s="2"/>
    </row>
    <row r="33" spans="1:6" ht="19.5" customHeight="1">
      <c r="A33" s="8"/>
      <c r="B33" s="1"/>
      <c r="C33" s="12"/>
      <c r="D33" s="12"/>
      <c r="E33" s="12"/>
      <c r="F33" s="2"/>
    </row>
    <row r="34" spans="1:6" ht="19.5" customHeight="1">
      <c r="A34" s="8"/>
      <c r="B34" s="1"/>
      <c r="C34" s="12"/>
      <c r="D34" s="12"/>
      <c r="E34" s="12"/>
      <c r="F34" s="2"/>
    </row>
    <row r="35" spans="1:6" ht="19.5" customHeight="1">
      <c r="A35" s="8"/>
      <c r="B35" s="1"/>
      <c r="C35" s="12"/>
      <c r="D35" s="12"/>
      <c r="E35" s="12"/>
      <c r="F35" s="2"/>
    </row>
    <row r="36" spans="1:6" ht="19.5" customHeight="1">
      <c r="A36" s="8"/>
      <c r="B36" s="1"/>
      <c r="C36" s="12"/>
      <c r="D36" s="12"/>
      <c r="E36" s="12"/>
      <c r="F36" s="2"/>
    </row>
    <row r="37" spans="1:6" ht="19.5" customHeight="1">
      <c r="A37" s="8"/>
      <c r="B37" s="1"/>
      <c r="C37" s="12"/>
      <c r="D37" s="12"/>
      <c r="E37" s="12"/>
      <c r="F37" s="2"/>
    </row>
    <row r="38" spans="1:6" ht="19.5" customHeight="1">
      <c r="A38" s="8"/>
      <c r="B38" s="1"/>
      <c r="C38" s="12"/>
      <c r="D38" s="12"/>
      <c r="E38" s="12"/>
      <c r="F38" s="2"/>
    </row>
    <row r="39" spans="1:6" ht="19.5" customHeight="1">
      <c r="A39" s="8"/>
      <c r="B39" s="1"/>
      <c r="C39" s="12"/>
      <c r="D39" s="12"/>
      <c r="E39" s="12"/>
      <c r="F39" s="2"/>
    </row>
    <row r="40" spans="1:6" ht="19.5" customHeight="1" thickBot="1">
      <c r="A40" s="9"/>
      <c r="B40" s="3"/>
      <c r="C40" s="13"/>
      <c r="D40" s="13"/>
      <c r="E40" s="13"/>
      <c r="F40" s="4"/>
    </row>
  </sheetData>
  <mergeCells count="2">
    <mergeCell ref="C2:E2"/>
    <mergeCell ref="C3:D3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4A04A-2DC3-46C3-9F75-BB52857A3517}">
  <dimension ref="A1:F40"/>
  <sheetViews>
    <sheetView zoomScaleNormal="100" workbookViewId="0">
      <selection activeCell="C26" sqref="C26"/>
    </sheetView>
  </sheetViews>
  <sheetFormatPr defaultRowHeight="16.5"/>
  <cols>
    <col min="1" max="1" width="7.375" style="6" customWidth="1"/>
    <col min="2" max="2" width="26.75" customWidth="1"/>
    <col min="3" max="5" width="13.875" style="10" customWidth="1"/>
    <col min="6" max="6" width="18.25" customWidth="1"/>
  </cols>
  <sheetData>
    <row r="1" spans="1:6" s="54" customFormat="1">
      <c r="A1" s="53"/>
      <c r="C1" s="55"/>
      <c r="D1" s="55"/>
      <c r="E1" s="55"/>
    </row>
    <row r="2" spans="1:6" s="54" customFormat="1" ht="20.25">
      <c r="A2" s="53"/>
      <c r="C2" s="258" t="s">
        <v>238</v>
      </c>
      <c r="D2" s="259"/>
      <c r="E2" s="260"/>
    </row>
    <row r="3" spans="1:6" s="54" customFormat="1" ht="17.25" thickBot="1">
      <c r="A3" s="126" t="s">
        <v>871</v>
      </c>
      <c r="B3" s="83" t="s">
        <v>872</v>
      </c>
      <c r="C3" s="261" t="s">
        <v>873</v>
      </c>
      <c r="D3" s="261"/>
      <c r="E3" s="71"/>
    </row>
    <row r="4" spans="1:6" ht="23.25" customHeight="1" thickBot="1">
      <c r="A4" s="18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6" ht="19.5" customHeight="1">
      <c r="A5" s="107">
        <v>45576</v>
      </c>
      <c r="B5" s="5" t="s">
        <v>869</v>
      </c>
      <c r="C5" s="11">
        <v>2770000</v>
      </c>
      <c r="D5" s="11"/>
      <c r="E5" s="11">
        <f>C5-D5</f>
        <v>2770000</v>
      </c>
      <c r="F5" s="25"/>
    </row>
    <row r="6" spans="1:6" ht="19.5" customHeight="1">
      <c r="A6" s="108">
        <v>45584</v>
      </c>
      <c r="B6" s="81" t="s">
        <v>891</v>
      </c>
      <c r="C6" s="37">
        <v>100000</v>
      </c>
      <c r="D6" s="32"/>
      <c r="E6" s="32">
        <f>E5+C6-D6</f>
        <v>2870000</v>
      </c>
      <c r="F6" s="38"/>
    </row>
    <row r="7" spans="1:6" ht="19.5" customHeight="1">
      <c r="A7" s="108">
        <v>45585</v>
      </c>
      <c r="B7" s="1" t="s">
        <v>870</v>
      </c>
      <c r="C7" s="12">
        <v>93000</v>
      </c>
      <c r="D7" s="12"/>
      <c r="E7" s="12">
        <f t="shared" ref="E7:E27" si="0">E6+C7-D7</f>
        <v>2963000</v>
      </c>
      <c r="F7" s="2"/>
    </row>
    <row r="8" spans="1:6" ht="19.5" customHeight="1">
      <c r="A8" s="108">
        <v>45593</v>
      </c>
      <c r="B8" s="1" t="s">
        <v>914</v>
      </c>
      <c r="C8" s="12">
        <v>80000</v>
      </c>
      <c r="D8" s="12"/>
      <c r="E8" s="12">
        <f t="shared" si="0"/>
        <v>3043000</v>
      </c>
      <c r="F8" s="2"/>
    </row>
    <row r="9" spans="1:6" ht="19.5" customHeight="1">
      <c r="A9" s="108">
        <v>45593</v>
      </c>
      <c r="B9" s="31" t="s">
        <v>915</v>
      </c>
      <c r="C9" s="32"/>
      <c r="D9" s="32">
        <v>2000000</v>
      </c>
      <c r="E9" s="12">
        <f t="shared" si="0"/>
        <v>1043000</v>
      </c>
      <c r="F9" s="2"/>
    </row>
    <row r="10" spans="1:6" ht="19.5" customHeight="1">
      <c r="A10" s="108">
        <v>45598</v>
      </c>
      <c r="B10" s="1" t="s">
        <v>946</v>
      </c>
      <c r="C10" s="12">
        <v>-80000</v>
      </c>
      <c r="D10" s="12"/>
      <c r="E10" s="12">
        <f t="shared" si="0"/>
        <v>963000</v>
      </c>
      <c r="F10" s="2"/>
    </row>
    <row r="11" spans="1:6" ht="19.5" customHeight="1">
      <c r="A11" s="108">
        <v>45598</v>
      </c>
      <c r="B11" s="1" t="s">
        <v>947</v>
      </c>
      <c r="C11" s="12">
        <v>98000</v>
      </c>
      <c r="D11" s="12"/>
      <c r="E11" s="27">
        <f t="shared" si="0"/>
        <v>1061000</v>
      </c>
      <c r="F11" s="2"/>
    </row>
    <row r="12" spans="1:6" ht="19.5" customHeight="1">
      <c r="A12" s="108">
        <v>45739</v>
      </c>
      <c r="B12" s="33" t="s">
        <v>1078</v>
      </c>
      <c r="C12" s="32"/>
      <c r="D12" s="32">
        <v>1000000</v>
      </c>
      <c r="E12" s="12">
        <f t="shared" si="0"/>
        <v>61000</v>
      </c>
      <c r="F12" s="2"/>
    </row>
    <row r="13" spans="1:6" ht="19.5" customHeight="1">
      <c r="A13" s="108">
        <v>45739</v>
      </c>
      <c r="B13" s="1" t="s">
        <v>1079</v>
      </c>
      <c r="C13" s="12">
        <v>210000</v>
      </c>
      <c r="D13" s="12"/>
      <c r="E13" s="215">
        <f t="shared" si="0"/>
        <v>271000</v>
      </c>
      <c r="F13" s="2"/>
    </row>
    <row r="14" spans="1:6" ht="19.5" customHeight="1">
      <c r="A14" s="108"/>
      <c r="B14" s="1"/>
      <c r="C14" s="12"/>
      <c r="D14" s="12"/>
      <c r="E14" s="12">
        <f t="shared" si="0"/>
        <v>271000</v>
      </c>
      <c r="F14" s="2"/>
    </row>
    <row r="15" spans="1:6" ht="19.5" customHeight="1">
      <c r="A15" s="108"/>
      <c r="B15" s="1"/>
      <c r="C15" s="12"/>
      <c r="D15" s="12"/>
      <c r="E15" s="12">
        <f t="shared" si="0"/>
        <v>271000</v>
      </c>
      <c r="F15" s="2"/>
    </row>
    <row r="16" spans="1:6" ht="19.5" customHeight="1">
      <c r="A16" s="108"/>
      <c r="B16" s="1"/>
      <c r="C16" s="12"/>
      <c r="D16" s="12"/>
      <c r="E16" s="12">
        <f t="shared" si="0"/>
        <v>271000</v>
      </c>
      <c r="F16" s="2"/>
    </row>
    <row r="17" spans="1:6" ht="19.5" customHeight="1">
      <c r="A17" s="108"/>
      <c r="B17" s="1"/>
      <c r="C17" s="12"/>
      <c r="D17" s="12"/>
      <c r="E17" s="12">
        <f t="shared" si="0"/>
        <v>271000</v>
      </c>
      <c r="F17" s="2"/>
    </row>
    <row r="18" spans="1:6" ht="19.5" customHeight="1">
      <c r="A18" s="108"/>
      <c r="B18" s="1"/>
      <c r="C18" s="12"/>
      <c r="D18" s="12"/>
      <c r="E18" s="12">
        <f t="shared" si="0"/>
        <v>271000</v>
      </c>
      <c r="F18" s="2"/>
    </row>
    <row r="19" spans="1:6" ht="19.5" customHeight="1">
      <c r="A19" s="108"/>
      <c r="B19" s="1"/>
      <c r="C19" s="12"/>
      <c r="D19" s="12"/>
      <c r="E19" s="12">
        <f t="shared" si="0"/>
        <v>271000</v>
      </c>
      <c r="F19" s="2"/>
    </row>
    <row r="20" spans="1:6" ht="19.5" customHeight="1">
      <c r="A20" s="108"/>
      <c r="B20" s="1"/>
      <c r="C20" s="12"/>
      <c r="D20" s="12"/>
      <c r="E20" s="12">
        <f t="shared" si="0"/>
        <v>271000</v>
      </c>
      <c r="F20" s="2"/>
    </row>
    <row r="21" spans="1:6" ht="19.5" customHeight="1">
      <c r="A21" s="108"/>
      <c r="B21" s="1"/>
      <c r="C21" s="12"/>
      <c r="D21" s="12"/>
      <c r="E21" s="12">
        <f t="shared" si="0"/>
        <v>271000</v>
      </c>
      <c r="F21" s="2"/>
    </row>
    <row r="22" spans="1:6" ht="19.5" customHeight="1">
      <c r="A22" s="108"/>
      <c r="B22" s="1"/>
      <c r="C22" s="12"/>
      <c r="D22" s="12"/>
      <c r="E22" s="12">
        <f t="shared" si="0"/>
        <v>271000</v>
      </c>
      <c r="F22" s="2"/>
    </row>
    <row r="23" spans="1:6" ht="19.5" customHeight="1">
      <c r="A23" s="108"/>
      <c r="B23" s="1"/>
      <c r="C23" s="12"/>
      <c r="D23" s="12"/>
      <c r="E23" s="12">
        <f t="shared" si="0"/>
        <v>271000</v>
      </c>
      <c r="F23" s="2"/>
    </row>
    <row r="24" spans="1:6" ht="19.5" customHeight="1">
      <c r="A24" s="108"/>
      <c r="B24" s="1"/>
      <c r="C24" s="12"/>
      <c r="D24" s="12"/>
      <c r="E24" s="12">
        <f t="shared" si="0"/>
        <v>271000</v>
      </c>
      <c r="F24" s="2"/>
    </row>
    <row r="25" spans="1:6" ht="19.5" customHeight="1">
      <c r="A25" s="108"/>
      <c r="B25" s="1"/>
      <c r="C25" s="12"/>
      <c r="D25" s="12"/>
      <c r="E25" s="12">
        <f t="shared" si="0"/>
        <v>271000</v>
      </c>
      <c r="F25" s="2"/>
    </row>
    <row r="26" spans="1:6" ht="19.5" customHeight="1">
      <c r="A26" s="108"/>
      <c r="B26" s="1"/>
      <c r="C26" s="12"/>
      <c r="D26" s="12"/>
      <c r="E26" s="12">
        <f t="shared" si="0"/>
        <v>271000</v>
      </c>
      <c r="F26" s="2"/>
    </row>
    <row r="27" spans="1:6" ht="19.5" customHeight="1">
      <c r="A27" s="108"/>
      <c r="B27" s="1"/>
      <c r="C27" s="12"/>
      <c r="D27" s="12"/>
      <c r="E27" s="12">
        <f t="shared" si="0"/>
        <v>271000</v>
      </c>
      <c r="F27" s="2"/>
    </row>
    <row r="28" spans="1:6" ht="19.5" customHeight="1">
      <c r="A28" s="108"/>
      <c r="B28" s="1"/>
      <c r="C28" s="12"/>
      <c r="D28" s="12"/>
      <c r="E28" s="12"/>
      <c r="F28" s="2"/>
    </row>
    <row r="29" spans="1:6" ht="19.5" customHeight="1">
      <c r="A29" s="108"/>
      <c r="B29" s="1"/>
      <c r="C29" s="12"/>
      <c r="D29" s="12"/>
      <c r="E29" s="12"/>
      <c r="F29" s="2"/>
    </row>
    <row r="30" spans="1:6" ht="19.5" customHeight="1">
      <c r="A30" s="108"/>
      <c r="B30" s="1"/>
      <c r="C30" s="12"/>
      <c r="D30" s="12"/>
      <c r="E30" s="12"/>
      <c r="F30" s="2"/>
    </row>
    <row r="31" spans="1:6" ht="19.5" customHeight="1">
      <c r="A31" s="108"/>
      <c r="B31" s="1"/>
      <c r="C31" s="12"/>
      <c r="D31" s="12"/>
      <c r="E31" s="12"/>
      <c r="F31" s="2"/>
    </row>
    <row r="32" spans="1:6" ht="19.5" customHeight="1">
      <c r="A32" s="108"/>
      <c r="B32" s="1"/>
      <c r="C32" s="12"/>
      <c r="D32" s="12"/>
      <c r="E32" s="12"/>
      <c r="F32" s="2"/>
    </row>
    <row r="33" spans="1:6" ht="19.5" customHeight="1">
      <c r="A33" s="108"/>
      <c r="B33" s="1"/>
      <c r="C33" s="12"/>
      <c r="D33" s="12"/>
      <c r="E33" s="12"/>
      <c r="F33" s="2"/>
    </row>
    <row r="34" spans="1:6" ht="19.5" customHeight="1">
      <c r="A34" s="108"/>
      <c r="B34" s="1"/>
      <c r="C34" s="12"/>
      <c r="D34" s="12"/>
      <c r="E34" s="12"/>
      <c r="F34" s="2"/>
    </row>
    <row r="35" spans="1:6" ht="19.5" customHeight="1">
      <c r="A35" s="108"/>
      <c r="B35" s="1"/>
      <c r="C35" s="12"/>
      <c r="D35" s="12"/>
      <c r="E35" s="12"/>
      <c r="F35" s="2"/>
    </row>
    <row r="36" spans="1:6" ht="19.5" customHeight="1">
      <c r="A36" s="108"/>
      <c r="B36" s="1"/>
      <c r="C36" s="12"/>
      <c r="D36" s="12"/>
      <c r="E36" s="12"/>
      <c r="F36" s="2"/>
    </row>
    <row r="37" spans="1:6" ht="19.5" customHeight="1">
      <c r="A37" s="108"/>
      <c r="B37" s="1"/>
      <c r="C37" s="12"/>
      <c r="D37" s="12"/>
      <c r="E37" s="12"/>
      <c r="F37" s="2"/>
    </row>
    <row r="38" spans="1:6" ht="19.5" customHeight="1">
      <c r="A38" s="108"/>
      <c r="B38" s="1"/>
      <c r="C38" s="12"/>
      <c r="D38" s="12"/>
      <c r="E38" s="12"/>
      <c r="F38" s="2"/>
    </row>
    <row r="39" spans="1:6" ht="19.5" customHeight="1">
      <c r="A39" s="8"/>
      <c r="B39" s="1"/>
      <c r="C39" s="12"/>
      <c r="D39" s="12"/>
      <c r="E39" s="12"/>
      <c r="F39" s="2"/>
    </row>
    <row r="40" spans="1:6" ht="19.5" customHeight="1" thickBot="1">
      <c r="A40" s="9"/>
      <c r="B40" s="3"/>
      <c r="C40" s="13"/>
      <c r="D40" s="13"/>
      <c r="E40" s="13"/>
      <c r="F40" s="4"/>
    </row>
  </sheetData>
  <mergeCells count="2">
    <mergeCell ref="C2:E2"/>
    <mergeCell ref="C3:D3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84325-0436-44DA-86BC-CE4E559DC56D}">
  <sheetPr codeName="Sheet9"/>
  <dimension ref="A1:F51"/>
  <sheetViews>
    <sheetView zoomScaleNormal="100" workbookViewId="0">
      <selection activeCell="I47" sqref="I47"/>
    </sheetView>
  </sheetViews>
  <sheetFormatPr defaultRowHeight="16.5"/>
  <cols>
    <col min="1" max="1" width="8.5" style="6" customWidth="1"/>
    <col min="2" max="2" width="26.75" customWidth="1"/>
    <col min="3" max="5" width="13.875" style="10" customWidth="1"/>
    <col min="6" max="6" width="20.5" customWidth="1"/>
  </cols>
  <sheetData>
    <row r="1" spans="1:6">
      <c r="A1" s="53"/>
      <c r="B1" s="54"/>
      <c r="C1" s="55"/>
      <c r="D1" s="55"/>
      <c r="E1" s="55"/>
      <c r="F1" s="54"/>
    </row>
    <row r="2" spans="1:6" ht="26.25">
      <c r="A2" s="53"/>
      <c r="B2" s="54"/>
      <c r="C2" s="289" t="s">
        <v>121</v>
      </c>
      <c r="D2" s="290"/>
      <c r="E2" s="291"/>
      <c r="F2" s="54"/>
    </row>
    <row r="3" spans="1:6">
      <c r="A3" s="53"/>
      <c r="B3" s="54"/>
      <c r="C3" s="55"/>
      <c r="D3" s="55"/>
      <c r="E3" s="55"/>
      <c r="F3" s="54"/>
    </row>
    <row r="4" spans="1:6" ht="17.25" thickBot="1">
      <c r="A4" s="56" t="s">
        <v>18</v>
      </c>
      <c r="B4" s="57" t="s">
        <v>19</v>
      </c>
      <c r="C4" s="287" t="s">
        <v>17</v>
      </c>
      <c r="D4" s="288"/>
      <c r="E4" s="59" t="s">
        <v>105</v>
      </c>
      <c r="F4" s="58" t="s">
        <v>33</v>
      </c>
    </row>
    <row r="5" spans="1:6" ht="23.25" customHeight="1" thickBot="1">
      <c r="A5" s="217" t="s">
        <v>0</v>
      </c>
      <c r="B5" s="61" t="s">
        <v>1</v>
      </c>
      <c r="C5" s="62" t="s">
        <v>2</v>
      </c>
      <c r="D5" s="62" t="s">
        <v>3</v>
      </c>
      <c r="E5" s="62" t="s">
        <v>4</v>
      </c>
      <c r="F5" s="63" t="s">
        <v>5</v>
      </c>
    </row>
    <row r="6" spans="1:6" ht="19.5" hidden="1" customHeight="1">
      <c r="A6" s="101">
        <v>44803</v>
      </c>
      <c r="B6" s="5" t="s">
        <v>15</v>
      </c>
      <c r="C6" s="11">
        <v>147000000</v>
      </c>
      <c r="D6" s="11"/>
      <c r="E6" s="11">
        <f>C6-D6</f>
        <v>147000000</v>
      </c>
      <c r="F6" s="17" t="s">
        <v>16</v>
      </c>
    </row>
    <row r="7" spans="1:6" ht="19.5" hidden="1" customHeight="1">
      <c r="A7" s="102">
        <v>44803</v>
      </c>
      <c r="B7" s="1" t="s">
        <v>7</v>
      </c>
      <c r="C7" s="12"/>
      <c r="D7" s="12">
        <v>75000000</v>
      </c>
      <c r="E7" s="12">
        <f>E6+C7-D7</f>
        <v>72000000</v>
      </c>
      <c r="F7" s="2"/>
    </row>
    <row r="8" spans="1:6" ht="19.5" hidden="1" customHeight="1">
      <c r="A8" s="102"/>
      <c r="B8" s="1" t="s">
        <v>20</v>
      </c>
      <c r="C8" s="12"/>
      <c r="D8" s="12"/>
      <c r="E8" s="12">
        <f t="shared" ref="E8:E50" si="0">E7+C8-D8</f>
        <v>72000000</v>
      </c>
      <c r="F8" s="2"/>
    </row>
    <row r="9" spans="1:6" ht="19.5" hidden="1" customHeight="1">
      <c r="A9" s="102">
        <v>44811</v>
      </c>
      <c r="B9" s="1" t="s">
        <v>27</v>
      </c>
      <c r="C9" s="12"/>
      <c r="D9" s="12">
        <v>22000000</v>
      </c>
      <c r="E9" s="12">
        <f t="shared" si="0"/>
        <v>50000000</v>
      </c>
      <c r="F9" s="22"/>
    </row>
    <row r="10" spans="1:6" ht="19.5" hidden="1" customHeight="1">
      <c r="A10" s="102">
        <v>44849</v>
      </c>
      <c r="B10" s="1" t="s">
        <v>29</v>
      </c>
      <c r="C10" s="12"/>
      <c r="D10" s="12">
        <v>50000000</v>
      </c>
      <c r="E10" s="12">
        <f t="shared" si="0"/>
        <v>0</v>
      </c>
      <c r="F10" s="26"/>
    </row>
    <row r="11" spans="1:6" ht="19.5" hidden="1" customHeight="1">
      <c r="A11" s="102">
        <v>44965</v>
      </c>
      <c r="B11" s="40" t="s">
        <v>31</v>
      </c>
      <c r="C11" s="41">
        <v>130000000</v>
      </c>
      <c r="D11" s="12"/>
      <c r="E11" s="23">
        <f t="shared" si="0"/>
        <v>130000000</v>
      </c>
      <c r="F11" s="66" t="s">
        <v>103</v>
      </c>
    </row>
    <row r="12" spans="1:6" ht="19.5" hidden="1" customHeight="1">
      <c r="A12" s="121">
        <v>44945</v>
      </c>
      <c r="B12" s="33" t="s">
        <v>32</v>
      </c>
      <c r="C12" s="32"/>
      <c r="D12" s="32">
        <v>100000000</v>
      </c>
      <c r="E12" s="32">
        <f t="shared" si="0"/>
        <v>30000000</v>
      </c>
      <c r="F12" s="2"/>
    </row>
    <row r="13" spans="1:6" ht="19.5" hidden="1" customHeight="1">
      <c r="A13" s="102">
        <v>44991</v>
      </c>
      <c r="B13" s="1" t="s">
        <v>34</v>
      </c>
      <c r="C13" s="12">
        <v>300000</v>
      </c>
      <c r="D13" s="12"/>
      <c r="E13" s="12">
        <f t="shared" si="0"/>
        <v>30300000</v>
      </c>
      <c r="F13" s="2" t="s">
        <v>100</v>
      </c>
    </row>
    <row r="14" spans="1:6" ht="19.5" hidden="1" customHeight="1">
      <c r="A14" s="102">
        <v>44996</v>
      </c>
      <c r="B14" s="1" t="s">
        <v>102</v>
      </c>
      <c r="C14" s="12">
        <v>500000</v>
      </c>
      <c r="D14" s="12"/>
      <c r="E14" s="12">
        <f t="shared" si="0"/>
        <v>30800000</v>
      </c>
      <c r="F14" s="2" t="s">
        <v>69</v>
      </c>
    </row>
    <row r="15" spans="1:6" ht="19.5" hidden="1" customHeight="1">
      <c r="A15" s="102">
        <v>45000</v>
      </c>
      <c r="B15" s="31" t="s">
        <v>49</v>
      </c>
      <c r="C15" s="32"/>
      <c r="D15" s="32">
        <v>50000000</v>
      </c>
      <c r="E15" s="12">
        <f t="shared" si="0"/>
        <v>-19200000</v>
      </c>
      <c r="F15" s="2"/>
    </row>
    <row r="16" spans="1:6" ht="19.5" hidden="1" customHeight="1">
      <c r="A16" s="102">
        <v>45006</v>
      </c>
      <c r="B16" s="1" t="s">
        <v>101</v>
      </c>
      <c r="C16" s="12">
        <v>514000</v>
      </c>
      <c r="D16" s="12"/>
      <c r="E16" s="12">
        <f t="shared" si="0"/>
        <v>-18686000</v>
      </c>
      <c r="F16" s="2" t="s">
        <v>398</v>
      </c>
    </row>
    <row r="17" spans="1:6" ht="19.5" hidden="1" customHeight="1">
      <c r="A17" s="102">
        <v>45036</v>
      </c>
      <c r="B17" s="33" t="s">
        <v>73</v>
      </c>
      <c r="C17" s="32">
        <v>16500000</v>
      </c>
      <c r="D17" s="12"/>
      <c r="E17" s="12">
        <f t="shared" si="0"/>
        <v>-2186000</v>
      </c>
      <c r="F17" s="22" t="s">
        <v>104</v>
      </c>
    </row>
    <row r="18" spans="1:6" ht="19.5" hidden="1" customHeight="1">
      <c r="A18" s="102">
        <v>45148</v>
      </c>
      <c r="B18" s="1" t="s">
        <v>268</v>
      </c>
      <c r="C18" s="12">
        <v>660000</v>
      </c>
      <c r="D18" s="12"/>
      <c r="E18" s="12">
        <f t="shared" si="0"/>
        <v>-1526000</v>
      </c>
      <c r="F18" s="2" t="s">
        <v>397</v>
      </c>
    </row>
    <row r="19" spans="1:6" ht="19.5" hidden="1" customHeight="1">
      <c r="A19" s="102">
        <v>45164</v>
      </c>
      <c r="B19" s="1" t="s">
        <v>269</v>
      </c>
      <c r="C19" s="12">
        <v>200000</v>
      </c>
      <c r="D19" s="12"/>
      <c r="E19" s="12">
        <f t="shared" si="0"/>
        <v>-1326000</v>
      </c>
      <c r="F19" s="2" t="s">
        <v>291</v>
      </c>
    </row>
    <row r="20" spans="1:6" ht="19.5" hidden="1" customHeight="1">
      <c r="A20" s="102">
        <v>45168</v>
      </c>
      <c r="B20" s="1" t="s">
        <v>340</v>
      </c>
      <c r="C20" s="12"/>
      <c r="D20" s="82">
        <v>4500000</v>
      </c>
      <c r="E20" s="12">
        <f t="shared" si="0"/>
        <v>-5826000</v>
      </c>
      <c r="F20" s="2" t="s">
        <v>271</v>
      </c>
    </row>
    <row r="21" spans="1:6" ht="19.5" hidden="1" customHeight="1">
      <c r="A21" s="102">
        <v>45246</v>
      </c>
      <c r="B21" s="1" t="s">
        <v>395</v>
      </c>
      <c r="C21" s="12">
        <v>400000</v>
      </c>
      <c r="D21" s="23"/>
      <c r="E21" s="12">
        <f t="shared" si="0"/>
        <v>-5426000</v>
      </c>
      <c r="F21" s="26" t="s">
        <v>396</v>
      </c>
    </row>
    <row r="22" spans="1:6" ht="19.5" hidden="1" customHeight="1">
      <c r="A22" s="102">
        <v>45247</v>
      </c>
      <c r="B22" s="1" t="s">
        <v>409</v>
      </c>
      <c r="C22" s="12"/>
      <c r="D22" s="82">
        <v>18480000</v>
      </c>
      <c r="E22" s="12">
        <f t="shared" ref="E22" si="1">E21+C22-D22</f>
        <v>-23906000</v>
      </c>
      <c r="F22" s="24"/>
    </row>
    <row r="23" spans="1:6" ht="19.5" hidden="1" customHeight="1">
      <c r="A23" s="102">
        <v>45271</v>
      </c>
      <c r="B23" s="1" t="s">
        <v>413</v>
      </c>
      <c r="C23" s="12"/>
      <c r="D23" s="82">
        <v>12320000</v>
      </c>
      <c r="E23" s="23">
        <f t="shared" si="0"/>
        <v>-36226000</v>
      </c>
      <c r="F23" s="24"/>
    </row>
    <row r="24" spans="1:6" ht="19.5" hidden="1" customHeight="1">
      <c r="A24" s="102">
        <v>45357</v>
      </c>
      <c r="B24" s="1" t="s">
        <v>460</v>
      </c>
      <c r="C24" s="12"/>
      <c r="D24" s="23">
        <v>-16000000</v>
      </c>
      <c r="E24" s="12">
        <f t="shared" si="0"/>
        <v>-20226000</v>
      </c>
      <c r="F24" s="24" t="s">
        <v>461</v>
      </c>
    </row>
    <row r="25" spans="1:6" ht="19.5" hidden="1" customHeight="1">
      <c r="A25" s="102">
        <v>45357</v>
      </c>
      <c r="B25" s="1" t="s">
        <v>462</v>
      </c>
      <c r="C25" s="12"/>
      <c r="D25" s="23">
        <v>-20000000</v>
      </c>
      <c r="E25" s="12">
        <f t="shared" si="0"/>
        <v>-226000</v>
      </c>
      <c r="F25" s="42" t="s">
        <v>463</v>
      </c>
    </row>
    <row r="26" spans="1:6" ht="19.5" hidden="1" customHeight="1">
      <c r="A26" s="102"/>
      <c r="B26" s="1" t="s">
        <v>464</v>
      </c>
      <c r="C26" s="12"/>
      <c r="D26" s="12">
        <v>-226000</v>
      </c>
      <c r="E26" s="12">
        <f t="shared" si="0"/>
        <v>0</v>
      </c>
      <c r="F26" s="24" t="s">
        <v>544</v>
      </c>
    </row>
    <row r="27" spans="1:6" ht="19.5" hidden="1" customHeight="1">
      <c r="A27" s="102">
        <v>45404</v>
      </c>
      <c r="B27" s="1" t="s">
        <v>543</v>
      </c>
      <c r="C27" s="12">
        <v>9500000</v>
      </c>
      <c r="D27" s="12"/>
      <c r="E27" s="12">
        <f t="shared" si="0"/>
        <v>9500000</v>
      </c>
      <c r="F27" s="2"/>
    </row>
    <row r="28" spans="1:6" ht="19.5" hidden="1" customHeight="1">
      <c r="A28" s="102">
        <v>45420</v>
      </c>
      <c r="B28" s="1" t="s">
        <v>649</v>
      </c>
      <c r="C28" s="12">
        <v>500000</v>
      </c>
      <c r="D28" s="12"/>
      <c r="E28" s="12">
        <f t="shared" si="0"/>
        <v>10000000</v>
      </c>
      <c r="F28" s="2" t="s">
        <v>907</v>
      </c>
    </row>
    <row r="29" spans="1:6" ht="19.5" hidden="1" customHeight="1">
      <c r="A29" s="102">
        <v>45572</v>
      </c>
      <c r="B29" s="1" t="s">
        <v>810</v>
      </c>
      <c r="C29" s="12">
        <v>950000</v>
      </c>
      <c r="D29" s="12"/>
      <c r="E29" s="12">
        <f t="shared" si="0"/>
        <v>10950000</v>
      </c>
      <c r="F29" s="2"/>
    </row>
    <row r="30" spans="1:6" ht="19.5" hidden="1" customHeight="1">
      <c r="A30" s="102"/>
      <c r="B30" s="33" t="s">
        <v>996</v>
      </c>
      <c r="C30" s="32"/>
      <c r="D30" s="32">
        <v>3600000</v>
      </c>
      <c r="E30" s="12">
        <f t="shared" si="0"/>
        <v>7350000</v>
      </c>
      <c r="F30" s="2"/>
    </row>
    <row r="31" spans="1:6" ht="19.5" hidden="1" customHeight="1">
      <c r="A31" s="102">
        <v>45624</v>
      </c>
      <c r="B31" s="206" t="s">
        <v>1008</v>
      </c>
      <c r="C31" s="41"/>
      <c r="D31" s="41">
        <v>13500000</v>
      </c>
      <c r="E31" s="12">
        <f t="shared" si="0"/>
        <v>-6150000</v>
      </c>
      <c r="F31" s="197" t="s">
        <v>997</v>
      </c>
    </row>
    <row r="32" spans="1:6" ht="19.5" hidden="1" customHeight="1">
      <c r="A32" s="102">
        <v>45628</v>
      </c>
      <c r="B32" s="1" t="s">
        <v>1018</v>
      </c>
      <c r="C32" s="12">
        <v>700000</v>
      </c>
      <c r="D32" s="12"/>
      <c r="E32" s="12">
        <f t="shared" si="0"/>
        <v>-5450000</v>
      </c>
      <c r="F32" s="2" t="s">
        <v>1028</v>
      </c>
    </row>
    <row r="33" spans="1:6" ht="19.5" hidden="1" customHeight="1">
      <c r="A33" s="102">
        <v>45644</v>
      </c>
      <c r="B33" s="40" t="s">
        <v>1014</v>
      </c>
      <c r="C33" s="41"/>
      <c r="D33" s="41">
        <v>5000000</v>
      </c>
      <c r="E33" s="12">
        <f t="shared" si="0"/>
        <v>-10450000</v>
      </c>
      <c r="F33" s="2"/>
    </row>
    <row r="34" spans="1:6" ht="19.5" hidden="1" customHeight="1">
      <c r="A34" s="216" t="s">
        <v>1029</v>
      </c>
      <c r="B34" s="1" t="s">
        <v>1030</v>
      </c>
      <c r="C34" s="96">
        <v>450000</v>
      </c>
      <c r="D34" s="96">
        <v>-10000000</v>
      </c>
      <c r="E34" s="96">
        <f t="shared" si="0"/>
        <v>0</v>
      </c>
      <c r="F34" s="2" t="s">
        <v>1027</v>
      </c>
    </row>
    <row r="35" spans="1:6" ht="19.5" customHeight="1">
      <c r="A35" s="102">
        <v>45720</v>
      </c>
      <c r="B35" s="1" t="s">
        <v>1167</v>
      </c>
      <c r="C35" s="12">
        <v>400000</v>
      </c>
      <c r="D35" s="12"/>
      <c r="E35" s="12">
        <f t="shared" si="0"/>
        <v>400000</v>
      </c>
      <c r="F35" s="2" t="s">
        <v>1166</v>
      </c>
    </row>
    <row r="36" spans="1:6" ht="19.5" customHeight="1">
      <c r="A36" s="102">
        <v>45733</v>
      </c>
      <c r="B36" s="40" t="s">
        <v>1076</v>
      </c>
      <c r="C36" s="41">
        <v>35500000</v>
      </c>
      <c r="D36" s="12"/>
      <c r="E36" s="12">
        <f t="shared" si="0"/>
        <v>35900000</v>
      </c>
      <c r="F36" s="2"/>
    </row>
    <row r="37" spans="1:6" ht="19.5" customHeight="1">
      <c r="A37" s="102">
        <v>45762</v>
      </c>
      <c r="B37" s="1" t="s">
        <v>1160</v>
      </c>
      <c r="C37" s="12">
        <v>25000000</v>
      </c>
      <c r="D37" s="12"/>
      <c r="E37" s="12">
        <f t="shared" si="0"/>
        <v>60900000</v>
      </c>
      <c r="F37" s="26" t="s">
        <v>1135</v>
      </c>
    </row>
    <row r="38" spans="1:6" ht="19.5" customHeight="1">
      <c r="A38" s="102">
        <v>45775</v>
      </c>
      <c r="B38" s="1" t="s">
        <v>1170</v>
      </c>
      <c r="C38" s="12">
        <v>730000</v>
      </c>
      <c r="D38" s="12"/>
      <c r="E38" s="12">
        <f t="shared" si="0"/>
        <v>61630000</v>
      </c>
      <c r="F38" s="197" t="s">
        <v>387</v>
      </c>
    </row>
    <row r="39" spans="1:6" ht="19.5" customHeight="1">
      <c r="A39" s="102">
        <v>45776</v>
      </c>
      <c r="B39" s="1" t="s">
        <v>1173</v>
      </c>
      <c r="C39" s="12">
        <v>2500000</v>
      </c>
      <c r="D39" s="12"/>
      <c r="E39" s="12">
        <f t="shared" si="0"/>
        <v>64130000</v>
      </c>
      <c r="F39" s="197" t="s">
        <v>1174</v>
      </c>
    </row>
    <row r="40" spans="1:6" ht="19.5" customHeight="1">
      <c r="A40" s="102"/>
      <c r="B40" s="1" t="s">
        <v>1193</v>
      </c>
      <c r="C40" s="12">
        <v>32000000</v>
      </c>
      <c r="D40" s="12"/>
      <c r="E40" s="12">
        <f t="shared" si="0"/>
        <v>96130000</v>
      </c>
      <c r="F40" s="24" t="s">
        <v>1178</v>
      </c>
    </row>
    <row r="41" spans="1:6" ht="19.5" customHeight="1">
      <c r="A41" s="102"/>
      <c r="B41" s="1" t="s">
        <v>537</v>
      </c>
      <c r="C41" s="12">
        <v>32000000</v>
      </c>
      <c r="D41" s="12"/>
      <c r="E41" s="12">
        <f t="shared" si="0"/>
        <v>128130000</v>
      </c>
      <c r="F41" s="42" t="s">
        <v>1177</v>
      </c>
    </row>
    <row r="42" spans="1:6" ht="19.5" customHeight="1">
      <c r="A42" s="102"/>
      <c r="B42" s="1"/>
      <c r="C42" s="12"/>
      <c r="D42" s="12"/>
      <c r="E42" s="12">
        <f t="shared" si="0"/>
        <v>128130000</v>
      </c>
      <c r="F42" s="2"/>
    </row>
    <row r="43" spans="1:6" ht="19.5" customHeight="1">
      <c r="A43" s="102"/>
      <c r="B43" s="1"/>
      <c r="C43" s="12"/>
      <c r="D43" s="12"/>
      <c r="E43" s="12">
        <f t="shared" si="0"/>
        <v>128130000</v>
      </c>
      <c r="F43" s="2"/>
    </row>
    <row r="44" spans="1:6" ht="19.5" customHeight="1">
      <c r="A44" s="102"/>
      <c r="B44" s="1"/>
      <c r="C44" s="12"/>
      <c r="D44" s="12"/>
      <c r="E44" s="12">
        <f t="shared" si="0"/>
        <v>128130000</v>
      </c>
      <c r="F44" s="2"/>
    </row>
    <row r="45" spans="1:6" ht="19.5" customHeight="1">
      <c r="A45" s="102"/>
      <c r="B45" s="1"/>
      <c r="C45" s="12"/>
      <c r="D45" s="12"/>
      <c r="E45" s="12">
        <f t="shared" si="0"/>
        <v>128130000</v>
      </c>
      <c r="F45" s="2"/>
    </row>
    <row r="46" spans="1:6" ht="19.5" customHeight="1">
      <c r="A46" s="102"/>
      <c r="B46" s="1"/>
      <c r="C46" s="12"/>
      <c r="D46" s="12"/>
      <c r="E46" s="12">
        <f t="shared" si="0"/>
        <v>128130000</v>
      </c>
      <c r="F46" s="2"/>
    </row>
    <row r="47" spans="1:6" ht="19.5" customHeight="1">
      <c r="A47" s="102"/>
      <c r="B47" s="1"/>
      <c r="C47" s="12"/>
      <c r="D47" s="12"/>
      <c r="E47" s="12">
        <f t="shared" si="0"/>
        <v>128130000</v>
      </c>
      <c r="F47" s="2"/>
    </row>
    <row r="48" spans="1:6" ht="19.5" customHeight="1">
      <c r="A48" s="102"/>
      <c r="B48" s="1"/>
      <c r="C48" s="12"/>
      <c r="D48" s="12"/>
      <c r="E48" s="12">
        <f t="shared" si="0"/>
        <v>128130000</v>
      </c>
      <c r="F48" s="2"/>
    </row>
    <row r="49" spans="1:6" ht="19.5" customHeight="1">
      <c r="A49" s="8"/>
      <c r="B49" s="1"/>
      <c r="C49" s="12"/>
      <c r="D49" s="12"/>
      <c r="E49" s="12">
        <f t="shared" si="0"/>
        <v>128130000</v>
      </c>
      <c r="F49" s="2"/>
    </row>
    <row r="50" spans="1:6" ht="19.5" customHeight="1">
      <c r="A50" s="8"/>
      <c r="B50" s="1"/>
      <c r="C50" s="12"/>
      <c r="D50" s="12"/>
      <c r="E50" s="12">
        <f t="shared" si="0"/>
        <v>128130000</v>
      </c>
      <c r="F50" s="2"/>
    </row>
    <row r="51" spans="1:6" ht="19.5" customHeight="1" thickBot="1">
      <c r="A51" s="9"/>
      <c r="B51" s="3"/>
      <c r="C51" s="13"/>
      <c r="D51" s="13"/>
      <c r="E51" s="13"/>
      <c r="F51" s="4"/>
    </row>
  </sheetData>
  <mergeCells count="2">
    <mergeCell ref="C4:D4"/>
    <mergeCell ref="C2:E2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A5835-700E-4D2A-9370-082935A52135}">
  <dimension ref="A2:F40"/>
  <sheetViews>
    <sheetView zoomScaleNormal="100" workbookViewId="0">
      <selection activeCell="I36" sqref="I36"/>
    </sheetView>
  </sheetViews>
  <sheetFormatPr defaultRowHeight="16.5"/>
  <cols>
    <col min="1" max="1" width="7.375" style="6" customWidth="1"/>
    <col min="2" max="2" width="26.75" customWidth="1"/>
    <col min="3" max="5" width="13.875" style="10" customWidth="1"/>
    <col min="6" max="6" width="18.25" customWidth="1"/>
  </cols>
  <sheetData>
    <row r="2" spans="1:6" ht="20.25">
      <c r="C2" s="258" t="s">
        <v>238</v>
      </c>
      <c r="D2" s="259"/>
      <c r="E2" s="260"/>
    </row>
    <row r="3" spans="1:6" ht="17.25" thickBot="1">
      <c r="A3" s="6" t="s">
        <v>280</v>
      </c>
      <c r="B3" s="44" t="s">
        <v>281</v>
      </c>
      <c r="C3" s="262" t="s">
        <v>282</v>
      </c>
      <c r="D3" s="262"/>
      <c r="E3" s="14"/>
    </row>
    <row r="4" spans="1:6" ht="23.25" customHeight="1" thickBot="1">
      <c r="A4" s="18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6" ht="19.5" hidden="1" customHeight="1">
      <c r="A5" s="7">
        <v>45083</v>
      </c>
      <c r="B5" s="5" t="s">
        <v>283</v>
      </c>
      <c r="C5" s="11">
        <v>5635100</v>
      </c>
      <c r="D5" s="11"/>
      <c r="E5" s="11">
        <f>C5-D5</f>
        <v>5635100</v>
      </c>
      <c r="F5" s="25"/>
    </row>
    <row r="6" spans="1:6" ht="19.5" hidden="1" customHeight="1">
      <c r="A6" s="8">
        <v>45163</v>
      </c>
      <c r="B6" s="33" t="s">
        <v>7</v>
      </c>
      <c r="C6" s="32"/>
      <c r="D6" s="32">
        <v>5000000</v>
      </c>
      <c r="E6" s="32">
        <f>E5+C6-D6</f>
        <v>635100</v>
      </c>
      <c r="F6" s="38"/>
    </row>
    <row r="7" spans="1:6" ht="19.5" hidden="1" customHeight="1">
      <c r="A7" s="8">
        <v>45173</v>
      </c>
      <c r="B7" s="1" t="s">
        <v>284</v>
      </c>
      <c r="C7" s="12">
        <v>100000</v>
      </c>
      <c r="D7" s="95">
        <v>35100</v>
      </c>
      <c r="E7" s="96">
        <f t="shared" ref="E7:E27" si="0">E6+C7-D7</f>
        <v>700000</v>
      </c>
      <c r="F7" s="2" t="s">
        <v>285</v>
      </c>
    </row>
    <row r="8" spans="1:6" ht="19.5" hidden="1" customHeight="1">
      <c r="A8" s="8">
        <v>45187</v>
      </c>
      <c r="B8" s="1" t="s">
        <v>297</v>
      </c>
      <c r="C8" s="12">
        <v>833500</v>
      </c>
      <c r="D8" s="12"/>
      <c r="E8" s="23">
        <f t="shared" si="0"/>
        <v>1533500</v>
      </c>
      <c r="F8" s="2"/>
    </row>
    <row r="9" spans="1:6" ht="19.5" hidden="1" customHeight="1">
      <c r="A9" s="108"/>
      <c r="B9" s="1" t="s">
        <v>7</v>
      </c>
      <c r="C9" s="12"/>
      <c r="D9" s="12">
        <v>1500000</v>
      </c>
      <c r="E9" s="97">
        <f t="shared" si="0"/>
        <v>33500</v>
      </c>
      <c r="F9" s="2" t="s">
        <v>335</v>
      </c>
    </row>
    <row r="10" spans="1:6" ht="19.5" hidden="1" customHeight="1">
      <c r="A10" s="108"/>
      <c r="B10" s="1" t="s">
        <v>335</v>
      </c>
      <c r="C10" s="12"/>
      <c r="D10" s="12">
        <v>33500</v>
      </c>
      <c r="E10" s="12">
        <f t="shared" si="0"/>
        <v>0</v>
      </c>
      <c r="F10" s="2"/>
    </row>
    <row r="11" spans="1:6" ht="19.5" hidden="1" customHeight="1">
      <c r="A11" s="108">
        <v>45230</v>
      </c>
      <c r="B11" s="1" t="s">
        <v>442</v>
      </c>
      <c r="C11" s="12">
        <v>277000</v>
      </c>
      <c r="D11" s="12">
        <v>277000</v>
      </c>
      <c r="E11" s="12">
        <f t="shared" si="0"/>
        <v>0</v>
      </c>
      <c r="F11" s="2"/>
    </row>
    <row r="12" spans="1:6" ht="19.5" hidden="1" customHeight="1">
      <c r="A12" s="108">
        <v>45434</v>
      </c>
      <c r="B12" s="1" t="s">
        <v>602</v>
      </c>
      <c r="C12" s="12">
        <v>1500000</v>
      </c>
      <c r="D12" s="12"/>
      <c r="E12" s="12">
        <f t="shared" si="0"/>
        <v>1500000</v>
      </c>
      <c r="F12" s="2" t="s">
        <v>335</v>
      </c>
    </row>
    <row r="13" spans="1:6" ht="19.5" hidden="1" customHeight="1">
      <c r="A13" s="108">
        <v>45444</v>
      </c>
      <c r="B13" s="1" t="s">
        <v>642</v>
      </c>
      <c r="C13" s="12">
        <v>48500</v>
      </c>
      <c r="D13" s="12"/>
      <c r="E13" s="12">
        <f t="shared" si="0"/>
        <v>1548500</v>
      </c>
      <c r="F13" s="2" t="s">
        <v>643</v>
      </c>
    </row>
    <row r="14" spans="1:6" ht="19.5" hidden="1" customHeight="1">
      <c r="A14" s="108">
        <v>45464</v>
      </c>
      <c r="B14" s="1" t="s">
        <v>7</v>
      </c>
      <c r="C14" s="12"/>
      <c r="D14" s="12">
        <v>1500000</v>
      </c>
      <c r="E14" s="12">
        <f t="shared" si="0"/>
        <v>48500</v>
      </c>
      <c r="F14" s="2"/>
    </row>
    <row r="15" spans="1:6" ht="19.5" hidden="1" customHeight="1">
      <c r="A15" s="108">
        <v>45468</v>
      </c>
      <c r="B15" s="1" t="s">
        <v>7</v>
      </c>
      <c r="C15" s="12"/>
      <c r="D15" s="12">
        <v>48500</v>
      </c>
      <c r="E15" s="12">
        <f t="shared" si="0"/>
        <v>0</v>
      </c>
      <c r="F15" s="2"/>
    </row>
    <row r="16" spans="1:6" ht="19.5" customHeight="1">
      <c r="A16" s="108">
        <v>45541</v>
      </c>
      <c r="B16" s="1" t="s">
        <v>709</v>
      </c>
      <c r="C16" s="12">
        <v>4700000</v>
      </c>
      <c r="D16" s="12"/>
      <c r="E16" s="12">
        <f t="shared" si="0"/>
        <v>4700000</v>
      </c>
      <c r="F16" s="2"/>
    </row>
    <row r="17" spans="1:6" ht="19.5" customHeight="1">
      <c r="A17" s="108">
        <v>45595</v>
      </c>
      <c r="B17" s="1" t="s">
        <v>973</v>
      </c>
      <c r="C17" s="12">
        <v>570000</v>
      </c>
      <c r="D17" s="12"/>
      <c r="E17" s="12">
        <f t="shared" si="0"/>
        <v>5270000</v>
      </c>
      <c r="F17" s="2"/>
    </row>
    <row r="18" spans="1:6" ht="19.5" customHeight="1">
      <c r="A18" s="108">
        <v>45596</v>
      </c>
      <c r="B18" s="1" t="s">
        <v>974</v>
      </c>
      <c r="C18" s="12">
        <v>106500</v>
      </c>
      <c r="D18" s="12"/>
      <c r="E18" s="12">
        <f t="shared" si="0"/>
        <v>5376500</v>
      </c>
      <c r="F18" s="2" t="s">
        <v>975</v>
      </c>
    </row>
    <row r="19" spans="1:6" ht="19.5" customHeight="1">
      <c r="A19" s="190" t="s">
        <v>942</v>
      </c>
      <c r="B19" s="189" t="s">
        <v>941</v>
      </c>
      <c r="C19" s="12">
        <v>150000</v>
      </c>
      <c r="D19" s="12"/>
      <c r="E19" s="12">
        <f t="shared" si="0"/>
        <v>5526500</v>
      </c>
      <c r="F19" s="2"/>
    </row>
    <row r="20" spans="1:6" ht="19.5" customHeight="1">
      <c r="A20" s="108">
        <v>45600</v>
      </c>
      <c r="B20" s="36" t="s">
        <v>953</v>
      </c>
      <c r="C20" s="37"/>
      <c r="D20" s="37"/>
      <c r="E20" s="37">
        <f t="shared" si="0"/>
        <v>5526500</v>
      </c>
      <c r="F20" s="2" t="s">
        <v>940</v>
      </c>
    </row>
    <row r="21" spans="1:6" ht="19.5" customHeight="1">
      <c r="A21" s="108">
        <v>45618</v>
      </c>
      <c r="B21" s="1" t="s">
        <v>992</v>
      </c>
      <c r="C21" s="12">
        <v>526000</v>
      </c>
      <c r="D21" s="12"/>
      <c r="E21" s="27">
        <f t="shared" si="0"/>
        <v>6052500</v>
      </c>
      <c r="F21" s="2"/>
    </row>
    <row r="22" spans="1:6" ht="19.5" customHeight="1">
      <c r="A22" s="108">
        <v>45637</v>
      </c>
      <c r="B22" s="204" t="s">
        <v>1009</v>
      </c>
      <c r="C22" s="205">
        <v>117500000</v>
      </c>
      <c r="D22" s="12"/>
      <c r="E22" s="12">
        <f t="shared" si="0"/>
        <v>123552500</v>
      </c>
      <c r="F22" s="2"/>
    </row>
    <row r="23" spans="1:6" ht="19.5" customHeight="1">
      <c r="A23" s="108" t="s">
        <v>1011</v>
      </c>
      <c r="B23" s="33" t="s">
        <v>1012</v>
      </c>
      <c r="C23" s="32"/>
      <c r="D23" s="32">
        <v>69800000</v>
      </c>
      <c r="E23" s="12">
        <f t="shared" si="0"/>
        <v>53752500</v>
      </c>
      <c r="F23" s="2"/>
    </row>
    <row r="24" spans="1:6" ht="19.5" customHeight="1">
      <c r="A24" s="108">
        <v>45657</v>
      </c>
      <c r="B24" s="207" t="s">
        <v>7</v>
      </c>
      <c r="C24" s="208"/>
      <c r="D24" s="208">
        <v>10000000</v>
      </c>
      <c r="E24" s="208">
        <f t="shared" si="0"/>
        <v>43752500</v>
      </c>
      <c r="F24" s="2"/>
    </row>
    <row r="25" spans="1:6" ht="19.5" customHeight="1">
      <c r="A25" s="108">
        <v>45777</v>
      </c>
      <c r="B25" s="171" t="s">
        <v>1175</v>
      </c>
      <c r="C25" s="12">
        <v>300000</v>
      </c>
      <c r="D25" s="12"/>
      <c r="E25" s="12">
        <f t="shared" si="0"/>
        <v>44052500</v>
      </c>
      <c r="F25" s="2" t="s">
        <v>1176</v>
      </c>
    </row>
    <row r="26" spans="1:6" ht="19.5" customHeight="1">
      <c r="A26" s="108"/>
      <c r="B26" s="1"/>
      <c r="C26" s="12"/>
      <c r="D26" s="12"/>
      <c r="E26" s="12">
        <f t="shared" si="0"/>
        <v>44052500</v>
      </c>
      <c r="F26" s="2"/>
    </row>
    <row r="27" spans="1:6" ht="19.5" customHeight="1">
      <c r="A27" s="108"/>
      <c r="B27" s="1"/>
      <c r="C27" s="12"/>
      <c r="D27" s="12"/>
      <c r="E27" s="12">
        <f t="shared" si="0"/>
        <v>44052500</v>
      </c>
      <c r="F27" s="2"/>
    </row>
    <row r="28" spans="1:6" ht="19.5" customHeight="1">
      <c r="A28" s="108"/>
      <c r="B28" s="1"/>
      <c r="C28" s="12"/>
      <c r="D28" s="12"/>
      <c r="E28" s="12"/>
      <c r="F28" s="2"/>
    </row>
    <row r="29" spans="1:6" ht="19.5" customHeight="1">
      <c r="A29" s="108"/>
      <c r="B29" s="1"/>
      <c r="C29" s="12"/>
      <c r="D29" s="12"/>
      <c r="E29" s="12"/>
      <c r="F29" s="2"/>
    </row>
    <row r="30" spans="1:6" ht="19.5" customHeight="1">
      <c r="A30" s="108"/>
      <c r="B30" s="1"/>
      <c r="C30" s="12"/>
      <c r="D30" s="12"/>
      <c r="E30" s="12"/>
      <c r="F30" s="2"/>
    </row>
    <row r="31" spans="1:6" ht="19.5" customHeight="1">
      <c r="A31" s="108"/>
      <c r="B31" s="1"/>
      <c r="C31" s="12"/>
      <c r="D31" s="12"/>
      <c r="E31" s="12"/>
      <c r="F31" s="2"/>
    </row>
    <row r="32" spans="1:6" ht="19.5" customHeight="1">
      <c r="A32" s="108"/>
      <c r="B32" s="1"/>
      <c r="C32" s="12"/>
      <c r="D32" s="12"/>
      <c r="E32" s="12"/>
      <c r="F32" s="2"/>
    </row>
    <row r="33" spans="1:6" ht="19.5" customHeight="1">
      <c r="A33" s="108"/>
      <c r="B33" s="1"/>
      <c r="C33" s="12"/>
      <c r="D33" s="12"/>
      <c r="E33" s="12"/>
      <c r="F33" s="2"/>
    </row>
    <row r="34" spans="1:6" ht="19.5" customHeight="1">
      <c r="A34" s="108"/>
      <c r="B34" s="1"/>
      <c r="C34" s="12"/>
      <c r="D34" s="12"/>
      <c r="E34" s="12"/>
      <c r="F34" s="2"/>
    </row>
    <row r="35" spans="1:6" ht="19.5" customHeight="1">
      <c r="A35" s="8"/>
      <c r="B35" s="1"/>
      <c r="C35" s="12"/>
      <c r="D35" s="12"/>
      <c r="E35" s="12"/>
      <c r="F35" s="2"/>
    </row>
    <row r="36" spans="1:6" ht="19.5" customHeight="1">
      <c r="A36" s="8"/>
      <c r="B36" s="1"/>
      <c r="C36" s="12"/>
      <c r="D36" s="12"/>
      <c r="E36" s="12"/>
      <c r="F36" s="2"/>
    </row>
    <row r="37" spans="1:6" ht="19.5" customHeight="1">
      <c r="A37" s="8"/>
      <c r="B37" s="1"/>
      <c r="C37" s="12"/>
      <c r="D37" s="12"/>
      <c r="E37" s="12"/>
      <c r="F37" s="2"/>
    </row>
    <row r="38" spans="1:6" ht="19.5" customHeight="1">
      <c r="A38" s="8"/>
      <c r="B38" s="1"/>
      <c r="C38" s="12"/>
      <c r="D38" s="12"/>
      <c r="E38" s="12"/>
      <c r="F38" s="2"/>
    </row>
    <row r="39" spans="1:6" ht="19.5" customHeight="1">
      <c r="A39" s="8"/>
      <c r="B39" s="1"/>
      <c r="C39" s="12"/>
      <c r="D39" s="12"/>
      <c r="E39" s="12"/>
      <c r="F39" s="2"/>
    </row>
    <row r="40" spans="1:6" ht="19.5" customHeight="1" thickBot="1">
      <c r="A40" s="9"/>
      <c r="B40" s="3"/>
      <c r="C40" s="13"/>
      <c r="D40" s="13"/>
      <c r="E40" s="13"/>
      <c r="F40" s="4"/>
    </row>
  </sheetData>
  <mergeCells count="2">
    <mergeCell ref="C3:D3"/>
    <mergeCell ref="C2:E2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4F5FD-1E77-4389-B4AD-0246D59B5070}">
  <dimension ref="A1:F40"/>
  <sheetViews>
    <sheetView zoomScaleNormal="100" workbookViewId="0">
      <selection activeCell="E30" sqref="E30"/>
    </sheetView>
  </sheetViews>
  <sheetFormatPr defaultRowHeight="16.5"/>
  <cols>
    <col min="1" max="1" width="7.375" style="6" customWidth="1"/>
    <col min="2" max="2" width="26.75" customWidth="1"/>
    <col min="3" max="5" width="13.875" style="10" customWidth="1"/>
    <col min="6" max="6" width="18.25" customWidth="1"/>
  </cols>
  <sheetData>
    <row r="1" spans="1:6" s="54" customFormat="1">
      <c r="A1" s="53"/>
      <c r="C1" s="55"/>
      <c r="D1" s="55"/>
      <c r="E1" s="55"/>
    </row>
    <row r="2" spans="1:6" s="54" customFormat="1" ht="20.25">
      <c r="A2" s="53"/>
      <c r="C2" s="258" t="s">
        <v>238</v>
      </c>
      <c r="D2" s="259"/>
      <c r="E2" s="260"/>
    </row>
    <row r="3" spans="1:6" ht="17.25" thickBot="1">
      <c r="A3" s="6" t="s">
        <v>204</v>
      </c>
      <c r="B3" s="44" t="s">
        <v>205</v>
      </c>
      <c r="C3" s="262" t="s">
        <v>206</v>
      </c>
      <c r="D3" s="262"/>
      <c r="E3" s="14"/>
    </row>
    <row r="4" spans="1:6" ht="23.25" customHeight="1" thickBot="1">
      <c r="A4" s="18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6" ht="19.5" hidden="1" customHeight="1">
      <c r="A5" s="107">
        <v>45079</v>
      </c>
      <c r="B5" s="5" t="s">
        <v>201</v>
      </c>
      <c r="C5" s="11">
        <v>424000</v>
      </c>
      <c r="D5" s="11"/>
      <c r="E5" s="11">
        <f>C5-D5</f>
        <v>424000</v>
      </c>
      <c r="F5" s="25" t="s">
        <v>207</v>
      </c>
    </row>
    <row r="6" spans="1:6" ht="19.5" hidden="1" customHeight="1">
      <c r="A6" s="108">
        <v>45092</v>
      </c>
      <c r="B6" s="33" t="s">
        <v>202</v>
      </c>
      <c r="C6" s="32">
        <v>379500</v>
      </c>
      <c r="D6" s="32"/>
      <c r="E6" s="32">
        <f>E5+C6-D6</f>
        <v>803500</v>
      </c>
      <c r="F6" s="38" t="s">
        <v>208</v>
      </c>
    </row>
    <row r="7" spans="1:6" ht="19.5" hidden="1" customHeight="1">
      <c r="A7" s="108">
        <v>45101</v>
      </c>
      <c r="B7" s="1" t="s">
        <v>203</v>
      </c>
      <c r="C7" s="12">
        <v>36050</v>
      </c>
      <c r="D7" s="12"/>
      <c r="E7" s="23">
        <f t="shared" ref="E7:E27" si="0">E6+C7-D7</f>
        <v>839550</v>
      </c>
      <c r="F7" s="2" t="s">
        <v>142</v>
      </c>
    </row>
    <row r="8" spans="1:6" ht="19.5" hidden="1" customHeight="1">
      <c r="A8" s="108">
        <v>45216</v>
      </c>
      <c r="B8" s="1" t="s">
        <v>7</v>
      </c>
      <c r="C8" s="12">
        <v>-550</v>
      </c>
      <c r="D8" s="12">
        <v>839000</v>
      </c>
      <c r="E8" s="12">
        <f t="shared" si="0"/>
        <v>0</v>
      </c>
      <c r="F8" s="2"/>
    </row>
    <row r="9" spans="1:6" ht="19.5" hidden="1" customHeight="1">
      <c r="A9" s="108">
        <v>45225</v>
      </c>
      <c r="B9" s="1" t="s">
        <v>377</v>
      </c>
      <c r="C9" s="12">
        <v>296000</v>
      </c>
      <c r="D9" s="12"/>
      <c r="E9" s="12">
        <f t="shared" si="0"/>
        <v>296000</v>
      </c>
      <c r="F9" s="2"/>
    </row>
    <row r="10" spans="1:6" ht="19.5" hidden="1" customHeight="1">
      <c r="A10" s="108">
        <v>45233</v>
      </c>
      <c r="B10" s="1" t="s">
        <v>378</v>
      </c>
      <c r="C10" s="12">
        <v>35000</v>
      </c>
      <c r="D10" s="12"/>
      <c r="E10" s="23">
        <f t="shared" si="0"/>
        <v>331000</v>
      </c>
      <c r="F10" s="2"/>
    </row>
    <row r="11" spans="1:6" ht="19.5" hidden="1" customHeight="1">
      <c r="A11" s="108">
        <v>45268</v>
      </c>
      <c r="B11" s="1" t="s">
        <v>410</v>
      </c>
      <c r="C11" s="12">
        <v>100000</v>
      </c>
      <c r="D11" s="12"/>
      <c r="E11" s="12">
        <f t="shared" si="0"/>
        <v>431000</v>
      </c>
      <c r="F11" s="2"/>
    </row>
    <row r="12" spans="1:6" ht="19.5" hidden="1" customHeight="1">
      <c r="A12" s="108">
        <v>45268</v>
      </c>
      <c r="B12" s="1" t="s">
        <v>402</v>
      </c>
      <c r="C12" s="12">
        <v>-1000</v>
      </c>
      <c r="D12" s="12">
        <v>430000</v>
      </c>
      <c r="E12" s="12">
        <f t="shared" si="0"/>
        <v>0</v>
      </c>
      <c r="F12" s="2"/>
    </row>
    <row r="13" spans="1:6" ht="19.5" hidden="1" customHeight="1">
      <c r="A13" s="108">
        <v>45416</v>
      </c>
      <c r="B13" s="1" t="s">
        <v>518</v>
      </c>
      <c r="C13" s="12">
        <v>350000</v>
      </c>
      <c r="D13" s="12">
        <v>350000</v>
      </c>
      <c r="E13" s="12">
        <f t="shared" si="0"/>
        <v>0</v>
      </c>
      <c r="F13" s="2" t="s">
        <v>548</v>
      </c>
    </row>
    <row r="14" spans="1:6" ht="19.5" hidden="1" customHeight="1">
      <c r="A14" s="108">
        <v>45436</v>
      </c>
      <c r="B14" s="1" t="s">
        <v>661</v>
      </c>
      <c r="C14" s="12">
        <v>150000</v>
      </c>
      <c r="D14" s="12"/>
      <c r="E14" s="12">
        <f t="shared" si="0"/>
        <v>150000</v>
      </c>
      <c r="F14" s="2"/>
    </row>
    <row r="15" spans="1:6" ht="19.5" hidden="1" customHeight="1">
      <c r="A15" s="108">
        <v>45497</v>
      </c>
      <c r="B15" s="1" t="s">
        <v>7</v>
      </c>
      <c r="C15" s="12"/>
      <c r="D15" s="12">
        <v>150000</v>
      </c>
      <c r="E15" s="12">
        <f t="shared" si="0"/>
        <v>0</v>
      </c>
      <c r="F15" s="2"/>
    </row>
    <row r="16" spans="1:6" ht="19.5" hidden="1" customHeight="1">
      <c r="A16" s="108">
        <v>45524</v>
      </c>
      <c r="B16" s="1" t="s">
        <v>816</v>
      </c>
      <c r="C16" s="12">
        <v>1508000</v>
      </c>
      <c r="D16" s="12"/>
      <c r="E16" s="12">
        <f t="shared" si="0"/>
        <v>1508000</v>
      </c>
      <c r="F16" s="2"/>
    </row>
    <row r="17" spans="1:6" ht="19.5" hidden="1" customHeight="1">
      <c r="A17" s="108">
        <v>45623</v>
      </c>
      <c r="B17" s="1" t="s">
        <v>402</v>
      </c>
      <c r="C17" s="12"/>
      <c r="D17" s="12">
        <v>1500000</v>
      </c>
      <c r="E17" s="12">
        <f t="shared" si="0"/>
        <v>8000</v>
      </c>
      <c r="F17" s="2"/>
    </row>
    <row r="18" spans="1:6" ht="19.5" hidden="1" customHeight="1">
      <c r="A18" s="108"/>
      <c r="B18" s="209" t="s">
        <v>512</v>
      </c>
      <c r="C18" s="208">
        <v>-8000</v>
      </c>
      <c r="D18" s="12"/>
      <c r="E18" s="12">
        <f t="shared" si="0"/>
        <v>0</v>
      </c>
      <c r="F18" s="2"/>
    </row>
    <row r="19" spans="1:6" s="165" customFormat="1" ht="19.5" customHeight="1">
      <c r="A19" s="102">
        <v>45699</v>
      </c>
      <c r="B19" s="230" t="s">
        <v>1054</v>
      </c>
      <c r="C19" s="211">
        <v>110000000</v>
      </c>
      <c r="D19" s="211"/>
      <c r="E19" s="211">
        <f t="shared" si="0"/>
        <v>110000000</v>
      </c>
      <c r="F19" s="116"/>
    </row>
    <row r="20" spans="1:6" ht="19.5" customHeight="1">
      <c r="A20" s="108"/>
      <c r="B20" s="31" t="s">
        <v>39</v>
      </c>
      <c r="C20" s="32"/>
      <c r="D20" s="32">
        <v>70000000</v>
      </c>
      <c r="E20" s="211">
        <f t="shared" si="0"/>
        <v>40000000</v>
      </c>
      <c r="F20" s="2"/>
    </row>
    <row r="21" spans="1:6" ht="19.5" customHeight="1">
      <c r="A21" s="108">
        <v>45784</v>
      </c>
      <c r="B21" s="231" t="s">
        <v>518</v>
      </c>
      <c r="C21" s="211">
        <v>550000</v>
      </c>
      <c r="D21" s="211"/>
      <c r="E21" s="211">
        <f t="shared" si="0"/>
        <v>40550000</v>
      </c>
      <c r="F21" s="2"/>
    </row>
    <row r="22" spans="1:6" ht="19.5" customHeight="1">
      <c r="A22" s="108">
        <v>45789</v>
      </c>
      <c r="B22" s="231" t="s">
        <v>1233</v>
      </c>
      <c r="C22" s="211">
        <v>100000</v>
      </c>
      <c r="D22" s="211"/>
      <c r="E22" s="211">
        <f t="shared" si="0"/>
        <v>40650000</v>
      </c>
      <c r="F22" s="2"/>
    </row>
    <row r="23" spans="1:6" ht="19.5" customHeight="1">
      <c r="A23" s="108">
        <v>45797</v>
      </c>
      <c r="B23" s="231" t="s">
        <v>1232</v>
      </c>
      <c r="C23" s="211">
        <v>50000</v>
      </c>
      <c r="D23" s="211"/>
      <c r="E23" s="208">
        <f t="shared" si="0"/>
        <v>40700000</v>
      </c>
      <c r="F23" s="2"/>
    </row>
    <row r="24" spans="1:6" ht="19.5" customHeight="1">
      <c r="A24" s="108">
        <v>45808</v>
      </c>
      <c r="B24" s="231" t="s">
        <v>1286</v>
      </c>
      <c r="C24" s="211">
        <v>50000</v>
      </c>
      <c r="D24" s="211"/>
      <c r="E24" s="211">
        <f t="shared" si="0"/>
        <v>40750000</v>
      </c>
      <c r="F24" s="2"/>
    </row>
    <row r="25" spans="1:6" ht="19.5" customHeight="1">
      <c r="A25" s="108"/>
      <c r="B25" s="231"/>
      <c r="C25" s="211"/>
      <c r="D25" s="211"/>
      <c r="E25" s="211">
        <f t="shared" si="0"/>
        <v>40750000</v>
      </c>
      <c r="F25" s="2"/>
    </row>
    <row r="26" spans="1:6" ht="19.5" customHeight="1">
      <c r="A26" s="108"/>
      <c r="B26" s="231"/>
      <c r="C26" s="211"/>
      <c r="D26" s="211"/>
      <c r="E26" s="211">
        <f t="shared" si="0"/>
        <v>40750000</v>
      </c>
      <c r="F26" s="2"/>
    </row>
    <row r="27" spans="1:6" ht="19.5" customHeight="1">
      <c r="A27" s="108"/>
      <c r="B27" s="231"/>
      <c r="C27" s="211"/>
      <c r="D27" s="211"/>
      <c r="E27" s="211">
        <f t="shared" si="0"/>
        <v>40750000</v>
      </c>
      <c r="F27" s="2"/>
    </row>
    <row r="28" spans="1:6" ht="19.5" customHeight="1">
      <c r="A28" s="108"/>
      <c r="B28" s="231"/>
      <c r="C28" s="211"/>
      <c r="D28" s="211"/>
      <c r="E28" s="211"/>
      <c r="F28" s="2"/>
    </row>
    <row r="29" spans="1:6" ht="19.5" customHeight="1">
      <c r="A29" s="108"/>
      <c r="B29" s="231"/>
      <c r="C29" s="211"/>
      <c r="D29" s="211"/>
      <c r="E29" s="211"/>
      <c r="F29" s="2"/>
    </row>
    <row r="30" spans="1:6" ht="19.5" customHeight="1">
      <c r="A30" s="8"/>
      <c r="B30" s="231"/>
      <c r="C30" s="211"/>
      <c r="D30" s="211"/>
      <c r="E30" s="211"/>
      <c r="F30" s="2"/>
    </row>
    <row r="31" spans="1:6" ht="19.5" customHeight="1">
      <c r="A31" s="8"/>
      <c r="B31" s="231"/>
      <c r="C31" s="211"/>
      <c r="D31" s="211"/>
      <c r="E31" s="211"/>
      <c r="F31" s="2"/>
    </row>
    <row r="32" spans="1:6" ht="19.5" customHeight="1">
      <c r="A32" s="8"/>
      <c r="B32" s="231"/>
      <c r="C32" s="211"/>
      <c r="D32" s="211"/>
      <c r="E32" s="211"/>
      <c r="F32" s="2"/>
    </row>
    <row r="33" spans="1:6" ht="19.5" customHeight="1">
      <c r="A33" s="8"/>
      <c r="B33" s="231"/>
      <c r="C33" s="211"/>
      <c r="D33" s="211"/>
      <c r="E33" s="211"/>
      <c r="F33" s="2"/>
    </row>
    <row r="34" spans="1:6" ht="19.5" customHeight="1">
      <c r="A34" s="8"/>
      <c r="B34" s="231"/>
      <c r="C34" s="211"/>
      <c r="D34" s="211"/>
      <c r="E34" s="211"/>
      <c r="F34" s="2"/>
    </row>
    <row r="35" spans="1:6" ht="19.5" customHeight="1">
      <c r="A35" s="8"/>
      <c r="B35" s="231"/>
      <c r="C35" s="211"/>
      <c r="D35" s="211"/>
      <c r="E35" s="211"/>
      <c r="F35" s="2"/>
    </row>
    <row r="36" spans="1:6" ht="19.5" customHeight="1">
      <c r="A36" s="8"/>
      <c r="B36" s="231"/>
      <c r="C36" s="211"/>
      <c r="D36" s="211"/>
      <c r="E36" s="211"/>
      <c r="F36" s="2"/>
    </row>
    <row r="37" spans="1:6" ht="19.5" customHeight="1">
      <c r="A37" s="8"/>
      <c r="B37" s="1"/>
      <c r="C37" s="12"/>
      <c r="D37" s="12"/>
      <c r="E37" s="12"/>
      <c r="F37" s="2"/>
    </row>
    <row r="38" spans="1:6" ht="19.5" customHeight="1">
      <c r="A38" s="8"/>
      <c r="B38" s="1"/>
      <c r="C38" s="12"/>
      <c r="D38" s="12"/>
      <c r="E38" s="12"/>
      <c r="F38" s="2"/>
    </row>
    <row r="39" spans="1:6" ht="19.5" customHeight="1">
      <c r="A39" s="8"/>
      <c r="B39" s="1"/>
      <c r="C39" s="12"/>
      <c r="D39" s="12"/>
      <c r="E39" s="12"/>
      <c r="F39" s="2"/>
    </row>
    <row r="40" spans="1:6" ht="19.5" customHeight="1" thickBot="1">
      <c r="A40" s="9"/>
      <c r="B40" s="3"/>
      <c r="C40" s="13"/>
      <c r="D40" s="13"/>
      <c r="E40" s="13"/>
      <c r="F40" s="4"/>
    </row>
  </sheetData>
  <mergeCells count="2">
    <mergeCell ref="C2:E2"/>
    <mergeCell ref="C3:D3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D250F-1F66-40E8-8A87-15AF987E95E5}">
  <dimension ref="A2:F40"/>
  <sheetViews>
    <sheetView zoomScaleNormal="100" workbookViewId="0">
      <selection activeCell="F10" sqref="F10:F12"/>
    </sheetView>
  </sheetViews>
  <sheetFormatPr defaultRowHeight="16.5"/>
  <cols>
    <col min="1" max="1" width="9.25" style="6" customWidth="1"/>
    <col min="2" max="2" width="26.75" customWidth="1"/>
    <col min="3" max="5" width="13.875" style="10" customWidth="1"/>
    <col min="6" max="6" width="18.25" customWidth="1"/>
  </cols>
  <sheetData>
    <row r="2" spans="1:6" ht="20.25">
      <c r="C2" s="258" t="s">
        <v>238</v>
      </c>
      <c r="D2" s="259"/>
      <c r="E2" s="260"/>
    </row>
    <row r="3" spans="1:6" ht="17.25" thickBot="1">
      <c r="A3" s="6" t="s">
        <v>259</v>
      </c>
      <c r="B3" s="44" t="s">
        <v>261</v>
      </c>
      <c r="C3" s="262" t="s">
        <v>260</v>
      </c>
      <c r="D3" s="262"/>
      <c r="E3" s="14"/>
    </row>
    <row r="4" spans="1:6" ht="23.25" customHeight="1" thickBot="1">
      <c r="A4" s="18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6" ht="19.5" hidden="1" customHeight="1">
      <c r="A5" s="7">
        <v>45210</v>
      </c>
      <c r="B5" s="5" t="s">
        <v>341</v>
      </c>
      <c r="C5" s="11">
        <v>140000000</v>
      </c>
      <c r="D5" s="11">
        <v>10000000</v>
      </c>
      <c r="E5" s="11">
        <f>C5-D5</f>
        <v>130000000</v>
      </c>
      <c r="F5" s="25" t="s">
        <v>342</v>
      </c>
    </row>
    <row r="6" spans="1:6" ht="19.5" hidden="1" customHeight="1">
      <c r="A6" s="8">
        <v>45160</v>
      </c>
      <c r="B6" s="33" t="s">
        <v>108</v>
      </c>
      <c r="C6" s="32"/>
      <c r="D6" s="32">
        <v>10000000</v>
      </c>
      <c r="E6" s="32">
        <f>E5+C6-D6</f>
        <v>120000000</v>
      </c>
      <c r="F6" s="38" t="s">
        <v>262</v>
      </c>
    </row>
    <row r="7" spans="1:6" ht="19.5" hidden="1" customHeight="1">
      <c r="A7" s="8">
        <v>45239</v>
      </c>
      <c r="B7" s="1" t="s">
        <v>375</v>
      </c>
      <c r="C7" s="12">
        <v>900000</v>
      </c>
      <c r="D7" s="12">
        <v>900000</v>
      </c>
      <c r="E7" s="12">
        <f t="shared" ref="E7:E27" si="0">E6+C7-D7</f>
        <v>120000000</v>
      </c>
      <c r="F7" s="2" t="s">
        <v>376</v>
      </c>
    </row>
    <row r="8" spans="1:6" ht="19.5" hidden="1" customHeight="1">
      <c r="A8" s="8" t="s">
        <v>390</v>
      </c>
      <c r="B8" s="1" t="s">
        <v>391</v>
      </c>
      <c r="C8" s="12"/>
      <c r="D8" s="12">
        <v>50000000</v>
      </c>
      <c r="E8" s="12">
        <f t="shared" si="0"/>
        <v>70000000</v>
      </c>
      <c r="F8" s="2"/>
    </row>
    <row r="9" spans="1:6" ht="19.5" hidden="1" customHeight="1">
      <c r="A9" s="8">
        <v>45244</v>
      </c>
      <c r="B9" s="1" t="s">
        <v>7</v>
      </c>
      <c r="C9" s="12"/>
      <c r="D9" s="12">
        <v>70000000</v>
      </c>
      <c r="E9" s="12">
        <f t="shared" si="0"/>
        <v>0</v>
      </c>
      <c r="F9" s="2"/>
    </row>
    <row r="10" spans="1:6" ht="19.5" customHeight="1">
      <c r="A10" s="8">
        <v>45728</v>
      </c>
      <c r="B10" s="1" t="s">
        <v>1052</v>
      </c>
      <c r="C10" s="12">
        <v>45000000</v>
      </c>
      <c r="D10" s="12"/>
      <c r="E10" s="12">
        <f t="shared" si="0"/>
        <v>45000000</v>
      </c>
      <c r="F10" s="2" t="s">
        <v>1066</v>
      </c>
    </row>
    <row r="11" spans="1:6" ht="19.5" customHeight="1">
      <c r="A11" s="8" t="s">
        <v>1087</v>
      </c>
      <c r="B11" s="230" t="s">
        <v>87</v>
      </c>
      <c r="C11" s="12"/>
      <c r="D11" s="12">
        <v>21600000</v>
      </c>
      <c r="E11" s="12">
        <f t="shared" si="0"/>
        <v>23400000</v>
      </c>
      <c r="F11" s="2"/>
    </row>
    <row r="12" spans="1:6" ht="19.5" customHeight="1">
      <c r="A12" s="8">
        <v>45755</v>
      </c>
      <c r="B12" s="40" t="s">
        <v>7</v>
      </c>
      <c r="C12" s="41"/>
      <c r="D12" s="41">
        <v>23400000</v>
      </c>
      <c r="E12" s="12">
        <f t="shared" si="0"/>
        <v>0</v>
      </c>
      <c r="F12" s="2"/>
    </row>
    <row r="13" spans="1:6" ht="19.5" customHeight="1">
      <c r="A13" s="8"/>
      <c r="B13" s="1"/>
      <c r="C13" s="12"/>
      <c r="D13" s="12"/>
      <c r="E13" s="12">
        <f t="shared" si="0"/>
        <v>0</v>
      </c>
      <c r="F13" s="2"/>
    </row>
    <row r="14" spans="1:6" ht="19.5" customHeight="1">
      <c r="A14" s="8"/>
      <c r="B14" s="1"/>
      <c r="C14" s="12"/>
      <c r="D14" s="12"/>
      <c r="E14" s="12">
        <f t="shared" si="0"/>
        <v>0</v>
      </c>
      <c r="F14" s="2"/>
    </row>
    <row r="15" spans="1:6" ht="19.5" customHeight="1">
      <c r="A15" s="8"/>
      <c r="B15" s="1"/>
      <c r="C15" s="12"/>
      <c r="D15" s="12"/>
      <c r="E15" s="12">
        <f t="shared" si="0"/>
        <v>0</v>
      </c>
      <c r="F15" s="2"/>
    </row>
    <row r="16" spans="1:6" ht="19.5" customHeight="1">
      <c r="A16" s="8"/>
      <c r="B16" s="1"/>
      <c r="C16" s="12"/>
      <c r="D16" s="12"/>
      <c r="E16" s="12">
        <f t="shared" si="0"/>
        <v>0</v>
      </c>
      <c r="F16" s="2"/>
    </row>
    <row r="17" spans="1:6" ht="19.5" customHeight="1">
      <c r="A17" s="8"/>
      <c r="B17" s="1"/>
      <c r="C17" s="12"/>
      <c r="D17" s="12"/>
      <c r="E17" s="12">
        <f t="shared" si="0"/>
        <v>0</v>
      </c>
      <c r="F17" s="2"/>
    </row>
    <row r="18" spans="1:6" ht="19.5" customHeight="1">
      <c r="A18" s="8"/>
      <c r="B18" s="1"/>
      <c r="C18" s="12"/>
      <c r="D18" s="12"/>
      <c r="E18" s="12">
        <f t="shared" si="0"/>
        <v>0</v>
      </c>
      <c r="F18" s="2"/>
    </row>
    <row r="19" spans="1:6" ht="19.5" customHeight="1">
      <c r="A19" s="8"/>
      <c r="B19" s="1"/>
      <c r="C19" s="12"/>
      <c r="D19" s="12"/>
      <c r="E19" s="12">
        <f t="shared" si="0"/>
        <v>0</v>
      </c>
      <c r="F19" s="2"/>
    </row>
    <row r="20" spans="1:6" ht="19.5" customHeight="1">
      <c r="A20" s="8"/>
      <c r="B20" s="1"/>
      <c r="C20" s="12"/>
      <c r="D20" s="12"/>
      <c r="E20" s="12">
        <f t="shared" si="0"/>
        <v>0</v>
      </c>
      <c r="F20" s="2"/>
    </row>
    <row r="21" spans="1:6" ht="19.5" customHeight="1">
      <c r="A21" s="8"/>
      <c r="B21" s="1"/>
      <c r="C21" s="12"/>
      <c r="D21" s="12"/>
      <c r="E21" s="12">
        <f t="shared" si="0"/>
        <v>0</v>
      </c>
      <c r="F21" s="2"/>
    </row>
    <row r="22" spans="1:6" ht="19.5" customHeight="1">
      <c r="A22" s="8"/>
      <c r="B22" s="1"/>
      <c r="C22" s="12"/>
      <c r="D22" s="12"/>
      <c r="E22" s="12">
        <f t="shared" si="0"/>
        <v>0</v>
      </c>
      <c r="F22" s="2"/>
    </row>
    <row r="23" spans="1:6" ht="19.5" customHeight="1">
      <c r="A23" s="8"/>
      <c r="B23" s="1"/>
      <c r="C23" s="12"/>
      <c r="D23" s="12"/>
      <c r="E23" s="12">
        <f t="shared" si="0"/>
        <v>0</v>
      </c>
      <c r="F23" s="2"/>
    </row>
    <row r="24" spans="1:6" ht="19.5" customHeight="1">
      <c r="A24" s="8"/>
      <c r="B24" s="1"/>
      <c r="C24" s="12"/>
      <c r="D24" s="12"/>
      <c r="E24" s="12">
        <f t="shared" si="0"/>
        <v>0</v>
      </c>
      <c r="F24" s="2"/>
    </row>
    <row r="25" spans="1:6" ht="19.5" customHeight="1">
      <c r="A25" s="8"/>
      <c r="B25" s="1"/>
      <c r="C25" s="12"/>
      <c r="D25" s="12"/>
      <c r="E25" s="12">
        <f t="shared" si="0"/>
        <v>0</v>
      </c>
      <c r="F25" s="2"/>
    </row>
    <row r="26" spans="1:6" ht="19.5" customHeight="1">
      <c r="A26" s="8"/>
      <c r="B26" s="1"/>
      <c r="C26" s="12"/>
      <c r="D26" s="12"/>
      <c r="E26" s="12">
        <f t="shared" si="0"/>
        <v>0</v>
      </c>
      <c r="F26" s="2"/>
    </row>
    <row r="27" spans="1:6" ht="19.5" customHeight="1">
      <c r="A27" s="8"/>
      <c r="B27" s="1"/>
      <c r="C27" s="12"/>
      <c r="D27" s="12"/>
      <c r="E27" s="12">
        <f t="shared" si="0"/>
        <v>0</v>
      </c>
      <c r="F27" s="2"/>
    </row>
    <row r="28" spans="1:6" ht="19.5" customHeight="1">
      <c r="A28" s="8"/>
      <c r="B28" s="1"/>
      <c r="C28" s="12"/>
      <c r="D28" s="12"/>
      <c r="E28" s="12"/>
      <c r="F28" s="2"/>
    </row>
    <row r="29" spans="1:6" ht="19.5" customHeight="1">
      <c r="A29" s="8"/>
      <c r="B29" s="1"/>
      <c r="C29" s="12"/>
      <c r="D29" s="12"/>
      <c r="E29" s="12"/>
      <c r="F29" s="2"/>
    </row>
    <row r="30" spans="1:6" ht="19.5" customHeight="1">
      <c r="A30" s="8"/>
      <c r="B30" s="1"/>
      <c r="C30" s="12"/>
      <c r="D30" s="12"/>
      <c r="E30" s="12"/>
      <c r="F30" s="2"/>
    </row>
    <row r="31" spans="1:6" ht="19.5" customHeight="1">
      <c r="A31" s="8"/>
      <c r="B31" s="1"/>
      <c r="C31" s="12"/>
      <c r="D31" s="12"/>
      <c r="E31" s="12"/>
      <c r="F31" s="2"/>
    </row>
    <row r="32" spans="1:6" ht="19.5" customHeight="1">
      <c r="A32" s="8"/>
      <c r="B32" s="1"/>
      <c r="C32" s="12"/>
      <c r="D32" s="12"/>
      <c r="E32" s="12"/>
      <c r="F32" s="2"/>
    </row>
    <row r="33" spans="1:6" ht="19.5" customHeight="1">
      <c r="A33" s="8"/>
      <c r="B33" s="1"/>
      <c r="C33" s="12"/>
      <c r="D33" s="12"/>
      <c r="E33" s="12"/>
      <c r="F33" s="2"/>
    </row>
    <row r="34" spans="1:6" ht="19.5" customHeight="1">
      <c r="A34" s="8"/>
      <c r="B34" s="1"/>
      <c r="C34" s="12"/>
      <c r="D34" s="12"/>
      <c r="E34" s="12"/>
      <c r="F34" s="2"/>
    </row>
    <row r="35" spans="1:6" ht="19.5" customHeight="1">
      <c r="A35" s="8"/>
      <c r="B35" s="1"/>
      <c r="C35" s="12"/>
      <c r="D35" s="12"/>
      <c r="E35" s="12"/>
      <c r="F35" s="2"/>
    </row>
    <row r="36" spans="1:6" ht="19.5" customHeight="1">
      <c r="A36" s="8"/>
      <c r="B36" s="1"/>
      <c r="C36" s="12"/>
      <c r="D36" s="12"/>
      <c r="E36" s="12"/>
      <c r="F36" s="2"/>
    </row>
    <row r="37" spans="1:6" ht="19.5" customHeight="1">
      <c r="A37" s="8"/>
      <c r="B37" s="1"/>
      <c r="C37" s="12"/>
      <c r="D37" s="12"/>
      <c r="E37" s="12"/>
      <c r="F37" s="2"/>
    </row>
    <row r="38" spans="1:6" ht="19.5" customHeight="1">
      <c r="A38" s="8"/>
      <c r="B38" s="1"/>
      <c r="C38" s="12"/>
      <c r="D38" s="12"/>
      <c r="E38" s="12"/>
      <c r="F38" s="2"/>
    </row>
    <row r="39" spans="1:6" ht="19.5" customHeight="1">
      <c r="A39" s="8"/>
      <c r="B39" s="1"/>
      <c r="C39" s="12"/>
      <c r="D39" s="12"/>
      <c r="E39" s="12"/>
      <c r="F39" s="2"/>
    </row>
    <row r="40" spans="1:6" ht="19.5" customHeight="1" thickBot="1">
      <c r="A40" s="9"/>
      <c r="B40" s="3"/>
      <c r="C40" s="13"/>
      <c r="D40" s="13"/>
      <c r="E40" s="13"/>
      <c r="F40" s="4"/>
    </row>
  </sheetData>
  <mergeCells count="2">
    <mergeCell ref="C3:D3"/>
    <mergeCell ref="C2:E2"/>
  </mergeCells>
  <phoneticPr fontId="2" type="noConversion"/>
  <pageMargins left="0.7" right="0.7" top="0.75" bottom="0.75" header="0.3" footer="0.3"/>
  <pageSetup paperSize="9" scale="83" orientation="portrait" horizontalDpi="300" verticalDpi="300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AAC6B-9C91-40DB-9603-3096961CCEE1}">
  <dimension ref="A1:F51"/>
  <sheetViews>
    <sheetView zoomScaleNormal="100" workbookViewId="0">
      <selection activeCell="H46" sqref="H46"/>
    </sheetView>
  </sheetViews>
  <sheetFormatPr defaultRowHeight="16.5"/>
  <cols>
    <col min="1" max="1" width="7.375" style="6" customWidth="1"/>
    <col min="2" max="2" width="30" customWidth="1"/>
    <col min="3" max="5" width="13.875" style="10" customWidth="1"/>
    <col min="6" max="6" width="19.125" customWidth="1"/>
  </cols>
  <sheetData>
    <row r="1" spans="1:6" s="54" customFormat="1">
      <c r="A1" s="53"/>
      <c r="C1" s="55"/>
      <c r="D1" s="55"/>
      <c r="E1" s="55"/>
    </row>
    <row r="2" spans="1:6" s="54" customFormat="1" ht="20.25">
      <c r="A2" s="53"/>
      <c r="C2" s="258" t="s">
        <v>238</v>
      </c>
      <c r="D2" s="259"/>
      <c r="E2" s="260"/>
    </row>
    <row r="3" spans="1:6" ht="17.25" thickBot="1">
      <c r="A3" s="6" t="s">
        <v>116</v>
      </c>
      <c r="B3" s="44" t="s">
        <v>117</v>
      </c>
      <c r="C3" s="262" t="s">
        <v>118</v>
      </c>
      <c r="D3" s="262"/>
      <c r="E3" t="s">
        <v>154</v>
      </c>
      <c r="F3" s="72" t="s">
        <v>155</v>
      </c>
    </row>
    <row r="4" spans="1:6" ht="23.25" customHeight="1" thickBot="1">
      <c r="A4" s="18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6" ht="19.5" hidden="1" customHeight="1">
      <c r="A5" s="108">
        <v>45043</v>
      </c>
      <c r="B5" s="33" t="s">
        <v>119</v>
      </c>
      <c r="C5" s="32">
        <v>4000000</v>
      </c>
      <c r="D5" s="32"/>
      <c r="E5" s="32">
        <f>C5-D5</f>
        <v>4000000</v>
      </c>
      <c r="F5" s="65" t="s">
        <v>120</v>
      </c>
    </row>
    <row r="6" spans="1:6" ht="19.5" hidden="1" customHeight="1">
      <c r="A6" s="108">
        <v>45043</v>
      </c>
      <c r="B6" s="1" t="s">
        <v>115</v>
      </c>
      <c r="C6" s="12"/>
      <c r="D6" s="12">
        <v>2400000</v>
      </c>
      <c r="E6" s="23"/>
      <c r="F6" s="64"/>
    </row>
    <row r="7" spans="1:6" ht="19.5" hidden="1" customHeight="1">
      <c r="A7" s="107">
        <v>45107</v>
      </c>
      <c r="B7" s="5" t="s">
        <v>193</v>
      </c>
      <c r="C7" s="11"/>
      <c r="D7" s="11">
        <v>1600000</v>
      </c>
      <c r="E7" s="23"/>
      <c r="F7" s="64"/>
    </row>
    <row r="8" spans="1:6" ht="19.5" hidden="1" customHeight="1">
      <c r="A8" s="134">
        <v>45041</v>
      </c>
      <c r="B8" s="88" t="s">
        <v>114</v>
      </c>
      <c r="C8" s="89">
        <v>16500000</v>
      </c>
      <c r="D8" s="89">
        <v>16500000</v>
      </c>
      <c r="E8" s="90">
        <f>E6+C8-D8</f>
        <v>0</v>
      </c>
      <c r="F8" s="141" t="s">
        <v>574</v>
      </c>
    </row>
    <row r="9" spans="1:6" ht="19.5" hidden="1" customHeight="1">
      <c r="A9" s="108">
        <v>45061</v>
      </c>
      <c r="B9" s="40" t="s">
        <v>123</v>
      </c>
      <c r="C9" s="41">
        <v>24500000</v>
      </c>
      <c r="D9" s="41"/>
      <c r="E9" s="12">
        <f t="shared" ref="E9:E29" si="0">E8+C9-D9</f>
        <v>24500000</v>
      </c>
      <c r="F9" s="115" t="s">
        <v>585</v>
      </c>
    </row>
    <row r="10" spans="1:6" ht="19.5" hidden="1" customHeight="1">
      <c r="A10" s="108">
        <v>45064</v>
      </c>
      <c r="B10" s="1" t="s">
        <v>153</v>
      </c>
      <c r="C10" s="12">
        <v>8500000</v>
      </c>
      <c r="D10" s="12"/>
      <c r="E10" s="12">
        <f t="shared" si="0"/>
        <v>33000000</v>
      </c>
      <c r="F10" s="116"/>
    </row>
    <row r="11" spans="1:6" ht="19.5" hidden="1" customHeight="1">
      <c r="A11" s="123">
        <v>45065</v>
      </c>
      <c r="B11" s="33" t="s">
        <v>185</v>
      </c>
      <c r="C11" s="73">
        <v>135000000</v>
      </c>
      <c r="D11" s="73"/>
      <c r="E11" s="73">
        <f t="shared" si="0"/>
        <v>168000000</v>
      </c>
      <c r="F11" s="116"/>
    </row>
    <row r="12" spans="1:6" ht="19.5" hidden="1" customHeight="1">
      <c r="A12" s="108">
        <v>45066</v>
      </c>
      <c r="B12" s="1" t="s">
        <v>156</v>
      </c>
      <c r="C12" s="12">
        <v>100000</v>
      </c>
      <c r="D12" s="12"/>
      <c r="E12" s="12">
        <f t="shared" si="0"/>
        <v>168100000</v>
      </c>
      <c r="F12" s="116" t="s">
        <v>339</v>
      </c>
    </row>
    <row r="13" spans="1:6" ht="19.5" hidden="1" customHeight="1">
      <c r="A13" s="108">
        <v>45072</v>
      </c>
      <c r="B13" s="1" t="s">
        <v>209</v>
      </c>
      <c r="C13" s="12">
        <v>120000</v>
      </c>
      <c r="D13" s="12"/>
      <c r="E13" s="12">
        <f t="shared" si="0"/>
        <v>168220000</v>
      </c>
      <c r="F13" s="116" t="s">
        <v>288</v>
      </c>
    </row>
    <row r="14" spans="1:6" ht="19.5" hidden="1" customHeight="1">
      <c r="A14" s="108">
        <v>45076</v>
      </c>
      <c r="B14" s="1" t="s">
        <v>171</v>
      </c>
      <c r="C14" s="12">
        <v>120000</v>
      </c>
      <c r="D14" s="12"/>
      <c r="E14" s="12">
        <f t="shared" si="0"/>
        <v>168340000</v>
      </c>
      <c r="F14" s="116" t="s">
        <v>184</v>
      </c>
    </row>
    <row r="15" spans="1:6" ht="19.5" hidden="1" customHeight="1">
      <c r="A15" s="108" t="s">
        <v>222</v>
      </c>
      <c r="B15" s="1" t="s">
        <v>191</v>
      </c>
      <c r="C15" s="12"/>
      <c r="D15" s="12">
        <v>63200000</v>
      </c>
      <c r="E15" s="12">
        <f t="shared" si="0"/>
        <v>105140000</v>
      </c>
      <c r="F15" s="2"/>
    </row>
    <row r="16" spans="1:6" ht="19.5" hidden="1" customHeight="1">
      <c r="A16" s="108">
        <v>45124</v>
      </c>
      <c r="B16" s="1" t="s">
        <v>237</v>
      </c>
      <c r="C16" s="12"/>
      <c r="D16" s="12">
        <v>4500000</v>
      </c>
      <c r="E16" s="12">
        <f t="shared" si="0"/>
        <v>100640000</v>
      </c>
      <c r="F16" s="34"/>
    </row>
    <row r="17" spans="1:6" ht="19.5" hidden="1" customHeight="1">
      <c r="A17" s="108">
        <v>45168</v>
      </c>
      <c r="B17" s="36" t="s">
        <v>298</v>
      </c>
      <c r="C17" s="37"/>
      <c r="D17" s="82">
        <v>4000000</v>
      </c>
      <c r="E17" s="23">
        <f t="shared" si="0"/>
        <v>96640000</v>
      </c>
      <c r="F17" s="87"/>
    </row>
    <row r="18" spans="1:6" ht="19.5" hidden="1" customHeight="1">
      <c r="A18" s="108">
        <v>45264</v>
      </c>
      <c r="B18" s="1" t="s">
        <v>7</v>
      </c>
      <c r="C18" s="23">
        <v>-40000</v>
      </c>
      <c r="D18" s="12">
        <v>72100000</v>
      </c>
      <c r="E18" s="12">
        <f t="shared" si="0"/>
        <v>24500000</v>
      </c>
      <c r="F18" s="87" t="s">
        <v>584</v>
      </c>
    </row>
    <row r="19" spans="1:6" ht="19.5" hidden="1" customHeight="1">
      <c r="A19" s="108">
        <v>45371</v>
      </c>
      <c r="B19" s="1" t="s">
        <v>507</v>
      </c>
      <c r="C19" s="12">
        <v>50000</v>
      </c>
      <c r="D19" s="12">
        <v>50000</v>
      </c>
      <c r="E19" s="12">
        <f t="shared" si="0"/>
        <v>24500000</v>
      </c>
      <c r="F19" s="34"/>
    </row>
    <row r="20" spans="1:6" ht="19.5" hidden="1" customHeight="1">
      <c r="A20" s="108">
        <v>45390</v>
      </c>
      <c r="B20" s="1" t="s">
        <v>506</v>
      </c>
      <c r="C20" s="12">
        <v>360000</v>
      </c>
      <c r="D20" s="12">
        <v>360000</v>
      </c>
      <c r="E20" s="12">
        <f>E18+C20-D20</f>
        <v>24500000</v>
      </c>
      <c r="F20" s="2"/>
    </row>
    <row r="21" spans="1:6" ht="19.5" hidden="1" customHeight="1">
      <c r="A21" s="108">
        <v>45420</v>
      </c>
      <c r="B21" s="1" t="s">
        <v>571</v>
      </c>
      <c r="C21" s="12">
        <v>433000</v>
      </c>
      <c r="D21" s="12"/>
      <c r="E21" s="12">
        <f t="shared" si="0"/>
        <v>24933000</v>
      </c>
      <c r="F21" s="2" t="s">
        <v>339</v>
      </c>
    </row>
    <row r="22" spans="1:6" ht="19.5" hidden="1" customHeight="1">
      <c r="A22" s="108">
        <v>45425</v>
      </c>
      <c r="B22" s="1" t="s">
        <v>600</v>
      </c>
      <c r="C22" s="12">
        <v>1600000</v>
      </c>
      <c r="D22" s="12"/>
      <c r="E22" s="12">
        <f t="shared" si="0"/>
        <v>26533000</v>
      </c>
      <c r="F22" s="2" t="s">
        <v>575</v>
      </c>
    </row>
    <row r="23" spans="1:6" ht="19.5" hidden="1" customHeight="1">
      <c r="A23" s="108">
        <v>45413</v>
      </c>
      <c r="B23" s="1" t="s">
        <v>583</v>
      </c>
      <c r="C23" s="12">
        <v>1373000</v>
      </c>
      <c r="D23" s="12"/>
      <c r="E23" s="27">
        <f t="shared" si="0"/>
        <v>27906000</v>
      </c>
      <c r="F23" s="2"/>
    </row>
    <row r="24" spans="1:6" ht="19.5" hidden="1" customHeight="1">
      <c r="A24" s="108">
        <v>45444</v>
      </c>
      <c r="B24" s="1" t="s">
        <v>627</v>
      </c>
      <c r="C24" s="12">
        <v>89000</v>
      </c>
      <c r="D24" s="12"/>
      <c r="E24" s="210">
        <f t="shared" si="0"/>
        <v>27995000</v>
      </c>
      <c r="F24" s="2"/>
    </row>
    <row r="25" spans="1:6" ht="19.5" hidden="1" customHeight="1">
      <c r="A25" s="108">
        <v>45639</v>
      </c>
      <c r="B25" s="40" t="s">
        <v>7</v>
      </c>
      <c r="C25" s="41"/>
      <c r="D25" s="41">
        <v>27995000</v>
      </c>
      <c r="E25" s="12">
        <f t="shared" si="0"/>
        <v>0</v>
      </c>
      <c r="F25" s="2"/>
    </row>
    <row r="26" spans="1:6" ht="19.5" customHeight="1">
      <c r="A26" s="108">
        <v>45719</v>
      </c>
      <c r="B26" s="1" t="s">
        <v>602</v>
      </c>
      <c r="C26" s="12">
        <v>1700000</v>
      </c>
      <c r="D26" s="12"/>
      <c r="E26" s="12">
        <f t="shared" si="0"/>
        <v>1700000</v>
      </c>
      <c r="F26" s="116" t="s">
        <v>1038</v>
      </c>
    </row>
    <row r="27" spans="1:6" ht="19.5" customHeight="1">
      <c r="A27" s="108">
        <v>45724</v>
      </c>
      <c r="B27" s="1" t="s">
        <v>1052</v>
      </c>
      <c r="C27" s="12">
        <v>53000000</v>
      </c>
      <c r="D27" s="12"/>
      <c r="E27" s="12">
        <f t="shared" si="0"/>
        <v>54700000</v>
      </c>
      <c r="F27" s="116"/>
    </row>
    <row r="28" spans="1:6" ht="19.5" customHeight="1">
      <c r="A28" s="108">
        <v>45726</v>
      </c>
      <c r="B28" s="40" t="s">
        <v>7</v>
      </c>
      <c r="C28" s="41"/>
      <c r="D28" s="41">
        <v>37000000</v>
      </c>
      <c r="E28" s="12">
        <f t="shared" si="0"/>
        <v>17700000</v>
      </c>
      <c r="F28" s="116"/>
    </row>
    <row r="29" spans="1:6" ht="19.5" customHeight="1">
      <c r="A29" s="108">
        <v>45752</v>
      </c>
      <c r="B29" s="171" t="s">
        <v>1284</v>
      </c>
      <c r="C29" s="12">
        <v>189450000</v>
      </c>
      <c r="D29" s="12"/>
      <c r="E29" s="12">
        <f t="shared" si="0"/>
        <v>207150000</v>
      </c>
      <c r="F29" s="116" t="s">
        <v>1276</v>
      </c>
    </row>
    <row r="30" spans="1:6" ht="19.5" customHeight="1">
      <c r="A30" s="108">
        <v>45772</v>
      </c>
      <c r="B30" s="1" t="s">
        <v>1184</v>
      </c>
      <c r="C30" s="12">
        <v>30000</v>
      </c>
      <c r="D30" s="12"/>
      <c r="E30" s="12">
        <f>E29+C30-D30</f>
        <v>207180000</v>
      </c>
      <c r="F30" s="254" t="s">
        <v>339</v>
      </c>
    </row>
    <row r="31" spans="1:6" ht="19.5" customHeight="1">
      <c r="A31" s="108">
        <v>45772</v>
      </c>
      <c r="B31" s="209" t="s">
        <v>1230</v>
      </c>
      <c r="C31" s="208"/>
      <c r="D31" s="208">
        <v>30000</v>
      </c>
      <c r="E31" s="12">
        <f t="shared" ref="E31:E49" si="1">E30+C31-D31</f>
        <v>207150000</v>
      </c>
      <c r="F31" s="254" t="s">
        <v>376</v>
      </c>
    </row>
    <row r="32" spans="1:6" ht="19.5" customHeight="1">
      <c r="A32" s="108">
        <v>45779</v>
      </c>
      <c r="B32" s="1" t="s">
        <v>1181</v>
      </c>
      <c r="C32" s="12">
        <v>520000</v>
      </c>
      <c r="D32" s="23">
        <v>520000</v>
      </c>
      <c r="E32" s="12">
        <f t="shared" si="1"/>
        <v>207150000</v>
      </c>
      <c r="F32" s="116"/>
    </row>
    <row r="33" spans="1:6" ht="19.5" customHeight="1">
      <c r="A33" s="108">
        <v>45779</v>
      </c>
      <c r="B33" s="40" t="s">
        <v>1182</v>
      </c>
      <c r="C33" s="12"/>
      <c r="D33" s="23">
        <v>56835000</v>
      </c>
      <c r="E33" s="12">
        <f t="shared" si="1"/>
        <v>150315000</v>
      </c>
      <c r="F33" s="255"/>
    </row>
    <row r="34" spans="1:6" ht="19.5" customHeight="1">
      <c r="A34" s="108">
        <v>45802</v>
      </c>
      <c r="B34" s="36" t="s">
        <v>1275</v>
      </c>
      <c r="C34" s="37">
        <v>250000</v>
      </c>
      <c r="D34" s="37"/>
      <c r="E34" s="12">
        <f t="shared" si="1"/>
        <v>150565000</v>
      </c>
      <c r="F34" s="116" t="s">
        <v>1257</v>
      </c>
    </row>
    <row r="35" spans="1:6" ht="19.5" customHeight="1">
      <c r="A35" s="108"/>
      <c r="B35" s="33" t="s">
        <v>1256</v>
      </c>
      <c r="C35" s="12"/>
      <c r="D35" s="23">
        <v>132615000</v>
      </c>
      <c r="E35" s="12">
        <f t="shared" si="1"/>
        <v>17950000</v>
      </c>
      <c r="F35" s="116"/>
    </row>
    <row r="36" spans="1:6" ht="19.5" customHeight="1">
      <c r="A36" s="108"/>
      <c r="B36" s="33"/>
      <c r="C36" s="12"/>
      <c r="D36" s="23"/>
      <c r="E36" s="82">
        <f t="shared" si="1"/>
        <v>17950000</v>
      </c>
      <c r="F36" s="116"/>
    </row>
    <row r="37" spans="1:6" ht="19.5" customHeight="1">
      <c r="A37" s="108"/>
      <c r="B37" s="40"/>
      <c r="C37" s="12"/>
      <c r="D37" s="23"/>
      <c r="E37" s="12">
        <f t="shared" si="1"/>
        <v>17950000</v>
      </c>
      <c r="F37" s="116"/>
    </row>
    <row r="38" spans="1:6" ht="19.5" customHeight="1">
      <c r="A38" s="108"/>
      <c r="B38" s="40"/>
      <c r="C38" s="12"/>
      <c r="D38" s="23"/>
      <c r="E38" s="12">
        <f t="shared" si="1"/>
        <v>17950000</v>
      </c>
      <c r="F38" s="116"/>
    </row>
    <row r="39" spans="1:6" ht="19.5" customHeight="1">
      <c r="A39" s="108"/>
      <c r="B39" s="40"/>
      <c r="C39" s="12"/>
      <c r="D39" s="23"/>
      <c r="E39" s="12">
        <f t="shared" si="1"/>
        <v>17950000</v>
      </c>
      <c r="F39" s="116"/>
    </row>
    <row r="40" spans="1:6" ht="19.5" customHeight="1">
      <c r="A40" s="108"/>
      <c r="B40" s="40"/>
      <c r="C40" s="12"/>
      <c r="D40" s="23"/>
      <c r="E40" s="12">
        <f t="shared" si="1"/>
        <v>17950000</v>
      </c>
      <c r="F40" s="116"/>
    </row>
    <row r="41" spans="1:6" ht="19.5" customHeight="1">
      <c r="A41" s="108"/>
      <c r="B41" s="40"/>
      <c r="C41" s="12"/>
      <c r="D41" s="23"/>
      <c r="E41" s="12">
        <f t="shared" si="1"/>
        <v>17950000</v>
      </c>
      <c r="F41" s="116"/>
    </row>
    <row r="42" spans="1:6" ht="19.5" customHeight="1">
      <c r="A42" s="108"/>
      <c r="B42" s="40"/>
      <c r="C42" s="12"/>
      <c r="D42" s="23"/>
      <c r="E42" s="12">
        <f t="shared" si="1"/>
        <v>17950000</v>
      </c>
      <c r="F42" s="116"/>
    </row>
    <row r="43" spans="1:6" ht="19.5" customHeight="1">
      <c r="A43" s="108"/>
      <c r="B43" s="1"/>
      <c r="C43" s="12"/>
      <c r="D43" s="12"/>
      <c r="E43" s="12">
        <f t="shared" si="1"/>
        <v>17950000</v>
      </c>
      <c r="F43" s="116"/>
    </row>
    <row r="44" spans="1:6" ht="19.5" customHeight="1">
      <c r="A44" s="108"/>
      <c r="B44" s="1"/>
      <c r="C44" s="12"/>
      <c r="D44" s="12"/>
      <c r="E44" s="12">
        <f t="shared" si="1"/>
        <v>17950000</v>
      </c>
      <c r="F44" s="116"/>
    </row>
    <row r="45" spans="1:6" ht="19.5" customHeight="1">
      <c r="A45" s="108"/>
      <c r="B45" s="1"/>
      <c r="C45" s="12"/>
      <c r="D45" s="12"/>
      <c r="E45" s="12">
        <f t="shared" si="1"/>
        <v>17950000</v>
      </c>
      <c r="F45" s="116"/>
    </row>
    <row r="46" spans="1:6" ht="19.5" customHeight="1">
      <c r="A46" s="108"/>
      <c r="B46" s="1"/>
      <c r="C46" s="12"/>
      <c r="D46" s="12"/>
      <c r="E46" s="12">
        <f t="shared" si="1"/>
        <v>17950000</v>
      </c>
      <c r="F46" s="116"/>
    </row>
    <row r="47" spans="1:6" ht="19.5" customHeight="1">
      <c r="A47" s="108"/>
      <c r="B47" s="1"/>
      <c r="C47" s="12"/>
      <c r="D47" s="12"/>
      <c r="E47" s="12">
        <f t="shared" si="1"/>
        <v>17950000</v>
      </c>
      <c r="F47" s="116"/>
    </row>
    <row r="48" spans="1:6" ht="19.5" customHeight="1">
      <c r="A48" s="108"/>
      <c r="B48" s="1"/>
      <c r="C48" s="12"/>
      <c r="D48" s="12"/>
      <c r="E48" s="12">
        <f t="shared" si="1"/>
        <v>17950000</v>
      </c>
      <c r="F48" s="2"/>
    </row>
    <row r="49" spans="1:6" ht="19.5" customHeight="1">
      <c r="A49" s="108"/>
      <c r="B49" s="1"/>
      <c r="C49" s="12"/>
      <c r="D49" s="12"/>
      <c r="E49" s="12">
        <f t="shared" si="1"/>
        <v>17950000</v>
      </c>
      <c r="F49" s="2"/>
    </row>
    <row r="50" spans="1:6" ht="19.5" customHeight="1">
      <c r="A50" s="8"/>
      <c r="B50" s="1"/>
      <c r="C50" s="12"/>
      <c r="D50" s="12"/>
      <c r="E50" s="12"/>
      <c r="F50" s="2"/>
    </row>
    <row r="51" spans="1:6" ht="19.5" customHeight="1" thickBot="1">
      <c r="A51" s="9"/>
      <c r="B51" s="3"/>
      <c r="C51" s="13"/>
      <c r="D51" s="13"/>
      <c r="E51" s="13"/>
      <c r="F51" s="4"/>
    </row>
  </sheetData>
  <mergeCells count="2">
    <mergeCell ref="C3:D3"/>
    <mergeCell ref="C2:E2"/>
  </mergeCells>
  <phoneticPr fontId="2" type="noConversion"/>
  <pageMargins left="0.7" right="0.7" top="0.75" bottom="0.75" header="0.3" footer="0.3"/>
  <pageSetup paperSize="9" scale="82" orientation="portrait" horizontalDpi="300" verticalDpi="30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FD4A1-27B7-4B57-BD5B-19A116C84BE4}">
  <dimension ref="A1:F40"/>
  <sheetViews>
    <sheetView topLeftCell="A4" zoomScaleNormal="100" workbookViewId="0">
      <selection activeCell="C9" sqref="C9"/>
    </sheetView>
  </sheetViews>
  <sheetFormatPr defaultRowHeight="16.5"/>
  <cols>
    <col min="1" max="1" width="7.375" style="6" customWidth="1"/>
    <col min="2" max="2" width="26.75" customWidth="1"/>
    <col min="3" max="5" width="13.875" style="10" customWidth="1"/>
    <col min="6" max="6" width="18.25" customWidth="1"/>
  </cols>
  <sheetData>
    <row r="1" spans="1:6" s="54" customFormat="1">
      <c r="A1" s="53"/>
      <c r="C1" s="55"/>
      <c r="D1" s="55"/>
      <c r="E1" s="55"/>
    </row>
    <row r="2" spans="1:6" s="54" customFormat="1" ht="20.25">
      <c r="A2" s="53"/>
      <c r="C2" s="258" t="s">
        <v>238</v>
      </c>
      <c r="D2" s="259"/>
      <c r="E2" s="260"/>
    </row>
    <row r="3" spans="1:6" s="54" customFormat="1" ht="17.25" thickBot="1">
      <c r="A3" s="126" t="s">
        <v>1056</v>
      </c>
      <c r="B3" s="83" t="s">
        <v>1057</v>
      </c>
      <c r="C3" s="261" t="s">
        <v>1058</v>
      </c>
      <c r="D3" s="261"/>
      <c r="E3" s="71"/>
      <c r="F3" s="187"/>
    </row>
    <row r="4" spans="1:6" ht="23.25" customHeight="1" thickBot="1">
      <c r="A4" s="18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6" ht="19.5" customHeight="1">
      <c r="A5" s="186">
        <v>45728</v>
      </c>
      <c r="B5" s="5" t="s">
        <v>1055</v>
      </c>
      <c r="C5" s="11">
        <v>43500000</v>
      </c>
      <c r="D5" s="11"/>
      <c r="E5" s="11">
        <f>C5-D5</f>
        <v>43500000</v>
      </c>
      <c r="F5" s="159" t="s">
        <v>1066</v>
      </c>
    </row>
    <row r="6" spans="1:6" ht="19.5" customHeight="1">
      <c r="A6" s="185"/>
      <c r="B6" s="33" t="s">
        <v>1187</v>
      </c>
      <c r="C6" s="32"/>
      <c r="D6" s="32">
        <v>21600000</v>
      </c>
      <c r="E6" s="37">
        <f>E5+C6-D6</f>
        <v>21900000</v>
      </c>
      <c r="F6" s="38"/>
    </row>
    <row r="7" spans="1:6" ht="19.5" customHeight="1">
      <c r="A7" s="185"/>
      <c r="B7" s="1" t="s">
        <v>605</v>
      </c>
      <c r="C7" s="12">
        <v>380000</v>
      </c>
      <c r="D7" s="12"/>
      <c r="E7" s="82">
        <f t="shared" ref="E7:E27" si="0">E6+C7-D7</f>
        <v>22280000</v>
      </c>
      <c r="F7" s="2"/>
    </row>
    <row r="8" spans="1:6" ht="19.5" customHeight="1">
      <c r="A8" s="185"/>
      <c r="B8" s="1" t="s">
        <v>1297</v>
      </c>
      <c r="C8" s="12">
        <v>1500000</v>
      </c>
      <c r="D8" s="12"/>
      <c r="E8" s="12">
        <f>E9+C8-D8</f>
        <v>-620000</v>
      </c>
      <c r="F8" s="2"/>
    </row>
    <row r="9" spans="1:6" ht="19.5" customHeight="1">
      <c r="A9" s="257">
        <v>45824</v>
      </c>
      <c r="B9" s="77" t="s">
        <v>7</v>
      </c>
      <c r="C9" s="41"/>
      <c r="D9" s="41">
        <v>24400000</v>
      </c>
      <c r="E9" s="12">
        <f>E7+C9-D9</f>
        <v>-2120000</v>
      </c>
      <c r="F9" s="2"/>
    </row>
    <row r="10" spans="1:6" ht="19.5" customHeight="1">
      <c r="A10" s="185"/>
      <c r="B10" s="1"/>
      <c r="C10" s="12"/>
      <c r="D10" s="12"/>
      <c r="E10" s="12">
        <f>E8+C10-D10</f>
        <v>-620000</v>
      </c>
      <c r="F10" s="2"/>
    </row>
    <row r="11" spans="1:6" ht="19.5" customHeight="1">
      <c r="A11" s="185"/>
      <c r="B11" s="1"/>
      <c r="C11" s="12"/>
      <c r="D11" s="12"/>
      <c r="E11" s="12">
        <f t="shared" si="0"/>
        <v>-620000</v>
      </c>
      <c r="F11" s="2"/>
    </row>
    <row r="12" spans="1:6" ht="19.5" customHeight="1">
      <c r="A12" s="185"/>
      <c r="B12" s="1"/>
      <c r="C12" s="12"/>
      <c r="D12" s="12"/>
      <c r="E12" s="12">
        <f t="shared" si="0"/>
        <v>-620000</v>
      </c>
      <c r="F12" s="2"/>
    </row>
    <row r="13" spans="1:6" ht="19.5" customHeight="1">
      <c r="A13" s="185"/>
      <c r="B13" s="1"/>
      <c r="C13" s="12"/>
      <c r="D13" s="12"/>
      <c r="E13" s="12">
        <f t="shared" si="0"/>
        <v>-620000</v>
      </c>
      <c r="F13" s="2"/>
    </row>
    <row r="14" spans="1:6" ht="19.5" customHeight="1">
      <c r="A14" s="185"/>
      <c r="B14" s="1"/>
      <c r="C14" s="12"/>
      <c r="D14" s="12"/>
      <c r="E14" s="12">
        <f t="shared" si="0"/>
        <v>-620000</v>
      </c>
      <c r="F14" s="2"/>
    </row>
    <row r="15" spans="1:6" ht="19.5" customHeight="1">
      <c r="A15" s="185"/>
      <c r="B15" s="1"/>
      <c r="C15" s="12"/>
      <c r="D15" s="12"/>
      <c r="E15" s="12">
        <f t="shared" si="0"/>
        <v>-620000</v>
      </c>
      <c r="F15" s="2"/>
    </row>
    <row r="16" spans="1:6" ht="19.5" customHeight="1">
      <c r="A16" s="185"/>
      <c r="B16" s="1"/>
      <c r="C16" s="12"/>
      <c r="D16" s="12"/>
      <c r="E16" s="12">
        <f t="shared" si="0"/>
        <v>-620000</v>
      </c>
      <c r="F16" s="2"/>
    </row>
    <row r="17" spans="1:6" ht="19.5" customHeight="1">
      <c r="A17" s="185"/>
      <c r="B17" s="1"/>
      <c r="C17" s="12"/>
      <c r="D17" s="12"/>
      <c r="E17" s="12">
        <f t="shared" si="0"/>
        <v>-620000</v>
      </c>
      <c r="F17" s="2"/>
    </row>
    <row r="18" spans="1:6" ht="19.5" customHeight="1">
      <c r="A18" s="185"/>
      <c r="B18" s="1"/>
      <c r="C18" s="12"/>
      <c r="D18" s="12"/>
      <c r="E18" s="12">
        <f t="shared" si="0"/>
        <v>-620000</v>
      </c>
      <c r="F18" s="2"/>
    </row>
    <row r="19" spans="1:6" ht="19.5" customHeight="1">
      <c r="A19" s="185"/>
      <c r="B19" s="1"/>
      <c r="C19" s="12"/>
      <c r="D19" s="12"/>
      <c r="E19" s="12">
        <f t="shared" si="0"/>
        <v>-620000</v>
      </c>
      <c r="F19" s="2"/>
    </row>
    <row r="20" spans="1:6" ht="19.5" customHeight="1">
      <c r="A20" s="185"/>
      <c r="B20" s="1"/>
      <c r="C20" s="12"/>
      <c r="D20" s="12"/>
      <c r="E20" s="12">
        <f t="shared" si="0"/>
        <v>-620000</v>
      </c>
      <c r="F20" s="2"/>
    </row>
    <row r="21" spans="1:6" ht="19.5" customHeight="1">
      <c r="A21" s="185"/>
      <c r="B21" s="1"/>
      <c r="C21" s="12"/>
      <c r="D21" s="12"/>
      <c r="E21" s="12">
        <f t="shared" si="0"/>
        <v>-620000</v>
      </c>
      <c r="F21" s="2"/>
    </row>
    <row r="22" spans="1:6" ht="19.5" customHeight="1">
      <c r="A22" s="185"/>
      <c r="B22" s="1"/>
      <c r="C22" s="12"/>
      <c r="D22" s="12"/>
      <c r="E22" s="12">
        <f t="shared" si="0"/>
        <v>-620000</v>
      </c>
      <c r="F22" s="2"/>
    </row>
    <row r="23" spans="1:6" ht="19.5" customHeight="1">
      <c r="A23" s="185"/>
      <c r="B23" s="1"/>
      <c r="C23" s="12"/>
      <c r="D23" s="12"/>
      <c r="E23" s="12">
        <f t="shared" si="0"/>
        <v>-620000</v>
      </c>
      <c r="F23" s="2"/>
    </row>
    <row r="24" spans="1:6" ht="19.5" customHeight="1">
      <c r="A24" s="185"/>
      <c r="B24" s="1"/>
      <c r="C24" s="12"/>
      <c r="D24" s="12"/>
      <c r="E24" s="12">
        <f t="shared" si="0"/>
        <v>-620000</v>
      </c>
      <c r="F24" s="2"/>
    </row>
    <row r="25" spans="1:6" ht="19.5" customHeight="1">
      <c r="A25" s="185"/>
      <c r="B25" s="1"/>
      <c r="C25" s="12"/>
      <c r="D25" s="12"/>
      <c r="E25" s="12">
        <f t="shared" si="0"/>
        <v>-620000</v>
      </c>
      <c r="F25" s="2"/>
    </row>
    <row r="26" spans="1:6" ht="19.5" customHeight="1">
      <c r="A26" s="185"/>
      <c r="B26" s="1"/>
      <c r="C26" s="12"/>
      <c r="D26" s="12"/>
      <c r="E26" s="12">
        <f t="shared" si="0"/>
        <v>-620000</v>
      </c>
      <c r="F26" s="2"/>
    </row>
    <row r="27" spans="1:6" ht="19.5" customHeight="1">
      <c r="A27" s="185"/>
      <c r="B27" s="1"/>
      <c r="C27" s="12"/>
      <c r="D27" s="12"/>
      <c r="E27" s="12">
        <f t="shared" si="0"/>
        <v>-620000</v>
      </c>
      <c r="F27" s="2"/>
    </row>
    <row r="28" spans="1:6" ht="19.5" customHeight="1">
      <c r="A28" s="185"/>
      <c r="B28" s="1"/>
      <c r="C28" s="12"/>
      <c r="D28" s="12"/>
      <c r="E28" s="12"/>
      <c r="F28" s="2"/>
    </row>
    <row r="29" spans="1:6" ht="19.5" customHeight="1">
      <c r="A29" s="185"/>
      <c r="B29" s="1"/>
      <c r="C29" s="12"/>
      <c r="D29" s="12"/>
      <c r="E29" s="12"/>
      <c r="F29" s="2"/>
    </row>
    <row r="30" spans="1:6" ht="19.5" customHeight="1">
      <c r="A30" s="8"/>
      <c r="B30" s="1"/>
      <c r="C30" s="12"/>
      <c r="D30" s="12"/>
      <c r="E30" s="12"/>
      <c r="F30" s="2"/>
    </row>
    <row r="31" spans="1:6" ht="19.5" customHeight="1">
      <c r="A31" s="8"/>
      <c r="B31" s="1"/>
      <c r="C31" s="12"/>
      <c r="D31" s="12"/>
      <c r="E31" s="12"/>
      <c r="F31" s="2"/>
    </row>
    <row r="32" spans="1:6" ht="19.5" customHeight="1">
      <c r="A32" s="8"/>
      <c r="B32" s="1"/>
      <c r="C32" s="12"/>
      <c r="D32" s="12"/>
      <c r="E32" s="12"/>
      <c r="F32" s="2"/>
    </row>
    <row r="33" spans="1:6" ht="19.5" customHeight="1">
      <c r="A33" s="8"/>
      <c r="B33" s="1"/>
      <c r="C33" s="12"/>
      <c r="D33" s="12"/>
      <c r="E33" s="12"/>
      <c r="F33" s="2"/>
    </row>
    <row r="34" spans="1:6" ht="19.5" customHeight="1">
      <c r="A34" s="8"/>
      <c r="B34" s="1"/>
      <c r="C34" s="12"/>
      <c r="D34" s="12"/>
      <c r="E34" s="12"/>
      <c r="F34" s="2"/>
    </row>
    <row r="35" spans="1:6" ht="19.5" customHeight="1">
      <c r="A35" s="8"/>
      <c r="B35" s="1"/>
      <c r="C35" s="12"/>
      <c r="D35" s="12"/>
      <c r="E35" s="12"/>
      <c r="F35" s="2"/>
    </row>
    <row r="36" spans="1:6" ht="19.5" customHeight="1">
      <c r="A36" s="8"/>
      <c r="B36" s="1"/>
      <c r="C36" s="12"/>
      <c r="D36" s="12"/>
      <c r="E36" s="12"/>
      <c r="F36" s="2"/>
    </row>
    <row r="37" spans="1:6" ht="19.5" customHeight="1">
      <c r="A37" s="8"/>
      <c r="B37" s="1"/>
      <c r="C37" s="12"/>
      <c r="D37" s="12"/>
      <c r="E37" s="12"/>
      <c r="F37" s="2"/>
    </row>
    <row r="38" spans="1:6" ht="19.5" customHeight="1">
      <c r="A38" s="8"/>
      <c r="B38" s="1"/>
      <c r="C38" s="12"/>
      <c r="D38" s="12"/>
      <c r="E38" s="12"/>
      <c r="F38" s="2"/>
    </row>
    <row r="39" spans="1:6" ht="19.5" customHeight="1">
      <c r="A39" s="8"/>
      <c r="B39" s="1"/>
      <c r="C39" s="12"/>
      <c r="D39" s="12"/>
      <c r="E39" s="12"/>
      <c r="F39" s="2"/>
    </row>
    <row r="40" spans="1:6" ht="19.5" customHeight="1" thickBot="1">
      <c r="A40" s="9"/>
      <c r="B40" s="3"/>
      <c r="C40" s="13"/>
      <c r="D40" s="13"/>
      <c r="E40" s="13"/>
      <c r="F40" s="4"/>
    </row>
  </sheetData>
  <mergeCells count="2">
    <mergeCell ref="C2:E2"/>
    <mergeCell ref="C3:D3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8EC7D-CE96-42C4-900F-BCEFA7C61B17}">
  <dimension ref="A1:F40"/>
  <sheetViews>
    <sheetView zoomScaleNormal="100" workbookViewId="0">
      <selection activeCell="I24" sqref="I24"/>
    </sheetView>
  </sheetViews>
  <sheetFormatPr defaultRowHeight="16.5"/>
  <cols>
    <col min="1" max="1" width="7.375" style="6" customWidth="1"/>
    <col min="2" max="2" width="26.75" customWidth="1"/>
    <col min="3" max="5" width="13.875" style="10" customWidth="1"/>
    <col min="6" max="6" width="18.25" customWidth="1"/>
  </cols>
  <sheetData>
    <row r="1" spans="1:6" s="54" customFormat="1">
      <c r="A1" s="53"/>
      <c r="C1" s="55"/>
      <c r="D1" s="55"/>
      <c r="E1" s="55"/>
    </row>
    <row r="2" spans="1:6" s="54" customFormat="1" ht="20.25">
      <c r="A2" s="53"/>
      <c r="C2" s="258" t="s">
        <v>238</v>
      </c>
      <c r="D2" s="259"/>
      <c r="E2" s="260"/>
    </row>
    <row r="3" spans="1:6" s="54" customFormat="1" ht="17.25" thickBot="1">
      <c r="A3" s="126" t="s">
        <v>1070</v>
      </c>
      <c r="B3" s="83" t="s">
        <v>1071</v>
      </c>
      <c r="C3" s="261" t="s">
        <v>1072</v>
      </c>
      <c r="D3" s="261"/>
      <c r="E3" s="71"/>
      <c r="F3" s="187"/>
    </row>
    <row r="4" spans="1:6" ht="23.25" customHeight="1" thickBot="1">
      <c r="A4" s="18" t="s">
        <v>0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6" ht="19.5" customHeight="1">
      <c r="A5" s="186">
        <v>45741</v>
      </c>
      <c r="B5" s="5" t="s">
        <v>41</v>
      </c>
      <c r="C5" s="11">
        <v>46500000</v>
      </c>
      <c r="D5" s="11"/>
      <c r="E5" s="11">
        <f>C5-D5</f>
        <v>46500000</v>
      </c>
      <c r="F5" s="237"/>
    </row>
    <row r="6" spans="1:6" ht="19.5" customHeight="1">
      <c r="A6" s="185"/>
      <c r="B6" s="33" t="s">
        <v>1201</v>
      </c>
      <c r="C6" s="32"/>
      <c r="D6" s="32">
        <v>21600000</v>
      </c>
      <c r="E6" s="32">
        <f>E5+C6-D6</f>
        <v>24900000</v>
      </c>
      <c r="F6" s="38"/>
    </row>
    <row r="7" spans="1:6" ht="19.5" customHeight="1">
      <c r="A7" s="185"/>
      <c r="B7" s="1"/>
      <c r="C7" s="12"/>
      <c r="D7" s="12"/>
      <c r="E7" s="12">
        <f t="shared" ref="E7:E27" si="0">E6+C7-D7</f>
        <v>24900000</v>
      </c>
      <c r="F7" s="2"/>
    </row>
    <row r="8" spans="1:6" ht="19.5" customHeight="1">
      <c r="A8" s="185"/>
      <c r="B8" s="1"/>
      <c r="C8" s="12"/>
      <c r="D8" s="12"/>
      <c r="E8" s="12">
        <f t="shared" si="0"/>
        <v>24900000</v>
      </c>
      <c r="F8" s="2"/>
    </row>
    <row r="9" spans="1:6" ht="19.5" customHeight="1">
      <c r="A9" s="185"/>
      <c r="B9" s="1"/>
      <c r="C9" s="12"/>
      <c r="D9" s="12"/>
      <c r="E9" s="12">
        <f t="shared" si="0"/>
        <v>24900000</v>
      </c>
      <c r="F9" s="2"/>
    </row>
    <row r="10" spans="1:6" ht="19.5" customHeight="1">
      <c r="A10" s="185"/>
      <c r="B10" s="1"/>
      <c r="C10" s="12"/>
      <c r="D10" s="12"/>
      <c r="E10" s="12">
        <f t="shared" si="0"/>
        <v>24900000</v>
      </c>
      <c r="F10" s="2"/>
    </row>
    <row r="11" spans="1:6" ht="19.5" customHeight="1">
      <c r="A11" s="185"/>
      <c r="B11" s="1"/>
      <c r="C11" s="12"/>
      <c r="D11" s="12"/>
      <c r="E11" s="12">
        <f t="shared" si="0"/>
        <v>24900000</v>
      </c>
      <c r="F11" s="2"/>
    </row>
    <row r="12" spans="1:6" ht="19.5" customHeight="1">
      <c r="A12" s="185"/>
      <c r="B12" s="1"/>
      <c r="C12" s="12"/>
      <c r="D12" s="12"/>
      <c r="E12" s="12">
        <f t="shared" si="0"/>
        <v>24900000</v>
      </c>
      <c r="F12" s="2"/>
    </row>
    <row r="13" spans="1:6" ht="19.5" customHeight="1">
      <c r="A13" s="185"/>
      <c r="B13" s="1"/>
      <c r="C13" s="12"/>
      <c r="D13" s="12"/>
      <c r="E13" s="12">
        <f t="shared" si="0"/>
        <v>24900000</v>
      </c>
      <c r="F13" s="2"/>
    </row>
    <row r="14" spans="1:6" ht="19.5" customHeight="1">
      <c r="A14" s="185"/>
      <c r="B14" s="1"/>
      <c r="C14" s="12"/>
      <c r="D14" s="12"/>
      <c r="E14" s="12">
        <f t="shared" si="0"/>
        <v>24900000</v>
      </c>
      <c r="F14" s="2"/>
    </row>
    <row r="15" spans="1:6" ht="19.5" customHeight="1">
      <c r="A15" s="185"/>
      <c r="B15" s="1"/>
      <c r="C15" s="12"/>
      <c r="D15" s="12"/>
      <c r="E15" s="12">
        <f t="shared" si="0"/>
        <v>24900000</v>
      </c>
      <c r="F15" s="2"/>
    </row>
    <row r="16" spans="1:6" ht="19.5" customHeight="1">
      <c r="A16" s="185"/>
      <c r="B16" s="1"/>
      <c r="C16" s="12"/>
      <c r="D16" s="12"/>
      <c r="E16" s="12">
        <f t="shared" si="0"/>
        <v>24900000</v>
      </c>
      <c r="F16" s="2"/>
    </row>
    <row r="17" spans="1:6" ht="19.5" customHeight="1">
      <c r="A17" s="185"/>
      <c r="B17" s="1"/>
      <c r="C17" s="12"/>
      <c r="D17" s="12"/>
      <c r="E17" s="12">
        <f t="shared" si="0"/>
        <v>24900000</v>
      </c>
      <c r="F17" s="2"/>
    </row>
    <row r="18" spans="1:6" ht="19.5" customHeight="1">
      <c r="A18" s="185"/>
      <c r="B18" s="1"/>
      <c r="C18" s="12"/>
      <c r="D18" s="12"/>
      <c r="E18" s="12">
        <f t="shared" si="0"/>
        <v>24900000</v>
      </c>
      <c r="F18" s="2"/>
    </row>
    <row r="19" spans="1:6" ht="19.5" customHeight="1">
      <c r="A19" s="185"/>
      <c r="B19" s="1"/>
      <c r="C19" s="12"/>
      <c r="D19" s="12"/>
      <c r="E19" s="12">
        <f t="shared" si="0"/>
        <v>24900000</v>
      </c>
      <c r="F19" s="2"/>
    </row>
    <row r="20" spans="1:6" ht="19.5" customHeight="1">
      <c r="A20" s="185"/>
      <c r="B20" s="1"/>
      <c r="C20" s="12"/>
      <c r="D20" s="12"/>
      <c r="E20" s="12">
        <f t="shared" si="0"/>
        <v>24900000</v>
      </c>
      <c r="F20" s="2"/>
    </row>
    <row r="21" spans="1:6" ht="19.5" customHeight="1">
      <c r="A21" s="185"/>
      <c r="B21" s="1"/>
      <c r="C21" s="12"/>
      <c r="D21" s="12"/>
      <c r="E21" s="12">
        <f t="shared" si="0"/>
        <v>24900000</v>
      </c>
      <c r="F21" s="2"/>
    </row>
    <row r="22" spans="1:6" ht="19.5" customHeight="1">
      <c r="A22" s="185"/>
      <c r="B22" s="1"/>
      <c r="C22" s="12"/>
      <c r="D22" s="12"/>
      <c r="E22" s="12">
        <f t="shared" si="0"/>
        <v>24900000</v>
      </c>
      <c r="F22" s="2"/>
    </row>
    <row r="23" spans="1:6" ht="19.5" customHeight="1">
      <c r="A23" s="185"/>
      <c r="B23" s="1"/>
      <c r="C23" s="12"/>
      <c r="D23" s="12"/>
      <c r="E23" s="12">
        <f t="shared" si="0"/>
        <v>24900000</v>
      </c>
      <c r="F23" s="2"/>
    </row>
    <row r="24" spans="1:6" ht="19.5" customHeight="1">
      <c r="A24" s="185"/>
      <c r="B24" s="1"/>
      <c r="C24" s="12"/>
      <c r="D24" s="12"/>
      <c r="E24" s="12">
        <f t="shared" si="0"/>
        <v>24900000</v>
      </c>
      <c r="F24" s="2"/>
    </row>
    <row r="25" spans="1:6" ht="19.5" customHeight="1">
      <c r="A25" s="185"/>
      <c r="B25" s="1"/>
      <c r="C25" s="12"/>
      <c r="D25" s="12"/>
      <c r="E25" s="12">
        <f t="shared" si="0"/>
        <v>24900000</v>
      </c>
      <c r="F25" s="2"/>
    </row>
    <row r="26" spans="1:6" ht="19.5" customHeight="1">
      <c r="A26" s="185"/>
      <c r="B26" s="1"/>
      <c r="C26" s="12"/>
      <c r="D26" s="12"/>
      <c r="E26" s="12">
        <f t="shared" si="0"/>
        <v>24900000</v>
      </c>
      <c r="F26" s="2"/>
    </row>
    <row r="27" spans="1:6" ht="19.5" customHeight="1">
      <c r="A27" s="185"/>
      <c r="B27" s="1"/>
      <c r="C27" s="12"/>
      <c r="D27" s="12"/>
      <c r="E27" s="12">
        <f t="shared" si="0"/>
        <v>24900000</v>
      </c>
      <c r="F27" s="2"/>
    </row>
    <row r="28" spans="1:6" ht="19.5" customHeight="1">
      <c r="A28" s="185"/>
      <c r="B28" s="1"/>
      <c r="C28" s="12"/>
      <c r="D28" s="12"/>
      <c r="E28" s="12"/>
      <c r="F28" s="2"/>
    </row>
    <row r="29" spans="1:6" ht="19.5" customHeight="1">
      <c r="A29" s="185"/>
      <c r="B29" s="1"/>
      <c r="C29" s="12"/>
      <c r="D29" s="12"/>
      <c r="E29" s="12"/>
      <c r="F29" s="2"/>
    </row>
    <row r="30" spans="1:6" ht="19.5" customHeight="1">
      <c r="A30" s="8"/>
      <c r="B30" s="1"/>
      <c r="C30" s="12"/>
      <c r="D30" s="12"/>
      <c r="E30" s="12"/>
      <c r="F30" s="2"/>
    </row>
    <row r="31" spans="1:6" ht="19.5" customHeight="1">
      <c r="A31" s="8"/>
      <c r="B31" s="1"/>
      <c r="C31" s="12"/>
      <c r="D31" s="12"/>
      <c r="E31" s="12"/>
      <c r="F31" s="2"/>
    </row>
    <row r="32" spans="1:6" ht="19.5" customHeight="1">
      <c r="A32" s="8"/>
      <c r="B32" s="1"/>
      <c r="C32" s="12"/>
      <c r="D32" s="12"/>
      <c r="E32" s="12"/>
      <c r="F32" s="2"/>
    </row>
    <row r="33" spans="1:6" ht="19.5" customHeight="1">
      <c r="A33" s="8"/>
      <c r="B33" s="1"/>
      <c r="C33" s="12"/>
      <c r="D33" s="12"/>
      <c r="E33" s="12"/>
      <c r="F33" s="2"/>
    </row>
    <row r="34" spans="1:6" ht="19.5" customHeight="1">
      <c r="A34" s="8"/>
      <c r="B34" s="1"/>
      <c r="C34" s="12"/>
      <c r="D34" s="12"/>
      <c r="E34" s="12"/>
      <c r="F34" s="2"/>
    </row>
    <row r="35" spans="1:6" ht="19.5" customHeight="1">
      <c r="A35" s="8"/>
      <c r="B35" s="1"/>
      <c r="C35" s="12"/>
      <c r="D35" s="12"/>
      <c r="E35" s="12"/>
      <c r="F35" s="2"/>
    </row>
    <row r="36" spans="1:6" ht="19.5" customHeight="1">
      <c r="A36" s="8"/>
      <c r="B36" s="1"/>
      <c r="C36" s="12"/>
      <c r="D36" s="12"/>
      <c r="E36" s="12"/>
      <c r="F36" s="2"/>
    </row>
    <row r="37" spans="1:6" ht="19.5" customHeight="1">
      <c r="A37" s="8"/>
      <c r="B37" s="1"/>
      <c r="C37" s="12"/>
      <c r="D37" s="12"/>
      <c r="E37" s="12"/>
      <c r="F37" s="2"/>
    </row>
    <row r="38" spans="1:6" ht="19.5" customHeight="1">
      <c r="A38" s="8"/>
      <c r="B38" s="1"/>
      <c r="C38" s="12"/>
      <c r="D38" s="12"/>
      <c r="E38" s="12"/>
      <c r="F38" s="2"/>
    </row>
    <row r="39" spans="1:6" ht="19.5" customHeight="1">
      <c r="A39" s="8"/>
      <c r="B39" s="1"/>
      <c r="C39" s="12"/>
      <c r="D39" s="12"/>
      <c r="E39" s="12"/>
      <c r="F39" s="2"/>
    </row>
    <row r="40" spans="1:6" ht="19.5" customHeight="1" thickBot="1">
      <c r="A40" s="9"/>
      <c r="B40" s="3"/>
      <c r="C40" s="13"/>
      <c r="D40" s="13"/>
      <c r="E40" s="13"/>
      <c r="F40" s="4"/>
    </row>
  </sheetData>
  <mergeCells count="2">
    <mergeCell ref="C2:E2"/>
    <mergeCell ref="C3:D3"/>
  </mergeCells>
  <phoneticPr fontId="2" type="noConversion"/>
  <pageMargins left="0.7" right="0.7" top="0.75" bottom="0.75" header="0.3" footer="0.3"/>
  <pageSetup paperSize="9" scale="8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111</vt:i4>
      </vt:variant>
      <vt:variant>
        <vt:lpstr>이름 지정된 범위</vt:lpstr>
      </vt:variant>
      <vt:variant>
        <vt:i4>111</vt:i4>
      </vt:variant>
    </vt:vector>
  </HeadingPairs>
  <TitlesOfParts>
    <vt:vector size="222" baseType="lpstr">
      <vt:lpstr>2 (8)</vt:lpstr>
      <vt:lpstr>박재철</vt:lpstr>
      <vt:lpstr>최휴제</vt:lpstr>
      <vt:lpstr>김상호</vt:lpstr>
      <vt:lpstr>김영우</vt:lpstr>
      <vt:lpstr>박갑수</vt:lpstr>
      <vt:lpstr>이영희</vt:lpstr>
      <vt:lpstr>이준수</vt:lpstr>
      <vt:lpstr>김동주</vt:lpstr>
      <vt:lpstr>임항순</vt:lpstr>
      <vt:lpstr>조연근</vt:lpstr>
      <vt:lpstr>이복용</vt:lpstr>
      <vt:lpstr>문영상</vt:lpstr>
      <vt:lpstr>나종오</vt:lpstr>
      <vt:lpstr>이대중</vt:lpstr>
      <vt:lpstr>오진수</vt:lpstr>
      <vt:lpstr>박종록</vt:lpstr>
      <vt:lpstr>김태진</vt:lpstr>
      <vt:lpstr>조만성</vt:lpstr>
      <vt:lpstr>김종훈</vt:lpstr>
      <vt:lpstr>최연진</vt:lpstr>
      <vt:lpstr>신용수</vt:lpstr>
      <vt:lpstr>강연주</vt:lpstr>
      <vt:lpstr>민형철</vt:lpstr>
      <vt:lpstr>박연오</vt:lpstr>
      <vt:lpstr>최남근</vt:lpstr>
      <vt:lpstr>이은홍</vt:lpstr>
      <vt:lpstr>박순오</vt:lpstr>
      <vt:lpstr>전경주</vt:lpstr>
      <vt:lpstr>최기동</vt:lpstr>
      <vt:lpstr>서윤호</vt:lpstr>
      <vt:lpstr>곽동열</vt:lpstr>
      <vt:lpstr>류재완6조</vt:lpstr>
      <vt:lpstr>임대천</vt:lpstr>
      <vt:lpstr>노윤기</vt:lpstr>
      <vt:lpstr>박영운</vt:lpstr>
      <vt:lpstr>김현준</vt:lpstr>
      <vt:lpstr>탁경애</vt:lpstr>
      <vt:lpstr>배춘옥</vt:lpstr>
      <vt:lpstr>대성센타</vt:lpstr>
      <vt:lpstr>박춘석</vt:lpstr>
      <vt:lpstr>OK농기계</vt:lpstr>
      <vt:lpstr>정종원</vt:lpstr>
      <vt:lpstr>강광천</vt:lpstr>
      <vt:lpstr>신종택</vt:lpstr>
      <vt:lpstr>양광식</vt:lpstr>
      <vt:lpstr>박찬구</vt:lpstr>
      <vt:lpstr>맹광일</vt:lpstr>
      <vt:lpstr>김용아</vt:lpstr>
      <vt:lpstr>박윤우</vt:lpstr>
      <vt:lpstr>김창균</vt:lpstr>
      <vt:lpstr>강용남</vt:lpstr>
      <vt:lpstr>진용호</vt:lpstr>
      <vt:lpstr>이광민</vt:lpstr>
      <vt:lpstr>이성출</vt:lpstr>
      <vt:lpstr>최종식</vt:lpstr>
      <vt:lpstr>강웅집</vt:lpstr>
      <vt:lpstr>월출농기</vt:lpstr>
      <vt:lpstr>용성농기계</vt:lpstr>
      <vt:lpstr>김성민도포센타</vt:lpstr>
      <vt:lpstr>이상모</vt:lpstr>
      <vt:lpstr>유창수</vt:lpstr>
      <vt:lpstr>김용근</vt:lpstr>
      <vt:lpstr>이석</vt:lpstr>
      <vt:lpstr>최종록</vt:lpstr>
      <vt:lpstr>박정근</vt:lpstr>
      <vt:lpstr>강대삼</vt:lpstr>
      <vt:lpstr>김영채</vt:lpstr>
      <vt:lpstr>이인서</vt:lpstr>
      <vt:lpstr>채갑수</vt:lpstr>
      <vt:lpstr>정원기</vt:lpstr>
      <vt:lpstr>강호원</vt:lpstr>
      <vt:lpstr>정복순</vt:lpstr>
      <vt:lpstr>이영란</vt:lpstr>
      <vt:lpstr>서광섭</vt:lpstr>
      <vt:lpstr>김종수</vt:lpstr>
      <vt:lpstr>장만리</vt:lpstr>
      <vt:lpstr>전재식</vt:lpstr>
      <vt:lpstr>정찬성7조</vt:lpstr>
      <vt:lpstr>임상범7조</vt:lpstr>
      <vt:lpstr>이건주</vt:lpstr>
      <vt:lpstr>한동석</vt:lpstr>
      <vt:lpstr>정남채6조</vt:lpstr>
      <vt:lpstr>김희철7조</vt:lpstr>
      <vt:lpstr>박재봉6조</vt:lpstr>
      <vt:lpstr>김삼호</vt:lpstr>
      <vt:lpstr>윤상철</vt:lpstr>
      <vt:lpstr>안경오</vt:lpstr>
      <vt:lpstr>신광범</vt:lpstr>
      <vt:lpstr>김재준</vt:lpstr>
      <vt:lpstr>배순열</vt:lpstr>
      <vt:lpstr>전순태</vt:lpstr>
      <vt:lpstr>윤태봉</vt:lpstr>
      <vt:lpstr>이수범</vt:lpstr>
      <vt:lpstr>이우희</vt:lpstr>
      <vt:lpstr>박득용</vt:lpstr>
      <vt:lpstr>김지흥</vt:lpstr>
      <vt:lpstr>곽종현</vt:lpstr>
      <vt:lpstr>오영식</vt:lpstr>
      <vt:lpstr>이만훈</vt:lpstr>
      <vt:lpstr>양승철</vt:lpstr>
      <vt:lpstr>최성수</vt:lpstr>
      <vt:lpstr>최종석</vt:lpstr>
      <vt:lpstr>박진철</vt:lpstr>
      <vt:lpstr>김막례</vt:lpstr>
      <vt:lpstr>2 (5)</vt:lpstr>
      <vt:lpstr>2 (6)</vt:lpstr>
      <vt:lpstr>2 (7)</vt:lpstr>
      <vt:lpstr>2 (9)</vt:lpstr>
      <vt:lpstr>2 (10)</vt:lpstr>
      <vt:lpstr>2 (11)</vt:lpstr>
      <vt:lpstr>'2 (10)'!Print_Area</vt:lpstr>
      <vt:lpstr>'2 (11)'!Print_Area</vt:lpstr>
      <vt:lpstr>'2 (5)'!Print_Area</vt:lpstr>
      <vt:lpstr>'2 (6)'!Print_Area</vt:lpstr>
      <vt:lpstr>'2 (7)'!Print_Area</vt:lpstr>
      <vt:lpstr>'2 (8)'!Print_Area</vt:lpstr>
      <vt:lpstr>'2 (9)'!Print_Area</vt:lpstr>
      <vt:lpstr>OK농기계!Print_Area</vt:lpstr>
      <vt:lpstr>강광천!Print_Area</vt:lpstr>
      <vt:lpstr>강대삼!Print_Area</vt:lpstr>
      <vt:lpstr>강용남!Print_Area</vt:lpstr>
      <vt:lpstr>강웅집!Print_Area</vt:lpstr>
      <vt:lpstr>강호원!Print_Area</vt:lpstr>
      <vt:lpstr>곽동열!Print_Area</vt:lpstr>
      <vt:lpstr>곽종현!Print_Area</vt:lpstr>
      <vt:lpstr>김동주!Print_Area</vt:lpstr>
      <vt:lpstr>김막례!Print_Area</vt:lpstr>
      <vt:lpstr>김삼호!Print_Area</vt:lpstr>
      <vt:lpstr>김상호!Print_Area</vt:lpstr>
      <vt:lpstr>김성민도포센타!Print_Area</vt:lpstr>
      <vt:lpstr>김영우!Print_Area</vt:lpstr>
      <vt:lpstr>김영채!Print_Area</vt:lpstr>
      <vt:lpstr>김용근!Print_Area</vt:lpstr>
      <vt:lpstr>김용아!Print_Area</vt:lpstr>
      <vt:lpstr>김재준!Print_Area</vt:lpstr>
      <vt:lpstr>김종수!Print_Area</vt:lpstr>
      <vt:lpstr>김종훈!Print_Area</vt:lpstr>
      <vt:lpstr>김지흥!Print_Area</vt:lpstr>
      <vt:lpstr>김창균!Print_Area</vt:lpstr>
      <vt:lpstr>김태진!Print_Area</vt:lpstr>
      <vt:lpstr>김현준!Print_Area</vt:lpstr>
      <vt:lpstr>김희철7조!Print_Area</vt:lpstr>
      <vt:lpstr>나종오!Print_Area</vt:lpstr>
      <vt:lpstr>노윤기!Print_Area</vt:lpstr>
      <vt:lpstr>대성센타!Print_Area</vt:lpstr>
      <vt:lpstr>류재완6조!Print_Area</vt:lpstr>
      <vt:lpstr>맹광일!Print_Area</vt:lpstr>
      <vt:lpstr>문영상!Print_Area</vt:lpstr>
      <vt:lpstr>민형철!Print_Area</vt:lpstr>
      <vt:lpstr>박갑수!Print_Area</vt:lpstr>
      <vt:lpstr>박득용!Print_Area</vt:lpstr>
      <vt:lpstr>박순오!Print_Area</vt:lpstr>
      <vt:lpstr>박연오!Print_Area</vt:lpstr>
      <vt:lpstr>박영운!Print_Area</vt:lpstr>
      <vt:lpstr>박윤우!Print_Area</vt:lpstr>
      <vt:lpstr>박재봉6조!Print_Area</vt:lpstr>
      <vt:lpstr>박재철!Print_Area</vt:lpstr>
      <vt:lpstr>박정근!Print_Area</vt:lpstr>
      <vt:lpstr>박종록!Print_Area</vt:lpstr>
      <vt:lpstr>박진철!Print_Area</vt:lpstr>
      <vt:lpstr>박찬구!Print_Area</vt:lpstr>
      <vt:lpstr>박춘석!Print_Area</vt:lpstr>
      <vt:lpstr>배순열!Print_Area</vt:lpstr>
      <vt:lpstr>배춘옥!Print_Area</vt:lpstr>
      <vt:lpstr>서광섭!Print_Area</vt:lpstr>
      <vt:lpstr>서윤호!Print_Area</vt:lpstr>
      <vt:lpstr>신광범!Print_Area</vt:lpstr>
      <vt:lpstr>신용수!Print_Area</vt:lpstr>
      <vt:lpstr>신종택!Print_Area</vt:lpstr>
      <vt:lpstr>안경오!Print_Area</vt:lpstr>
      <vt:lpstr>양광식!Print_Area</vt:lpstr>
      <vt:lpstr>양승철!Print_Area</vt:lpstr>
      <vt:lpstr>오영식!Print_Area</vt:lpstr>
      <vt:lpstr>오진수!Print_Area</vt:lpstr>
      <vt:lpstr>용성농기계!Print_Area</vt:lpstr>
      <vt:lpstr>월출농기!Print_Area</vt:lpstr>
      <vt:lpstr>유창수!Print_Area</vt:lpstr>
      <vt:lpstr>윤상철!Print_Area</vt:lpstr>
      <vt:lpstr>윤태봉!Print_Area</vt:lpstr>
      <vt:lpstr>이건주!Print_Area</vt:lpstr>
      <vt:lpstr>이광민!Print_Area</vt:lpstr>
      <vt:lpstr>이대중!Print_Area</vt:lpstr>
      <vt:lpstr>이만훈!Print_Area</vt:lpstr>
      <vt:lpstr>이복용!Print_Area</vt:lpstr>
      <vt:lpstr>이상모!Print_Area</vt:lpstr>
      <vt:lpstr>이석!Print_Area</vt:lpstr>
      <vt:lpstr>이성출!Print_Area</vt:lpstr>
      <vt:lpstr>이수범!Print_Area</vt:lpstr>
      <vt:lpstr>이영란!Print_Area</vt:lpstr>
      <vt:lpstr>이영희!Print_Area</vt:lpstr>
      <vt:lpstr>이우희!Print_Area</vt:lpstr>
      <vt:lpstr>이은홍!Print_Area</vt:lpstr>
      <vt:lpstr>이인서!Print_Area</vt:lpstr>
      <vt:lpstr>이준수!Print_Area</vt:lpstr>
      <vt:lpstr>임대천!Print_Area</vt:lpstr>
      <vt:lpstr>임상범7조!Print_Area</vt:lpstr>
      <vt:lpstr>임항순!Print_Area</vt:lpstr>
      <vt:lpstr>장만리!Print_Area</vt:lpstr>
      <vt:lpstr>전경주!Print_Area</vt:lpstr>
      <vt:lpstr>전순태!Print_Area</vt:lpstr>
      <vt:lpstr>전재식!Print_Area</vt:lpstr>
      <vt:lpstr>정남채6조!Print_Area</vt:lpstr>
      <vt:lpstr>정복순!Print_Area</vt:lpstr>
      <vt:lpstr>정원기!Print_Area</vt:lpstr>
      <vt:lpstr>정종원!Print_Area</vt:lpstr>
      <vt:lpstr>정찬성7조!Print_Area</vt:lpstr>
      <vt:lpstr>조만성!Print_Area</vt:lpstr>
      <vt:lpstr>조연근!Print_Area</vt:lpstr>
      <vt:lpstr>진용호!Print_Area</vt:lpstr>
      <vt:lpstr>채갑수!Print_Area</vt:lpstr>
      <vt:lpstr>최기동!Print_Area</vt:lpstr>
      <vt:lpstr>최남근!Print_Area</vt:lpstr>
      <vt:lpstr>최성수!Print_Area</vt:lpstr>
      <vt:lpstr>최연진!Print_Area</vt:lpstr>
      <vt:lpstr>최종록!Print_Area</vt:lpstr>
      <vt:lpstr>최종석!Print_Area</vt:lpstr>
      <vt:lpstr>최종식!Print_Area</vt:lpstr>
      <vt:lpstr>최휴제!Print_Area</vt:lpstr>
      <vt:lpstr>탁경애!Print_Area</vt:lpstr>
      <vt:lpstr>한동석!Print_Area</vt:lpstr>
      <vt:lpstr>용성농기계!Print_Titles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2025-06-16T00:42:09Z</cp:lastPrinted>
  <dcterms:created xsi:type="dcterms:W3CDTF">2022-09-20T08:45:18Z</dcterms:created>
  <dcterms:modified xsi:type="dcterms:W3CDTF">2025-06-20T04:27:52Z</dcterms:modified>
</cp:coreProperties>
</file>