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calcChain.xml><?xml version="1.0" encoding="utf-8"?>
<calcChain xmlns="http://schemas.openxmlformats.org/spreadsheetml/2006/main">
  <c r="D6" i="1"/>
  <c r="D7"/>
  <c r="D8"/>
  <c r="D9"/>
  <c r="D10"/>
  <c r="D11"/>
  <c r="D12"/>
  <c r="D13"/>
  <c r="D14"/>
  <c r="D15"/>
  <c r="D16"/>
  <c r="D17"/>
  <c r="D18"/>
  <c r="D19"/>
  <c r="D20"/>
  <c r="D21"/>
  <c r="D22"/>
  <c r="D23"/>
  <c r="D5"/>
  <c r="C29" s="1"/>
  <c r="G4"/>
  <c r="T14"/>
  <c r="T13"/>
  <c r="S14"/>
  <c r="S13"/>
  <c r="T7"/>
  <c r="R9"/>
  <c r="T3"/>
  <c r="T2"/>
  <c r="R2"/>
  <c r="T1"/>
  <c r="Q5"/>
  <c r="Q4"/>
  <c r="N4"/>
  <c r="Q3"/>
  <c r="Q2"/>
  <c r="N2"/>
  <c r="L2"/>
  <c r="L1"/>
  <c r="F24" a="1"/>
  <c r="F25" s="1"/>
  <c r="J5"/>
  <c r="I4"/>
  <c r="J4" s="1"/>
  <c r="H4"/>
  <c r="E6"/>
  <c r="E7"/>
  <c r="E8"/>
  <c r="E9"/>
  <c r="E10"/>
  <c r="E11"/>
  <c r="E12"/>
  <c r="E13"/>
  <c r="E14"/>
  <c r="E15"/>
  <c r="E16"/>
  <c r="E17"/>
  <c r="E18"/>
  <c r="E19"/>
  <c r="E20"/>
  <c r="E21"/>
  <c r="E22"/>
  <c r="E23"/>
  <c r="E5"/>
  <c r="C1"/>
  <c r="F2"/>
  <c r="C42" l="1"/>
  <c r="C38"/>
  <c r="C34"/>
  <c r="C30"/>
  <c r="C43"/>
  <c r="C35"/>
  <c r="C44"/>
  <c r="C40"/>
  <c r="C36"/>
  <c r="C32"/>
  <c r="C28"/>
  <c r="C39"/>
  <c r="C31"/>
  <c r="C27"/>
  <c r="C41"/>
  <c r="C37"/>
  <c r="C33"/>
  <c r="F24"/>
  <c r="G25"/>
  <c r="G24"/>
  <c r="I24" s="1"/>
  <c r="H29" s="1"/>
</calcChain>
</file>

<file path=xl/sharedStrings.xml><?xml version="1.0" encoding="utf-8"?>
<sst xmlns="http://schemas.openxmlformats.org/spreadsheetml/2006/main" count="23" uniqueCount="23">
  <si>
    <t>P1</t>
  </si>
  <si>
    <t>P2</t>
  </si>
  <si>
    <t>P3</t>
  </si>
  <si>
    <t>f khz</t>
  </si>
  <si>
    <t>Rb</t>
  </si>
  <si>
    <t>Rc</t>
  </si>
  <si>
    <t>h21</t>
  </si>
  <si>
    <t>ln f</t>
  </si>
  <si>
    <t>dB</t>
  </si>
  <si>
    <t>beta 0</t>
  </si>
  <si>
    <t>B - 3dB</t>
  </si>
  <si>
    <t>gm</t>
  </si>
  <si>
    <t>P3 1 kHz</t>
  </si>
  <si>
    <t>nE</t>
  </si>
  <si>
    <t>Ic</t>
  </si>
  <si>
    <t>Ib</t>
  </si>
  <si>
    <t>Ut</t>
  </si>
  <si>
    <t>rbe</t>
  </si>
  <si>
    <t>rbb</t>
  </si>
  <si>
    <t>Cbe</t>
  </si>
  <si>
    <t>gbe</t>
  </si>
  <si>
    <t>tau</t>
  </si>
  <si>
    <t>h22</t>
  </si>
</sst>
</file>

<file path=xl/styles.xml><?xml version="1.0" encoding="utf-8"?>
<styleSheet xmlns="http://schemas.openxmlformats.org/spreadsheetml/2006/main">
  <numFmts count="1">
    <numFmt numFmtId="164" formatCode="0.0000000000000"/>
  </numFmts>
  <fonts count="2"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layout/>
    </c:title>
    <c:plotArea>
      <c:layout/>
      <c:scatterChart>
        <c:scatterStyle val="lineMarker"/>
        <c:ser>
          <c:idx val="0"/>
          <c:order val="0"/>
          <c:tx>
            <c:v>Charaktrystyka wzmocnienia prądowego w funkcji częstotliwości</c:v>
          </c:tx>
          <c:spPr>
            <a:ln w="28575">
              <a:noFill/>
            </a:ln>
          </c:spPr>
          <c:xVal>
            <c:numRef>
              <c:f>Arkusz1!$C$5:$C$23</c:f>
              <c:numCache>
                <c:formatCode>General</c:formatCode>
                <c:ptCount val="19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1</c:v>
                </c:pt>
                <c:pt idx="4">
                  <c:v>3</c:v>
                </c:pt>
                <c:pt idx="5">
                  <c:v>5</c:v>
                </c:pt>
                <c:pt idx="6">
                  <c:v>10</c:v>
                </c:pt>
                <c:pt idx="7">
                  <c:v>30</c:v>
                </c:pt>
                <c:pt idx="8">
                  <c:v>50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  <c:pt idx="14">
                  <c:v>600</c:v>
                </c:pt>
                <c:pt idx="15">
                  <c:v>700</c:v>
                </c:pt>
                <c:pt idx="16">
                  <c:v>800</c:v>
                </c:pt>
                <c:pt idx="17">
                  <c:v>900</c:v>
                </c:pt>
                <c:pt idx="18">
                  <c:v>1000</c:v>
                </c:pt>
              </c:numCache>
            </c:numRef>
          </c:xVal>
          <c:yVal>
            <c:numRef>
              <c:f>Arkusz1!$D$5:$D$23</c:f>
              <c:numCache>
                <c:formatCode>General</c:formatCode>
                <c:ptCount val="19"/>
                <c:pt idx="0">
                  <c:v>204.28015564202335</c:v>
                </c:pt>
                <c:pt idx="1">
                  <c:v>194.55252918287937</c:v>
                </c:pt>
                <c:pt idx="2">
                  <c:v>188.71595330739299</c:v>
                </c:pt>
                <c:pt idx="3">
                  <c:v>180.93385214007785</c:v>
                </c:pt>
                <c:pt idx="4">
                  <c:v>184.82490272373542</c:v>
                </c:pt>
                <c:pt idx="5">
                  <c:v>184.82490272373542</c:v>
                </c:pt>
                <c:pt idx="6">
                  <c:v>182.87937743190662</c:v>
                </c:pt>
                <c:pt idx="7">
                  <c:v>186.77042801556419</c:v>
                </c:pt>
                <c:pt idx="8">
                  <c:v>182.87937743190662</c:v>
                </c:pt>
                <c:pt idx="9">
                  <c:v>175.09727626459144</c:v>
                </c:pt>
                <c:pt idx="10">
                  <c:v>161.47859922178989</c:v>
                </c:pt>
                <c:pt idx="11">
                  <c:v>145.91439688715954</c:v>
                </c:pt>
                <c:pt idx="12">
                  <c:v>130.35019455252919</c:v>
                </c:pt>
                <c:pt idx="13">
                  <c:v>119.40661478599222</c:v>
                </c:pt>
                <c:pt idx="14">
                  <c:v>102.62645914396889</c:v>
                </c:pt>
                <c:pt idx="15">
                  <c:v>93.385214007782096</c:v>
                </c:pt>
                <c:pt idx="16">
                  <c:v>85.603112840466935</c:v>
                </c:pt>
                <c:pt idx="17">
                  <c:v>79.766536964980546</c:v>
                </c:pt>
                <c:pt idx="18">
                  <c:v>35.019455252918291</c:v>
                </c:pt>
              </c:numCache>
            </c:numRef>
          </c:yVal>
        </c:ser>
        <c:axId val="60729216"/>
        <c:axId val="60730752"/>
      </c:scatterChart>
      <c:valAx>
        <c:axId val="60729216"/>
        <c:scaling>
          <c:logBase val="10"/>
          <c:orientation val="minMax"/>
          <c:max val="1100"/>
          <c:min val="0.1"/>
        </c:scaling>
        <c:axPos val="b"/>
        <c:numFmt formatCode="General" sourceLinked="1"/>
        <c:tickLblPos val="nextTo"/>
        <c:crossAx val="60730752"/>
        <c:crosses val="autoZero"/>
        <c:crossBetween val="midCat"/>
      </c:valAx>
      <c:valAx>
        <c:axId val="60730752"/>
        <c:scaling>
          <c:orientation val="minMax"/>
        </c:scaling>
        <c:axPos val="l"/>
        <c:majorGridlines/>
        <c:numFmt formatCode="General" sourceLinked="1"/>
        <c:tickLblPos val="nextTo"/>
        <c:crossAx val="60729216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5</xdr:row>
      <xdr:rowOff>161924</xdr:rowOff>
    </xdr:from>
    <xdr:to>
      <xdr:col>16</xdr:col>
      <xdr:colOff>333375</xdr:colOff>
      <xdr:row>21</xdr:row>
      <xdr:rowOff>114299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topLeftCell="B7" workbookViewId="0">
      <selection activeCell="I29" sqref="I29"/>
    </sheetView>
  </sheetViews>
  <sheetFormatPr defaultRowHeight="15"/>
  <cols>
    <col min="3" max="3" width="9.85546875" bestFit="1" customWidth="1"/>
    <col min="18" max="18" width="9.85546875" bestFit="1" customWidth="1"/>
    <col min="20" max="20" width="15.7109375" bestFit="1" customWidth="1"/>
  </cols>
  <sheetData>
    <row r="1" spans="1:20">
      <c r="A1" t="s">
        <v>0</v>
      </c>
      <c r="B1">
        <v>106</v>
      </c>
      <c r="C1">
        <f>B1-B2</f>
        <v>102.8</v>
      </c>
      <c r="H1" t="s">
        <v>14</v>
      </c>
      <c r="I1">
        <v>2.5999999999999999E-2</v>
      </c>
      <c r="J1" t="s">
        <v>16</v>
      </c>
      <c r="L1">
        <f>B2*E2</f>
        <v>32000</v>
      </c>
      <c r="R1">
        <v>6.28</v>
      </c>
      <c r="S1" t="s">
        <v>20</v>
      </c>
      <c r="T1">
        <f>1/Q4</f>
        <v>1.4423076923076922E-3</v>
      </c>
    </row>
    <row r="2" spans="1:20">
      <c r="A2" t="s">
        <v>1</v>
      </c>
      <c r="B2">
        <v>3.2</v>
      </c>
      <c r="D2" t="s">
        <v>4</v>
      </c>
      <c r="E2">
        <v>10000</v>
      </c>
      <c r="F2">
        <f>E2/E3</f>
        <v>250</v>
      </c>
      <c r="H2" t="s">
        <v>15</v>
      </c>
      <c r="I2">
        <v>6.3999999999999997E-5</v>
      </c>
      <c r="L2">
        <f>L1/C1</f>
        <v>311.28404669260703</v>
      </c>
      <c r="N2">
        <f>1/40</f>
        <v>2.5000000000000001E-2</v>
      </c>
      <c r="P2" t="s">
        <v>11</v>
      </c>
      <c r="Q2">
        <f>(B3/B2)*N2</f>
        <v>0.5859375</v>
      </c>
      <c r="R2">
        <f>R1*J4</f>
        <v>1976.5327794863854</v>
      </c>
      <c r="S2" t="s">
        <v>19</v>
      </c>
      <c r="T2" s="2">
        <f>T1/R2</f>
        <v>7.297160498812901E-7</v>
      </c>
    </row>
    <row r="3" spans="1:20">
      <c r="A3" t="s">
        <v>12</v>
      </c>
      <c r="B3">
        <v>75</v>
      </c>
      <c r="D3" t="s">
        <v>5</v>
      </c>
      <c r="E3">
        <v>40</v>
      </c>
      <c r="P3" t="s">
        <v>13</v>
      </c>
      <c r="Q3">
        <f>1/Q2</f>
        <v>1.7066666666666668</v>
      </c>
      <c r="S3" t="s">
        <v>21</v>
      </c>
      <c r="T3">
        <f>T2/T1</f>
        <v>5.0593646125102784E-4</v>
      </c>
    </row>
    <row r="4" spans="1:20">
      <c r="B4" t="s">
        <v>2</v>
      </c>
      <c r="C4" t="s">
        <v>3</v>
      </c>
      <c r="D4" t="s">
        <v>6</v>
      </c>
      <c r="E4" t="s">
        <v>7</v>
      </c>
      <c r="G4">
        <f>D16-D17</f>
        <v>15.564202334630352</v>
      </c>
      <c r="H4">
        <f>(E16-E17)/6</f>
        <v>-4.7947012075296801E-2</v>
      </c>
      <c r="I4">
        <f>E16-H4</f>
        <v>5.7517294867314979</v>
      </c>
      <c r="J4">
        <f>EXP(I4)</f>
        <v>314.73451902649447</v>
      </c>
      <c r="N4">
        <f>I1/I2</f>
        <v>406.25</v>
      </c>
      <c r="P4" t="s">
        <v>17</v>
      </c>
      <c r="Q4">
        <f>N4*Q3</f>
        <v>693.33333333333337</v>
      </c>
    </row>
    <row r="5" spans="1:20">
      <c r="B5">
        <v>84</v>
      </c>
      <c r="C5">
        <v>0.1</v>
      </c>
      <c r="D5">
        <f>(B5/C$1)*F$2</f>
        <v>204.28015564202335</v>
      </c>
      <c r="E5">
        <f>LN(C5)</f>
        <v>-2.3025850929940455</v>
      </c>
      <c r="J5" t="e">
        <f>J4*#REF!</f>
        <v>#REF!</v>
      </c>
      <c r="N5" s="1">
        <v>311.28399999999999</v>
      </c>
      <c r="P5" t="s">
        <v>18</v>
      </c>
      <c r="Q5">
        <f>N5-N4</f>
        <v>-94.966000000000008</v>
      </c>
    </row>
    <row r="6" spans="1:20">
      <c r="B6">
        <v>80</v>
      </c>
      <c r="C6">
        <v>0.3</v>
      </c>
      <c r="D6">
        <f t="shared" ref="D6:D23" si="0">(B6/C$1)*F$2</f>
        <v>194.55252918287937</v>
      </c>
      <c r="E6">
        <f t="shared" ref="E6:E23" si="1">LN(C6)</f>
        <v>-1.2039728043259361</v>
      </c>
    </row>
    <row r="7" spans="1:20">
      <c r="B7">
        <v>77.599999999999994</v>
      </c>
      <c r="C7">
        <v>0.5</v>
      </c>
      <c r="D7">
        <f t="shared" si="0"/>
        <v>188.71595330739299</v>
      </c>
      <c r="E7">
        <f t="shared" si="1"/>
        <v>-0.69314718055994529</v>
      </c>
      <c r="R7">
        <v>0.13800000000000001</v>
      </c>
      <c r="S7" t="s">
        <v>22</v>
      </c>
      <c r="T7">
        <f>R9/R7</f>
        <v>9.6618357487922703E-4</v>
      </c>
    </row>
    <row r="8" spans="1:20">
      <c r="B8">
        <v>74.400000000000006</v>
      </c>
      <c r="C8">
        <v>1</v>
      </c>
      <c r="D8">
        <f t="shared" si="0"/>
        <v>180.93385214007785</v>
      </c>
      <c r="E8">
        <f t="shared" si="1"/>
        <v>0</v>
      </c>
      <c r="R8">
        <v>4.0000000000000001E-3</v>
      </c>
      <c r="S8">
        <v>30</v>
      </c>
    </row>
    <row r="9" spans="1:20">
      <c r="B9">
        <v>76</v>
      </c>
      <c r="C9">
        <v>3</v>
      </c>
      <c r="D9">
        <f t="shared" si="0"/>
        <v>184.82490272373542</v>
      </c>
      <c r="E9">
        <f t="shared" si="1"/>
        <v>1.0986122886681098</v>
      </c>
      <c r="R9">
        <f>R8/S8</f>
        <v>1.3333333333333334E-4</v>
      </c>
    </row>
    <row r="10" spans="1:20">
      <c r="B10">
        <v>76</v>
      </c>
      <c r="C10">
        <v>5</v>
      </c>
      <c r="D10">
        <f t="shared" si="0"/>
        <v>184.82490272373542</v>
      </c>
      <c r="E10">
        <f t="shared" si="1"/>
        <v>1.6094379124341003</v>
      </c>
    </row>
    <row r="11" spans="1:20">
      <c r="B11">
        <v>75.2</v>
      </c>
      <c r="C11">
        <v>10</v>
      </c>
      <c r="D11">
        <f t="shared" si="0"/>
        <v>182.87937743190662</v>
      </c>
      <c r="E11">
        <f t="shared" si="1"/>
        <v>2.3025850929940459</v>
      </c>
    </row>
    <row r="12" spans="1:20">
      <c r="B12">
        <v>76.8</v>
      </c>
      <c r="C12">
        <v>30</v>
      </c>
      <c r="D12">
        <f t="shared" si="0"/>
        <v>186.77042801556419</v>
      </c>
      <c r="E12">
        <f t="shared" si="1"/>
        <v>3.4011973816621555</v>
      </c>
      <c r="R12">
        <v>436</v>
      </c>
    </row>
    <row r="13" spans="1:20">
      <c r="B13">
        <v>75.2</v>
      </c>
      <c r="C13">
        <v>50</v>
      </c>
      <c r="D13">
        <f t="shared" si="0"/>
        <v>182.87937743190662</v>
      </c>
      <c r="E13">
        <f t="shared" si="1"/>
        <v>3.912023005428146</v>
      </c>
      <c r="R13">
        <v>504</v>
      </c>
      <c r="S13">
        <f>R12/R13</f>
        <v>0.86507936507936511</v>
      </c>
      <c r="T13">
        <f>S13/S14</f>
        <v>6.411764705882355</v>
      </c>
    </row>
    <row r="14" spans="1:20">
      <c r="B14">
        <v>72</v>
      </c>
      <c r="C14">
        <v>100</v>
      </c>
      <c r="D14">
        <f t="shared" si="0"/>
        <v>175.09727626459144</v>
      </c>
      <c r="E14">
        <f t="shared" si="1"/>
        <v>4.6051701859880918</v>
      </c>
      <c r="S14">
        <f>1-S13</f>
        <v>0.13492063492063489</v>
      </c>
      <c r="T14">
        <f>T13*107</f>
        <v>686.05882352941194</v>
      </c>
    </row>
    <row r="15" spans="1:20">
      <c r="B15">
        <v>66.400000000000006</v>
      </c>
      <c r="C15">
        <v>200</v>
      </c>
      <c r="D15">
        <f t="shared" si="0"/>
        <v>161.47859922178989</v>
      </c>
      <c r="E15">
        <f t="shared" si="1"/>
        <v>5.2983173665480363</v>
      </c>
    </row>
    <row r="16" spans="1:20">
      <c r="B16">
        <v>60</v>
      </c>
      <c r="C16">
        <v>300</v>
      </c>
      <c r="D16">
        <f t="shared" si="0"/>
        <v>145.91439688715954</v>
      </c>
      <c r="E16">
        <f t="shared" si="1"/>
        <v>5.7037824746562009</v>
      </c>
    </row>
    <row r="17" spans="2:9">
      <c r="B17">
        <v>53.6</v>
      </c>
      <c r="C17">
        <v>400</v>
      </c>
      <c r="D17">
        <f t="shared" si="0"/>
        <v>130.35019455252919</v>
      </c>
      <c r="E17">
        <f t="shared" si="1"/>
        <v>5.9914645471079817</v>
      </c>
    </row>
    <row r="18" spans="2:9">
      <c r="B18">
        <v>49.1</v>
      </c>
      <c r="C18">
        <v>500</v>
      </c>
      <c r="D18">
        <f t="shared" si="0"/>
        <v>119.40661478599222</v>
      </c>
      <c r="E18">
        <f t="shared" si="1"/>
        <v>6.2146080984221914</v>
      </c>
    </row>
    <row r="19" spans="2:9">
      <c r="B19">
        <v>42.2</v>
      </c>
      <c r="C19">
        <v>600</v>
      </c>
      <c r="D19">
        <f t="shared" si="0"/>
        <v>102.62645914396889</v>
      </c>
      <c r="E19">
        <f t="shared" si="1"/>
        <v>6.3969296552161463</v>
      </c>
    </row>
    <row r="20" spans="2:9">
      <c r="B20">
        <v>38.4</v>
      </c>
      <c r="C20">
        <v>700</v>
      </c>
      <c r="D20">
        <f t="shared" si="0"/>
        <v>93.385214007782096</v>
      </c>
      <c r="E20">
        <f t="shared" si="1"/>
        <v>6.5510803350434044</v>
      </c>
    </row>
    <row r="21" spans="2:9">
      <c r="B21">
        <v>35.200000000000003</v>
      </c>
      <c r="C21">
        <v>800</v>
      </c>
      <c r="D21">
        <f t="shared" si="0"/>
        <v>85.603112840466935</v>
      </c>
      <c r="E21">
        <f t="shared" si="1"/>
        <v>6.6846117276679271</v>
      </c>
    </row>
    <row r="22" spans="2:9">
      <c r="B22">
        <v>32.799999999999997</v>
      </c>
      <c r="C22">
        <v>900</v>
      </c>
      <c r="D22">
        <f t="shared" si="0"/>
        <v>79.766536964980546</v>
      </c>
      <c r="E22">
        <f t="shared" si="1"/>
        <v>6.8023947633243109</v>
      </c>
    </row>
    <row r="23" spans="2:9">
      <c r="B23">
        <v>14.4</v>
      </c>
      <c r="C23">
        <v>1000</v>
      </c>
      <c r="D23">
        <f t="shared" si="0"/>
        <v>35.019455252918291</v>
      </c>
      <c r="E23">
        <f t="shared" si="1"/>
        <v>6.9077552789821368</v>
      </c>
    </row>
    <row r="24" spans="2:9">
      <c r="F24">
        <f t="array" ref="F24:G25">LINEST(E22:E23,D22:D23,1,1)</f>
        <v>-2.3545784803531535E-3</v>
      </c>
      <c r="G24">
        <v>6.9902113347143491</v>
      </c>
      <c r="I24">
        <f>EXP(G24)</f>
        <v>1085.9509510711034</v>
      </c>
    </row>
    <row r="25" spans="2:9">
      <c r="F25">
        <v>0</v>
      </c>
      <c r="G25">
        <v>0</v>
      </c>
    </row>
    <row r="27" spans="2:9">
      <c r="B27" t="s">
        <v>8</v>
      </c>
      <c r="C27">
        <f>10*LOG10(D6/D$5)</f>
        <v>-0.21189299069938095</v>
      </c>
    </row>
    <row r="28" spans="2:9">
      <c r="C28">
        <f t="shared" ref="C28:C44" si="2">10*LOG10(D7/D$5)</f>
        <v>-0.34417564803693246</v>
      </c>
      <c r="G28" t="s">
        <v>9</v>
      </c>
      <c r="H28">
        <v>180</v>
      </c>
    </row>
    <row r="29" spans="2:9">
      <c r="C29">
        <f t="shared" si="2"/>
        <v>-0.5270635051600292</v>
      </c>
      <c r="G29" t="s">
        <v>10</v>
      </c>
      <c r="H29">
        <f>H28/SQRT(2)</f>
        <v>127.27922061357854</v>
      </c>
    </row>
    <row r="30" spans="2:9">
      <c r="C30">
        <f t="shared" si="2"/>
        <v>-0.43465693781090303</v>
      </c>
    </row>
    <row r="31" spans="2:9">
      <c r="C31">
        <f t="shared" si="2"/>
        <v>-0.43465693781090303</v>
      </c>
    </row>
    <row r="32" spans="2:9">
      <c r="C32">
        <f t="shared" si="2"/>
        <v>-0.48061445470239395</v>
      </c>
    </row>
    <row r="33" spans="3:3">
      <c r="C33">
        <f t="shared" si="2"/>
        <v>-0.38918066030369675</v>
      </c>
    </row>
    <row r="34" spans="3:3">
      <c r="C34">
        <f t="shared" si="2"/>
        <v>-0.48061445470239395</v>
      </c>
    </row>
    <row r="35" spans="3:3">
      <c r="C35">
        <f t="shared" si="2"/>
        <v>-0.66946789630613168</v>
      </c>
    </row>
    <row r="36" spans="3:3">
      <c r="C36">
        <f t="shared" si="2"/>
        <v>-1.0211120669386413</v>
      </c>
    </row>
    <row r="37" spans="3:3">
      <c r="C37">
        <f t="shared" si="2"/>
        <v>-1.46128035678238</v>
      </c>
    </row>
    <row r="38" spans="3:3">
      <c r="C38">
        <f t="shared" si="2"/>
        <v>-1.951144963691116</v>
      </c>
    </row>
    <row r="39" spans="3:3">
      <c r="C39">
        <f t="shared" si="2"/>
        <v>-2.3319779393891316</v>
      </c>
    </row>
    <row r="40" spans="3:3">
      <c r="C40">
        <f t="shared" si="2"/>
        <v>-2.9896683510020772</v>
      </c>
    </row>
    <row r="41" spans="3:3">
      <c r="C41">
        <f t="shared" si="2"/>
        <v>-3.3994806169435088</v>
      </c>
    </row>
    <row r="42" spans="3:3">
      <c r="C42">
        <f t="shared" si="2"/>
        <v>-3.7773662258375058</v>
      </c>
    </row>
    <row r="43" spans="3:3">
      <c r="C43">
        <f t="shared" si="2"/>
        <v>-4.0840544235020264</v>
      </c>
    </row>
    <row r="44" spans="3:3">
      <c r="C44">
        <f t="shared" si="2"/>
        <v>-7.659167939666319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2011-06-15T17:31:07Z</dcterms:modified>
</cp:coreProperties>
</file>