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nana99ou\code\arduino stuff\robot-battle\Sonar testing\Ping\"/>
    </mc:Choice>
  </mc:AlternateContent>
  <xr:revisionPtr revIDLastSave="0" documentId="8_{54976EBF-33AA-482B-94FF-C573536D6972}" xr6:coauthVersionLast="47" xr6:coauthVersionMax="47" xr10:uidLastSave="{00000000-0000-0000-0000-000000000000}"/>
  <bookViews>
    <workbookView xWindow="-28920" yWindow="-120" windowWidth="29040" windowHeight="15720" activeTab="3" xr2:uid="{B98D1BDA-9DC6-4C7A-B465-DEC1AA0DF7A8}"/>
  </bookViews>
  <sheets>
    <sheet name="Sensor 1" sheetId="1" r:id="rId1"/>
    <sheet name="Sensor 2" sheetId="2" r:id="rId2"/>
    <sheet name="Sensor 3" sheetId="3" r:id="rId3"/>
    <sheet name="Sensor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3" i="4"/>
  <c r="C11" i="4"/>
  <c r="C10" i="4"/>
  <c r="B15" i="4"/>
  <c r="B14" i="4"/>
  <c r="B13" i="4"/>
  <c r="B12" i="4"/>
  <c r="B11" i="4"/>
  <c r="B10" i="4"/>
  <c r="C14" i="4"/>
  <c r="C13" i="3"/>
  <c r="C12" i="3"/>
  <c r="C11" i="3"/>
  <c r="C9" i="3"/>
  <c r="C8" i="3"/>
  <c r="B13" i="3"/>
  <c r="B12" i="3"/>
  <c r="B11" i="3"/>
  <c r="B10" i="3"/>
  <c r="B9" i="3"/>
  <c r="B8" i="3"/>
  <c r="C11" i="2"/>
  <c r="C10" i="2"/>
  <c r="C8" i="2"/>
  <c r="B12" i="2"/>
  <c r="B11" i="2"/>
  <c r="B10" i="2"/>
  <c r="B8" i="2"/>
  <c r="C12" i="1"/>
  <c r="C9" i="1"/>
  <c r="B13" i="1"/>
  <c r="B12" i="1"/>
  <c r="B11" i="1"/>
  <c r="B9" i="1"/>
</calcChain>
</file>

<file path=xl/sharedStrings.xml><?xml version="1.0" encoding="utf-8"?>
<sst xmlns="http://schemas.openxmlformats.org/spreadsheetml/2006/main" count="16" uniqueCount="4">
  <si>
    <t>value</t>
  </si>
  <si>
    <t>mm</t>
  </si>
  <si>
    <t>wood</t>
  </si>
  <si>
    <t>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</si>
</sst>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1'!$B$2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1'!$A$3:$A$13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cat>
          <c:val>
            <c:numRef>
              <c:f>'Sensor 1'!$B$3:$B$13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48.49</c:v>
                </c:pt>
                <c:pt idx="6">
                  <c:v>100.5</c:v>
                </c:pt>
                <c:pt idx="7">
                  <c:v>170</c:v>
                </c:pt>
                <c:pt idx="8">
                  <c:v>217.5</c:v>
                </c:pt>
                <c:pt idx="9">
                  <c:v>251.5</c:v>
                </c:pt>
                <c:pt idx="10">
                  <c:v>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9-4B41-9959-7D5CE30635D7}"/>
            </c:ext>
          </c:extLst>
        </c:ser>
        <c:ser>
          <c:idx val="1"/>
          <c:order val="1"/>
          <c:tx>
            <c:strRef>
              <c:f>'Sensor 1'!$C$2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1'!$A$3:$A$13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cat>
          <c:val>
            <c:numRef>
              <c:f>'Sensor 1'!$C$3:$C$13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49</c:v>
                </c:pt>
                <c:pt idx="6">
                  <c:v>100.5</c:v>
                </c:pt>
                <c:pt idx="7">
                  <c:v>162</c:v>
                </c:pt>
                <c:pt idx="8">
                  <c:v>206</c:v>
                </c:pt>
                <c:pt idx="9">
                  <c:v>267.66666666666669</c:v>
                </c:pt>
                <c:pt idx="10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9-4B41-9959-7D5CE3063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66848"/>
        <c:axId val="1022774784"/>
      </c:lineChart>
      <c:catAx>
        <c:axId val="9290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74784"/>
        <c:crosses val="autoZero"/>
        <c:auto val="1"/>
        <c:lblAlgn val="ctr"/>
        <c:lblOffset val="100"/>
        <c:noMultiLvlLbl val="0"/>
      </c:catAx>
      <c:valAx>
        <c:axId val="10227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2'!$B$2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2'!$A$3:$A$12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cat>
          <c:val>
            <c:numRef>
              <c:f>'Sensor 2'!$B$3:$B$12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49</c:v>
                </c:pt>
                <c:pt idx="5">
                  <c:v>101</c:v>
                </c:pt>
                <c:pt idx="6">
                  <c:v>170</c:v>
                </c:pt>
                <c:pt idx="7">
                  <c:v>208.66666666666666</c:v>
                </c:pt>
                <c:pt idx="8">
                  <c:v>256.5</c:v>
                </c:pt>
                <c:pt idx="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7-4FC2-9AFF-102EDAE782FC}"/>
            </c:ext>
          </c:extLst>
        </c:ser>
        <c:ser>
          <c:idx val="1"/>
          <c:order val="1"/>
          <c:tx>
            <c:strRef>
              <c:f>'Sensor 2'!$C$2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2'!$A$3:$A$12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cat>
          <c:val>
            <c:numRef>
              <c:f>'Sensor 2'!$C$3:$C$12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49</c:v>
                </c:pt>
                <c:pt idx="5">
                  <c:v>101</c:v>
                </c:pt>
                <c:pt idx="6">
                  <c:v>191</c:v>
                </c:pt>
                <c:pt idx="7">
                  <c:v>220.5</c:v>
                </c:pt>
                <c:pt idx="8">
                  <c:v>256.5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7-4FC2-9AFF-102EDAE7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908544"/>
        <c:axId val="1027909024"/>
      </c:lineChart>
      <c:catAx>
        <c:axId val="10279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09024"/>
        <c:crosses val="autoZero"/>
        <c:auto val="1"/>
        <c:lblAlgn val="ctr"/>
        <c:lblOffset val="100"/>
        <c:noMultiLvlLbl val="0"/>
      </c:catAx>
      <c:valAx>
        <c:axId val="10279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3'!$B$1:$B$2</c:f>
              <c:strCache>
                <c:ptCount val="2"/>
                <c:pt idx="0">
                  <c:v>value</c:v>
                </c:pt>
                <c:pt idx="1">
                  <c:v>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3'!$A$3:$A$13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cat>
          <c:val>
            <c:numRef>
              <c:f>'Sensor 3'!$B$3:$B$13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46.5</c:v>
                </c:pt>
                <c:pt idx="6">
                  <c:v>97.5</c:v>
                </c:pt>
                <c:pt idx="7">
                  <c:v>164</c:v>
                </c:pt>
                <c:pt idx="8">
                  <c:v>214.5</c:v>
                </c:pt>
                <c:pt idx="9">
                  <c:v>251.33333333333334</c:v>
                </c:pt>
                <c:pt idx="10">
                  <c:v>304.66666666666669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9-49CD-AB09-F401156DC09D}"/>
            </c:ext>
          </c:extLst>
        </c:ser>
        <c:ser>
          <c:idx val="1"/>
          <c:order val="1"/>
          <c:tx>
            <c:strRef>
              <c:f>'Sensor 3'!$C$1:$C$2</c:f>
              <c:strCache>
                <c:ptCount val="2"/>
                <c:pt idx="0">
                  <c:v>value</c:v>
                </c:pt>
                <c:pt idx="1">
                  <c:v>plastic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3'!$A$3:$A$13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cat>
          <c:val>
            <c:numRef>
              <c:f>'Sensor 3'!$C$3:$C$13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46.5</c:v>
                </c:pt>
                <c:pt idx="6">
                  <c:v>103.5</c:v>
                </c:pt>
                <c:pt idx="7">
                  <c:v>160</c:v>
                </c:pt>
                <c:pt idx="8">
                  <c:v>211</c:v>
                </c:pt>
                <c:pt idx="9">
                  <c:v>252.5</c:v>
                </c:pt>
                <c:pt idx="10">
                  <c:v>303.5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9-49CD-AB09-F401156D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894032"/>
        <c:axId val="1029978160"/>
      </c:lineChart>
      <c:catAx>
        <c:axId val="10228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78160"/>
        <c:crosses val="autoZero"/>
        <c:auto val="1"/>
        <c:lblAlgn val="ctr"/>
        <c:lblOffset val="100"/>
        <c:noMultiLvlLbl val="0"/>
      </c:catAx>
      <c:valAx>
        <c:axId val="10299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4'!$B$2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4'!$A$3:$A$15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cat>
          <c:val>
            <c:numRef>
              <c:f>'Sensor 4'!$B$3:$B$15</c:f>
              <c:numCache>
                <c:formatCode>General</c:formatCode>
                <c:ptCount val="13"/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54.5</c:v>
                </c:pt>
                <c:pt idx="8">
                  <c:v>106.5</c:v>
                </c:pt>
                <c:pt idx="9">
                  <c:v>172</c:v>
                </c:pt>
                <c:pt idx="10">
                  <c:v>211.5</c:v>
                </c:pt>
                <c:pt idx="11">
                  <c:v>268.5</c:v>
                </c:pt>
                <c:pt idx="12">
                  <c:v>305.33333333333331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4-4EB1-BFE3-7C534B861AEB}"/>
            </c:ext>
          </c:extLst>
        </c:ser>
        <c:ser>
          <c:idx val="1"/>
          <c:order val="1"/>
          <c:tx>
            <c:strRef>
              <c:f>'Sensor 4'!$C$2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4'!$A$3:$A$15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cat>
          <c:val>
            <c:numRef>
              <c:f>'Sensor 4'!$C$3:$C$15</c:f>
              <c:numCache>
                <c:formatCode>General</c:formatCode>
                <c:ptCount val="13"/>
                <c:pt idx="0">
                  <c:v>0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59</c:v>
                </c:pt>
                <c:pt idx="8">
                  <c:v>111.5</c:v>
                </c:pt>
                <c:pt idx="9">
                  <c:v>173</c:v>
                </c:pt>
                <c:pt idx="10">
                  <c:v>220.5</c:v>
                </c:pt>
                <c:pt idx="11">
                  <c:v>252.5</c:v>
                </c:pt>
                <c:pt idx="12">
                  <c:v>302.5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4-4EB1-BFE3-7C534B861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47888"/>
        <c:axId val="1028645008"/>
      </c:lineChart>
      <c:catAx>
        <c:axId val="10286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45008"/>
        <c:crosses val="autoZero"/>
        <c:auto val="1"/>
        <c:lblAlgn val="ctr"/>
        <c:lblOffset val="100"/>
        <c:noMultiLvlLbl val="0"/>
      </c:catAx>
      <c:valAx>
        <c:axId val="10286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0EE9F-6B52-DE8E-1C00-69834F57F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11</xdr:col>
      <xdr:colOff>304800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B268-086D-3B95-1F02-3675239C6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BD47-57B4-7D08-0D6E-23193CE5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5A3D8-0F1F-CF20-AA60-B29D139E8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284F-F10A-44FA-A66B-D58C40D1992C}">
  <dimension ref="A1:C13"/>
  <sheetViews>
    <sheetView workbookViewId="0">
      <selection activeCell="D17" sqref="D17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0</v>
      </c>
      <c r="B3">
        <v>0</v>
      </c>
      <c r="C3">
        <v>28</v>
      </c>
    </row>
    <row r="4" spans="1:3" x14ac:dyDescent="0.25">
      <c r="A4">
        <v>5</v>
      </c>
      <c r="B4">
        <v>0</v>
      </c>
      <c r="C4">
        <v>28</v>
      </c>
    </row>
    <row r="5" spans="1:3" x14ac:dyDescent="0.25">
      <c r="A5">
        <v>10</v>
      </c>
      <c r="B5">
        <v>0</v>
      </c>
      <c r="C5">
        <v>29</v>
      </c>
    </row>
    <row r="6" spans="1:3" x14ac:dyDescent="0.25">
      <c r="A6">
        <v>15</v>
      </c>
      <c r="B6">
        <v>0</v>
      </c>
      <c r="C6">
        <v>30</v>
      </c>
    </row>
    <row r="7" spans="1:3" x14ac:dyDescent="0.25">
      <c r="A7">
        <v>20</v>
      </c>
      <c r="B7">
        <v>0</v>
      </c>
      <c r="C7">
        <v>31</v>
      </c>
    </row>
    <row r="8" spans="1:3" x14ac:dyDescent="0.25">
      <c r="A8">
        <v>50</v>
      </c>
      <c r="B8">
        <v>48.49</v>
      </c>
      <c r="C8">
        <v>49</v>
      </c>
    </row>
    <row r="9" spans="1:3" x14ac:dyDescent="0.25">
      <c r="A9">
        <v>100</v>
      </c>
      <c r="B9">
        <f>(100+101)/2</f>
        <v>100.5</v>
      </c>
      <c r="C9">
        <f>(100+101)/2</f>
        <v>100.5</v>
      </c>
    </row>
    <row r="10" spans="1:3" x14ac:dyDescent="0.25">
      <c r="A10">
        <v>150</v>
      </c>
      <c r="B10">
        <v>170</v>
      </c>
      <c r="C10">
        <v>162</v>
      </c>
    </row>
    <row r="11" spans="1:3" x14ac:dyDescent="0.25">
      <c r="A11">
        <v>200</v>
      </c>
      <c r="B11">
        <f>(217+218)/2</f>
        <v>217.5</v>
      </c>
      <c r="C11">
        <v>206</v>
      </c>
    </row>
    <row r="12" spans="1:3" x14ac:dyDescent="0.25">
      <c r="A12">
        <v>250</v>
      </c>
      <c r="B12">
        <f>(249+254)/2</f>
        <v>251.5</v>
      </c>
      <c r="C12">
        <f>(267+268+268)/3</f>
        <v>267.66666666666669</v>
      </c>
    </row>
    <row r="13" spans="1:3" x14ac:dyDescent="0.25">
      <c r="A13">
        <v>300</v>
      </c>
      <c r="B13">
        <f>(295+296)/2</f>
        <v>295.5</v>
      </c>
      <c r="C13">
        <v>291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CB94-209A-4DCA-9451-73DB299B83C1}">
  <dimension ref="A1:C12"/>
  <sheetViews>
    <sheetView workbookViewId="0">
      <selection activeCell="D19" sqref="D19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15</v>
      </c>
      <c r="B3">
        <v>34</v>
      </c>
      <c r="C3">
        <v>34</v>
      </c>
    </row>
    <row r="4" spans="1:3" x14ac:dyDescent="0.25">
      <c r="A4">
        <v>20</v>
      </c>
      <c r="B4">
        <v>34</v>
      </c>
      <c r="C4">
        <v>34</v>
      </c>
    </row>
    <row r="5" spans="1:3" x14ac:dyDescent="0.25">
      <c r="A5">
        <v>25</v>
      </c>
      <c r="B5">
        <v>34</v>
      </c>
      <c r="C5">
        <v>34</v>
      </c>
    </row>
    <row r="6" spans="1:3" x14ac:dyDescent="0.25">
      <c r="A6">
        <v>30</v>
      </c>
      <c r="B6">
        <v>34</v>
      </c>
      <c r="C6">
        <v>34</v>
      </c>
    </row>
    <row r="7" spans="1:3" x14ac:dyDescent="0.25">
      <c r="A7">
        <v>50</v>
      </c>
      <c r="B7">
        <v>49</v>
      </c>
      <c r="C7">
        <v>49</v>
      </c>
    </row>
    <row r="8" spans="1:3" x14ac:dyDescent="0.25">
      <c r="A8">
        <v>100</v>
      </c>
      <c r="B8">
        <f>(100+102)/2</f>
        <v>101</v>
      </c>
      <c r="C8">
        <f>(100+102)/2</f>
        <v>101</v>
      </c>
    </row>
    <row r="9" spans="1:3" x14ac:dyDescent="0.25">
      <c r="A9">
        <v>150</v>
      </c>
      <c r="B9">
        <v>170</v>
      </c>
      <c r="C9">
        <v>191</v>
      </c>
    </row>
    <row r="10" spans="1:3" x14ac:dyDescent="0.25">
      <c r="A10">
        <v>200</v>
      </c>
      <c r="B10">
        <f>(208+209+209)/3</f>
        <v>208.66666666666666</v>
      </c>
      <c r="C10">
        <f>(218+223)/2</f>
        <v>220.5</v>
      </c>
    </row>
    <row r="11" spans="1:3" x14ac:dyDescent="0.25">
      <c r="A11">
        <v>250</v>
      </c>
      <c r="B11">
        <f>(254+259)/2</f>
        <v>256.5</v>
      </c>
      <c r="C11">
        <f>(254+259)/2</f>
        <v>256.5</v>
      </c>
    </row>
    <row r="12" spans="1:3" x14ac:dyDescent="0.25">
      <c r="A12">
        <v>300</v>
      </c>
      <c r="B12">
        <f>(296+300)/2</f>
        <v>298</v>
      </c>
      <c r="C12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9A6-324B-492D-AA0B-AA57FB8AE415}">
  <dimension ref="A1:C13"/>
  <sheetViews>
    <sheetView workbookViewId="0">
      <selection activeCell="D18" sqref="D18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</v>
      </c>
      <c r="B3">
        <v>23</v>
      </c>
      <c r="C3">
        <v>23</v>
      </c>
    </row>
    <row r="4" spans="1:3" x14ac:dyDescent="0.25">
      <c r="A4">
        <v>10</v>
      </c>
      <c r="B4">
        <v>23</v>
      </c>
      <c r="C4">
        <v>23</v>
      </c>
    </row>
    <row r="5" spans="1:3" x14ac:dyDescent="0.25">
      <c r="A5">
        <v>15</v>
      </c>
      <c r="B5">
        <v>23</v>
      </c>
      <c r="C5">
        <v>23</v>
      </c>
    </row>
    <row r="6" spans="1:3" x14ac:dyDescent="0.25">
      <c r="A6">
        <v>20</v>
      </c>
      <c r="B6">
        <v>23</v>
      </c>
      <c r="C6">
        <v>23</v>
      </c>
    </row>
    <row r="7" spans="1:3" x14ac:dyDescent="0.25">
      <c r="A7">
        <v>25</v>
      </c>
      <c r="B7">
        <v>23</v>
      </c>
      <c r="C7">
        <v>23</v>
      </c>
    </row>
    <row r="8" spans="1:3" x14ac:dyDescent="0.25">
      <c r="A8">
        <v>50</v>
      </c>
      <c r="B8">
        <f>(46+47)/2</f>
        <v>46.5</v>
      </c>
      <c r="C8">
        <f>(46+47)/2</f>
        <v>46.5</v>
      </c>
    </row>
    <row r="9" spans="1:3" x14ac:dyDescent="0.25">
      <c r="A9">
        <v>100</v>
      </c>
      <c r="B9">
        <f>(97+98)/2</f>
        <v>97.5</v>
      </c>
      <c r="C9">
        <f>(103+104)/2</f>
        <v>103.5</v>
      </c>
    </row>
    <row r="10" spans="1:3" x14ac:dyDescent="0.25">
      <c r="A10">
        <v>150</v>
      </c>
      <c r="B10">
        <f>(160+168)/2</f>
        <v>164</v>
      </c>
      <c r="C10">
        <v>160</v>
      </c>
    </row>
    <row r="11" spans="1:3" x14ac:dyDescent="0.25">
      <c r="A11">
        <v>200</v>
      </c>
      <c r="B11">
        <f>(212+217)/2</f>
        <v>214.5</v>
      </c>
      <c r="C11">
        <f>(205+217)/2</f>
        <v>211</v>
      </c>
    </row>
    <row r="12" spans="1:3" x14ac:dyDescent="0.25">
      <c r="A12">
        <v>250</v>
      </c>
      <c r="B12">
        <f>(249+252+253)/3</f>
        <v>251.33333333333334</v>
      </c>
      <c r="C12">
        <f>(252+253)/2</f>
        <v>252.5</v>
      </c>
    </row>
    <row r="13" spans="1:3" x14ac:dyDescent="0.25">
      <c r="A13">
        <v>300</v>
      </c>
      <c r="B13">
        <f>(303+304+307)/3</f>
        <v>304.66666666666669</v>
      </c>
      <c r="C13">
        <f>(303+304)/2</f>
        <v>303.5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4776-9F86-4566-908D-8747E4AE020E}">
  <dimension ref="A1:C15"/>
  <sheetViews>
    <sheetView tabSelected="1" workbookViewId="0">
      <selection activeCell="C19" sqref="C19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</v>
      </c>
      <c r="C3">
        <v>0</v>
      </c>
    </row>
    <row r="4" spans="1:3" x14ac:dyDescent="0.25">
      <c r="A4">
        <v>7</v>
      </c>
      <c r="B4">
        <v>0</v>
      </c>
    </row>
    <row r="5" spans="1:3" x14ac:dyDescent="0.25">
      <c r="A5">
        <v>10</v>
      </c>
      <c r="B5">
        <v>30</v>
      </c>
      <c r="C5">
        <v>36</v>
      </c>
    </row>
    <row r="6" spans="1:3" x14ac:dyDescent="0.25">
      <c r="A6">
        <v>15</v>
      </c>
      <c r="B6">
        <v>30</v>
      </c>
      <c r="C6">
        <v>36</v>
      </c>
    </row>
    <row r="7" spans="1:3" x14ac:dyDescent="0.25">
      <c r="A7">
        <v>20</v>
      </c>
      <c r="B7">
        <v>30</v>
      </c>
      <c r="C7">
        <v>36</v>
      </c>
    </row>
    <row r="8" spans="1:3" x14ac:dyDescent="0.25">
      <c r="A8">
        <v>25</v>
      </c>
      <c r="B8">
        <v>31</v>
      </c>
      <c r="C8">
        <v>37</v>
      </c>
    </row>
    <row r="9" spans="1:3" x14ac:dyDescent="0.25">
      <c r="A9">
        <v>30</v>
      </c>
      <c r="B9">
        <v>31</v>
      </c>
      <c r="C9">
        <v>37</v>
      </c>
    </row>
    <row r="10" spans="1:3" x14ac:dyDescent="0.25">
      <c r="A10">
        <v>50</v>
      </c>
      <c r="B10">
        <f>(54+55)/2</f>
        <v>54.5</v>
      </c>
      <c r="C10">
        <f>(58+60)/2</f>
        <v>59</v>
      </c>
    </row>
    <row r="11" spans="1:3" x14ac:dyDescent="0.25">
      <c r="A11">
        <v>100</v>
      </c>
      <c r="B11">
        <f>(106+107)/2</f>
        <v>106.5</v>
      </c>
      <c r="C11">
        <f>(111+112)/2</f>
        <v>111.5</v>
      </c>
    </row>
    <row r="12" spans="1:3" x14ac:dyDescent="0.25">
      <c r="A12">
        <v>150</v>
      </c>
      <c r="B12">
        <f>(168+176)/2</f>
        <v>172</v>
      </c>
      <c r="C12">
        <v>173</v>
      </c>
    </row>
    <row r="13" spans="1:3" x14ac:dyDescent="0.25">
      <c r="A13">
        <v>200</v>
      </c>
      <c r="B13">
        <f>(211+212)/2</f>
        <v>211.5</v>
      </c>
      <c r="C13">
        <f>(220+221)/2</f>
        <v>220.5</v>
      </c>
    </row>
    <row r="14" spans="1:3" x14ac:dyDescent="0.25">
      <c r="A14">
        <v>250</v>
      </c>
      <c r="B14">
        <f>(268+269)/2</f>
        <v>268.5</v>
      </c>
      <c r="C14">
        <f>(252+253)/2</f>
        <v>252.5</v>
      </c>
    </row>
    <row r="15" spans="1:3" x14ac:dyDescent="0.25">
      <c r="A15">
        <v>300</v>
      </c>
      <c r="B15">
        <f>(296+310+310)/3</f>
        <v>305.33333333333331</v>
      </c>
      <c r="C15">
        <f>(302+303)/2</f>
        <v>302.5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Sensor 1</vt:lpstr>
      <vt:lpstr>Sensor 2</vt:lpstr>
      <vt:lpstr>Sensor 3</vt:lpstr>
      <vt:lpstr>Sensor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정현용</dc:creator>
  <cp:lastModifiedBy>정현용</cp:lastModifiedBy>
  <dcterms:created xsi:type="dcterms:W3CDTF">2024-11-06T10:45:08Z</dcterms:created>
  <dcterms:modified xsi:type="dcterms:W3CDTF">2024-11-06T14:31:36Z</dcterms:modified>
</cp:coreProperties>
</file>