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计算量" sheetId="2" r:id="rId1"/>
    <sheet name="参数格式" sheetId="3" r:id="rId2"/>
  </sheets>
  <calcPr calcId="152511"/>
</workbook>
</file>

<file path=xl/calcChain.xml><?xml version="1.0" encoding="utf-8"?>
<calcChain xmlns="http://schemas.openxmlformats.org/spreadsheetml/2006/main">
  <c r="F3" i="2" l="1"/>
  <c r="G3" i="2"/>
  <c r="R38" i="2"/>
  <c r="T38" i="2"/>
  <c r="V38" i="2"/>
  <c r="W38" i="2"/>
  <c r="X38" i="2"/>
  <c r="Y38" i="2"/>
  <c r="AA38" i="2"/>
  <c r="O27" i="2"/>
  <c r="O26" i="2"/>
  <c r="I27" i="2" s="1"/>
  <c r="X27" i="2" s="1"/>
  <c r="Y27" i="2" s="1"/>
  <c r="AA25" i="2"/>
  <c r="O25" i="2"/>
  <c r="I26" i="2" s="1"/>
  <c r="X26" i="2" s="1"/>
  <c r="Y26" i="2" s="1"/>
  <c r="O21" i="2"/>
  <c r="I22" i="2" s="1"/>
  <c r="O20" i="2"/>
  <c r="I21" i="2" s="1"/>
  <c r="X21" i="2" s="1"/>
  <c r="Y21" i="2" s="1"/>
  <c r="O19" i="2"/>
  <c r="I20" i="2" s="1"/>
  <c r="X20" i="2" s="1"/>
  <c r="Y20" i="2" s="1"/>
  <c r="O15" i="2"/>
  <c r="I16" i="2" s="1"/>
  <c r="O14" i="2"/>
  <c r="I15" i="2" s="1"/>
  <c r="O13" i="2"/>
  <c r="I14" i="2" s="1"/>
  <c r="I3" i="2"/>
  <c r="X14" i="2" l="1"/>
  <c r="Y14" i="2" s="1"/>
  <c r="X15" i="2"/>
  <c r="Y15" i="2" s="1"/>
  <c r="O5" i="2"/>
  <c r="I6" i="2" s="1"/>
  <c r="O6" i="2"/>
  <c r="I7" i="2" s="1"/>
  <c r="O7" i="2"/>
  <c r="I8" i="2" s="1"/>
  <c r="O8" i="2"/>
  <c r="I9" i="2" s="1"/>
  <c r="O9" i="2"/>
  <c r="I10" i="2" s="1"/>
  <c r="O10" i="2"/>
  <c r="I11" i="2" s="1"/>
  <c r="O11" i="2"/>
  <c r="I12" i="2" s="1"/>
  <c r="O12" i="2"/>
  <c r="I13" i="2" s="1"/>
  <c r="O16" i="2"/>
  <c r="I17" i="2" s="1"/>
  <c r="O17" i="2"/>
  <c r="I18" i="2" s="1"/>
  <c r="O18" i="2"/>
  <c r="I19" i="2" s="1"/>
  <c r="X19" i="2" s="1"/>
  <c r="Y19" i="2" s="1"/>
  <c r="O22" i="2"/>
  <c r="I23" i="2" s="1"/>
  <c r="O23" i="2"/>
  <c r="I24" i="2" s="1"/>
  <c r="O24" i="2"/>
  <c r="I25" i="2" s="1"/>
  <c r="X25" i="2" s="1"/>
  <c r="Y25" i="2" s="1"/>
  <c r="O4" i="2"/>
  <c r="I5" i="2" s="1"/>
  <c r="O3" i="2"/>
  <c r="I4" i="2" s="1"/>
  <c r="M3" i="2"/>
  <c r="M4" i="2" s="1"/>
  <c r="M5" i="2" s="1"/>
  <c r="X9" i="2"/>
  <c r="Y9" i="2" s="1"/>
  <c r="X8" i="2"/>
  <c r="Y8" i="2" s="1"/>
  <c r="AA7" i="2"/>
  <c r="X7" i="2"/>
  <c r="Y7" i="2" s="1"/>
  <c r="X13" i="2" l="1"/>
  <c r="Y13" i="2" s="1"/>
  <c r="N5" i="2"/>
  <c r="M6" i="2"/>
  <c r="AA22" i="2"/>
  <c r="AA4" i="2"/>
  <c r="M7" i="2" l="1"/>
  <c r="N6" i="2"/>
  <c r="P6" i="2" s="1"/>
  <c r="Q6" i="2" s="1"/>
  <c r="X4" i="2"/>
  <c r="Y4" i="2" s="1"/>
  <c r="X5" i="2"/>
  <c r="Y5" i="2" s="1"/>
  <c r="X6" i="2"/>
  <c r="Y6" i="2" s="1"/>
  <c r="X10" i="2"/>
  <c r="Y10" i="2" s="1"/>
  <c r="X11" i="2"/>
  <c r="Y11" i="2" s="1"/>
  <c r="X12" i="2"/>
  <c r="Y12" i="2" s="1"/>
  <c r="X16" i="2"/>
  <c r="Y16" i="2" s="1"/>
  <c r="X17" i="2"/>
  <c r="Y17" i="2" s="1"/>
  <c r="X18" i="2"/>
  <c r="Y18" i="2" s="1"/>
  <c r="X22" i="2"/>
  <c r="Y22" i="2" s="1"/>
  <c r="X23" i="2"/>
  <c r="Y23" i="2" s="1"/>
  <c r="X24" i="2"/>
  <c r="Y24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" i="2"/>
  <c r="N4" i="2"/>
  <c r="P4" i="2" s="1"/>
  <c r="Q4" i="2" s="1"/>
  <c r="P5" i="2"/>
  <c r="Q5" i="2" s="1"/>
  <c r="P28" i="2"/>
  <c r="P29" i="2"/>
  <c r="P30" i="2"/>
  <c r="P31" i="2"/>
  <c r="P32" i="2"/>
  <c r="P33" i="2"/>
  <c r="P34" i="2"/>
  <c r="P35" i="2"/>
  <c r="P36" i="2"/>
  <c r="P37" i="2"/>
  <c r="N38" i="2"/>
  <c r="N3" i="2"/>
  <c r="N7" i="2" l="1"/>
  <c r="P7" i="2" s="1"/>
  <c r="Q7" i="2" s="1"/>
  <c r="M8" i="2"/>
  <c r="Z37" i="2"/>
  <c r="S37" i="2"/>
  <c r="U37" i="2" s="1"/>
  <c r="Z31" i="2"/>
  <c r="S31" i="2"/>
  <c r="U31" i="2" s="1"/>
  <c r="Z36" i="2"/>
  <c r="S36" i="2"/>
  <c r="U36" i="2" s="1"/>
  <c r="Z34" i="2"/>
  <c r="S34" i="2"/>
  <c r="U34" i="2" s="1"/>
  <c r="Z30" i="2"/>
  <c r="S30" i="2"/>
  <c r="U30" i="2" s="1"/>
  <c r="Z6" i="2"/>
  <c r="S6" i="2"/>
  <c r="U6" i="2" s="1"/>
  <c r="Z35" i="2"/>
  <c r="S35" i="2"/>
  <c r="U35" i="2" s="1"/>
  <c r="Z33" i="2"/>
  <c r="S33" i="2"/>
  <c r="U33" i="2" s="1"/>
  <c r="Z29" i="2"/>
  <c r="S29" i="2"/>
  <c r="U29" i="2" s="1"/>
  <c r="Z5" i="2"/>
  <c r="S5" i="2"/>
  <c r="U5" i="2" s="1"/>
  <c r="Z32" i="2"/>
  <c r="S32" i="2"/>
  <c r="U32" i="2" s="1"/>
  <c r="Z28" i="2"/>
  <c r="S28" i="2"/>
  <c r="U28" i="2" s="1"/>
  <c r="Z4" i="2"/>
  <c r="S4" i="2"/>
  <c r="U4" i="2" s="1"/>
  <c r="Q35" i="2"/>
  <c r="Q34" i="2"/>
  <c r="Q30" i="2"/>
  <c r="P3" i="2"/>
  <c r="Q33" i="2"/>
  <c r="Q29" i="2"/>
  <c r="S46" i="2"/>
  <c r="Q37" i="2"/>
  <c r="Q32" i="2"/>
  <c r="Q28" i="2"/>
  <c r="Y3" i="2"/>
  <c r="X40" i="2"/>
  <c r="X41" i="2" s="1"/>
  <c r="Q36" i="2"/>
  <c r="Q31" i="2"/>
  <c r="Q3" i="2" l="1"/>
  <c r="Z7" i="2"/>
  <c r="S7" i="2"/>
  <c r="U7" i="2" s="1"/>
  <c r="M9" i="2"/>
  <c r="N8" i="2"/>
  <c r="P8" i="2" s="1"/>
  <c r="Q8" i="2" s="1"/>
  <c r="S48" i="2"/>
  <c r="Z3" i="2"/>
  <c r="S3" i="2"/>
  <c r="Z8" i="2" l="1"/>
  <c r="S8" i="2"/>
  <c r="U8" i="2" s="1"/>
  <c r="M10" i="2"/>
  <c r="N9" i="2"/>
  <c r="P9" i="2" s="1"/>
  <c r="Q9" i="2" s="1"/>
  <c r="U3" i="2"/>
  <c r="N10" i="2" l="1"/>
  <c r="P10" i="2" s="1"/>
  <c r="Q10" i="2" s="1"/>
  <c r="M11" i="2"/>
  <c r="S9" i="2"/>
  <c r="Z9" i="2"/>
  <c r="U9" i="2" l="1"/>
  <c r="Z10" i="2"/>
  <c r="S10" i="2"/>
  <c r="U10" i="2" s="1"/>
  <c r="M12" i="2"/>
  <c r="N11" i="2"/>
  <c r="P11" i="2" s="1"/>
  <c r="Q11" i="2" s="1"/>
  <c r="M13" i="2" l="1"/>
  <c r="N13" i="2"/>
  <c r="P13" i="2" s="1"/>
  <c r="Q13" i="2" s="1"/>
  <c r="M14" i="2"/>
  <c r="N12" i="2"/>
  <c r="P12" i="2" s="1"/>
  <c r="Q12" i="2" s="1"/>
  <c r="S11" i="2"/>
  <c r="Z11" i="2"/>
  <c r="U11" i="2" l="1"/>
  <c r="M15" i="2"/>
  <c r="M16" i="2" s="1"/>
  <c r="N16" i="2" s="1"/>
  <c r="N14" i="2"/>
  <c r="P14" i="2" s="1"/>
  <c r="Q14" i="2" s="1"/>
  <c r="Z13" i="2"/>
  <c r="S13" i="2"/>
  <c r="U13" i="2" s="1"/>
  <c r="M17" i="2"/>
  <c r="P16" i="2"/>
  <c r="Q16" i="2" s="1"/>
  <c r="S12" i="2"/>
  <c r="U12" i="2" s="1"/>
  <c r="Z12" i="2"/>
  <c r="Z14" i="2" l="1"/>
  <c r="S14" i="2"/>
  <c r="U14" i="2" s="1"/>
  <c r="N15" i="2"/>
  <c r="P15" i="2" s="1"/>
  <c r="Q15" i="2" s="1"/>
  <c r="S16" i="2"/>
  <c r="Z16" i="2"/>
  <c r="M18" i="2"/>
  <c r="M19" i="2" s="1"/>
  <c r="N17" i="2"/>
  <c r="P17" i="2" s="1"/>
  <c r="Q17" i="2" s="1"/>
  <c r="N19" i="2" l="1"/>
  <c r="P19" i="2" s="1"/>
  <c r="Q19" i="2" s="1"/>
  <c r="M20" i="2"/>
  <c r="Z15" i="2"/>
  <c r="S15" i="2"/>
  <c r="U15" i="2" s="1"/>
  <c r="N18" i="2"/>
  <c r="P18" i="2" s="1"/>
  <c r="Q18" i="2" s="1"/>
  <c r="S17" i="2"/>
  <c r="U17" i="2" s="1"/>
  <c r="Z17" i="2"/>
  <c r="U16" i="2"/>
  <c r="S19" i="2" l="1"/>
  <c r="U19" i="2" s="1"/>
  <c r="M21" i="2"/>
  <c r="N20" i="2"/>
  <c r="P20" i="2" s="1"/>
  <c r="Q20" i="2" s="1"/>
  <c r="Z19" i="2"/>
  <c r="S18" i="2"/>
  <c r="Z18" i="2"/>
  <c r="S20" i="2" l="1"/>
  <c r="U20" i="2" s="1"/>
  <c r="Z20" i="2"/>
  <c r="M22" i="2"/>
  <c r="N21" i="2"/>
  <c r="P21" i="2" s="1"/>
  <c r="U18" i="2"/>
  <c r="Q21" i="2" l="1"/>
  <c r="Z21" i="2"/>
  <c r="M23" i="2"/>
  <c r="N22" i="2"/>
  <c r="P22" i="2" s="1"/>
  <c r="S21" i="2"/>
  <c r="U21" i="2" s="1"/>
  <c r="Q22" i="2" l="1"/>
  <c r="Z22" i="2"/>
  <c r="S22" i="2"/>
  <c r="U22" i="2" s="1"/>
  <c r="M24" i="2"/>
  <c r="N23" i="2"/>
  <c r="P23" i="2"/>
  <c r="M25" i="2" l="1"/>
  <c r="N24" i="2"/>
  <c r="P24" i="2" s="1"/>
  <c r="Q23" i="2"/>
  <c r="Z23" i="2"/>
  <c r="S23" i="2"/>
  <c r="Q24" i="2" l="1"/>
  <c r="Z24" i="2"/>
  <c r="S24" i="2"/>
  <c r="U24" i="2" s="1"/>
  <c r="U23" i="2"/>
  <c r="N25" i="2"/>
  <c r="P25" i="2" s="1"/>
  <c r="M26" i="2"/>
  <c r="Q25" i="2" l="1"/>
  <c r="Z25" i="2"/>
  <c r="S25" i="2"/>
  <c r="U25" i="2" s="1"/>
  <c r="M27" i="2"/>
  <c r="N26" i="2"/>
  <c r="P26" i="2" s="1"/>
  <c r="Q26" i="2" l="1"/>
  <c r="S26" i="2"/>
  <c r="U26" i="2" s="1"/>
  <c r="Z26" i="2"/>
  <c r="N27" i="2"/>
  <c r="P27" i="2" s="1"/>
  <c r="P38" i="2" s="1"/>
  <c r="Z40" i="2" l="1"/>
  <c r="Q27" i="2"/>
  <c r="Q38" i="2" s="1"/>
  <c r="S43" i="2" s="1"/>
  <c r="Z27" i="2"/>
  <c r="Z38" i="2" s="1"/>
  <c r="S27" i="2"/>
  <c r="S38" i="2" s="1"/>
  <c r="S44" i="2" s="1"/>
  <c r="U27" i="2" l="1"/>
  <c r="U38" i="2" l="1"/>
  <c r="S45" i="2" s="1"/>
</calcChain>
</file>

<file path=xl/comments1.xml><?xml version="1.0" encoding="utf-8"?>
<comments xmlns="http://schemas.openxmlformats.org/spreadsheetml/2006/main">
  <authors>
    <author>作者</author>
  </authors>
  <commentList>
    <comment ref="S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本层relu之后需要的CVT参数</t>
        </r>
      </text>
    </commen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本层concolution之前，残差or拼接需要的CVT参数</t>
        </r>
      </text>
    </comment>
  </commentList>
</comments>
</file>

<file path=xl/sharedStrings.xml><?xml version="1.0" encoding="utf-8"?>
<sst xmlns="http://schemas.openxmlformats.org/spreadsheetml/2006/main" count="186" uniqueCount="131">
  <si>
    <t>层号</t>
    <phoneticPr fontId="1" type="noConversion"/>
  </si>
  <si>
    <t>H</t>
    <phoneticPr fontId="1" type="noConversion"/>
  </si>
  <si>
    <t>W</t>
    <phoneticPr fontId="1" type="noConversion"/>
  </si>
  <si>
    <t>C</t>
    <phoneticPr fontId="1" type="noConversion"/>
  </si>
  <si>
    <t>W</t>
    <phoneticPr fontId="1" type="noConversion"/>
  </si>
  <si>
    <t>C</t>
    <phoneticPr fontId="1" type="noConversion"/>
  </si>
  <si>
    <t>input</t>
    <phoneticPr fontId="1" type="noConversion"/>
  </si>
  <si>
    <t>output</t>
    <phoneticPr fontId="1" type="noConversion"/>
  </si>
  <si>
    <t>加法</t>
    <phoneticPr fontId="1" type="noConversion"/>
  </si>
  <si>
    <t>卷积</t>
    <phoneticPr fontId="1" type="noConversion"/>
  </si>
  <si>
    <t>乘法</t>
    <phoneticPr fontId="1" type="noConversion"/>
  </si>
  <si>
    <t>BN</t>
    <phoneticPr fontId="1" type="noConversion"/>
  </si>
  <si>
    <t>乘法</t>
    <phoneticPr fontId="1" type="noConversion"/>
  </si>
  <si>
    <t>BN/bias</t>
    <phoneticPr fontId="1" type="noConversion"/>
  </si>
  <si>
    <t>Relu/0.5</t>
    <phoneticPr fontId="1" type="noConversion"/>
  </si>
  <si>
    <t>same</t>
    <phoneticPr fontId="1" type="noConversion"/>
  </si>
  <si>
    <t>same</t>
    <phoneticPr fontId="1" type="noConversion"/>
  </si>
  <si>
    <t>sigmoid/exp</t>
    <phoneticPr fontId="1" type="noConversion"/>
  </si>
  <si>
    <t>box</t>
    <phoneticPr fontId="1" type="noConversion"/>
  </si>
  <si>
    <t>sigmoid</t>
    <phoneticPr fontId="1" type="noConversion"/>
  </si>
  <si>
    <t>convolution</t>
    <phoneticPr fontId="1" type="noConversion"/>
  </si>
  <si>
    <t>box</t>
    <phoneticPr fontId="1" type="noConversion"/>
  </si>
  <si>
    <t>MAC总计</t>
    <phoneticPr fontId="1" type="noConversion"/>
  </si>
  <si>
    <t>Relu/0.5</t>
    <phoneticPr fontId="1" type="noConversion"/>
  </si>
  <si>
    <t>layer_0</t>
    <phoneticPr fontId="1" type="noConversion"/>
  </si>
  <si>
    <t>layer_1</t>
    <phoneticPr fontId="1" type="noConversion"/>
  </si>
  <si>
    <t>layer_2</t>
  </si>
  <si>
    <t>beta_channel_0</t>
    <phoneticPr fontId="1" type="noConversion"/>
  </si>
  <si>
    <t>beta_channel_1</t>
    <phoneticPr fontId="1" type="noConversion"/>
  </si>
  <si>
    <t>…</t>
    <phoneticPr fontId="1" type="noConversion"/>
  </si>
  <si>
    <t>beta_channel_32</t>
    <phoneticPr fontId="1" type="noConversion"/>
  </si>
  <si>
    <t>gama_channel_0</t>
    <phoneticPr fontId="1" type="noConversion"/>
  </si>
  <si>
    <t>gama_channel_1</t>
    <phoneticPr fontId="1" type="noConversion"/>
  </si>
  <si>
    <t>gama_channel_32</t>
    <phoneticPr fontId="1" type="noConversion"/>
  </si>
  <si>
    <t>layer_1</t>
    <phoneticPr fontId="1" type="noConversion"/>
  </si>
  <si>
    <t>mean_channel_0</t>
    <phoneticPr fontId="1" type="noConversion"/>
  </si>
  <si>
    <t>mean_channel_1</t>
    <phoneticPr fontId="1" type="noConversion"/>
  </si>
  <si>
    <t>mean_channel_32</t>
    <phoneticPr fontId="1" type="noConversion"/>
  </si>
  <si>
    <t>vari_channel_0</t>
    <phoneticPr fontId="1" type="noConversion"/>
  </si>
  <si>
    <t>vari_channel_1</t>
    <phoneticPr fontId="1" type="noConversion"/>
  </si>
  <si>
    <t>vari_channel_32</t>
    <phoneticPr fontId="1" type="noConversion"/>
  </si>
  <si>
    <t>weig_0_0_0_0</t>
    <phoneticPr fontId="1" type="noConversion"/>
  </si>
  <si>
    <t>weig_0_0_0_1</t>
    <phoneticPr fontId="1" type="noConversion"/>
  </si>
  <si>
    <t>weig_0_0_0_2</t>
    <phoneticPr fontId="1" type="noConversion"/>
  </si>
  <si>
    <t>weig_0_0_1_0</t>
    <phoneticPr fontId="1" type="noConversion"/>
  </si>
  <si>
    <t>weig_0_0_1_1</t>
    <phoneticPr fontId="1" type="noConversion"/>
  </si>
  <si>
    <t>weig_0_1_0_0</t>
    <phoneticPr fontId="1" type="noConversion"/>
  </si>
  <si>
    <t>weig_0_1_0_1</t>
    <phoneticPr fontId="1" type="noConversion"/>
  </si>
  <si>
    <t>..</t>
    <phoneticPr fontId="1" type="noConversion"/>
  </si>
  <si>
    <t>K</t>
    <phoneticPr fontId="1" type="noConversion"/>
  </si>
  <si>
    <t>K+1</t>
    <phoneticPr fontId="1" type="noConversion"/>
  </si>
  <si>
    <t>K+2</t>
    <phoneticPr fontId="1" type="noConversion"/>
  </si>
  <si>
    <t>K+3</t>
  </si>
  <si>
    <t>K+5</t>
  </si>
  <si>
    <t>K+6</t>
  </si>
  <si>
    <t>K+7</t>
  </si>
  <si>
    <t>K+9</t>
  </si>
  <si>
    <t>K+10</t>
  </si>
  <si>
    <t>K+11</t>
  </si>
  <si>
    <t>K+13</t>
  </si>
  <si>
    <t>K+14</t>
  </si>
  <si>
    <t>K+15</t>
  </si>
  <si>
    <t>K+17</t>
  </si>
  <si>
    <t>K+18</t>
  </si>
  <si>
    <t>K+19</t>
  </si>
  <si>
    <t>K+20</t>
  </si>
  <si>
    <t>K+21</t>
  </si>
  <si>
    <t>K+22</t>
  </si>
  <si>
    <t>K+23</t>
  </si>
  <si>
    <t>K+24</t>
  </si>
  <si>
    <t>K+25</t>
  </si>
  <si>
    <t>K+26</t>
  </si>
  <si>
    <t>K+27</t>
  </si>
  <si>
    <t>K+28</t>
  </si>
  <si>
    <t>K+29</t>
  </si>
  <si>
    <t>K+30</t>
  </si>
  <si>
    <t>K+31</t>
  </si>
  <si>
    <t>K+32</t>
  </si>
  <si>
    <t>K+33</t>
  </si>
  <si>
    <t>K+M</t>
    <phoneticPr fontId="1" type="noConversion"/>
  </si>
  <si>
    <t>H-W-C-N</t>
    <phoneticPr fontId="1" type="noConversion"/>
  </si>
  <si>
    <t>参数地址编号</t>
    <phoneticPr fontId="1" type="noConversion"/>
  </si>
  <si>
    <t>参数地址编号</t>
    <phoneticPr fontId="1" type="noConversion"/>
  </si>
  <si>
    <t>参数内容</t>
    <phoneticPr fontId="1" type="noConversion"/>
  </si>
  <si>
    <t>3?</t>
    <phoneticPr fontId="1" type="noConversion"/>
  </si>
  <si>
    <t>7?</t>
    <phoneticPr fontId="1" type="noConversion"/>
  </si>
  <si>
    <t>11?</t>
    <phoneticPr fontId="1" type="noConversion"/>
  </si>
  <si>
    <t>15?</t>
    <phoneticPr fontId="1" type="noConversion"/>
  </si>
  <si>
    <t>K+4?</t>
    <phoneticPr fontId="1" type="noConversion"/>
  </si>
  <si>
    <t>K+8?</t>
    <phoneticPr fontId="1" type="noConversion"/>
  </si>
  <si>
    <t>K+12?</t>
    <phoneticPr fontId="1" type="noConversion"/>
  </si>
  <si>
    <t>K+16?</t>
    <phoneticPr fontId="1" type="noConversion"/>
  </si>
  <si>
    <t>beta_channel_64</t>
    <phoneticPr fontId="1" type="noConversion"/>
  </si>
  <si>
    <t>gama_channel_64</t>
    <phoneticPr fontId="1" type="noConversion"/>
  </si>
  <si>
    <t>vari_channel_64</t>
    <phoneticPr fontId="1" type="noConversion"/>
  </si>
  <si>
    <t>mean_channel_64</t>
    <phoneticPr fontId="1" type="noConversion"/>
  </si>
  <si>
    <t>layer_74</t>
    <phoneticPr fontId="1" type="noConversion"/>
  </si>
  <si>
    <t>layer_0</t>
    <phoneticPr fontId="1" type="noConversion"/>
  </si>
  <si>
    <t>offset</t>
    <phoneticPr fontId="1" type="noConversion"/>
  </si>
  <si>
    <t>scale</t>
    <phoneticPr fontId="1" type="noConversion"/>
  </si>
  <si>
    <t>shift</t>
    <phoneticPr fontId="1" type="noConversion"/>
  </si>
  <si>
    <t>网络参数</t>
    <phoneticPr fontId="1" type="noConversion"/>
  </si>
  <si>
    <t>CVT量化参数</t>
    <phoneticPr fontId="1" type="noConversion"/>
  </si>
  <si>
    <t>layer_2</t>
    <phoneticPr fontId="1" type="noConversion"/>
  </si>
  <si>
    <t>layer_3</t>
    <phoneticPr fontId="1" type="noConversion"/>
  </si>
  <si>
    <t>layer_4</t>
    <phoneticPr fontId="1" type="noConversion"/>
  </si>
  <si>
    <t>weight</t>
    <phoneticPr fontId="1" type="noConversion"/>
  </si>
  <si>
    <t>个数</t>
    <phoneticPr fontId="1" type="noConversion"/>
  </si>
  <si>
    <t>总和</t>
    <phoneticPr fontId="1" type="noConversion"/>
  </si>
  <si>
    <t>MB</t>
    <phoneticPr fontId="1" type="noConversion"/>
  </si>
  <si>
    <t>data_size</t>
    <phoneticPr fontId="1" type="noConversion"/>
  </si>
  <si>
    <t>MB</t>
    <phoneticPr fontId="1" type="noConversion"/>
  </si>
  <si>
    <t>418*418*128*4/1024/1024</t>
    <phoneticPr fontId="1" type="noConversion"/>
  </si>
  <si>
    <t>54*54*1024*4/1024/1024</t>
    <phoneticPr fontId="1" type="noConversion"/>
  </si>
  <si>
    <t>KB</t>
    <phoneticPr fontId="1" type="noConversion"/>
  </si>
  <si>
    <t>512x512,ResNet-101,
8TUMS,6Scales</t>
    <phoneticPr fontId="1" type="noConversion"/>
  </si>
  <si>
    <t>conv1</t>
    <phoneticPr fontId="1" type="noConversion"/>
  </si>
  <si>
    <t>conv2.x</t>
    <phoneticPr fontId="1" type="noConversion"/>
  </si>
  <si>
    <t>conv3.x</t>
    <phoneticPr fontId="1" type="noConversion"/>
  </si>
  <si>
    <t>conv4.x</t>
    <phoneticPr fontId="1" type="noConversion"/>
  </si>
  <si>
    <t>conv5.x</t>
    <phoneticPr fontId="1" type="noConversion"/>
  </si>
  <si>
    <t>Number</t>
    <phoneticPr fontId="1" type="noConversion"/>
  </si>
  <si>
    <t>stride</t>
    <phoneticPr fontId="1" type="noConversion"/>
  </si>
  <si>
    <t>11.3 bilion FLOPs</t>
    <phoneticPr fontId="1" type="noConversion"/>
  </si>
  <si>
    <t>kernal</t>
    <phoneticPr fontId="1" type="noConversion"/>
  </si>
  <si>
    <t>H</t>
    <phoneticPr fontId="1" type="noConversion"/>
  </si>
  <si>
    <t>W</t>
    <phoneticPr fontId="1" type="noConversion"/>
  </si>
  <si>
    <t>C</t>
    <phoneticPr fontId="1" type="noConversion"/>
  </si>
  <si>
    <t>CC</t>
    <phoneticPr fontId="1" type="noConversion"/>
  </si>
  <si>
    <t>result 
size</t>
    <phoneticPr fontId="1" type="noConversion"/>
  </si>
  <si>
    <t>FFMv1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</si>
</sst>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2" xfId="0" applyFill="1" applyBorder="1"/>
    <xf numFmtId="0" fontId="0" fillId="9" borderId="2" xfId="0" applyFill="1" applyBorder="1"/>
    <xf numFmtId="0" fontId="0" fillId="0" borderId="2" xfId="0" applyFill="1" applyBorder="1"/>
    <xf numFmtId="0" fontId="0" fillId="0" borderId="0" xfId="0" applyFill="1" applyBorder="1"/>
    <xf numFmtId="0" fontId="0" fillId="9" borderId="0" xfId="0" applyFill="1"/>
    <xf numFmtId="0" fontId="0" fillId="8" borderId="0" xfId="0" applyFill="1"/>
    <xf numFmtId="0" fontId="0" fillId="10" borderId="0" xfId="0" applyFill="1"/>
    <xf numFmtId="0" fontId="0" fillId="3" borderId="1" xfId="0" applyFill="1" applyBorder="1" applyAlignment="1">
      <alignment horizontal="center"/>
    </xf>
    <xf numFmtId="0" fontId="0" fillId="11" borderId="0" xfId="0" applyFill="1"/>
    <xf numFmtId="0" fontId="0" fillId="9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zoomScale="115" zoomScaleNormal="115" workbookViewId="0">
      <pane xSplit="3" ySplit="2" topLeftCell="D21" activePane="bottomRight" state="frozen"/>
      <selection pane="topRight" activeCell="C1" sqref="C1"/>
      <selection pane="bottomLeft" activeCell="A3" sqref="A3"/>
      <selection pane="bottomRight" activeCell="E28" sqref="E28"/>
    </sheetView>
  </sheetViews>
  <sheetFormatPr defaultRowHeight="13.5" x14ac:dyDescent="0.15"/>
  <cols>
    <col min="1" max="1" width="21.625" style="3" bestFit="1" customWidth="1"/>
    <col min="2" max="2" width="7.5" style="3" bestFit="1" customWidth="1"/>
    <col min="3" max="3" width="9" style="3"/>
    <col min="4" max="4" width="4.875" customWidth="1"/>
    <col min="5" max="5" width="7.5" bestFit="1" customWidth="1"/>
    <col min="6" max="6" width="4.75" style="4" customWidth="1"/>
    <col min="7" max="7" width="5" style="4" customWidth="1"/>
    <col min="8" max="8" width="3.5" style="4" bestFit="1" customWidth="1"/>
    <col min="9" max="9" width="6.125" style="7" customWidth="1"/>
    <col min="10" max="11" width="4" style="7" customWidth="1"/>
    <col min="12" max="12" width="6.5" style="7" customWidth="1"/>
    <col min="13" max="13" width="6.375" style="8" customWidth="1"/>
    <col min="14" max="14" width="6" style="8" customWidth="1"/>
    <col min="15" max="15" width="6.625" style="8" customWidth="1"/>
    <col min="16" max="16" width="9.875" style="6" customWidth="1"/>
    <col min="17" max="17" width="12.75" style="18" bestFit="1" customWidth="1"/>
    <col min="18" max="18" width="5.5" style="18" bestFit="1" customWidth="1"/>
    <col min="19" max="19" width="12.75" style="5" bestFit="1" customWidth="1"/>
    <col min="20" max="20" width="5.5" style="5" bestFit="1" customWidth="1"/>
    <col min="21" max="21" width="9" style="19"/>
    <col min="22" max="22" width="12.75" style="20" bestFit="1" customWidth="1"/>
    <col min="23" max="23" width="7.5" style="22" bestFit="1" customWidth="1"/>
    <col min="24" max="24" width="9.5" bestFit="1" customWidth="1"/>
    <col min="26" max="26" width="9.5" style="7" bestFit="1" customWidth="1"/>
    <col min="27" max="27" width="23.5" style="26" customWidth="1"/>
  </cols>
  <sheetData>
    <row r="1" spans="1:27" ht="27" x14ac:dyDescent="0.15">
      <c r="A1" s="34">
        <v>512</v>
      </c>
      <c r="C1" s="9"/>
      <c r="D1" s="2"/>
      <c r="E1" s="2"/>
      <c r="F1" s="40" t="s">
        <v>6</v>
      </c>
      <c r="G1" s="41"/>
      <c r="H1" s="42"/>
      <c r="I1" s="36" t="s">
        <v>124</v>
      </c>
      <c r="J1" s="37"/>
      <c r="K1" s="37"/>
      <c r="L1" s="38"/>
      <c r="M1" s="12"/>
      <c r="N1" s="12" t="s">
        <v>7</v>
      </c>
      <c r="O1" s="12"/>
      <c r="P1" s="39" t="s">
        <v>129</v>
      </c>
      <c r="Q1" s="31" t="s">
        <v>9</v>
      </c>
      <c r="R1" s="32"/>
      <c r="S1" s="5" t="s">
        <v>13</v>
      </c>
      <c r="U1" s="19" t="s">
        <v>14</v>
      </c>
      <c r="V1" s="20" t="s">
        <v>17</v>
      </c>
      <c r="W1" s="22" t="s">
        <v>18</v>
      </c>
      <c r="X1" t="s">
        <v>106</v>
      </c>
      <c r="Z1" s="7" t="s">
        <v>110</v>
      </c>
    </row>
    <row r="2" spans="1:27" ht="27" x14ac:dyDescent="0.15">
      <c r="A2" s="33" t="s">
        <v>115</v>
      </c>
      <c r="B2" s="33" t="s">
        <v>121</v>
      </c>
      <c r="C2" s="9" t="s">
        <v>0</v>
      </c>
      <c r="D2" s="2"/>
      <c r="E2" s="2" t="s">
        <v>122</v>
      </c>
      <c r="F2" s="10" t="s">
        <v>1</v>
      </c>
      <c r="G2" s="10" t="s">
        <v>2</v>
      </c>
      <c r="H2" s="10" t="s">
        <v>3</v>
      </c>
      <c r="I2" s="7" t="s">
        <v>128</v>
      </c>
      <c r="J2" s="7" t="s">
        <v>125</v>
      </c>
      <c r="K2" s="7" t="s">
        <v>126</v>
      </c>
      <c r="L2" s="7" t="s">
        <v>127</v>
      </c>
      <c r="M2" s="12" t="s">
        <v>1</v>
      </c>
      <c r="N2" s="12" t="s">
        <v>4</v>
      </c>
      <c r="O2" s="12" t="s">
        <v>5</v>
      </c>
      <c r="P2" s="16"/>
      <c r="Q2" s="15" t="s">
        <v>10</v>
      </c>
      <c r="R2" s="15" t="s">
        <v>8</v>
      </c>
      <c r="S2" s="14" t="s">
        <v>12</v>
      </c>
      <c r="T2" s="14" t="s">
        <v>8</v>
      </c>
      <c r="X2" t="s">
        <v>107</v>
      </c>
      <c r="Y2" t="s">
        <v>114</v>
      </c>
      <c r="Z2" s="7" t="s">
        <v>111</v>
      </c>
    </row>
    <row r="3" spans="1:27" x14ac:dyDescent="0.15">
      <c r="A3" s="3" t="s">
        <v>116</v>
      </c>
      <c r="B3" s="3">
        <v>1</v>
      </c>
      <c r="C3" s="30">
        <v>0</v>
      </c>
      <c r="D3" s="2"/>
      <c r="E3" s="2">
        <v>2</v>
      </c>
      <c r="F3" s="10">
        <f>A1</f>
        <v>512</v>
      </c>
      <c r="G3" s="10">
        <f>F3</f>
        <v>512</v>
      </c>
      <c r="H3" s="10">
        <v>3</v>
      </c>
      <c r="I3" s="11">
        <f>H3</f>
        <v>3</v>
      </c>
      <c r="J3" s="11">
        <v>1</v>
      </c>
      <c r="K3" s="11">
        <v>1</v>
      </c>
      <c r="L3" s="11">
        <v>64</v>
      </c>
      <c r="M3" s="12">
        <f>F3/E3</f>
        <v>256</v>
      </c>
      <c r="N3" s="12">
        <f>M3</f>
        <v>256</v>
      </c>
      <c r="O3" s="12">
        <f>L3</f>
        <v>64</v>
      </c>
      <c r="P3" s="17">
        <f>M3*N3*O3</f>
        <v>4194304</v>
      </c>
      <c r="Q3" s="18">
        <f>I3*J3*K3*P3</f>
        <v>12582912</v>
      </c>
      <c r="R3" s="18" t="s">
        <v>15</v>
      </c>
      <c r="S3" s="5">
        <f>P3</f>
        <v>4194304</v>
      </c>
      <c r="T3" s="5" t="s">
        <v>16</v>
      </c>
      <c r="U3" s="19">
        <f>0.5*S3</f>
        <v>2097152</v>
      </c>
      <c r="X3" t="e">
        <f>J3*K3*L3*#REF!</f>
        <v>#REF!</v>
      </c>
      <c r="Y3" t="e">
        <f>X3/1024</f>
        <v>#REF!</v>
      </c>
      <c r="Z3" s="7">
        <f>P3/1024/1024</f>
        <v>4</v>
      </c>
      <c r="AA3" s="26" t="s">
        <v>112</v>
      </c>
    </row>
    <row r="4" spans="1:27" x14ac:dyDescent="0.15">
      <c r="A4" s="3" t="s">
        <v>117</v>
      </c>
      <c r="B4" s="3">
        <v>1</v>
      </c>
      <c r="C4" s="30">
        <v>1</v>
      </c>
      <c r="D4" s="2"/>
      <c r="E4" s="2">
        <v>2</v>
      </c>
      <c r="F4" s="10"/>
      <c r="G4" s="10"/>
      <c r="H4" s="10"/>
      <c r="I4" s="11">
        <f>O3</f>
        <v>64</v>
      </c>
      <c r="J4" s="11">
        <v>1</v>
      </c>
      <c r="K4" s="11">
        <v>1</v>
      </c>
      <c r="L4" s="11">
        <v>64</v>
      </c>
      <c r="M4" s="12">
        <f>M3/E4</f>
        <v>128</v>
      </c>
      <c r="N4" s="12">
        <f t="shared" ref="N4" si="0">M4</f>
        <v>128</v>
      </c>
      <c r="O4" s="12">
        <f>L4</f>
        <v>64</v>
      </c>
      <c r="P4" s="17">
        <f t="shared" ref="P4:P37" si="1">M4*N4*O4</f>
        <v>1048576</v>
      </c>
      <c r="Q4" s="18">
        <f t="shared" ref="Q4:Q27" si="2">I4*J4*K4*P4</f>
        <v>67108864</v>
      </c>
      <c r="S4" s="5">
        <f t="shared" ref="S4:S37" si="3">P4</f>
        <v>1048576</v>
      </c>
      <c r="U4" s="19">
        <f t="shared" ref="U4:U37" si="4">0.5*S4</f>
        <v>524288</v>
      </c>
      <c r="X4" t="e">
        <f>J4*K4*L4*#REF!</f>
        <v>#REF!</v>
      </c>
      <c r="Y4" t="e">
        <f t="shared" ref="Y4:Y37" si="5">X4/1024</f>
        <v>#REF!</v>
      </c>
      <c r="Z4" s="4">
        <f t="shared" ref="Z4:Z37" si="6">P4/1024/1024</f>
        <v>1</v>
      </c>
      <c r="AA4" s="26">
        <f>418*418*128*4/1024/1024</f>
        <v>85.314453125</v>
      </c>
    </row>
    <row r="5" spans="1:27" x14ac:dyDescent="0.15">
      <c r="C5" s="9">
        <v>2</v>
      </c>
      <c r="D5" s="2"/>
      <c r="E5" s="2">
        <v>1</v>
      </c>
      <c r="F5" s="10"/>
      <c r="G5" s="10"/>
      <c r="H5" s="10"/>
      <c r="I5" s="11">
        <f>O4</f>
        <v>64</v>
      </c>
      <c r="J5" s="11">
        <v>3</v>
      </c>
      <c r="K5" s="11">
        <v>3</v>
      </c>
      <c r="L5" s="11">
        <v>64</v>
      </c>
      <c r="M5" s="12">
        <f t="shared" ref="M5:M10" si="7">M4/E5</f>
        <v>128</v>
      </c>
      <c r="N5" s="12">
        <f t="shared" ref="N5:N10" si="8">M5</f>
        <v>128</v>
      </c>
      <c r="O5" s="12">
        <f t="shared" ref="O5:O24" si="9">L5</f>
        <v>64</v>
      </c>
      <c r="P5" s="17">
        <f t="shared" si="1"/>
        <v>1048576</v>
      </c>
      <c r="Q5" s="18">
        <f t="shared" si="2"/>
        <v>603979776</v>
      </c>
      <c r="S5" s="5">
        <f t="shared" si="3"/>
        <v>1048576</v>
      </c>
      <c r="U5" s="19">
        <f t="shared" si="4"/>
        <v>524288</v>
      </c>
      <c r="X5" t="e">
        <f>J5*K5*L5*#REF!</f>
        <v>#REF!</v>
      </c>
      <c r="Y5" t="e">
        <f t="shared" si="5"/>
        <v>#REF!</v>
      </c>
      <c r="Z5" s="4">
        <f t="shared" si="6"/>
        <v>1</v>
      </c>
    </row>
    <row r="6" spans="1:27" x14ac:dyDescent="0.15">
      <c r="C6" s="9">
        <v>3</v>
      </c>
      <c r="D6" s="2"/>
      <c r="E6" s="2">
        <v>1</v>
      </c>
      <c r="F6" s="10"/>
      <c r="G6" s="10"/>
      <c r="H6" s="10"/>
      <c r="I6" s="11">
        <f t="shared" ref="I6:I27" si="10">O5</f>
        <v>64</v>
      </c>
      <c r="J6" s="11">
        <v>1</v>
      </c>
      <c r="K6" s="11">
        <v>1</v>
      </c>
      <c r="L6" s="11">
        <v>256</v>
      </c>
      <c r="M6" s="12">
        <f t="shared" si="7"/>
        <v>128</v>
      </c>
      <c r="N6" s="12">
        <f t="shared" si="8"/>
        <v>128</v>
      </c>
      <c r="O6" s="12">
        <f t="shared" si="9"/>
        <v>256</v>
      </c>
      <c r="P6" s="17">
        <f t="shared" si="1"/>
        <v>4194304</v>
      </c>
      <c r="Q6" s="18">
        <f t="shared" si="2"/>
        <v>268435456</v>
      </c>
      <c r="S6" s="5">
        <f t="shared" si="3"/>
        <v>4194304</v>
      </c>
      <c r="U6" s="19">
        <f t="shared" si="4"/>
        <v>2097152</v>
      </c>
      <c r="X6" t="e">
        <f>J6*K6*L6*#REF!</f>
        <v>#REF!</v>
      </c>
      <c r="Y6" t="e">
        <f t="shared" si="5"/>
        <v>#REF!</v>
      </c>
      <c r="Z6" s="4">
        <f t="shared" si="6"/>
        <v>4</v>
      </c>
    </row>
    <row r="7" spans="1:27" x14ac:dyDescent="0.15">
      <c r="A7" s="3" t="s">
        <v>117</v>
      </c>
      <c r="B7" s="3">
        <v>2</v>
      </c>
      <c r="C7" s="30">
        <v>1</v>
      </c>
      <c r="D7" s="2"/>
      <c r="E7" s="2">
        <v>1</v>
      </c>
      <c r="F7" s="10"/>
      <c r="G7" s="10"/>
      <c r="H7" s="10"/>
      <c r="I7" s="11">
        <f t="shared" si="10"/>
        <v>256</v>
      </c>
      <c r="J7" s="11">
        <v>1</v>
      </c>
      <c r="K7" s="11">
        <v>1</v>
      </c>
      <c r="L7" s="11">
        <v>64</v>
      </c>
      <c r="M7" s="12">
        <f t="shared" si="7"/>
        <v>128</v>
      </c>
      <c r="N7" s="12">
        <f t="shared" si="8"/>
        <v>128</v>
      </c>
      <c r="O7" s="12">
        <f t="shared" si="9"/>
        <v>64</v>
      </c>
      <c r="P7" s="17">
        <f t="shared" ref="P7:P9" si="11">M7*N7*O7</f>
        <v>1048576</v>
      </c>
      <c r="Q7" s="18">
        <f t="shared" si="2"/>
        <v>268435456</v>
      </c>
      <c r="S7" s="5">
        <f t="shared" ref="S7:S9" si="12">P7</f>
        <v>1048576</v>
      </c>
      <c r="U7" s="19">
        <f t="shared" ref="U7:U9" si="13">0.5*S7</f>
        <v>524288</v>
      </c>
      <c r="X7" t="e">
        <f>J7*K7*L7*#REF!</f>
        <v>#REF!</v>
      </c>
      <c r="Y7" t="e">
        <f t="shared" ref="Y7:Y9" si="14">X7/1024</f>
        <v>#REF!</v>
      </c>
      <c r="Z7" s="4">
        <f t="shared" ref="Z7:Z9" si="15">P7/1024/1024</f>
        <v>1</v>
      </c>
      <c r="AA7" s="26">
        <f>418*418*128*4/1024/1024</f>
        <v>85.314453125</v>
      </c>
    </row>
    <row r="8" spans="1:27" x14ac:dyDescent="0.15">
      <c r="C8" s="9">
        <v>2</v>
      </c>
      <c r="D8" s="2"/>
      <c r="E8" s="2">
        <v>1</v>
      </c>
      <c r="F8" s="10"/>
      <c r="G8" s="10"/>
      <c r="H8" s="10"/>
      <c r="I8" s="11">
        <f t="shared" si="10"/>
        <v>64</v>
      </c>
      <c r="J8" s="11">
        <v>3</v>
      </c>
      <c r="K8" s="11">
        <v>3</v>
      </c>
      <c r="L8" s="11">
        <v>64</v>
      </c>
      <c r="M8" s="12">
        <f t="shared" si="7"/>
        <v>128</v>
      </c>
      <c r="N8" s="12">
        <f t="shared" si="8"/>
        <v>128</v>
      </c>
      <c r="O8" s="12">
        <f t="shared" si="9"/>
        <v>64</v>
      </c>
      <c r="P8" s="17">
        <f t="shared" si="11"/>
        <v>1048576</v>
      </c>
      <c r="Q8" s="18">
        <f t="shared" si="2"/>
        <v>603979776</v>
      </c>
      <c r="S8" s="5">
        <f t="shared" si="12"/>
        <v>1048576</v>
      </c>
      <c r="U8" s="19">
        <f t="shared" si="13"/>
        <v>524288</v>
      </c>
      <c r="X8" t="e">
        <f>J8*K8*L8*#REF!</f>
        <v>#REF!</v>
      </c>
      <c r="Y8" t="e">
        <f t="shared" si="14"/>
        <v>#REF!</v>
      </c>
      <c r="Z8" s="4">
        <f t="shared" si="15"/>
        <v>1</v>
      </c>
    </row>
    <row r="9" spans="1:27" x14ac:dyDescent="0.15">
      <c r="C9" s="9">
        <v>3</v>
      </c>
      <c r="D9" s="2"/>
      <c r="E9" s="2">
        <v>1</v>
      </c>
      <c r="F9" s="10"/>
      <c r="G9" s="10"/>
      <c r="H9" s="10"/>
      <c r="I9" s="11">
        <f t="shared" si="10"/>
        <v>64</v>
      </c>
      <c r="J9" s="11">
        <v>1</v>
      </c>
      <c r="K9" s="11">
        <v>1</v>
      </c>
      <c r="L9" s="11">
        <v>256</v>
      </c>
      <c r="M9" s="12">
        <f t="shared" si="7"/>
        <v>128</v>
      </c>
      <c r="N9" s="12">
        <f t="shared" si="8"/>
        <v>128</v>
      </c>
      <c r="O9" s="12">
        <f t="shared" si="9"/>
        <v>256</v>
      </c>
      <c r="P9" s="17">
        <f t="shared" si="11"/>
        <v>4194304</v>
      </c>
      <c r="Q9" s="18">
        <f t="shared" si="2"/>
        <v>268435456</v>
      </c>
      <c r="S9" s="5">
        <f t="shared" si="12"/>
        <v>4194304</v>
      </c>
      <c r="U9" s="19">
        <f t="shared" si="13"/>
        <v>2097152</v>
      </c>
      <c r="X9" t="e">
        <f>J9*K9*L9*#REF!</f>
        <v>#REF!</v>
      </c>
      <c r="Y9" t="e">
        <f t="shared" si="14"/>
        <v>#REF!</v>
      </c>
      <c r="Z9" s="4">
        <f t="shared" si="15"/>
        <v>4</v>
      </c>
    </row>
    <row r="10" spans="1:27" x14ac:dyDescent="0.15">
      <c r="A10" s="3" t="s">
        <v>118</v>
      </c>
      <c r="B10" s="3">
        <v>1</v>
      </c>
      <c r="C10" s="30">
        <v>4</v>
      </c>
      <c r="D10" s="2"/>
      <c r="E10" s="2">
        <v>2</v>
      </c>
      <c r="F10" s="10"/>
      <c r="G10" s="10"/>
      <c r="H10" s="10"/>
      <c r="I10" s="11">
        <f t="shared" si="10"/>
        <v>256</v>
      </c>
      <c r="J10" s="11">
        <v>1</v>
      </c>
      <c r="K10" s="11">
        <v>1</v>
      </c>
      <c r="L10" s="11">
        <v>128</v>
      </c>
      <c r="M10" s="12">
        <f t="shared" si="7"/>
        <v>64</v>
      </c>
      <c r="N10" s="12">
        <f t="shared" si="8"/>
        <v>64</v>
      </c>
      <c r="O10" s="12">
        <f t="shared" si="9"/>
        <v>128</v>
      </c>
      <c r="P10" s="17">
        <f t="shared" si="1"/>
        <v>524288</v>
      </c>
      <c r="Q10" s="18">
        <f t="shared" si="2"/>
        <v>134217728</v>
      </c>
      <c r="S10" s="5">
        <f t="shared" si="3"/>
        <v>524288</v>
      </c>
      <c r="U10" s="19">
        <f t="shared" si="4"/>
        <v>262144</v>
      </c>
      <c r="X10">
        <f t="shared" ref="X10:X37" si="16">I10*J10*K10*L10</f>
        <v>32768</v>
      </c>
      <c r="Y10">
        <f t="shared" si="5"/>
        <v>32</v>
      </c>
      <c r="Z10" s="8">
        <f t="shared" si="6"/>
        <v>0.5</v>
      </c>
    </row>
    <row r="11" spans="1:27" x14ac:dyDescent="0.15">
      <c r="C11" s="9">
        <v>5</v>
      </c>
      <c r="D11" s="2"/>
      <c r="E11" s="2">
        <v>1</v>
      </c>
      <c r="F11" s="10"/>
      <c r="G11" s="10"/>
      <c r="H11" s="10"/>
      <c r="I11" s="11">
        <f t="shared" si="10"/>
        <v>128</v>
      </c>
      <c r="J11" s="11">
        <v>3</v>
      </c>
      <c r="K11" s="11">
        <v>3</v>
      </c>
      <c r="L11" s="11">
        <v>128</v>
      </c>
      <c r="M11" s="12">
        <f t="shared" ref="M11:M18" si="17">M10/E11</f>
        <v>64</v>
      </c>
      <c r="N11" s="12">
        <f t="shared" ref="N11:N18" si="18">M11</f>
        <v>64</v>
      </c>
      <c r="O11" s="12">
        <f t="shared" si="9"/>
        <v>128</v>
      </c>
      <c r="P11" s="17">
        <f t="shared" si="1"/>
        <v>524288</v>
      </c>
      <c r="Q11" s="18">
        <f t="shared" si="2"/>
        <v>603979776</v>
      </c>
      <c r="S11" s="5">
        <f t="shared" si="3"/>
        <v>524288</v>
      </c>
      <c r="U11" s="19">
        <f t="shared" si="4"/>
        <v>262144</v>
      </c>
      <c r="X11">
        <f t="shared" si="16"/>
        <v>147456</v>
      </c>
      <c r="Y11">
        <f t="shared" si="5"/>
        <v>144</v>
      </c>
      <c r="Z11" s="8">
        <f t="shared" si="6"/>
        <v>0.5</v>
      </c>
    </row>
    <row r="12" spans="1:27" x14ac:dyDescent="0.15">
      <c r="C12" s="9">
        <v>6</v>
      </c>
      <c r="D12" s="2"/>
      <c r="E12" s="2">
        <v>1</v>
      </c>
      <c r="F12" s="10"/>
      <c r="G12" s="10"/>
      <c r="H12" s="10"/>
      <c r="I12" s="11">
        <f t="shared" si="10"/>
        <v>128</v>
      </c>
      <c r="J12" s="11">
        <v>1</v>
      </c>
      <c r="K12" s="11">
        <v>1</v>
      </c>
      <c r="L12" s="11">
        <v>512</v>
      </c>
      <c r="M12" s="12">
        <f t="shared" si="17"/>
        <v>64</v>
      </c>
      <c r="N12" s="12">
        <f t="shared" si="18"/>
        <v>64</v>
      </c>
      <c r="O12" s="12">
        <f t="shared" si="9"/>
        <v>512</v>
      </c>
      <c r="P12" s="17">
        <f t="shared" si="1"/>
        <v>2097152</v>
      </c>
      <c r="Q12" s="18">
        <f t="shared" si="2"/>
        <v>268435456</v>
      </c>
      <c r="S12" s="5">
        <f t="shared" si="3"/>
        <v>2097152</v>
      </c>
      <c r="U12" s="19">
        <f t="shared" si="4"/>
        <v>1048576</v>
      </c>
      <c r="X12">
        <f t="shared" si="16"/>
        <v>65536</v>
      </c>
      <c r="Y12">
        <f t="shared" si="5"/>
        <v>64</v>
      </c>
      <c r="Z12" s="8">
        <f t="shared" si="6"/>
        <v>2</v>
      </c>
    </row>
    <row r="13" spans="1:27" x14ac:dyDescent="0.15">
      <c r="A13" s="3" t="s">
        <v>118</v>
      </c>
      <c r="B13" s="3">
        <v>3</v>
      </c>
      <c r="C13" s="30">
        <v>4</v>
      </c>
      <c r="D13" s="2"/>
      <c r="E13" s="2">
        <v>1</v>
      </c>
      <c r="F13" s="10"/>
      <c r="G13" s="10"/>
      <c r="H13" s="10"/>
      <c r="I13" s="11">
        <f t="shared" si="10"/>
        <v>512</v>
      </c>
      <c r="J13" s="11">
        <v>1</v>
      </c>
      <c r="K13" s="11">
        <v>1</v>
      </c>
      <c r="L13" s="11">
        <v>128</v>
      </c>
      <c r="M13" s="12">
        <f t="shared" si="17"/>
        <v>64</v>
      </c>
      <c r="N13" s="12">
        <f t="shared" si="18"/>
        <v>64</v>
      </c>
      <c r="O13" s="12">
        <f t="shared" ref="O13:O15" si="19">L13</f>
        <v>128</v>
      </c>
      <c r="P13" s="17">
        <f t="shared" ref="P13:P15" si="20">M13*N13*O13</f>
        <v>524288</v>
      </c>
      <c r="Q13" s="18">
        <f t="shared" si="2"/>
        <v>268435456</v>
      </c>
      <c r="S13" s="5">
        <f t="shared" ref="S13:S15" si="21">P13</f>
        <v>524288</v>
      </c>
      <c r="U13" s="19">
        <f t="shared" ref="U13:U15" si="22">0.5*S13</f>
        <v>262144</v>
      </c>
      <c r="X13">
        <f t="shared" ref="X13:X15" si="23">I13*J13*K13*L13</f>
        <v>65536</v>
      </c>
      <c r="Y13">
        <f t="shared" ref="Y13:Y15" si="24">X13/1024</f>
        <v>64</v>
      </c>
      <c r="Z13" s="8">
        <f t="shared" ref="Z13:Z15" si="25">P13/1024/1024</f>
        <v>0.5</v>
      </c>
    </row>
    <row r="14" spans="1:27" x14ac:dyDescent="0.15">
      <c r="C14" s="9">
        <v>5</v>
      </c>
      <c r="D14" s="2"/>
      <c r="E14" s="2">
        <v>1</v>
      </c>
      <c r="F14" s="10"/>
      <c r="G14" s="10"/>
      <c r="H14" s="10"/>
      <c r="I14" s="11">
        <f t="shared" si="10"/>
        <v>128</v>
      </c>
      <c r="J14" s="11">
        <v>3</v>
      </c>
      <c r="K14" s="11">
        <v>3</v>
      </c>
      <c r="L14" s="11">
        <v>128</v>
      </c>
      <c r="M14" s="12">
        <f t="shared" ref="M14:M16" si="26">M13/E14</f>
        <v>64</v>
      </c>
      <c r="N14" s="12">
        <f t="shared" ref="N14:N15" si="27">M14</f>
        <v>64</v>
      </c>
      <c r="O14" s="12">
        <f t="shared" si="19"/>
        <v>128</v>
      </c>
      <c r="P14" s="17">
        <f t="shared" si="20"/>
        <v>524288</v>
      </c>
      <c r="Q14" s="18">
        <f t="shared" si="2"/>
        <v>603979776</v>
      </c>
      <c r="S14" s="5">
        <f t="shared" si="21"/>
        <v>524288</v>
      </c>
      <c r="U14" s="19">
        <f t="shared" si="22"/>
        <v>262144</v>
      </c>
      <c r="X14">
        <f t="shared" si="23"/>
        <v>147456</v>
      </c>
      <c r="Y14">
        <f t="shared" si="24"/>
        <v>144</v>
      </c>
      <c r="Z14" s="8">
        <f t="shared" si="25"/>
        <v>0.5</v>
      </c>
    </row>
    <row r="15" spans="1:27" x14ac:dyDescent="0.15">
      <c r="C15" s="9">
        <v>6</v>
      </c>
      <c r="D15" s="2"/>
      <c r="E15" s="2">
        <v>1</v>
      </c>
      <c r="F15" s="10"/>
      <c r="G15" s="10"/>
      <c r="H15" s="10"/>
      <c r="I15" s="11">
        <f t="shared" si="10"/>
        <v>128</v>
      </c>
      <c r="J15" s="11">
        <v>1</v>
      </c>
      <c r="K15" s="11">
        <v>1</v>
      </c>
      <c r="L15" s="11">
        <v>512</v>
      </c>
      <c r="M15" s="12">
        <f t="shared" si="26"/>
        <v>64</v>
      </c>
      <c r="N15" s="12">
        <f t="shared" si="27"/>
        <v>64</v>
      </c>
      <c r="O15" s="12">
        <f t="shared" si="19"/>
        <v>512</v>
      </c>
      <c r="P15" s="17">
        <f t="shared" si="20"/>
        <v>2097152</v>
      </c>
      <c r="Q15" s="18">
        <f t="shared" si="2"/>
        <v>268435456</v>
      </c>
      <c r="S15" s="5">
        <f t="shared" si="21"/>
        <v>2097152</v>
      </c>
      <c r="U15" s="19">
        <f t="shared" si="22"/>
        <v>1048576</v>
      </c>
      <c r="X15">
        <f t="shared" si="23"/>
        <v>65536</v>
      </c>
      <c r="Y15">
        <f t="shared" si="24"/>
        <v>64</v>
      </c>
      <c r="Z15" s="8">
        <f t="shared" si="25"/>
        <v>2</v>
      </c>
    </row>
    <row r="16" spans="1:27" x14ac:dyDescent="0.15">
      <c r="A16" s="3" t="s">
        <v>119</v>
      </c>
      <c r="B16" s="3">
        <v>1</v>
      </c>
      <c r="C16" s="30">
        <v>7</v>
      </c>
      <c r="D16" s="2"/>
      <c r="E16" s="2">
        <v>2</v>
      </c>
      <c r="F16" s="10"/>
      <c r="G16" s="10"/>
      <c r="H16" s="10"/>
      <c r="I16" s="11">
        <f t="shared" si="10"/>
        <v>512</v>
      </c>
      <c r="J16" s="11">
        <v>1</v>
      </c>
      <c r="K16" s="11">
        <v>1</v>
      </c>
      <c r="L16" s="11">
        <v>256</v>
      </c>
      <c r="M16" s="12">
        <f t="shared" si="26"/>
        <v>32</v>
      </c>
      <c r="N16" s="12">
        <f t="shared" si="18"/>
        <v>32</v>
      </c>
      <c r="O16" s="12">
        <f t="shared" si="9"/>
        <v>256</v>
      </c>
      <c r="P16" s="17">
        <f t="shared" si="1"/>
        <v>262144</v>
      </c>
      <c r="Q16" s="18">
        <f t="shared" si="2"/>
        <v>134217728</v>
      </c>
      <c r="S16" s="5">
        <f t="shared" si="3"/>
        <v>262144</v>
      </c>
      <c r="U16" s="19">
        <f t="shared" si="4"/>
        <v>131072</v>
      </c>
      <c r="X16">
        <f t="shared" si="16"/>
        <v>131072</v>
      </c>
      <c r="Y16">
        <f t="shared" si="5"/>
        <v>128</v>
      </c>
      <c r="Z16" s="8">
        <f t="shared" si="6"/>
        <v>0.25</v>
      </c>
    </row>
    <row r="17" spans="1:27" x14ac:dyDescent="0.15">
      <c r="C17" s="9">
        <v>8</v>
      </c>
      <c r="D17" s="2"/>
      <c r="E17" s="2">
        <v>1</v>
      </c>
      <c r="F17" s="10"/>
      <c r="G17" s="10"/>
      <c r="H17" s="10"/>
      <c r="I17" s="11">
        <f t="shared" si="10"/>
        <v>256</v>
      </c>
      <c r="J17" s="11">
        <v>3</v>
      </c>
      <c r="K17" s="11">
        <v>3</v>
      </c>
      <c r="L17" s="11">
        <v>256</v>
      </c>
      <c r="M17" s="12">
        <f t="shared" si="17"/>
        <v>32</v>
      </c>
      <c r="N17" s="12">
        <f t="shared" si="18"/>
        <v>32</v>
      </c>
      <c r="O17" s="12">
        <f t="shared" si="9"/>
        <v>256</v>
      </c>
      <c r="P17" s="17">
        <f t="shared" si="1"/>
        <v>262144</v>
      </c>
      <c r="Q17" s="18">
        <f t="shared" si="2"/>
        <v>603979776</v>
      </c>
      <c r="S17" s="5">
        <f t="shared" si="3"/>
        <v>262144</v>
      </c>
      <c r="U17" s="19">
        <f t="shared" si="4"/>
        <v>131072</v>
      </c>
      <c r="X17">
        <f t="shared" si="16"/>
        <v>589824</v>
      </c>
      <c r="Y17">
        <f t="shared" si="5"/>
        <v>576</v>
      </c>
      <c r="Z17" s="8">
        <f t="shared" si="6"/>
        <v>0.25</v>
      </c>
    </row>
    <row r="18" spans="1:27" x14ac:dyDescent="0.15">
      <c r="C18" s="9">
        <v>9</v>
      </c>
      <c r="D18" s="2"/>
      <c r="E18" s="2">
        <v>1</v>
      </c>
      <c r="F18" s="10"/>
      <c r="G18" s="10"/>
      <c r="H18" s="10"/>
      <c r="I18" s="11">
        <f t="shared" si="10"/>
        <v>256</v>
      </c>
      <c r="J18" s="11">
        <v>1</v>
      </c>
      <c r="K18" s="11">
        <v>1</v>
      </c>
      <c r="L18" s="11">
        <v>1024</v>
      </c>
      <c r="M18" s="12">
        <f t="shared" si="17"/>
        <v>32</v>
      </c>
      <c r="N18" s="12">
        <f t="shared" si="18"/>
        <v>32</v>
      </c>
      <c r="O18" s="12">
        <f t="shared" si="9"/>
        <v>1024</v>
      </c>
      <c r="P18" s="17">
        <f t="shared" si="1"/>
        <v>1048576</v>
      </c>
      <c r="Q18" s="18">
        <f t="shared" si="2"/>
        <v>268435456</v>
      </c>
      <c r="S18" s="5">
        <f t="shared" si="3"/>
        <v>1048576</v>
      </c>
      <c r="U18" s="19">
        <f t="shared" si="4"/>
        <v>524288</v>
      </c>
      <c r="X18">
        <f t="shared" si="16"/>
        <v>262144</v>
      </c>
      <c r="Y18">
        <f t="shared" si="5"/>
        <v>256</v>
      </c>
      <c r="Z18" s="7">
        <f t="shared" si="6"/>
        <v>1</v>
      </c>
      <c r="AA18" s="26" t="s">
        <v>113</v>
      </c>
    </row>
    <row r="19" spans="1:27" x14ac:dyDescent="0.15">
      <c r="A19" s="3" t="s">
        <v>119</v>
      </c>
      <c r="B19" s="3">
        <v>22</v>
      </c>
      <c r="C19" s="30">
        <v>7</v>
      </c>
      <c r="D19" s="2"/>
      <c r="E19" s="2">
        <v>1</v>
      </c>
      <c r="F19" s="10"/>
      <c r="G19" s="10"/>
      <c r="H19" s="10"/>
      <c r="I19" s="11">
        <f>O18</f>
        <v>1024</v>
      </c>
      <c r="J19" s="11">
        <v>1</v>
      </c>
      <c r="K19" s="11">
        <v>1</v>
      </c>
      <c r="L19" s="11">
        <v>256</v>
      </c>
      <c r="M19" s="12">
        <f t="shared" ref="M19:M27" si="28">M18/E19</f>
        <v>32</v>
      </c>
      <c r="N19" s="12">
        <f t="shared" ref="N19:N27" si="29">M19</f>
        <v>32</v>
      </c>
      <c r="O19" s="12">
        <f t="shared" ref="O19:O21" si="30">L19</f>
        <v>256</v>
      </c>
      <c r="P19" s="17">
        <f t="shared" ref="P19:P21" si="31">M19*N19*O19</f>
        <v>262144</v>
      </c>
      <c r="Q19" s="18">
        <f t="shared" si="2"/>
        <v>268435456</v>
      </c>
      <c r="S19" s="5">
        <f t="shared" ref="S19:S21" si="32">P19</f>
        <v>262144</v>
      </c>
      <c r="U19" s="19">
        <f t="shared" ref="U19:U21" si="33">0.5*S19</f>
        <v>131072</v>
      </c>
      <c r="X19">
        <f t="shared" ref="X19:X21" si="34">I19*J19*K19*L19</f>
        <v>262144</v>
      </c>
      <c r="Y19">
        <f t="shared" ref="Y19:Y21" si="35">X19/1024</f>
        <v>256</v>
      </c>
      <c r="Z19" s="8">
        <f t="shared" ref="Z19:Z21" si="36">P19/1024/1024</f>
        <v>0.25</v>
      </c>
    </row>
    <row r="20" spans="1:27" x14ac:dyDescent="0.15">
      <c r="C20" s="9">
        <v>8</v>
      </c>
      <c r="D20" s="2"/>
      <c r="E20" s="2">
        <v>1</v>
      </c>
      <c r="F20" s="10"/>
      <c r="G20" s="10"/>
      <c r="H20" s="10"/>
      <c r="I20" s="11">
        <f t="shared" si="10"/>
        <v>256</v>
      </c>
      <c r="J20" s="11">
        <v>3</v>
      </c>
      <c r="K20" s="11">
        <v>3</v>
      </c>
      <c r="L20" s="11">
        <v>256</v>
      </c>
      <c r="M20" s="12">
        <f t="shared" si="28"/>
        <v>32</v>
      </c>
      <c r="N20" s="12">
        <f t="shared" si="29"/>
        <v>32</v>
      </c>
      <c r="O20" s="12">
        <f t="shared" si="30"/>
        <v>256</v>
      </c>
      <c r="P20" s="17">
        <f t="shared" si="31"/>
        <v>262144</v>
      </c>
      <c r="Q20" s="18">
        <f t="shared" si="2"/>
        <v>603979776</v>
      </c>
      <c r="S20" s="5">
        <f t="shared" si="32"/>
        <v>262144</v>
      </c>
      <c r="U20" s="19">
        <f t="shared" si="33"/>
        <v>131072</v>
      </c>
      <c r="X20">
        <f t="shared" si="34"/>
        <v>589824</v>
      </c>
      <c r="Y20">
        <f t="shared" si="35"/>
        <v>576</v>
      </c>
      <c r="Z20" s="8">
        <f t="shared" si="36"/>
        <v>0.25</v>
      </c>
    </row>
    <row r="21" spans="1:27" x14ac:dyDescent="0.15">
      <c r="C21" s="9">
        <v>9</v>
      </c>
      <c r="D21" s="2"/>
      <c r="E21" s="2">
        <v>1</v>
      </c>
      <c r="F21" s="10"/>
      <c r="G21" s="10"/>
      <c r="H21" s="10"/>
      <c r="I21" s="11">
        <f t="shared" si="10"/>
        <v>256</v>
      </c>
      <c r="J21" s="11">
        <v>1</v>
      </c>
      <c r="K21" s="11">
        <v>1</v>
      </c>
      <c r="L21" s="11">
        <v>1024</v>
      </c>
      <c r="M21" s="12">
        <f t="shared" si="28"/>
        <v>32</v>
      </c>
      <c r="N21" s="12">
        <f t="shared" si="29"/>
        <v>32</v>
      </c>
      <c r="O21" s="12">
        <f t="shared" si="30"/>
        <v>1024</v>
      </c>
      <c r="P21" s="17">
        <f t="shared" si="31"/>
        <v>1048576</v>
      </c>
      <c r="Q21" s="18">
        <f t="shared" si="2"/>
        <v>268435456</v>
      </c>
      <c r="S21" s="5">
        <f t="shared" si="32"/>
        <v>1048576</v>
      </c>
      <c r="U21" s="19">
        <f t="shared" si="33"/>
        <v>524288</v>
      </c>
      <c r="X21">
        <f t="shared" si="34"/>
        <v>262144</v>
      </c>
      <c r="Y21">
        <f t="shared" si="35"/>
        <v>256</v>
      </c>
      <c r="Z21" s="7">
        <f t="shared" si="36"/>
        <v>1</v>
      </c>
      <c r="AA21" s="26" t="s">
        <v>113</v>
      </c>
    </row>
    <row r="22" spans="1:27" x14ac:dyDescent="0.15">
      <c r="A22" s="3" t="s">
        <v>120</v>
      </c>
      <c r="B22" s="3">
        <v>1</v>
      </c>
      <c r="C22" s="30">
        <v>10</v>
      </c>
      <c r="D22" s="2"/>
      <c r="E22" s="2">
        <v>2</v>
      </c>
      <c r="F22" s="10"/>
      <c r="G22" s="10"/>
      <c r="H22" s="10"/>
      <c r="I22" s="11">
        <f t="shared" si="10"/>
        <v>1024</v>
      </c>
      <c r="J22" s="11">
        <v>1</v>
      </c>
      <c r="K22" s="11">
        <v>1</v>
      </c>
      <c r="L22" s="11">
        <v>512</v>
      </c>
      <c r="M22" s="12">
        <f t="shared" si="28"/>
        <v>16</v>
      </c>
      <c r="N22" s="12">
        <f t="shared" si="29"/>
        <v>16</v>
      </c>
      <c r="O22" s="12">
        <f t="shared" si="9"/>
        <v>512</v>
      </c>
      <c r="P22" s="17">
        <f t="shared" si="1"/>
        <v>131072</v>
      </c>
      <c r="Q22" s="18">
        <f t="shared" si="2"/>
        <v>134217728</v>
      </c>
      <c r="S22" s="5">
        <f t="shared" si="3"/>
        <v>131072</v>
      </c>
      <c r="U22" s="19">
        <f t="shared" si="4"/>
        <v>65536</v>
      </c>
      <c r="X22">
        <f t="shared" si="16"/>
        <v>524288</v>
      </c>
      <c r="Y22">
        <f t="shared" si="5"/>
        <v>512</v>
      </c>
      <c r="Z22" s="7">
        <f t="shared" si="6"/>
        <v>0.125</v>
      </c>
      <c r="AA22" s="26">
        <f>54*54*1024*4/1024/1024</f>
        <v>11.390625</v>
      </c>
    </row>
    <row r="23" spans="1:27" x14ac:dyDescent="0.15">
      <c r="C23" s="9">
        <v>11</v>
      </c>
      <c r="D23" s="2"/>
      <c r="E23" s="2">
        <v>1</v>
      </c>
      <c r="F23" s="10"/>
      <c r="G23" s="10"/>
      <c r="H23" s="10"/>
      <c r="I23" s="11">
        <f t="shared" si="10"/>
        <v>512</v>
      </c>
      <c r="J23" s="11">
        <v>3</v>
      </c>
      <c r="K23" s="11">
        <v>3</v>
      </c>
      <c r="L23" s="11">
        <v>512</v>
      </c>
      <c r="M23" s="12">
        <f t="shared" si="28"/>
        <v>16</v>
      </c>
      <c r="N23" s="12">
        <f t="shared" si="29"/>
        <v>16</v>
      </c>
      <c r="O23" s="12">
        <f t="shared" si="9"/>
        <v>512</v>
      </c>
      <c r="P23" s="17">
        <f t="shared" si="1"/>
        <v>131072</v>
      </c>
      <c r="Q23" s="18">
        <f t="shared" si="2"/>
        <v>603979776</v>
      </c>
      <c r="S23" s="5">
        <f t="shared" si="3"/>
        <v>131072</v>
      </c>
      <c r="U23" s="19">
        <f t="shared" si="4"/>
        <v>65536</v>
      </c>
      <c r="X23">
        <f t="shared" si="16"/>
        <v>2359296</v>
      </c>
      <c r="Y23">
        <f t="shared" si="5"/>
        <v>2304</v>
      </c>
      <c r="Z23" s="7">
        <f t="shared" si="6"/>
        <v>0.125</v>
      </c>
    </row>
    <row r="24" spans="1:27" x14ac:dyDescent="0.15">
      <c r="C24" s="9">
        <v>12</v>
      </c>
      <c r="D24" s="2"/>
      <c r="E24" s="2">
        <v>1</v>
      </c>
      <c r="F24" s="10"/>
      <c r="G24" s="10"/>
      <c r="H24" s="10"/>
      <c r="I24" s="11">
        <f t="shared" si="10"/>
        <v>512</v>
      </c>
      <c r="J24" s="11">
        <v>1</v>
      </c>
      <c r="K24" s="11">
        <v>1</v>
      </c>
      <c r="L24" s="11">
        <v>2048</v>
      </c>
      <c r="M24" s="12">
        <f t="shared" si="28"/>
        <v>16</v>
      </c>
      <c r="N24" s="12">
        <f t="shared" si="29"/>
        <v>16</v>
      </c>
      <c r="O24" s="12">
        <f t="shared" si="9"/>
        <v>2048</v>
      </c>
      <c r="P24" s="17">
        <f t="shared" si="1"/>
        <v>524288</v>
      </c>
      <c r="Q24" s="18">
        <f t="shared" si="2"/>
        <v>268435456</v>
      </c>
      <c r="S24" s="5">
        <f t="shared" si="3"/>
        <v>524288</v>
      </c>
      <c r="U24" s="19">
        <f t="shared" si="4"/>
        <v>262144</v>
      </c>
      <c r="X24">
        <f t="shared" si="16"/>
        <v>1048576</v>
      </c>
      <c r="Y24">
        <f t="shared" si="5"/>
        <v>1024</v>
      </c>
      <c r="Z24" s="7">
        <f t="shared" si="6"/>
        <v>0.5</v>
      </c>
    </row>
    <row r="25" spans="1:27" x14ac:dyDescent="0.15">
      <c r="A25" s="3" t="s">
        <v>120</v>
      </c>
      <c r="B25" s="3">
        <v>2</v>
      </c>
      <c r="C25" s="30">
        <v>10</v>
      </c>
      <c r="D25" s="2"/>
      <c r="E25" s="2">
        <v>1</v>
      </c>
      <c r="F25" s="10"/>
      <c r="G25" s="10"/>
      <c r="H25" s="10"/>
      <c r="I25" s="11">
        <f t="shared" si="10"/>
        <v>2048</v>
      </c>
      <c r="J25" s="11">
        <v>1</v>
      </c>
      <c r="K25" s="11">
        <v>1</v>
      </c>
      <c r="L25" s="11">
        <v>512</v>
      </c>
      <c r="M25" s="12">
        <f t="shared" si="28"/>
        <v>16</v>
      </c>
      <c r="N25" s="12">
        <f t="shared" si="29"/>
        <v>16</v>
      </c>
      <c r="O25" s="12">
        <f t="shared" ref="O25:O27" si="37">L25</f>
        <v>512</v>
      </c>
      <c r="P25" s="17">
        <f t="shared" ref="P25:P27" si="38">M25*N25*O25</f>
        <v>131072</v>
      </c>
      <c r="Q25" s="18">
        <f t="shared" si="2"/>
        <v>268435456</v>
      </c>
      <c r="S25" s="5">
        <f t="shared" ref="S25:S27" si="39">P25</f>
        <v>131072</v>
      </c>
      <c r="U25" s="19">
        <f t="shared" ref="U25:U27" si="40">0.5*S25</f>
        <v>65536</v>
      </c>
      <c r="X25">
        <f t="shared" ref="X25:X27" si="41">I25*J25*K25*L25</f>
        <v>1048576</v>
      </c>
      <c r="Y25">
        <f t="shared" ref="Y25:Y27" si="42">X25/1024</f>
        <v>1024</v>
      </c>
      <c r="Z25" s="7">
        <f t="shared" ref="Z25:Z27" si="43">P25/1024/1024</f>
        <v>0.125</v>
      </c>
      <c r="AA25" s="26">
        <f>54*54*1024*4/1024/1024</f>
        <v>11.390625</v>
      </c>
    </row>
    <row r="26" spans="1:27" x14ac:dyDescent="0.15">
      <c r="C26" s="9">
        <v>11</v>
      </c>
      <c r="D26" s="2"/>
      <c r="E26" s="2">
        <v>1</v>
      </c>
      <c r="F26" s="10"/>
      <c r="G26" s="10"/>
      <c r="H26" s="10"/>
      <c r="I26" s="11">
        <f t="shared" si="10"/>
        <v>512</v>
      </c>
      <c r="J26" s="11">
        <v>3</v>
      </c>
      <c r="K26" s="11">
        <v>3</v>
      </c>
      <c r="L26" s="11">
        <v>512</v>
      </c>
      <c r="M26" s="12">
        <f t="shared" si="28"/>
        <v>16</v>
      </c>
      <c r="N26" s="12">
        <f t="shared" si="29"/>
        <v>16</v>
      </c>
      <c r="O26" s="12">
        <f t="shared" si="37"/>
        <v>512</v>
      </c>
      <c r="P26" s="17">
        <f t="shared" si="38"/>
        <v>131072</v>
      </c>
      <c r="Q26" s="18">
        <f t="shared" si="2"/>
        <v>603979776</v>
      </c>
      <c r="S26" s="5">
        <f t="shared" si="39"/>
        <v>131072</v>
      </c>
      <c r="U26" s="19">
        <f t="shared" si="40"/>
        <v>65536</v>
      </c>
      <c r="X26">
        <f t="shared" si="41"/>
        <v>2359296</v>
      </c>
      <c r="Y26">
        <f t="shared" si="42"/>
        <v>2304</v>
      </c>
      <c r="Z26" s="7">
        <f t="shared" si="43"/>
        <v>0.125</v>
      </c>
    </row>
    <row r="27" spans="1:27" x14ac:dyDescent="0.15">
      <c r="C27" s="9">
        <v>12</v>
      </c>
      <c r="D27" s="2"/>
      <c r="E27" s="2">
        <v>1</v>
      </c>
      <c r="F27" s="10"/>
      <c r="G27" s="10"/>
      <c r="H27" s="10"/>
      <c r="I27" s="11">
        <f t="shared" si="10"/>
        <v>512</v>
      </c>
      <c r="J27" s="11">
        <v>1</v>
      </c>
      <c r="K27" s="11">
        <v>1</v>
      </c>
      <c r="L27" s="11">
        <v>2048</v>
      </c>
      <c r="M27" s="12">
        <f t="shared" si="28"/>
        <v>16</v>
      </c>
      <c r="N27" s="12">
        <f t="shared" si="29"/>
        <v>16</v>
      </c>
      <c r="O27" s="12">
        <f t="shared" si="37"/>
        <v>2048</v>
      </c>
      <c r="P27" s="17">
        <f t="shared" si="38"/>
        <v>524288</v>
      </c>
      <c r="Q27" s="18">
        <f t="shared" si="2"/>
        <v>268435456</v>
      </c>
      <c r="S27" s="5">
        <f t="shared" si="39"/>
        <v>524288</v>
      </c>
      <c r="U27" s="19">
        <f t="shared" si="40"/>
        <v>262144</v>
      </c>
      <c r="X27">
        <f t="shared" si="41"/>
        <v>1048576</v>
      </c>
      <c r="Y27">
        <f t="shared" si="42"/>
        <v>1024</v>
      </c>
      <c r="Z27" s="7">
        <f t="shared" si="43"/>
        <v>0.5</v>
      </c>
    </row>
    <row r="28" spans="1:27" x14ac:dyDescent="0.15">
      <c r="A28" s="3" t="s">
        <v>130</v>
      </c>
      <c r="C28" s="9">
        <v>13</v>
      </c>
      <c r="D28" s="2"/>
      <c r="E28" s="2"/>
      <c r="F28" s="10"/>
      <c r="G28" s="10"/>
      <c r="H28" s="10"/>
      <c r="I28" s="11"/>
      <c r="J28" s="11"/>
      <c r="K28" s="11"/>
      <c r="L28" s="11"/>
      <c r="M28" s="12"/>
      <c r="N28" s="12"/>
      <c r="O28" s="12"/>
      <c r="P28" s="17">
        <f t="shared" si="1"/>
        <v>0</v>
      </c>
      <c r="Q28" s="18">
        <f t="shared" ref="Q28:Q37" si="44">I28*J28*K28*P28</f>
        <v>0</v>
      </c>
      <c r="S28" s="5">
        <f t="shared" si="3"/>
        <v>0</v>
      </c>
      <c r="U28" s="19">
        <f t="shared" si="4"/>
        <v>0</v>
      </c>
      <c r="X28">
        <f t="shared" si="16"/>
        <v>0</v>
      </c>
      <c r="Y28">
        <f t="shared" si="5"/>
        <v>0</v>
      </c>
      <c r="Z28" s="7">
        <f t="shared" si="6"/>
        <v>0</v>
      </c>
    </row>
    <row r="29" spans="1:27" x14ac:dyDescent="0.15">
      <c r="C29" s="9">
        <v>14</v>
      </c>
      <c r="D29" s="2"/>
      <c r="E29" s="2"/>
      <c r="F29" s="10"/>
      <c r="G29" s="10"/>
      <c r="H29" s="10"/>
      <c r="I29" s="11"/>
      <c r="J29" s="11"/>
      <c r="K29" s="11"/>
      <c r="L29" s="11"/>
      <c r="M29" s="12"/>
      <c r="N29" s="12"/>
      <c r="O29" s="12"/>
      <c r="P29" s="17">
        <f t="shared" si="1"/>
        <v>0</v>
      </c>
      <c r="Q29" s="18">
        <f t="shared" si="44"/>
        <v>0</v>
      </c>
      <c r="S29" s="5">
        <f t="shared" si="3"/>
        <v>0</v>
      </c>
      <c r="U29" s="19">
        <f t="shared" si="4"/>
        <v>0</v>
      </c>
      <c r="X29">
        <f t="shared" si="16"/>
        <v>0</v>
      </c>
      <c r="Y29">
        <f t="shared" si="5"/>
        <v>0</v>
      </c>
      <c r="Z29" s="7">
        <f t="shared" si="6"/>
        <v>0</v>
      </c>
    </row>
    <row r="30" spans="1:27" x14ac:dyDescent="0.15">
      <c r="A30" s="3" t="s">
        <v>123</v>
      </c>
      <c r="C30" s="9">
        <v>15</v>
      </c>
      <c r="D30" s="2"/>
      <c r="E30" s="2"/>
      <c r="F30" s="10"/>
      <c r="G30" s="10"/>
      <c r="H30" s="10"/>
      <c r="I30" s="11"/>
      <c r="J30" s="11"/>
      <c r="K30" s="11"/>
      <c r="L30" s="11"/>
      <c r="M30" s="12"/>
      <c r="N30" s="12"/>
      <c r="O30" s="12"/>
      <c r="P30" s="17">
        <f t="shared" si="1"/>
        <v>0</v>
      </c>
      <c r="Q30" s="18">
        <f t="shared" si="44"/>
        <v>0</v>
      </c>
      <c r="S30" s="5">
        <f t="shared" si="3"/>
        <v>0</v>
      </c>
      <c r="U30" s="19">
        <f t="shared" si="4"/>
        <v>0</v>
      </c>
      <c r="X30">
        <f t="shared" si="16"/>
        <v>0</v>
      </c>
      <c r="Y30">
        <f t="shared" si="5"/>
        <v>0</v>
      </c>
      <c r="Z30" s="7">
        <f t="shared" si="6"/>
        <v>0</v>
      </c>
    </row>
    <row r="31" spans="1:27" x14ac:dyDescent="0.15">
      <c r="C31" s="9">
        <v>16</v>
      </c>
      <c r="D31" s="2"/>
      <c r="E31" s="2"/>
      <c r="F31" s="10"/>
      <c r="G31" s="10"/>
      <c r="H31" s="10"/>
      <c r="I31" s="11"/>
      <c r="J31" s="11"/>
      <c r="K31" s="11"/>
      <c r="L31" s="11"/>
      <c r="M31" s="12"/>
      <c r="N31" s="12"/>
      <c r="O31" s="12"/>
      <c r="P31" s="17">
        <f t="shared" si="1"/>
        <v>0</v>
      </c>
      <c r="Q31" s="18">
        <f t="shared" si="44"/>
        <v>0</v>
      </c>
      <c r="S31" s="5">
        <f t="shared" si="3"/>
        <v>0</v>
      </c>
      <c r="U31" s="19">
        <f t="shared" si="4"/>
        <v>0</v>
      </c>
      <c r="X31">
        <f t="shared" si="16"/>
        <v>0</v>
      </c>
      <c r="Y31">
        <f t="shared" si="5"/>
        <v>0</v>
      </c>
      <c r="Z31" s="7">
        <f t="shared" si="6"/>
        <v>0</v>
      </c>
    </row>
    <row r="32" spans="1:27" x14ac:dyDescent="0.15">
      <c r="C32" s="9">
        <v>17</v>
      </c>
      <c r="D32" s="2"/>
      <c r="E32" s="2"/>
      <c r="F32" s="10"/>
      <c r="G32" s="10"/>
      <c r="H32" s="10"/>
      <c r="I32" s="11"/>
      <c r="J32" s="11"/>
      <c r="K32" s="11"/>
      <c r="L32" s="11"/>
      <c r="M32" s="12"/>
      <c r="N32" s="12"/>
      <c r="O32" s="12"/>
      <c r="P32" s="17">
        <f t="shared" si="1"/>
        <v>0</v>
      </c>
      <c r="Q32" s="18">
        <f t="shared" si="44"/>
        <v>0</v>
      </c>
      <c r="S32" s="5">
        <f t="shared" si="3"/>
        <v>0</v>
      </c>
      <c r="U32" s="19">
        <f t="shared" si="4"/>
        <v>0</v>
      </c>
      <c r="X32">
        <f t="shared" si="16"/>
        <v>0</v>
      </c>
      <c r="Y32">
        <f t="shared" si="5"/>
        <v>0</v>
      </c>
      <c r="Z32" s="7">
        <f t="shared" si="6"/>
        <v>0</v>
      </c>
    </row>
    <row r="33" spans="1:27" x14ac:dyDescent="0.15">
      <c r="C33" s="9">
        <v>18</v>
      </c>
      <c r="D33" s="2"/>
      <c r="E33" s="2"/>
      <c r="F33" s="10"/>
      <c r="G33" s="10"/>
      <c r="H33" s="10"/>
      <c r="I33" s="11"/>
      <c r="J33" s="11"/>
      <c r="K33" s="11"/>
      <c r="L33" s="11"/>
      <c r="M33" s="12"/>
      <c r="N33" s="12"/>
      <c r="O33" s="12"/>
      <c r="P33" s="17">
        <f t="shared" si="1"/>
        <v>0</v>
      </c>
      <c r="Q33" s="18">
        <f t="shared" si="44"/>
        <v>0</v>
      </c>
      <c r="S33" s="5">
        <f t="shared" si="3"/>
        <v>0</v>
      </c>
      <c r="U33" s="19">
        <f t="shared" si="4"/>
        <v>0</v>
      </c>
      <c r="X33">
        <f t="shared" si="16"/>
        <v>0</v>
      </c>
      <c r="Y33">
        <f t="shared" si="5"/>
        <v>0</v>
      </c>
      <c r="Z33" s="7">
        <f t="shared" si="6"/>
        <v>0</v>
      </c>
    </row>
    <row r="34" spans="1:27" x14ac:dyDescent="0.15">
      <c r="C34" s="9">
        <v>19</v>
      </c>
      <c r="D34" s="2"/>
      <c r="E34" s="2"/>
      <c r="F34" s="10"/>
      <c r="G34" s="10"/>
      <c r="H34" s="10"/>
      <c r="I34" s="11"/>
      <c r="J34" s="11"/>
      <c r="K34" s="11"/>
      <c r="L34" s="11"/>
      <c r="M34" s="12"/>
      <c r="N34" s="12"/>
      <c r="O34" s="12"/>
      <c r="P34" s="17">
        <f t="shared" si="1"/>
        <v>0</v>
      </c>
      <c r="Q34" s="18">
        <f t="shared" si="44"/>
        <v>0</v>
      </c>
      <c r="S34" s="5">
        <f t="shared" si="3"/>
        <v>0</v>
      </c>
      <c r="U34" s="19">
        <f t="shared" si="4"/>
        <v>0</v>
      </c>
      <c r="X34">
        <f t="shared" si="16"/>
        <v>0</v>
      </c>
      <c r="Y34">
        <f t="shared" si="5"/>
        <v>0</v>
      </c>
      <c r="Z34" s="7">
        <f t="shared" si="6"/>
        <v>0</v>
      </c>
    </row>
    <row r="35" spans="1:27" x14ac:dyDescent="0.15">
      <c r="C35" s="9">
        <v>55</v>
      </c>
      <c r="D35" s="2"/>
      <c r="E35" s="2"/>
      <c r="F35" s="10"/>
      <c r="G35" s="10"/>
      <c r="H35" s="10"/>
      <c r="I35" s="11"/>
      <c r="J35" s="11"/>
      <c r="K35" s="11"/>
      <c r="L35" s="11"/>
      <c r="M35" s="12"/>
      <c r="N35" s="12"/>
      <c r="O35" s="12"/>
      <c r="P35" s="17">
        <f t="shared" si="1"/>
        <v>0</v>
      </c>
      <c r="Q35" s="18">
        <f t="shared" si="44"/>
        <v>0</v>
      </c>
      <c r="S35" s="5">
        <f t="shared" si="3"/>
        <v>0</v>
      </c>
      <c r="U35" s="19">
        <f t="shared" si="4"/>
        <v>0</v>
      </c>
      <c r="X35">
        <f t="shared" si="16"/>
        <v>0</v>
      </c>
      <c r="Y35">
        <f t="shared" si="5"/>
        <v>0</v>
      </c>
      <c r="Z35" s="7">
        <f t="shared" si="6"/>
        <v>0</v>
      </c>
    </row>
    <row r="36" spans="1:27" x14ac:dyDescent="0.15">
      <c r="C36" s="9">
        <v>56</v>
      </c>
      <c r="D36" s="2"/>
      <c r="E36" s="2"/>
      <c r="F36" s="10"/>
      <c r="G36" s="10"/>
      <c r="H36" s="10"/>
      <c r="I36" s="11"/>
      <c r="J36" s="11"/>
      <c r="K36" s="11"/>
      <c r="L36" s="11"/>
      <c r="M36" s="12"/>
      <c r="N36" s="12"/>
      <c r="O36" s="12"/>
      <c r="P36" s="17">
        <f t="shared" si="1"/>
        <v>0</v>
      </c>
      <c r="Q36" s="18">
        <f t="shared" si="44"/>
        <v>0</v>
      </c>
      <c r="S36" s="5">
        <f t="shared" si="3"/>
        <v>0</v>
      </c>
      <c r="U36" s="19">
        <f t="shared" si="4"/>
        <v>0</v>
      </c>
      <c r="X36">
        <f t="shared" si="16"/>
        <v>0</v>
      </c>
      <c r="Y36">
        <f t="shared" si="5"/>
        <v>0</v>
      </c>
      <c r="Z36" s="7">
        <f t="shared" si="6"/>
        <v>0</v>
      </c>
    </row>
    <row r="37" spans="1:27" x14ac:dyDescent="0.15">
      <c r="C37" s="9">
        <v>57</v>
      </c>
      <c r="D37" s="2"/>
      <c r="E37" s="2"/>
      <c r="F37" s="10"/>
      <c r="G37" s="10"/>
      <c r="H37" s="10"/>
      <c r="I37" s="11"/>
      <c r="J37" s="11"/>
      <c r="K37" s="11"/>
      <c r="L37" s="11"/>
      <c r="M37" s="12"/>
      <c r="N37" s="12"/>
      <c r="O37" s="12"/>
      <c r="P37" s="17">
        <f t="shared" si="1"/>
        <v>0</v>
      </c>
      <c r="Q37" s="18">
        <f t="shared" si="44"/>
        <v>0</v>
      </c>
      <c r="S37" s="5">
        <f t="shared" si="3"/>
        <v>0</v>
      </c>
      <c r="U37" s="19">
        <f t="shared" si="4"/>
        <v>0</v>
      </c>
      <c r="X37">
        <f t="shared" si="16"/>
        <v>0</v>
      </c>
      <c r="Y37">
        <f t="shared" si="5"/>
        <v>0</v>
      </c>
      <c r="Z37" s="7">
        <f t="shared" si="6"/>
        <v>0</v>
      </c>
    </row>
    <row r="38" spans="1:27" s="4" customFormat="1" x14ac:dyDescent="0.15">
      <c r="A38" s="35"/>
      <c r="B38" s="35"/>
      <c r="C38" s="21">
        <v>74</v>
      </c>
      <c r="D38" s="10"/>
      <c r="E38" s="10"/>
      <c r="F38" s="10"/>
      <c r="G38" s="10"/>
      <c r="H38" s="10"/>
      <c r="I38" s="10"/>
      <c r="J38" s="10"/>
      <c r="K38" s="10"/>
      <c r="L38" s="10"/>
      <c r="M38" s="10">
        <v>52</v>
      </c>
      <c r="N38" s="10">
        <f t="shared" ref="N38" si="45">M38</f>
        <v>52</v>
      </c>
      <c r="O38" s="10">
        <v>255</v>
      </c>
      <c r="P38" s="4">
        <f>SUM(P3:P37)</f>
        <v>27787264</v>
      </c>
      <c r="Q38" s="4">
        <f>SUM(Q3:Q37)</f>
        <v>8535408640</v>
      </c>
      <c r="R38" s="4">
        <f t="shared" ref="R38:AA38" si="46">SUM(R3:R37)</f>
        <v>0</v>
      </c>
      <c r="S38" s="4">
        <f t="shared" si="46"/>
        <v>27787264</v>
      </c>
      <c r="T38" s="4">
        <f t="shared" si="46"/>
        <v>0</v>
      </c>
      <c r="U38" s="4">
        <f t="shared" si="46"/>
        <v>13893632</v>
      </c>
      <c r="V38" s="4">
        <f t="shared" si="46"/>
        <v>0</v>
      </c>
      <c r="W38" s="4">
        <f t="shared" si="46"/>
        <v>0</v>
      </c>
      <c r="X38" s="4" t="e">
        <f t="shared" si="46"/>
        <v>#REF!</v>
      </c>
      <c r="Y38" s="4" t="e">
        <f t="shared" si="46"/>
        <v>#REF!</v>
      </c>
      <c r="Z38" s="4">
        <f t="shared" si="46"/>
        <v>26.5</v>
      </c>
      <c r="AA38" s="4">
        <f t="shared" si="46"/>
        <v>193.41015625</v>
      </c>
    </row>
    <row r="39" spans="1:27" x14ac:dyDescent="0.15">
      <c r="X39" t="s">
        <v>108</v>
      </c>
    </row>
    <row r="40" spans="1:27" x14ac:dyDescent="0.15">
      <c r="X40" t="e">
        <f>SUM(X3:X38)</f>
        <v>#REF!</v>
      </c>
      <c r="Z40" s="7">
        <f>SUM(P3:P38)</f>
        <v>55574528</v>
      </c>
    </row>
    <row r="41" spans="1:27" x14ac:dyDescent="0.15">
      <c r="X41" t="e">
        <f>X40/1024/1024</f>
        <v>#REF!</v>
      </c>
      <c r="Y41" t="s">
        <v>109</v>
      </c>
    </row>
    <row r="43" spans="1:27" x14ac:dyDescent="0.15">
      <c r="Q43" s="23" t="s">
        <v>20</v>
      </c>
      <c r="R43" s="23"/>
      <c r="S43" s="24">
        <f>Q38</f>
        <v>8535408640</v>
      </c>
    </row>
    <row r="44" spans="1:27" x14ac:dyDescent="0.15">
      <c r="Q44" s="23" t="s">
        <v>11</v>
      </c>
      <c r="R44" s="23"/>
      <c r="S44" s="24">
        <f>S38</f>
        <v>27787264</v>
      </c>
    </row>
    <row r="45" spans="1:27" x14ac:dyDescent="0.15">
      <c r="Q45" s="23" t="s">
        <v>23</v>
      </c>
      <c r="R45" s="23"/>
      <c r="S45" s="24">
        <f>U38</f>
        <v>13893632</v>
      </c>
    </row>
    <row r="46" spans="1:27" x14ac:dyDescent="0.15">
      <c r="Q46" s="23" t="s">
        <v>21</v>
      </c>
      <c r="R46" s="23"/>
      <c r="S46" s="24">
        <f>SUM(W3:W38)</f>
        <v>0</v>
      </c>
    </row>
    <row r="47" spans="1:27" x14ac:dyDescent="0.15">
      <c r="Q47" s="23" t="s">
        <v>22</v>
      </c>
      <c r="R47" s="23"/>
      <c r="S47" s="13">
        <v>0</v>
      </c>
    </row>
    <row r="48" spans="1:27" x14ac:dyDescent="0.15">
      <c r="Q48" s="23" t="s">
        <v>19</v>
      </c>
      <c r="R48" s="23"/>
      <c r="S48" s="13">
        <f>SUM(V3:V38)</f>
        <v>0</v>
      </c>
    </row>
  </sheetData>
  <mergeCells count="3">
    <mergeCell ref="Q1:R1"/>
    <mergeCell ref="I1:L1"/>
    <mergeCell ref="F1:H1"/>
  </mergeCells>
  <phoneticPr fontId="1" type="noConversion"/>
  <conditionalFormatting sqref="E1:E12 E16:E18 E22:E24 E28:E1048576">
    <cfRule type="cellIs" dxfId="3" priority="4" operator="equal">
      <formula>2</formula>
    </cfRule>
  </conditionalFormatting>
  <conditionalFormatting sqref="E13:E15">
    <cfRule type="cellIs" dxfId="2" priority="3" operator="equal">
      <formula>2</formula>
    </cfRule>
  </conditionalFormatting>
  <conditionalFormatting sqref="E19:E21">
    <cfRule type="cellIs" dxfId="1" priority="2" operator="equal">
      <formula>2</formula>
    </cfRule>
  </conditionalFormatting>
  <conditionalFormatting sqref="E25:E27"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"/>
  <sheetViews>
    <sheetView topLeftCell="I1" workbookViewId="0">
      <selection activeCell="Q11" sqref="Q11"/>
    </sheetView>
  </sheetViews>
  <sheetFormatPr defaultRowHeight="13.5" x14ac:dyDescent="0.15"/>
  <cols>
    <col min="1" max="1" width="13" style="25" bestFit="1" customWidth="1"/>
    <col min="3" max="3" width="17.25" bestFit="1" customWidth="1"/>
    <col min="4" max="4" width="17.25" style="25" customWidth="1"/>
    <col min="5" max="5" width="16.125" bestFit="1" customWidth="1"/>
    <col min="7" max="8" width="8.5" bestFit="1" customWidth="1"/>
    <col min="9" max="9" width="8.5" style="4" bestFit="1" customWidth="1"/>
    <col min="10" max="10" width="12.75" style="25" bestFit="1" customWidth="1"/>
    <col min="11" max="11" width="8.5" bestFit="1" customWidth="1"/>
    <col min="12" max="12" width="13" style="25" bestFit="1" customWidth="1"/>
    <col min="14" max="14" width="13" style="25" bestFit="1" customWidth="1"/>
    <col min="16" max="16" width="13" bestFit="1" customWidth="1"/>
    <col min="18" max="18" width="13" bestFit="1" customWidth="1"/>
  </cols>
  <sheetData>
    <row r="1" spans="1:19" x14ac:dyDescent="0.15">
      <c r="A1" s="29" t="s">
        <v>101</v>
      </c>
      <c r="J1" s="29" t="s">
        <v>102</v>
      </c>
    </row>
    <row r="2" spans="1:19" x14ac:dyDescent="0.15">
      <c r="C2" t="s">
        <v>83</v>
      </c>
    </row>
    <row r="3" spans="1:19" s="7" customFormat="1" x14ac:dyDescent="0.15">
      <c r="A3" s="26" t="s">
        <v>82</v>
      </c>
      <c r="C3" s="7" t="s">
        <v>24</v>
      </c>
      <c r="D3" s="26" t="s">
        <v>82</v>
      </c>
      <c r="E3" s="7" t="s">
        <v>34</v>
      </c>
      <c r="F3" s="7" t="s">
        <v>26</v>
      </c>
      <c r="G3" s="7" t="s">
        <v>29</v>
      </c>
      <c r="H3" s="7" t="s">
        <v>96</v>
      </c>
      <c r="I3" s="4"/>
      <c r="J3" s="26" t="s">
        <v>81</v>
      </c>
      <c r="K3" s="7" t="s">
        <v>97</v>
      </c>
      <c r="L3" s="26" t="s">
        <v>81</v>
      </c>
      <c r="M3" s="7" t="s">
        <v>25</v>
      </c>
      <c r="N3" s="26" t="s">
        <v>81</v>
      </c>
      <c r="O3" s="7" t="s">
        <v>103</v>
      </c>
      <c r="P3" s="26" t="s">
        <v>81</v>
      </c>
      <c r="Q3" s="7" t="s">
        <v>104</v>
      </c>
      <c r="R3" s="26" t="s">
        <v>81</v>
      </c>
      <c r="S3" s="7" t="s">
        <v>105</v>
      </c>
    </row>
    <row r="4" spans="1:19" s="1" customFormat="1" x14ac:dyDescent="0.15">
      <c r="A4" s="27">
        <v>0</v>
      </c>
      <c r="C4" s="1" t="s">
        <v>27</v>
      </c>
      <c r="D4" s="27" t="s">
        <v>50</v>
      </c>
      <c r="E4" s="1" t="s">
        <v>27</v>
      </c>
      <c r="I4" s="4"/>
      <c r="J4" s="27">
        <v>0</v>
      </c>
      <c r="K4" s="1" t="s">
        <v>98</v>
      </c>
      <c r="L4" s="27">
        <v>3</v>
      </c>
      <c r="M4" s="1" t="s">
        <v>98</v>
      </c>
      <c r="N4" s="27">
        <v>6</v>
      </c>
      <c r="O4" s="1" t="s">
        <v>98</v>
      </c>
      <c r="P4" s="27">
        <v>9</v>
      </c>
      <c r="Q4" s="1" t="s">
        <v>98</v>
      </c>
      <c r="R4" s="27">
        <v>12</v>
      </c>
      <c r="S4" s="1" t="s">
        <v>98</v>
      </c>
    </row>
    <row r="5" spans="1:19" s="1" customFormat="1" x14ac:dyDescent="0.15">
      <c r="A5" s="27">
        <v>1</v>
      </c>
      <c r="C5" s="1" t="s">
        <v>28</v>
      </c>
      <c r="D5" s="27" t="s">
        <v>51</v>
      </c>
      <c r="E5" s="1" t="s">
        <v>28</v>
      </c>
      <c r="I5" s="4"/>
      <c r="J5" s="27">
        <v>1</v>
      </c>
      <c r="K5" s="1" t="s">
        <v>99</v>
      </c>
      <c r="L5" s="27">
        <v>4</v>
      </c>
      <c r="M5" s="1" t="s">
        <v>99</v>
      </c>
      <c r="N5" s="27">
        <v>7</v>
      </c>
      <c r="O5" s="1" t="s">
        <v>99</v>
      </c>
      <c r="P5" s="27">
        <v>10</v>
      </c>
      <c r="Q5" s="1" t="s">
        <v>99</v>
      </c>
      <c r="R5" s="27">
        <v>13</v>
      </c>
      <c r="S5" s="1" t="s">
        <v>99</v>
      </c>
    </row>
    <row r="6" spans="1:19" s="1" customFormat="1" x14ac:dyDescent="0.15">
      <c r="A6" s="27">
        <v>2</v>
      </c>
      <c r="C6" s="1" t="s">
        <v>29</v>
      </c>
      <c r="D6" s="27" t="s">
        <v>52</v>
      </c>
      <c r="E6" s="1" t="s">
        <v>29</v>
      </c>
      <c r="I6" s="4"/>
      <c r="J6" s="27">
        <v>2</v>
      </c>
      <c r="K6" s="1" t="s">
        <v>100</v>
      </c>
      <c r="L6" s="27">
        <v>5</v>
      </c>
      <c r="M6" s="1" t="s">
        <v>100</v>
      </c>
      <c r="N6" s="27">
        <v>8</v>
      </c>
      <c r="O6" s="1" t="s">
        <v>100</v>
      </c>
      <c r="P6" s="27">
        <v>11</v>
      </c>
      <c r="Q6" s="1" t="s">
        <v>100</v>
      </c>
      <c r="R6" s="27">
        <v>14</v>
      </c>
      <c r="S6" s="1" t="s">
        <v>100</v>
      </c>
    </row>
    <row r="7" spans="1:19" s="1" customFormat="1" x14ac:dyDescent="0.15">
      <c r="A7" s="27" t="s">
        <v>84</v>
      </c>
      <c r="C7" s="1" t="s">
        <v>30</v>
      </c>
      <c r="D7" s="27" t="s">
        <v>88</v>
      </c>
      <c r="E7" s="1" t="s">
        <v>92</v>
      </c>
      <c r="I7" s="4"/>
      <c r="J7" s="27"/>
      <c r="L7" s="27"/>
      <c r="N7" s="27"/>
      <c r="S7" s="4" t="s">
        <v>98</v>
      </c>
    </row>
    <row r="8" spans="1:19" s="5" customFormat="1" x14ac:dyDescent="0.15">
      <c r="A8" s="28">
        <v>4</v>
      </c>
      <c r="C8" s="5" t="s">
        <v>31</v>
      </c>
      <c r="D8" s="28" t="s">
        <v>53</v>
      </c>
      <c r="E8" s="5" t="s">
        <v>31</v>
      </c>
      <c r="I8" s="4"/>
      <c r="J8" s="28"/>
      <c r="L8" s="28"/>
      <c r="N8" s="28"/>
      <c r="S8" s="4" t="s">
        <v>99</v>
      </c>
    </row>
    <row r="9" spans="1:19" s="5" customFormat="1" x14ac:dyDescent="0.15">
      <c r="A9" s="28">
        <v>5</v>
      </c>
      <c r="C9" s="5" t="s">
        <v>32</v>
      </c>
      <c r="D9" s="28" t="s">
        <v>54</v>
      </c>
      <c r="E9" s="5" t="s">
        <v>32</v>
      </c>
      <c r="I9" s="4"/>
      <c r="J9" s="28"/>
      <c r="L9" s="28"/>
      <c r="N9" s="28"/>
      <c r="S9" s="4" t="s">
        <v>100</v>
      </c>
    </row>
    <row r="10" spans="1:19" s="5" customFormat="1" x14ac:dyDescent="0.15">
      <c r="A10" s="28">
        <v>6</v>
      </c>
      <c r="C10" s="5" t="s">
        <v>29</v>
      </c>
      <c r="D10" s="28" t="s">
        <v>55</v>
      </c>
      <c r="E10" s="5" t="s">
        <v>29</v>
      </c>
      <c r="I10" s="4"/>
      <c r="J10" s="28"/>
      <c r="L10" s="28"/>
      <c r="N10" s="28"/>
    </row>
    <row r="11" spans="1:19" s="5" customFormat="1" x14ac:dyDescent="0.15">
      <c r="A11" s="28" t="s">
        <v>85</v>
      </c>
      <c r="C11" s="5" t="s">
        <v>33</v>
      </c>
      <c r="D11" s="28" t="s">
        <v>89</v>
      </c>
      <c r="E11" s="5" t="s">
        <v>93</v>
      </c>
      <c r="I11" s="4"/>
      <c r="J11" s="28"/>
      <c r="L11" s="28"/>
      <c r="N11" s="28"/>
    </row>
    <row r="12" spans="1:19" s="1" customFormat="1" x14ac:dyDescent="0.15">
      <c r="A12" s="27">
        <v>8</v>
      </c>
      <c r="C12" s="1" t="s">
        <v>35</v>
      </c>
      <c r="D12" s="27" t="s">
        <v>56</v>
      </c>
      <c r="E12" s="1" t="s">
        <v>35</v>
      </c>
      <c r="I12" s="4"/>
      <c r="J12" s="27"/>
      <c r="L12" s="27"/>
      <c r="N12" s="27"/>
    </row>
    <row r="13" spans="1:19" s="1" customFormat="1" x14ac:dyDescent="0.15">
      <c r="A13" s="27">
        <v>9</v>
      </c>
      <c r="C13" s="1" t="s">
        <v>36</v>
      </c>
      <c r="D13" s="27" t="s">
        <v>57</v>
      </c>
      <c r="E13" s="1" t="s">
        <v>36</v>
      </c>
      <c r="I13" s="4"/>
      <c r="J13" s="27"/>
      <c r="L13" s="27"/>
      <c r="N13" s="27"/>
    </row>
    <row r="14" spans="1:19" s="1" customFormat="1" x14ac:dyDescent="0.15">
      <c r="A14" s="27">
        <v>10</v>
      </c>
      <c r="C14" s="1" t="s">
        <v>29</v>
      </c>
      <c r="D14" s="27" t="s">
        <v>58</v>
      </c>
      <c r="E14" s="1" t="s">
        <v>29</v>
      </c>
      <c r="I14" s="4"/>
      <c r="J14" s="27"/>
      <c r="L14" s="27"/>
      <c r="N14" s="27"/>
    </row>
    <row r="15" spans="1:19" s="1" customFormat="1" x14ac:dyDescent="0.15">
      <c r="A15" s="27" t="s">
        <v>86</v>
      </c>
      <c r="C15" s="1" t="s">
        <v>37</v>
      </c>
      <c r="D15" s="27" t="s">
        <v>90</v>
      </c>
      <c r="E15" s="1" t="s">
        <v>95</v>
      </c>
      <c r="I15" s="4"/>
      <c r="J15" s="27"/>
      <c r="L15" s="27"/>
      <c r="N15" s="27"/>
    </row>
    <row r="16" spans="1:19" s="5" customFormat="1" x14ac:dyDescent="0.15">
      <c r="A16" s="28">
        <v>12</v>
      </c>
      <c r="C16" s="5" t="s">
        <v>38</v>
      </c>
      <c r="D16" s="28" t="s">
        <v>59</v>
      </c>
      <c r="E16" s="5" t="s">
        <v>38</v>
      </c>
      <c r="I16" s="4"/>
      <c r="J16" s="28"/>
      <c r="L16" s="28"/>
      <c r="N16" s="28"/>
    </row>
    <row r="17" spans="1:14" s="5" customFormat="1" x14ac:dyDescent="0.15">
      <c r="A17" s="28">
        <v>13</v>
      </c>
      <c r="C17" s="5" t="s">
        <v>39</v>
      </c>
      <c r="D17" s="28" t="s">
        <v>60</v>
      </c>
      <c r="E17" s="5" t="s">
        <v>39</v>
      </c>
      <c r="I17" s="4"/>
      <c r="J17" s="28"/>
      <c r="L17" s="28"/>
      <c r="N17" s="28"/>
    </row>
    <row r="18" spans="1:14" s="5" customFormat="1" x14ac:dyDescent="0.15">
      <c r="A18" s="28">
        <v>14</v>
      </c>
      <c r="C18" s="5" t="s">
        <v>29</v>
      </c>
      <c r="D18" s="28" t="s">
        <v>61</v>
      </c>
      <c r="E18" s="5" t="s">
        <v>29</v>
      </c>
      <c r="I18" s="4"/>
      <c r="J18" s="28"/>
      <c r="L18" s="28"/>
      <c r="N18" s="28"/>
    </row>
    <row r="19" spans="1:14" s="5" customFormat="1" x14ac:dyDescent="0.15">
      <c r="A19" s="28" t="s">
        <v>87</v>
      </c>
      <c r="C19" s="5" t="s">
        <v>40</v>
      </c>
      <c r="D19" s="28" t="s">
        <v>91</v>
      </c>
      <c r="E19" s="5" t="s">
        <v>94</v>
      </c>
      <c r="I19" s="4"/>
      <c r="J19" s="28"/>
      <c r="L19" s="28"/>
      <c r="N19" s="28"/>
    </row>
    <row r="20" spans="1:14" s="1" customFormat="1" x14ac:dyDescent="0.15">
      <c r="A20" s="27">
        <v>16</v>
      </c>
      <c r="B20" s="1" t="s">
        <v>80</v>
      </c>
      <c r="C20" s="1" t="s">
        <v>41</v>
      </c>
      <c r="D20" s="27" t="s">
        <v>62</v>
      </c>
      <c r="E20" s="1" t="s">
        <v>41</v>
      </c>
      <c r="I20" s="4"/>
      <c r="J20" s="27"/>
      <c r="L20" s="27"/>
      <c r="N20" s="27"/>
    </row>
    <row r="21" spans="1:14" s="1" customFormat="1" x14ac:dyDescent="0.15">
      <c r="A21" s="27">
        <v>17</v>
      </c>
      <c r="C21" s="1" t="s">
        <v>42</v>
      </c>
      <c r="D21" s="27" t="s">
        <v>63</v>
      </c>
      <c r="E21" s="1" t="s">
        <v>42</v>
      </c>
      <c r="I21" s="4"/>
      <c r="J21" s="27"/>
      <c r="L21" s="27"/>
      <c r="N21" s="27"/>
    </row>
    <row r="22" spans="1:14" s="1" customFormat="1" x14ac:dyDescent="0.15">
      <c r="A22" s="27">
        <v>18</v>
      </c>
      <c r="C22" s="1" t="s">
        <v>43</v>
      </c>
      <c r="D22" s="27" t="s">
        <v>64</v>
      </c>
      <c r="E22" s="1" t="s">
        <v>43</v>
      </c>
      <c r="I22" s="4"/>
      <c r="J22" s="27"/>
      <c r="L22" s="27"/>
      <c r="N22" s="27"/>
    </row>
    <row r="23" spans="1:14" s="1" customFormat="1" x14ac:dyDescent="0.15">
      <c r="A23" s="27">
        <v>19</v>
      </c>
      <c r="C23" s="1" t="s">
        <v>29</v>
      </c>
      <c r="D23" s="27" t="s">
        <v>65</v>
      </c>
      <c r="E23" s="1" t="s">
        <v>29</v>
      </c>
      <c r="I23" s="4"/>
      <c r="J23" s="27"/>
      <c r="L23" s="27"/>
      <c r="N23" s="27"/>
    </row>
    <row r="24" spans="1:14" s="1" customFormat="1" x14ac:dyDescent="0.15">
      <c r="A24" s="27">
        <v>20</v>
      </c>
      <c r="C24" s="1" t="s">
        <v>44</v>
      </c>
      <c r="D24" s="27" t="s">
        <v>66</v>
      </c>
      <c r="E24" s="1" t="s">
        <v>44</v>
      </c>
      <c r="I24" s="4"/>
      <c r="J24" s="27"/>
      <c r="L24" s="27"/>
      <c r="N24" s="27"/>
    </row>
    <row r="25" spans="1:14" s="1" customFormat="1" x14ac:dyDescent="0.15">
      <c r="A25" s="27">
        <v>21</v>
      </c>
      <c r="C25" s="1" t="s">
        <v>45</v>
      </c>
      <c r="D25" s="27" t="s">
        <v>67</v>
      </c>
      <c r="E25" s="1" t="s">
        <v>45</v>
      </c>
      <c r="I25" s="4"/>
      <c r="J25" s="27"/>
      <c r="L25" s="27"/>
      <c r="N25" s="27"/>
    </row>
    <row r="26" spans="1:14" s="1" customFormat="1" x14ac:dyDescent="0.15">
      <c r="A26" s="27">
        <v>22</v>
      </c>
      <c r="C26" s="1" t="s">
        <v>29</v>
      </c>
      <c r="D26" s="27" t="s">
        <v>68</v>
      </c>
      <c r="E26" s="1" t="s">
        <v>29</v>
      </c>
      <c r="I26" s="4"/>
      <c r="J26" s="27"/>
      <c r="L26" s="27"/>
      <c r="N26" s="27"/>
    </row>
    <row r="27" spans="1:14" s="1" customFormat="1" x14ac:dyDescent="0.15">
      <c r="A27" s="27">
        <v>23</v>
      </c>
      <c r="C27" s="1" t="s">
        <v>46</v>
      </c>
      <c r="D27" s="27" t="s">
        <v>69</v>
      </c>
      <c r="E27" s="1" t="s">
        <v>46</v>
      </c>
      <c r="I27" s="4"/>
      <c r="J27" s="27"/>
      <c r="L27" s="27"/>
      <c r="N27" s="27"/>
    </row>
    <row r="28" spans="1:14" s="1" customFormat="1" x14ac:dyDescent="0.15">
      <c r="A28" s="27">
        <v>24</v>
      </c>
      <c r="C28" s="1" t="s">
        <v>47</v>
      </c>
      <c r="D28" s="27" t="s">
        <v>70</v>
      </c>
      <c r="E28" s="1" t="s">
        <v>47</v>
      </c>
      <c r="I28" s="4"/>
      <c r="J28" s="27"/>
      <c r="L28" s="27"/>
      <c r="N28" s="27"/>
    </row>
    <row r="29" spans="1:14" s="1" customFormat="1" x14ac:dyDescent="0.15">
      <c r="A29" s="27">
        <v>25</v>
      </c>
      <c r="D29" s="27" t="s">
        <v>71</v>
      </c>
      <c r="I29" s="4"/>
      <c r="J29" s="27"/>
      <c r="L29" s="27"/>
      <c r="N29" s="27"/>
    </row>
    <row r="30" spans="1:14" s="1" customFormat="1" x14ac:dyDescent="0.15">
      <c r="A30" s="27">
        <v>26</v>
      </c>
      <c r="D30" s="27" t="s">
        <v>72</v>
      </c>
      <c r="I30" s="4"/>
      <c r="J30" s="27"/>
      <c r="L30" s="27"/>
      <c r="N30" s="27"/>
    </row>
    <row r="31" spans="1:14" s="1" customFormat="1" x14ac:dyDescent="0.15">
      <c r="A31" s="27">
        <v>27</v>
      </c>
      <c r="D31" s="27" t="s">
        <v>73</v>
      </c>
      <c r="I31" s="4"/>
      <c r="J31" s="27"/>
      <c r="L31" s="27"/>
      <c r="N31" s="27"/>
    </row>
    <row r="32" spans="1:14" s="1" customFormat="1" x14ac:dyDescent="0.15">
      <c r="A32" s="27">
        <v>28</v>
      </c>
      <c r="D32" s="27" t="s">
        <v>74</v>
      </c>
      <c r="I32" s="4"/>
      <c r="J32" s="27"/>
      <c r="L32" s="27"/>
      <c r="N32" s="27"/>
    </row>
    <row r="33" spans="1:14" s="1" customFormat="1" x14ac:dyDescent="0.15">
      <c r="A33" s="27">
        <v>29</v>
      </c>
      <c r="D33" s="27" t="s">
        <v>75</v>
      </c>
      <c r="I33" s="4"/>
      <c r="J33" s="27"/>
      <c r="L33" s="27"/>
      <c r="N33" s="27"/>
    </row>
    <row r="34" spans="1:14" s="1" customFormat="1" x14ac:dyDescent="0.15">
      <c r="A34" s="27">
        <v>30</v>
      </c>
      <c r="D34" s="27" t="s">
        <v>76</v>
      </c>
      <c r="I34" s="4"/>
      <c r="J34" s="27"/>
      <c r="L34" s="27"/>
      <c r="N34" s="27"/>
    </row>
    <row r="35" spans="1:14" s="1" customFormat="1" x14ac:dyDescent="0.15">
      <c r="A35" s="27">
        <v>31</v>
      </c>
      <c r="D35" s="27" t="s">
        <v>77</v>
      </c>
      <c r="I35" s="4"/>
      <c r="J35" s="27"/>
      <c r="L35" s="27"/>
      <c r="N35" s="27"/>
    </row>
    <row r="36" spans="1:14" s="1" customFormat="1" x14ac:dyDescent="0.15">
      <c r="A36" s="27">
        <v>32</v>
      </c>
      <c r="D36" s="27" t="s">
        <v>78</v>
      </c>
      <c r="I36" s="4"/>
      <c r="J36" s="27"/>
      <c r="L36" s="27"/>
      <c r="N36" s="27"/>
    </row>
    <row r="37" spans="1:14" s="1" customFormat="1" x14ac:dyDescent="0.15">
      <c r="A37" s="27" t="s">
        <v>48</v>
      </c>
      <c r="D37" s="27" t="s">
        <v>29</v>
      </c>
      <c r="I37" s="4"/>
      <c r="J37" s="27"/>
      <c r="L37" s="27"/>
      <c r="N37" s="27"/>
    </row>
    <row r="38" spans="1:14" s="1" customFormat="1" x14ac:dyDescent="0.15">
      <c r="A38" s="27" t="s">
        <v>49</v>
      </c>
      <c r="D38" s="27" t="s">
        <v>79</v>
      </c>
      <c r="I38" s="4"/>
      <c r="J38" s="27"/>
      <c r="L38" s="27"/>
      <c r="N38" s="27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计算量</vt:lpstr>
      <vt:lpstr>参数格式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2019-03-11T08:29:24Z</dcterms:modified>
</cp:coreProperties>
</file>