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NIIT\C-1\"/>
    </mc:Choice>
  </mc:AlternateContent>
  <xr:revisionPtr revIDLastSave="0" documentId="13_ncr:1_{AB537C66-7ED6-42CE-8593-552CB4F0EB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TASK 1.1" sheetId="2" r:id="rId2"/>
    <sheet name="TASK 1.2" sheetId="3" r:id="rId3"/>
    <sheet name="TASK 1.3" sheetId="4" r:id="rId4"/>
    <sheet name="TASK 2" sheetId="9" r:id="rId5"/>
    <sheet name="Raw Data for Task 3" sheetId="15" r:id="rId6"/>
    <sheet name="TASK 3.1" sheetId="16" r:id="rId7"/>
    <sheet name="TASK 3.2" sheetId="17" r:id="rId8"/>
    <sheet name="TASK3 .3" sheetId="19" r:id="rId9"/>
  </sheets>
  <definedNames>
    <definedName name="_xlnm._FilterDatabase" localSheetId="5" hidden="1">'Raw Data for Task 3'!$A$1:$F$1048469</definedName>
    <definedName name="_xlnm._FilterDatabase" localSheetId="0" hidden="1">Sheet1!$A$1:$M$1</definedName>
    <definedName name="_xlnm._FilterDatabase" localSheetId="1" hidden="1">'TASK 1.1'!$A$1:$B$1</definedName>
    <definedName name="_xlnm._FilterDatabase" localSheetId="4" hidden="1">'TASK 2'!$A$1:$F$120</definedName>
    <definedName name="_xlnm._FilterDatabase" localSheetId="6" hidden="1">'Raw Data for Task 3'!$D$1:$F$1048478</definedName>
    <definedName name="_xlchart.v1.0" hidden="1">'TASK 1.1'!$A$1</definedName>
    <definedName name="_xlchart.v1.1" hidden="1">'TASK 1.1'!$A$2:$A$109</definedName>
    <definedName name="_xlchart.v1.10" hidden="1">'TASK 3.1'!$B$1</definedName>
    <definedName name="_xlchart.v1.11" hidden="1">'TASK 3.1'!$B$2:$B$108</definedName>
    <definedName name="_xlchart.v1.12" hidden="1">'TASK 3.1'!$A$1</definedName>
    <definedName name="_xlchart.v1.13" hidden="1">'TASK 3.1'!$A$2:$A$108</definedName>
    <definedName name="_xlchart.v1.14" hidden="1">'TASK 3.1'!$B$1</definedName>
    <definedName name="_xlchart.v1.15" hidden="1">'TASK 3.1'!$B$2:$B$108</definedName>
    <definedName name="_xlchart.v1.2" hidden="1">'TASK 1.1'!$B$1</definedName>
    <definedName name="_xlchart.v1.3" hidden="1">'TASK 1.1'!$B$2:$B$109</definedName>
    <definedName name="_xlchart.v1.4" hidden="1">'TASK 3.1'!$A$1</definedName>
    <definedName name="_xlchart.v1.5" hidden="1">'TASK 3.1'!$A$2:$A$108</definedName>
    <definedName name="_xlchart.v1.6" hidden="1">'TASK 3.1'!$B$1</definedName>
    <definedName name="_xlchart.v1.7" hidden="1">'TASK 3.1'!$B$2:$B$108</definedName>
    <definedName name="_xlchart.v1.8" hidden="1">'TASK 3.1'!$A$1</definedName>
    <definedName name="_xlchart.v1.9" hidden="1">'TASK 3.1'!$A$2:$A$108</definedName>
  </definedNames>
  <calcPr calcId="181029"/>
  <pivotCaches>
    <pivotCache cacheId="8" r:id="rId10"/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9" l="1"/>
  <c r="I3" i="4"/>
  <c r="H3" i="4"/>
  <c r="J4" i="19"/>
  <c r="I6" i="19"/>
  <c r="I4" i="19"/>
  <c r="J8" i="17"/>
  <c r="J9" i="17" s="1"/>
  <c r="J10" i="17" s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2" i="17"/>
  <c r="J7" i="17"/>
  <c r="J6" i="17"/>
  <c r="J5" i="17"/>
  <c r="I8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2" i="17"/>
  <c r="I7" i="17"/>
  <c r="I6" i="17"/>
  <c r="I5" i="17"/>
  <c r="F3" i="15"/>
  <c r="F5" i="15"/>
  <c r="F6" i="15"/>
  <c r="F7" i="15"/>
  <c r="F12" i="15"/>
  <c r="F14" i="15"/>
  <c r="F18" i="15"/>
  <c r="F20" i="15"/>
  <c r="F21" i="15"/>
  <c r="F22" i="15"/>
  <c r="F24" i="15"/>
  <c r="F25" i="15"/>
  <c r="F28" i="15"/>
  <c r="F29" i="15"/>
  <c r="F31" i="15"/>
  <c r="F32" i="15"/>
  <c r="F33" i="15"/>
  <c r="F35" i="15"/>
  <c r="F38" i="15"/>
  <c r="F39" i="15"/>
  <c r="F40" i="15"/>
  <c r="F44" i="15"/>
  <c r="F46" i="15"/>
  <c r="F48" i="15"/>
  <c r="F52" i="15"/>
  <c r="F61" i="15"/>
  <c r="F63" i="15"/>
  <c r="F64" i="15"/>
  <c r="F66" i="15"/>
  <c r="F68" i="15"/>
  <c r="F70" i="15"/>
  <c r="F71" i="15"/>
  <c r="F72" i="15"/>
  <c r="F74" i="15"/>
  <c r="F75" i="15"/>
  <c r="F78" i="15"/>
  <c r="F79" i="15"/>
  <c r="F81" i="15"/>
  <c r="F86" i="15"/>
  <c r="F88" i="15"/>
  <c r="F91" i="15"/>
  <c r="F93" i="15"/>
  <c r="I5" i="3"/>
  <c r="B17" i="3" s="1"/>
  <c r="C17" i="3" s="1"/>
  <c r="E32" i="3"/>
  <c r="F32" i="3" s="1"/>
  <c r="E64" i="3"/>
  <c r="F64" i="3" s="1"/>
  <c r="E80" i="3"/>
  <c r="F80" i="3" s="1"/>
  <c r="E96" i="3"/>
  <c r="F96" i="3" s="1"/>
  <c r="J7" i="3"/>
  <c r="J6" i="3"/>
  <c r="J5" i="3"/>
  <c r="B12" i="3"/>
  <c r="C12" i="3" s="1"/>
  <c r="B27" i="3"/>
  <c r="C27" i="3" s="1"/>
  <c r="B38" i="3"/>
  <c r="C38" i="3" s="1"/>
  <c r="B47" i="3"/>
  <c r="C47" i="3" s="1"/>
  <c r="B59" i="3"/>
  <c r="C59" i="3" s="1"/>
  <c r="B67" i="3"/>
  <c r="C67" i="3" s="1"/>
  <c r="B70" i="3"/>
  <c r="C70" i="3" s="1"/>
  <c r="B78" i="3"/>
  <c r="C78" i="3" s="1"/>
  <c r="B79" i="3"/>
  <c r="C79" i="3" s="1"/>
  <c r="B87" i="3"/>
  <c r="C87" i="3" s="1"/>
  <c r="B91" i="3"/>
  <c r="C91" i="3" s="1"/>
  <c r="B99" i="3"/>
  <c r="C99" i="3" s="1"/>
  <c r="B102" i="3"/>
  <c r="C102" i="3" s="1"/>
  <c r="B110" i="3"/>
  <c r="C110" i="3" s="1"/>
  <c r="B111" i="3"/>
  <c r="C111" i="3" s="1"/>
  <c r="B119" i="3"/>
  <c r="C119" i="3" s="1"/>
  <c r="B2" i="3"/>
  <c r="C2" i="3" s="1"/>
  <c r="I7" i="3"/>
  <c r="I6" i="3"/>
  <c r="Y6" i="2"/>
  <c r="Z9" i="2"/>
  <c r="Z10" i="2"/>
  <c r="Z11" i="2"/>
  <c r="Z12" i="2"/>
  <c r="Z8" i="2"/>
  <c r="Y5" i="2"/>
  <c r="I3" i="9"/>
  <c r="H3" i="9"/>
  <c r="I2" i="9"/>
  <c r="H2" i="9"/>
  <c r="P20" i="3"/>
  <c r="N20" i="3"/>
  <c r="I9" i="17" l="1"/>
  <c r="I10" i="17" s="1"/>
  <c r="B46" i="3"/>
  <c r="C46" i="3" s="1"/>
  <c r="B22" i="3"/>
  <c r="C22" i="3" s="1"/>
  <c r="B118" i="3"/>
  <c r="C118" i="3" s="1"/>
  <c r="B107" i="3"/>
  <c r="C107" i="3" s="1"/>
  <c r="B95" i="3"/>
  <c r="C95" i="3" s="1"/>
  <c r="B86" i="3"/>
  <c r="C86" i="3" s="1"/>
  <c r="B75" i="3"/>
  <c r="C75" i="3" s="1"/>
  <c r="B63" i="3"/>
  <c r="C63" i="3" s="1"/>
  <c r="B54" i="3"/>
  <c r="C54" i="3" s="1"/>
  <c r="B43" i="3"/>
  <c r="C43" i="3" s="1"/>
  <c r="B31" i="3"/>
  <c r="C31" i="3" s="1"/>
  <c r="B21" i="3"/>
  <c r="C21" i="3" s="1"/>
  <c r="B6" i="3"/>
  <c r="C6" i="3" s="1"/>
  <c r="B55" i="3"/>
  <c r="C55" i="3" s="1"/>
  <c r="B35" i="3"/>
  <c r="C35" i="3" s="1"/>
  <c r="B10" i="3"/>
  <c r="C10" i="3" s="1"/>
  <c r="B115" i="3"/>
  <c r="C115" i="3" s="1"/>
  <c r="B103" i="3"/>
  <c r="C103" i="3" s="1"/>
  <c r="B94" i="3"/>
  <c r="C94" i="3" s="1"/>
  <c r="B83" i="3"/>
  <c r="C83" i="3" s="1"/>
  <c r="B71" i="3"/>
  <c r="C71" i="3" s="1"/>
  <c r="B62" i="3"/>
  <c r="C62" i="3" s="1"/>
  <c r="B51" i="3"/>
  <c r="C51" i="3" s="1"/>
  <c r="B39" i="3"/>
  <c r="C39" i="3" s="1"/>
  <c r="B30" i="3"/>
  <c r="C30" i="3" s="1"/>
  <c r="E5" i="3"/>
  <c r="F5" i="3" s="1"/>
  <c r="E9" i="3"/>
  <c r="F9" i="3" s="1"/>
  <c r="E13" i="3"/>
  <c r="F13" i="3" s="1"/>
  <c r="E17" i="3"/>
  <c r="F17" i="3" s="1"/>
  <c r="E21" i="3"/>
  <c r="F21" i="3" s="1"/>
  <c r="E25" i="3"/>
  <c r="F25" i="3" s="1"/>
  <c r="E29" i="3"/>
  <c r="F29" i="3" s="1"/>
  <c r="E33" i="3"/>
  <c r="F33" i="3" s="1"/>
  <c r="E37" i="3"/>
  <c r="F37" i="3" s="1"/>
  <c r="E41" i="3"/>
  <c r="F41" i="3" s="1"/>
  <c r="E45" i="3"/>
  <c r="F45" i="3" s="1"/>
  <c r="E49" i="3"/>
  <c r="F49" i="3" s="1"/>
  <c r="E53" i="3"/>
  <c r="F53" i="3" s="1"/>
  <c r="E57" i="3"/>
  <c r="F57" i="3" s="1"/>
  <c r="E61" i="3"/>
  <c r="F61" i="3" s="1"/>
  <c r="E65" i="3"/>
  <c r="F65" i="3" s="1"/>
  <c r="E69" i="3"/>
  <c r="F69" i="3" s="1"/>
  <c r="E73" i="3"/>
  <c r="F73" i="3" s="1"/>
  <c r="E77" i="3"/>
  <c r="F77" i="3" s="1"/>
  <c r="E81" i="3"/>
  <c r="F81" i="3" s="1"/>
  <c r="E85" i="3"/>
  <c r="F85" i="3" s="1"/>
  <c r="E89" i="3"/>
  <c r="F89" i="3" s="1"/>
  <c r="E93" i="3"/>
  <c r="F93" i="3" s="1"/>
  <c r="E2" i="3"/>
  <c r="F2" i="3" s="1"/>
  <c r="E6" i="3"/>
  <c r="F6" i="3" s="1"/>
  <c r="E10" i="3"/>
  <c r="F10" i="3" s="1"/>
  <c r="E14" i="3"/>
  <c r="F14" i="3" s="1"/>
  <c r="E18" i="3"/>
  <c r="F18" i="3" s="1"/>
  <c r="E22" i="3"/>
  <c r="F22" i="3" s="1"/>
  <c r="E26" i="3"/>
  <c r="F26" i="3" s="1"/>
  <c r="E30" i="3"/>
  <c r="F30" i="3" s="1"/>
  <c r="E34" i="3"/>
  <c r="F34" i="3" s="1"/>
  <c r="E38" i="3"/>
  <c r="F38" i="3" s="1"/>
  <c r="E42" i="3"/>
  <c r="F42" i="3" s="1"/>
  <c r="E46" i="3"/>
  <c r="F46" i="3" s="1"/>
  <c r="E50" i="3"/>
  <c r="F50" i="3" s="1"/>
  <c r="E54" i="3"/>
  <c r="F54" i="3" s="1"/>
  <c r="E58" i="3"/>
  <c r="F58" i="3" s="1"/>
  <c r="E62" i="3"/>
  <c r="F62" i="3" s="1"/>
  <c r="E66" i="3"/>
  <c r="F66" i="3" s="1"/>
  <c r="E70" i="3"/>
  <c r="F70" i="3" s="1"/>
  <c r="E74" i="3"/>
  <c r="F74" i="3" s="1"/>
  <c r="E78" i="3"/>
  <c r="F78" i="3" s="1"/>
  <c r="E82" i="3"/>
  <c r="F82" i="3" s="1"/>
  <c r="E86" i="3"/>
  <c r="F86" i="3" s="1"/>
  <c r="E90" i="3"/>
  <c r="F90" i="3" s="1"/>
  <c r="E94" i="3"/>
  <c r="F94" i="3" s="1"/>
  <c r="E3" i="3"/>
  <c r="F3" i="3" s="1"/>
  <c r="E11" i="3"/>
  <c r="F11" i="3" s="1"/>
  <c r="E19" i="3"/>
  <c r="F19" i="3" s="1"/>
  <c r="E27" i="3"/>
  <c r="F27" i="3" s="1"/>
  <c r="E35" i="3"/>
  <c r="F35" i="3" s="1"/>
  <c r="E43" i="3"/>
  <c r="F43" i="3" s="1"/>
  <c r="E51" i="3"/>
  <c r="F51" i="3" s="1"/>
  <c r="E59" i="3"/>
  <c r="F59" i="3" s="1"/>
  <c r="E67" i="3"/>
  <c r="F67" i="3" s="1"/>
  <c r="E75" i="3"/>
  <c r="F75" i="3" s="1"/>
  <c r="E83" i="3"/>
  <c r="F83" i="3" s="1"/>
  <c r="E91" i="3"/>
  <c r="F91" i="3" s="1"/>
  <c r="E4" i="3"/>
  <c r="F4" i="3" s="1"/>
  <c r="E12" i="3"/>
  <c r="F12" i="3" s="1"/>
  <c r="E20" i="3"/>
  <c r="F20" i="3" s="1"/>
  <c r="E28" i="3"/>
  <c r="F28" i="3" s="1"/>
  <c r="E36" i="3"/>
  <c r="F36" i="3" s="1"/>
  <c r="E44" i="3"/>
  <c r="F44" i="3" s="1"/>
  <c r="E52" i="3"/>
  <c r="F52" i="3" s="1"/>
  <c r="E60" i="3"/>
  <c r="F60" i="3" s="1"/>
  <c r="E68" i="3"/>
  <c r="F68" i="3" s="1"/>
  <c r="E76" i="3"/>
  <c r="F76" i="3" s="1"/>
  <c r="E84" i="3"/>
  <c r="F84" i="3" s="1"/>
  <c r="E92" i="3"/>
  <c r="F92" i="3" s="1"/>
  <c r="E7" i="3"/>
  <c r="F7" i="3" s="1"/>
  <c r="E15" i="3"/>
  <c r="F15" i="3" s="1"/>
  <c r="E23" i="3"/>
  <c r="F23" i="3" s="1"/>
  <c r="E31" i="3"/>
  <c r="F31" i="3" s="1"/>
  <c r="E39" i="3"/>
  <c r="F39" i="3" s="1"/>
  <c r="E47" i="3"/>
  <c r="F47" i="3" s="1"/>
  <c r="E55" i="3"/>
  <c r="F55" i="3" s="1"/>
  <c r="E63" i="3"/>
  <c r="F63" i="3" s="1"/>
  <c r="E95" i="3"/>
  <c r="F95" i="3" s="1"/>
  <c r="E79" i="3"/>
  <c r="F79" i="3" s="1"/>
  <c r="E56" i="3"/>
  <c r="F56" i="3" s="1"/>
  <c r="E24" i="3"/>
  <c r="F24" i="3" s="1"/>
  <c r="E88" i="3"/>
  <c r="F88" i="3" s="1"/>
  <c r="E72" i="3"/>
  <c r="F72" i="3" s="1"/>
  <c r="E48" i="3"/>
  <c r="F48" i="3" s="1"/>
  <c r="E16" i="3"/>
  <c r="F16" i="3" s="1"/>
  <c r="B7" i="3"/>
  <c r="C7" i="3" s="1"/>
  <c r="B11" i="3"/>
  <c r="C11" i="3" s="1"/>
  <c r="B15" i="3"/>
  <c r="C15" i="3" s="1"/>
  <c r="B19" i="3"/>
  <c r="C19" i="3" s="1"/>
  <c r="B23" i="3"/>
  <c r="C23" i="3" s="1"/>
  <c r="B8" i="3"/>
  <c r="C8" i="3" s="1"/>
  <c r="B13" i="3"/>
  <c r="C13" i="3" s="1"/>
  <c r="B18" i="3"/>
  <c r="C18" i="3" s="1"/>
  <c r="B24" i="3"/>
  <c r="C24" i="3" s="1"/>
  <c r="B28" i="3"/>
  <c r="C28" i="3" s="1"/>
  <c r="B32" i="3"/>
  <c r="C32" i="3" s="1"/>
  <c r="B36" i="3"/>
  <c r="C36" i="3" s="1"/>
  <c r="B40" i="3"/>
  <c r="C40" i="3" s="1"/>
  <c r="B44" i="3"/>
  <c r="C44" i="3" s="1"/>
  <c r="B48" i="3"/>
  <c r="C48" i="3" s="1"/>
  <c r="B52" i="3"/>
  <c r="C52" i="3" s="1"/>
  <c r="B56" i="3"/>
  <c r="C56" i="3" s="1"/>
  <c r="B60" i="3"/>
  <c r="C60" i="3" s="1"/>
  <c r="B64" i="3"/>
  <c r="C64" i="3" s="1"/>
  <c r="B68" i="3"/>
  <c r="C68" i="3" s="1"/>
  <c r="B72" i="3"/>
  <c r="C72" i="3" s="1"/>
  <c r="B76" i="3"/>
  <c r="C76" i="3" s="1"/>
  <c r="B80" i="3"/>
  <c r="C80" i="3" s="1"/>
  <c r="B84" i="3"/>
  <c r="C84" i="3" s="1"/>
  <c r="B88" i="3"/>
  <c r="C88" i="3" s="1"/>
  <c r="B92" i="3"/>
  <c r="C92" i="3" s="1"/>
  <c r="B96" i="3"/>
  <c r="C96" i="3" s="1"/>
  <c r="B100" i="3"/>
  <c r="C100" i="3" s="1"/>
  <c r="B104" i="3"/>
  <c r="C104" i="3" s="1"/>
  <c r="B108" i="3"/>
  <c r="C108" i="3" s="1"/>
  <c r="B112" i="3"/>
  <c r="C112" i="3" s="1"/>
  <c r="B116" i="3"/>
  <c r="C116" i="3" s="1"/>
  <c r="B120" i="3"/>
  <c r="C120" i="3" s="1"/>
  <c r="B9" i="3"/>
  <c r="C9" i="3" s="1"/>
  <c r="B14" i="3"/>
  <c r="C14" i="3" s="1"/>
  <c r="B20" i="3"/>
  <c r="C20" i="3" s="1"/>
  <c r="B25" i="3"/>
  <c r="C25" i="3" s="1"/>
  <c r="B29" i="3"/>
  <c r="C29" i="3" s="1"/>
  <c r="B33" i="3"/>
  <c r="C33" i="3" s="1"/>
  <c r="B37" i="3"/>
  <c r="C37" i="3" s="1"/>
  <c r="B41" i="3"/>
  <c r="C41" i="3" s="1"/>
  <c r="B45" i="3"/>
  <c r="C45" i="3" s="1"/>
  <c r="B49" i="3"/>
  <c r="C49" i="3" s="1"/>
  <c r="B53" i="3"/>
  <c r="C53" i="3" s="1"/>
  <c r="B57" i="3"/>
  <c r="C57" i="3" s="1"/>
  <c r="B61" i="3"/>
  <c r="C61" i="3" s="1"/>
  <c r="B65" i="3"/>
  <c r="C65" i="3" s="1"/>
  <c r="B69" i="3"/>
  <c r="C69" i="3" s="1"/>
  <c r="B73" i="3"/>
  <c r="C73" i="3" s="1"/>
  <c r="B77" i="3"/>
  <c r="C77" i="3" s="1"/>
  <c r="B81" i="3"/>
  <c r="C81" i="3" s="1"/>
  <c r="B85" i="3"/>
  <c r="C85" i="3" s="1"/>
  <c r="B89" i="3"/>
  <c r="C89" i="3" s="1"/>
  <c r="B93" i="3"/>
  <c r="C93" i="3" s="1"/>
  <c r="B97" i="3"/>
  <c r="C97" i="3" s="1"/>
  <c r="B101" i="3"/>
  <c r="C101" i="3" s="1"/>
  <c r="B105" i="3"/>
  <c r="C105" i="3" s="1"/>
  <c r="B109" i="3"/>
  <c r="C109" i="3" s="1"/>
  <c r="B113" i="3"/>
  <c r="C113" i="3" s="1"/>
  <c r="B117" i="3"/>
  <c r="C117" i="3" s="1"/>
  <c r="B3" i="3"/>
  <c r="C3" i="3" s="1"/>
  <c r="B4" i="3"/>
  <c r="C4" i="3" s="1"/>
  <c r="B114" i="3"/>
  <c r="C114" i="3" s="1"/>
  <c r="B106" i="3"/>
  <c r="C106" i="3" s="1"/>
  <c r="B98" i="3"/>
  <c r="C98" i="3" s="1"/>
  <c r="B90" i="3"/>
  <c r="C90" i="3" s="1"/>
  <c r="B82" i="3"/>
  <c r="C82" i="3" s="1"/>
  <c r="B74" i="3"/>
  <c r="C74" i="3" s="1"/>
  <c r="B66" i="3"/>
  <c r="C66" i="3" s="1"/>
  <c r="B58" i="3"/>
  <c r="C58" i="3" s="1"/>
  <c r="B50" i="3"/>
  <c r="C50" i="3" s="1"/>
  <c r="B42" i="3"/>
  <c r="C42" i="3" s="1"/>
  <c r="B34" i="3"/>
  <c r="C34" i="3" s="1"/>
  <c r="B26" i="3"/>
  <c r="C26" i="3" s="1"/>
  <c r="B16" i="3"/>
  <c r="C16" i="3" s="1"/>
  <c r="B5" i="3"/>
  <c r="C5" i="3" s="1"/>
  <c r="I8" i="3" s="1"/>
  <c r="I9" i="3" s="1"/>
  <c r="I10" i="3" s="1"/>
  <c r="E87" i="3"/>
  <c r="F87" i="3" s="1"/>
  <c r="E71" i="3"/>
  <c r="F71" i="3" s="1"/>
  <c r="E40" i="3"/>
  <c r="F40" i="3" s="1"/>
  <c r="E8" i="3"/>
  <c r="F8" i="3" s="1"/>
  <c r="J3" i="9"/>
  <c r="K3" i="9" s="1"/>
  <c r="E4" i="9" s="1"/>
  <c r="E32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5" i="9"/>
  <c r="E9" i="9"/>
  <c r="E13" i="9"/>
  <c r="E17" i="9"/>
  <c r="E21" i="9"/>
  <c r="E25" i="9"/>
  <c r="E29" i="9"/>
  <c r="E33" i="9"/>
  <c r="E37" i="9"/>
  <c r="E41" i="9"/>
  <c r="E45" i="9"/>
  <c r="E49" i="9"/>
  <c r="E53" i="9"/>
  <c r="E57" i="9"/>
  <c r="E61" i="9"/>
  <c r="E65" i="9"/>
  <c r="E69" i="9"/>
  <c r="E73" i="9"/>
  <c r="E77" i="9"/>
  <c r="E81" i="9"/>
  <c r="E85" i="9"/>
  <c r="E89" i="9"/>
  <c r="E93" i="9"/>
  <c r="E2" i="9"/>
  <c r="E3" i="9"/>
  <c r="E11" i="9"/>
  <c r="E19" i="9"/>
  <c r="E27" i="9"/>
  <c r="E35" i="9"/>
  <c r="E43" i="9"/>
  <c r="E55" i="9"/>
  <c r="E63" i="9"/>
  <c r="E71" i="9"/>
  <c r="E79" i="9"/>
  <c r="E87" i="9"/>
  <c r="E95" i="9"/>
  <c r="E6" i="9"/>
  <c r="E10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7" i="9"/>
  <c r="E15" i="9"/>
  <c r="E23" i="9"/>
  <c r="E31" i="9"/>
  <c r="E39" i="9"/>
  <c r="E47" i="9"/>
  <c r="E51" i="9"/>
  <c r="E59" i="9"/>
  <c r="E67" i="9"/>
  <c r="E75" i="9"/>
  <c r="E83" i="9"/>
  <c r="E91" i="9"/>
  <c r="J2" i="9"/>
  <c r="L2" i="9" s="1"/>
  <c r="E28" i="9" l="1"/>
  <c r="E36" i="9"/>
  <c r="E24" i="9"/>
  <c r="E20" i="9"/>
  <c r="E16" i="9"/>
  <c r="J8" i="3"/>
  <c r="J9" i="3" s="1"/>
  <c r="J10" i="3" s="1"/>
  <c r="E12" i="9"/>
  <c r="E8" i="9"/>
  <c r="L3" i="9"/>
  <c r="F11" i="9" s="1"/>
  <c r="F87" i="9"/>
  <c r="F37" i="9"/>
  <c r="F53" i="9"/>
  <c r="F4" i="9"/>
  <c r="F8" i="9"/>
  <c r="F24" i="9"/>
  <c r="F28" i="9"/>
  <c r="F44" i="9"/>
  <c r="F52" i="9"/>
  <c r="F68" i="9"/>
  <c r="F72" i="9"/>
  <c r="F88" i="9"/>
  <c r="F92" i="9"/>
  <c r="F17" i="9"/>
  <c r="F33" i="9"/>
  <c r="F65" i="9"/>
  <c r="F73" i="9"/>
  <c r="F6" i="9"/>
  <c r="F10" i="9"/>
  <c r="F26" i="9"/>
  <c r="F34" i="9"/>
  <c r="F50" i="9"/>
  <c r="F54" i="9"/>
  <c r="F70" i="9"/>
  <c r="F74" i="9"/>
  <c r="F90" i="9"/>
  <c r="C3" i="9"/>
  <c r="C7" i="9"/>
  <c r="C11" i="9"/>
  <c r="C15" i="9"/>
  <c r="C19" i="9"/>
  <c r="C23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C111" i="9"/>
  <c r="C115" i="9"/>
  <c r="C119" i="9"/>
  <c r="C10" i="9"/>
  <c r="C22" i="9"/>
  <c r="C30" i="9"/>
  <c r="C38" i="9"/>
  <c r="C46" i="9"/>
  <c r="C54" i="9"/>
  <c r="C66" i="9"/>
  <c r="C74" i="9"/>
  <c r="C90" i="9"/>
  <c r="C98" i="9"/>
  <c r="C110" i="9"/>
  <c r="C4" i="9"/>
  <c r="C8" i="9"/>
  <c r="C12" i="9"/>
  <c r="C16" i="9"/>
  <c r="C20" i="9"/>
  <c r="C24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C112" i="9"/>
  <c r="C116" i="9"/>
  <c r="C120" i="9"/>
  <c r="C6" i="9"/>
  <c r="C62" i="9"/>
  <c r="C82" i="9"/>
  <c r="C102" i="9"/>
  <c r="C118" i="9"/>
  <c r="C5" i="9"/>
  <c r="C9" i="9"/>
  <c r="C13" i="9"/>
  <c r="C17" i="9"/>
  <c r="C21" i="9"/>
  <c r="C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C113" i="9"/>
  <c r="C117" i="9"/>
  <c r="C2" i="9"/>
  <c r="C14" i="9"/>
  <c r="C18" i="9"/>
  <c r="C26" i="9"/>
  <c r="C34" i="9"/>
  <c r="C42" i="9"/>
  <c r="C50" i="9"/>
  <c r="C58" i="9"/>
  <c r="C70" i="9"/>
  <c r="C78" i="9"/>
  <c r="C86" i="9"/>
  <c r="C94" i="9"/>
  <c r="C106" i="9"/>
  <c r="C114" i="9"/>
  <c r="K2" i="9"/>
  <c r="F83" i="9" l="1"/>
  <c r="F63" i="9"/>
  <c r="F55" i="9"/>
  <c r="F15" i="9"/>
  <c r="F86" i="9"/>
  <c r="F66" i="9"/>
  <c r="F42" i="9"/>
  <c r="F22" i="9"/>
  <c r="F2" i="9"/>
  <c r="F49" i="9"/>
  <c r="F13" i="9"/>
  <c r="F84" i="9"/>
  <c r="F60" i="9"/>
  <c r="F40" i="9"/>
  <c r="F20" i="9"/>
  <c r="F77" i="9"/>
  <c r="F21" i="9"/>
  <c r="F79" i="9"/>
  <c r="F39" i="9"/>
  <c r="F82" i="9"/>
  <c r="F58" i="9"/>
  <c r="F38" i="9"/>
  <c r="F18" i="9"/>
  <c r="F81" i="9"/>
  <c r="F41" i="9"/>
  <c r="F5" i="9"/>
  <c r="F76" i="9"/>
  <c r="F56" i="9"/>
  <c r="F36" i="9"/>
  <c r="F12" i="9"/>
  <c r="F69" i="9"/>
  <c r="F9" i="9"/>
  <c r="F67" i="9"/>
  <c r="F35" i="9"/>
  <c r="F23" i="9"/>
  <c r="F47" i="9"/>
  <c r="F19" i="9"/>
  <c r="F85" i="9"/>
  <c r="F45" i="9"/>
  <c r="F95" i="9"/>
  <c r="F71" i="9"/>
  <c r="F51" i="9"/>
  <c r="F31" i="9"/>
  <c r="F3" i="9"/>
  <c r="F7" i="9"/>
  <c r="F94" i="9"/>
  <c r="F78" i="9"/>
  <c r="F62" i="9"/>
  <c r="F46" i="9"/>
  <c r="F30" i="9"/>
  <c r="F14" i="9"/>
  <c r="F89" i="9"/>
  <c r="F57" i="9"/>
  <c r="F25" i="9"/>
  <c r="F96" i="9"/>
  <c r="F80" i="9"/>
  <c r="F64" i="9"/>
  <c r="F48" i="9"/>
  <c r="F32" i="9"/>
  <c r="F16" i="9"/>
  <c r="F93" i="9"/>
  <c r="F61" i="9"/>
  <c r="F29" i="9"/>
  <c r="F91" i="9"/>
  <c r="F75" i="9"/>
  <c r="F59" i="9"/>
  <c r="F43" i="9"/>
  <c r="F27" i="9"/>
  <c r="B4" i="9"/>
  <c r="B8" i="9"/>
  <c r="B12" i="9"/>
  <c r="B16" i="9"/>
  <c r="B20" i="9"/>
  <c r="B24" i="9"/>
  <c r="B28" i="9"/>
  <c r="B32" i="9"/>
  <c r="B36" i="9"/>
  <c r="B40" i="9"/>
  <c r="B44" i="9"/>
  <c r="B48" i="9"/>
  <c r="B52" i="9"/>
  <c r="B56" i="9"/>
  <c r="B60" i="9"/>
  <c r="B64" i="9"/>
  <c r="B68" i="9"/>
  <c r="B72" i="9"/>
  <c r="B76" i="9"/>
  <c r="B80" i="9"/>
  <c r="B84" i="9"/>
  <c r="B88" i="9"/>
  <c r="B92" i="9"/>
  <c r="B96" i="9"/>
  <c r="B100" i="9"/>
  <c r="B104" i="9"/>
  <c r="B108" i="9"/>
  <c r="B112" i="9"/>
  <c r="B116" i="9"/>
  <c r="B120" i="9"/>
  <c r="B106" i="9"/>
  <c r="B118" i="9"/>
  <c r="B3" i="9"/>
  <c r="B15" i="9"/>
  <c r="B31" i="9"/>
  <c r="B43" i="9"/>
  <c r="B55" i="9"/>
  <c r="B67" i="9"/>
  <c r="B79" i="9"/>
  <c r="B87" i="9"/>
  <c r="B99" i="9"/>
  <c r="B111" i="9"/>
  <c r="B5" i="9"/>
  <c r="B9" i="9"/>
  <c r="B13" i="9"/>
  <c r="B17" i="9"/>
  <c r="B21" i="9"/>
  <c r="B25" i="9"/>
  <c r="B29" i="9"/>
  <c r="B33" i="9"/>
  <c r="B37" i="9"/>
  <c r="B41" i="9"/>
  <c r="B45" i="9"/>
  <c r="B49" i="9"/>
  <c r="B53" i="9"/>
  <c r="B57" i="9"/>
  <c r="B61" i="9"/>
  <c r="B65" i="9"/>
  <c r="B69" i="9"/>
  <c r="B73" i="9"/>
  <c r="B77" i="9"/>
  <c r="B81" i="9"/>
  <c r="B85" i="9"/>
  <c r="B89" i="9"/>
  <c r="B93" i="9"/>
  <c r="B97" i="9"/>
  <c r="B101" i="9"/>
  <c r="B105" i="9"/>
  <c r="B109" i="9"/>
  <c r="B113" i="9"/>
  <c r="B117" i="9"/>
  <c r="B2" i="9"/>
  <c r="B114" i="9"/>
  <c r="B11" i="9"/>
  <c r="B19" i="9"/>
  <c r="B23" i="9"/>
  <c r="B35" i="9"/>
  <c r="B47" i="9"/>
  <c r="B59" i="9"/>
  <c r="B71" i="9"/>
  <c r="B83" i="9"/>
  <c r="B103" i="9"/>
  <c r="B115" i="9"/>
  <c r="B6" i="9"/>
  <c r="B10" i="9"/>
  <c r="B14" i="9"/>
  <c r="B18" i="9"/>
  <c r="B22" i="9"/>
  <c r="B26" i="9"/>
  <c r="B30" i="9"/>
  <c r="B34" i="9"/>
  <c r="B38" i="9"/>
  <c r="B42" i="9"/>
  <c r="B46" i="9"/>
  <c r="B50" i="9"/>
  <c r="B54" i="9"/>
  <c r="B58" i="9"/>
  <c r="B62" i="9"/>
  <c r="B66" i="9"/>
  <c r="B70" i="9"/>
  <c r="B74" i="9"/>
  <c r="B78" i="9"/>
  <c r="B82" i="9"/>
  <c r="B86" i="9"/>
  <c r="B90" i="9"/>
  <c r="B94" i="9"/>
  <c r="B98" i="9"/>
  <c r="B102" i="9"/>
  <c r="B110" i="9"/>
  <c r="B7" i="9"/>
  <c r="B27" i="9"/>
  <c r="B39" i="9"/>
  <c r="B51" i="9"/>
  <c r="B63" i="9"/>
  <c r="B75" i="9"/>
  <c r="B91" i="9"/>
  <c r="B95" i="9"/>
  <c r="B107" i="9"/>
  <c r="B119" i="9"/>
  <c r="C88" i="15" l="1"/>
  <c r="C70" i="15"/>
  <c r="C92" i="15"/>
  <c r="C94" i="15"/>
  <c r="C91" i="15"/>
  <c r="C96" i="15"/>
  <c r="C57" i="15"/>
  <c r="C104" i="15"/>
  <c r="C84" i="15"/>
  <c r="C5" i="15"/>
  <c r="C67" i="15"/>
  <c r="C23" i="15"/>
  <c r="C99" i="15"/>
  <c r="C87" i="15"/>
  <c r="C45" i="15"/>
  <c r="C19" i="15"/>
  <c r="C55" i="15"/>
  <c r="C12" i="15"/>
  <c r="C7" i="15"/>
  <c r="C76" i="15"/>
  <c r="C53" i="15"/>
  <c r="C16" i="15"/>
  <c r="C95" i="15"/>
  <c r="C4" i="15"/>
  <c r="C21" i="15"/>
</calcChain>
</file>

<file path=xl/sharedStrings.xml><?xml version="1.0" encoding="utf-8"?>
<sst xmlns="http://schemas.openxmlformats.org/spreadsheetml/2006/main" count="1874" uniqueCount="112">
  <si>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</si>
  <si>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</si>
  <si>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</si>
  <si>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</si>
  <si>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</si>
  <si>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</si>
  <si>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</si>
  <si>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</si>
  <si>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</si>
  <si>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</si>
  <si>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</si>
  <si>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</si>
  <si>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</si>
  <si>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</si>
  <si>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</si>
  <si>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</si>
  <si>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</si>
  <si>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</si>
  <si>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</si>
  <si>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</si>
  <si>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</si>
  <si>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</si>
  <si>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</si>
  <si>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</si>
  <si>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</si>
  <si>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</si>
  <si>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</si>
  <si>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PRESENT DIFFERENT TYPES OF SALARY SPREADS FOR THE TWO MAJOR DOMAINS</t>
  </si>
  <si>
    <t>T 1.1</t>
  </si>
  <si>
    <t>DETERMINE HOW SALARY VARY IN THESE DEPARTMENT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</si>
  <si>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</si>
  <si>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</si>
  <si>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</si>
  <si>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</si>
  <si>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</si>
  <si>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</si>
  <si>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</si>
  <si>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</si>
  <si>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</si>
  <si>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</si>
  <si>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</si>
  <si>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</si>
  <si>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</si>
  <si>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Coefficient of variation</t>
  </si>
  <si>
    <t>Interpretation</t>
  </si>
  <si>
    <t>COMPARE RELATIONSHIP BETWEEN PASS PERCENTAGE &amp; SALARY</t>
  </si>
  <si>
    <t>CORRELATION</t>
  </si>
  <si>
    <t>INTERPRETATION</t>
  </si>
  <si>
    <t>PASS PERCENTAGE &amp; SALARY HAS WEAK POSITIVE CORRELATION</t>
  </si>
  <si>
    <t>Q1</t>
  </si>
  <si>
    <t>Q3</t>
  </si>
  <si>
    <t>IQR</t>
  </si>
  <si>
    <t>UF</t>
  </si>
  <si>
    <t>LF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</si>
  <si>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</si>
  <si>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R</t>
  </si>
  <si>
    <t>T 1.2</t>
  </si>
  <si>
    <t>UO</t>
  </si>
  <si>
    <t>LO</t>
  </si>
  <si>
    <t>UPPER OUTLIERS IN MKT &amp; FINANCE</t>
  </si>
  <si>
    <t>NO LOWER OUTLIERS IN MKT &amp; FINANCE &amp; IN MKT &amp; HR</t>
  </si>
  <si>
    <t>R2</t>
  </si>
  <si>
    <t>Min</t>
  </si>
  <si>
    <t>Max</t>
  </si>
  <si>
    <t>Bin Size</t>
  </si>
  <si>
    <t>200000</t>
  </si>
  <si>
    <t>More</t>
  </si>
  <si>
    <t>Frequency</t>
  </si>
  <si>
    <t>Using Box Plot</t>
  </si>
  <si>
    <t>Mkt&amp; Fin</t>
  </si>
  <si>
    <t>Row Labels</t>
  </si>
  <si>
    <t>Grand Total</t>
  </si>
  <si>
    <t>Count of Mkt&amp;Fin</t>
  </si>
  <si>
    <t>200000-249999</t>
  </si>
  <si>
    <t>250000-299999</t>
  </si>
  <si>
    <t>300000-349999</t>
  </si>
  <si>
    <t>350000-399999</t>
  </si>
  <si>
    <t>400000-449999</t>
  </si>
  <si>
    <t>500000-549999</t>
  </si>
  <si>
    <t>650000-699999</t>
  </si>
  <si>
    <t>900000-949999</t>
  </si>
  <si>
    <t>Mkt&amp; HR</t>
  </si>
  <si>
    <t>400000-450000</t>
  </si>
  <si>
    <t>Count of Mkt&amp;HR</t>
  </si>
  <si>
    <t>Mkt. &amp; Fin</t>
  </si>
  <si>
    <t>Mkt &amp; HR</t>
  </si>
  <si>
    <t xml:space="preserve">Median </t>
  </si>
  <si>
    <t>Variance</t>
  </si>
  <si>
    <t>Coefficient of Variation</t>
  </si>
  <si>
    <t>x-mean</t>
  </si>
  <si>
    <t>(x-mean)^2</t>
  </si>
  <si>
    <t>Using Data Analysis Tools</t>
  </si>
  <si>
    <t>Marketing &amp; Finance</t>
  </si>
  <si>
    <t xml:space="preserve">Marketing &amp; HR shows greater variation in their salary than </t>
  </si>
  <si>
    <t>T 3.1</t>
  </si>
  <si>
    <t>X-MEAN</t>
  </si>
  <si>
    <t>X-MEAN^2</t>
  </si>
  <si>
    <t>Corrrelation</t>
  </si>
  <si>
    <t>With ouliers &amp; without data imputation</t>
  </si>
  <si>
    <t>Without ouliers &amp; with data imputation</t>
  </si>
  <si>
    <t>2.0 There is huge effect of outliers &amp; missing data</t>
  </si>
  <si>
    <t>on coefficient of variation</t>
  </si>
  <si>
    <t>1.0 Marketing &amp; Finance shows greater variation in</t>
  </si>
  <si>
    <t xml:space="preserve"> their salary than  Marketing &amp; HR</t>
  </si>
  <si>
    <t>Method 1 : Using Box Plot</t>
  </si>
  <si>
    <t>Method 2 : Using Histogram</t>
  </si>
  <si>
    <t>Method 3 : Using scattered plot</t>
  </si>
  <si>
    <t xml:space="preserve">Data without Outliers &amp; then replacing missing values with median  </t>
  </si>
  <si>
    <t xml:space="preserve">Outliers &amp; Missing data has very less effect on correlation for Mkt. &amp; Fin. but </t>
  </si>
  <si>
    <t>has more effect on correlation for Mkt. &amp; HR</t>
  </si>
  <si>
    <t>Finding Outliers</t>
  </si>
  <si>
    <t>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</si>
</sst>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 applyAlignment="1"/>
    <xf numFmtId="1" fontId="0" fillId="0" borderId="1" xfId="0" applyNumberFormat="1" applyFill="1" applyBorder="1" applyAlignment="1"/>
    <xf numFmtId="9" fontId="0" fillId="0" borderId="1" xfId="1" applyFont="1" applyBorder="1"/>
    <xf numFmtId="0" fontId="0" fillId="0" borderId="1" xfId="0" applyBorder="1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4" fillId="0" borderId="12" xfId="0" applyFont="1" applyFill="1" applyBorder="1" applyAlignment="1">
      <alignment horizontal="center"/>
    </xf>
    <xf numFmtId="0" fontId="0" fillId="0" borderId="0" xfId="0" applyFill="1" applyBorder="1"/>
    <xf numFmtId="0" fontId="0" fillId="3" borderId="0" xfId="0" applyFill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/>
    <xf numFmtId="0" fontId="7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wrapText="1"/>
    </xf>
    <xf numFmtId="0" fontId="0" fillId="6" borderId="0" xfId="0" applyFill="1"/>
    <xf numFmtId="0" fontId="7" fillId="6" borderId="0" xfId="0" applyFont="1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8" fillId="6" borderId="0" xfId="0" applyFont="1" applyFill="1"/>
    <xf numFmtId="0" fontId="4" fillId="2" borderId="1" xfId="0" applyFont="1" applyFill="1" applyBorder="1" applyAlignment="1">
      <alignment horizontal="centerContinuous"/>
    </xf>
    <xf numFmtId="0" fontId="9" fillId="6" borderId="0" xfId="0" applyFont="1" applyFill="1"/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7" fillId="2" borderId="1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10" fillId="3" borderId="1" xfId="0" applyFont="1" applyFill="1" applyBorder="1"/>
    <xf numFmtId="0" fontId="10" fillId="3" borderId="3" xfId="0" applyFont="1" applyFill="1" applyBorder="1"/>
    <xf numFmtId="0" fontId="10" fillId="3" borderId="4" xfId="0" applyFont="1" applyFill="1" applyBorder="1"/>
    <xf numFmtId="0" fontId="4" fillId="0" borderId="0" xfId="0" applyFont="1" applyFill="1" applyBorder="1" applyAlignment="1">
      <alignment horizontal="centerContinuous"/>
    </xf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6" xfId="0" applyFont="1" applyFill="1" applyBorder="1"/>
    <xf numFmtId="0" fontId="7" fillId="4" borderId="0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7" fillId="4" borderId="10" xfId="0" applyFont="1" applyFill="1" applyBorder="1"/>
    <xf numFmtId="0" fontId="7" fillId="0" borderId="1" xfId="0" applyFont="1" applyBorder="1"/>
    <xf numFmtId="0" fontId="2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7" fillId="3" borderId="2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0" fontId="7" fillId="4" borderId="5" xfId="0" applyFont="1" applyFill="1" applyBorder="1"/>
    <xf numFmtId="0" fontId="7" fillId="4" borderId="13" xfId="0" applyFont="1" applyFill="1" applyBorder="1"/>
    <xf numFmtId="9" fontId="6" fillId="0" borderId="1" xfId="1" applyFont="1" applyBorder="1"/>
    <xf numFmtId="0" fontId="0" fillId="0" borderId="1" xfId="0" applyFont="1" applyBorder="1"/>
    <xf numFmtId="0" fontId="0" fillId="6" borderId="3" xfId="0" applyFill="1" applyBorder="1"/>
    <xf numFmtId="0" fontId="0" fillId="6" borderId="1" xfId="0" applyFill="1" applyBorder="1"/>
    <xf numFmtId="0" fontId="0" fillId="0" borderId="0" xfId="0" applyFill="1"/>
    <xf numFmtId="0" fontId="0" fillId="6" borderId="4" xfId="0" applyFill="1" applyBorder="1"/>
    <xf numFmtId="0" fontId="11" fillId="2" borderId="1" xfId="0" applyFont="1" applyFill="1" applyBorder="1" applyAlignment="1">
      <alignment horizontal="center"/>
    </xf>
    <xf numFmtId="0" fontId="11" fillId="0" borderId="0" xfId="0" applyFont="1"/>
  </cellXfs>
  <cellStyles count="2">
    <cellStyle name="Normal" xfId="0" builtinId="0"/>
    <cellStyle name="Percent" xfId="1" builtinId="5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[DSPT_8_C1_S4_PRACTICE.xlsx]TASK 1.1!PivotTable1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Spread of Mkt. &amp; Fin.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1.1'!$N$6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'TASK 1.1'!$M$7:$M$15</c:f>
              <c:strCache>
                <c:ptCount val="8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350000-399999</c:v>
                </c:pt>
                <c:pt idx="4">
                  <c:v>400000-449999</c:v>
                </c:pt>
                <c:pt idx="5">
                  <c:v>500000-549999</c:v>
                </c:pt>
                <c:pt idx="6">
                  <c:v>650000-699999</c:v>
                </c:pt>
                <c:pt idx="7">
                  <c:v>900000-949999</c:v>
                </c:pt>
              </c:strCache>
            </c:strRef>
          </c:cat>
          <c:val>
            <c:numRef>
              <c:f>'TASK 1.1'!$N$7:$N$15</c:f>
              <c:numCache>
                <c:formatCode>General</c:formatCode>
                <c:ptCount val="8"/>
                <c:pt idx="0">
                  <c:v>26</c:v>
                </c:pt>
                <c:pt idx="1">
                  <c:v>32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C-48ED-9CA7-8C1E57C1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836912"/>
        <c:axId val="464828176"/>
      </c:barChart>
      <c:catAx>
        <c:axId val="4648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28176"/>
        <c:crosses val="autoZero"/>
        <c:auto val="1"/>
        <c:lblAlgn val="ctr"/>
        <c:lblOffset val="100"/>
        <c:noMultiLvlLbl val="0"/>
      </c:catAx>
      <c:valAx>
        <c:axId val="4648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[DSPT_8_C1_S4_PRACTICE.xlsx]TASK 1.1!PivotTable2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spread of Mkt. &amp; 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1.1'!$N$24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'TASK 1.1'!$M$25:$M$30</c:f>
              <c:strCache>
                <c:ptCount val="5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350000-399999</c:v>
                </c:pt>
                <c:pt idx="4">
                  <c:v>400000-450000</c:v>
                </c:pt>
              </c:strCache>
            </c:strRef>
          </c:cat>
          <c:val>
            <c:numRef>
              <c:f>'TASK 1.1'!$N$25:$N$30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703-B657-3A943106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7568208"/>
        <c:axId val="457571120"/>
      </c:barChart>
      <c:catAx>
        <c:axId val="4575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71120"/>
        <c:crosses val="autoZero"/>
        <c:auto val="1"/>
        <c:lblAlgn val="ctr"/>
        <c:lblOffset val="100"/>
        <c:noMultiLvlLbl val="0"/>
      </c:catAx>
      <c:valAx>
        <c:axId val="4575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spread of Mkt &amp; 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'TASK 1.1'!$A$2:$A$120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4-407D-BC61-F709AAC4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60624"/>
        <c:axId val="497456880"/>
      </c:scatterChart>
      <c:valAx>
        <c:axId val="4974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6880"/>
        <c:crosses val="autoZero"/>
        <c:crossBetween val="midCat"/>
      </c:valAx>
      <c:valAx>
        <c:axId val="4974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Spread of Mkt &amp; 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'TASK 1.1'!$B$2:$B$96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E-4038-9463-13040E8C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74768"/>
        <c:axId val="497458960"/>
      </c:scatterChart>
      <c:valAx>
        <c:axId val="4974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8960"/>
        <c:crosses val="autoZero"/>
        <c:crossBetween val="midCat"/>
      </c:valAx>
      <c:valAx>
        <c:axId val="4974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%</a:t>
            </a:r>
            <a:r>
              <a:rPr lang="en-US" baseline="0">
                <a:solidFill>
                  <a:schemeClr val="bg1"/>
                </a:solidFill>
              </a:rPr>
              <a:t> Vs Salary for Mkt. &amp; Fin.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9833932156608717E-2"/>
                  <c:y val="-0.50674408643784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 1.3'!$A$2:$A$120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xVal>
          <c:yVal>
            <c:numRef>
              <c:f>'TASK 1.3'!$B$2:$B$120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E-4634-BC3D-CB99DB70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87280"/>
        <c:axId val="464687696"/>
      </c:scatterChart>
      <c:valAx>
        <c:axId val="4646872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7696"/>
        <c:crosses val="autoZero"/>
        <c:crossBetween val="midCat"/>
      </c:valAx>
      <c:valAx>
        <c:axId val="4646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%</a:t>
            </a:r>
            <a:r>
              <a:rPr lang="en-US" baseline="0">
                <a:solidFill>
                  <a:schemeClr val="bg1"/>
                </a:solidFill>
              </a:rPr>
              <a:t> Vs Salary for Mkt. &amp; HR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 1.3'!$C$2:$C$96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xVal>
          <c:yVal>
            <c:numRef>
              <c:f>'TASK 1.3'!$D$2:$D$96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1-4DF2-BB74-14BA5237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26432"/>
        <c:axId val="173116032"/>
      </c:scatterChart>
      <c:valAx>
        <c:axId val="1731264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6032"/>
        <c:crosses val="autoZero"/>
        <c:crossBetween val="midCat"/>
      </c:valAx>
      <c:valAx>
        <c:axId val="1731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%</a:t>
            </a:r>
            <a:r>
              <a:rPr lang="en-US" baseline="0">
                <a:solidFill>
                  <a:schemeClr val="bg1"/>
                </a:solidFill>
              </a:rPr>
              <a:t> Vs Salary for Mkt &amp; Fin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9736111111111113"/>
          <c:y val="3.2407407407407406E-2"/>
        </c:manualLayout>
      </c:layout>
      <c:overlay val="0"/>
      <c:spPr>
        <a:solidFill>
          <a:schemeClr val="tx1">
            <a:lumMod val="95000"/>
            <a:lumOff val="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369203849518809E-4"/>
                  <c:y val="-0.31324948964712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'TASK3 .3'!$B$2:$B$108</c:f>
              <c:numCache>
                <c:formatCode>General</c:formatCode>
                <c:ptCount val="107"/>
                <c:pt idx="0">
                  <c:v>66.28</c:v>
                </c:pt>
                <c:pt idx="1">
                  <c:v>57.8</c:v>
                </c:pt>
                <c:pt idx="2">
                  <c:v>51.58</c:v>
                </c:pt>
                <c:pt idx="3">
                  <c:v>53.29</c:v>
                </c:pt>
                <c:pt idx="4">
                  <c:v>62.14</c:v>
                </c:pt>
                <c:pt idx="5">
                  <c:v>52.21</c:v>
                </c:pt>
                <c:pt idx="6">
                  <c:v>63.7</c:v>
                </c:pt>
                <c:pt idx="7">
                  <c:v>68.63</c:v>
                </c:pt>
                <c:pt idx="8">
                  <c:v>64.66</c:v>
                </c:pt>
                <c:pt idx="9">
                  <c:v>62.54</c:v>
                </c:pt>
                <c:pt idx="10">
                  <c:v>67.28</c:v>
                </c:pt>
                <c:pt idx="11">
                  <c:v>77.89</c:v>
                </c:pt>
                <c:pt idx="12">
                  <c:v>63.62</c:v>
                </c:pt>
                <c:pt idx="13">
                  <c:v>74.010000000000005</c:v>
                </c:pt>
                <c:pt idx="14">
                  <c:v>65.33</c:v>
                </c:pt>
                <c:pt idx="15">
                  <c:v>57.55</c:v>
                </c:pt>
                <c:pt idx="16">
                  <c:v>64.150000000000006</c:v>
                </c:pt>
                <c:pt idx="17">
                  <c:v>51.29</c:v>
                </c:pt>
                <c:pt idx="18">
                  <c:v>72.78</c:v>
                </c:pt>
                <c:pt idx="19">
                  <c:v>51.45</c:v>
                </c:pt>
                <c:pt idx="20">
                  <c:v>66.72</c:v>
                </c:pt>
                <c:pt idx="21">
                  <c:v>51.21</c:v>
                </c:pt>
                <c:pt idx="22">
                  <c:v>69.7</c:v>
                </c:pt>
                <c:pt idx="23">
                  <c:v>54.55</c:v>
                </c:pt>
                <c:pt idx="24">
                  <c:v>62.46</c:v>
                </c:pt>
                <c:pt idx="25">
                  <c:v>66.88</c:v>
                </c:pt>
                <c:pt idx="26">
                  <c:v>63.59</c:v>
                </c:pt>
                <c:pt idx="27">
                  <c:v>57.99</c:v>
                </c:pt>
                <c:pt idx="28">
                  <c:v>56.66</c:v>
                </c:pt>
                <c:pt idx="29">
                  <c:v>57.24</c:v>
                </c:pt>
                <c:pt idx="30">
                  <c:v>62.48</c:v>
                </c:pt>
                <c:pt idx="31">
                  <c:v>59.69</c:v>
                </c:pt>
                <c:pt idx="32">
                  <c:v>58.78</c:v>
                </c:pt>
                <c:pt idx="33">
                  <c:v>60.99</c:v>
                </c:pt>
                <c:pt idx="34">
                  <c:v>68.069999999999993</c:v>
                </c:pt>
                <c:pt idx="35">
                  <c:v>65.45</c:v>
                </c:pt>
                <c:pt idx="36">
                  <c:v>66.94</c:v>
                </c:pt>
                <c:pt idx="37">
                  <c:v>68.53</c:v>
                </c:pt>
                <c:pt idx="38">
                  <c:v>59.75</c:v>
                </c:pt>
                <c:pt idx="39">
                  <c:v>67.2</c:v>
                </c:pt>
                <c:pt idx="40">
                  <c:v>64.27</c:v>
                </c:pt>
                <c:pt idx="41">
                  <c:v>59.42</c:v>
                </c:pt>
                <c:pt idx="42">
                  <c:v>70.2</c:v>
                </c:pt>
                <c:pt idx="43">
                  <c:v>60.44</c:v>
                </c:pt>
                <c:pt idx="44">
                  <c:v>66.69</c:v>
                </c:pt>
                <c:pt idx="45">
                  <c:v>62</c:v>
                </c:pt>
                <c:pt idx="46">
                  <c:v>57.03</c:v>
                </c:pt>
                <c:pt idx="47">
                  <c:v>68.03</c:v>
                </c:pt>
                <c:pt idx="48">
                  <c:v>59.47</c:v>
                </c:pt>
                <c:pt idx="49">
                  <c:v>54.97</c:v>
                </c:pt>
                <c:pt idx="50">
                  <c:v>64.44</c:v>
                </c:pt>
                <c:pt idx="51">
                  <c:v>69.03</c:v>
                </c:pt>
                <c:pt idx="52">
                  <c:v>57.31</c:v>
                </c:pt>
                <c:pt idx="53">
                  <c:v>59.47</c:v>
                </c:pt>
                <c:pt idx="54">
                  <c:v>61.31</c:v>
                </c:pt>
                <c:pt idx="55">
                  <c:v>65.69</c:v>
                </c:pt>
                <c:pt idx="56">
                  <c:v>58.31</c:v>
                </c:pt>
                <c:pt idx="57">
                  <c:v>63.08</c:v>
                </c:pt>
                <c:pt idx="58">
                  <c:v>60.5</c:v>
                </c:pt>
                <c:pt idx="59">
                  <c:v>70.849999999999994</c:v>
                </c:pt>
                <c:pt idx="60">
                  <c:v>67.05</c:v>
                </c:pt>
                <c:pt idx="61">
                  <c:v>71</c:v>
                </c:pt>
                <c:pt idx="62">
                  <c:v>73.33</c:v>
                </c:pt>
                <c:pt idx="63">
                  <c:v>68.2</c:v>
                </c:pt>
                <c:pt idx="64">
                  <c:v>68.55</c:v>
                </c:pt>
                <c:pt idx="65">
                  <c:v>64.150000000000006</c:v>
                </c:pt>
                <c:pt idx="66">
                  <c:v>60.78</c:v>
                </c:pt>
                <c:pt idx="67">
                  <c:v>67.13</c:v>
                </c:pt>
                <c:pt idx="68">
                  <c:v>61.58</c:v>
                </c:pt>
                <c:pt idx="69">
                  <c:v>71.77</c:v>
                </c:pt>
                <c:pt idx="70">
                  <c:v>54.43</c:v>
                </c:pt>
                <c:pt idx="71">
                  <c:v>56.94</c:v>
                </c:pt>
                <c:pt idx="72">
                  <c:v>61.29</c:v>
                </c:pt>
                <c:pt idx="73">
                  <c:v>60.39</c:v>
                </c:pt>
                <c:pt idx="74">
                  <c:v>58.52</c:v>
                </c:pt>
                <c:pt idx="75">
                  <c:v>62.28</c:v>
                </c:pt>
                <c:pt idx="76">
                  <c:v>64.08</c:v>
                </c:pt>
                <c:pt idx="77">
                  <c:v>58.87</c:v>
                </c:pt>
                <c:pt idx="78">
                  <c:v>65.25</c:v>
                </c:pt>
                <c:pt idx="79">
                  <c:v>62.48</c:v>
                </c:pt>
                <c:pt idx="80">
                  <c:v>53.2</c:v>
                </c:pt>
                <c:pt idx="81">
                  <c:v>55.03</c:v>
                </c:pt>
                <c:pt idx="82">
                  <c:v>61.87</c:v>
                </c:pt>
                <c:pt idx="83">
                  <c:v>66.06</c:v>
                </c:pt>
                <c:pt idx="84">
                  <c:v>65.52</c:v>
                </c:pt>
                <c:pt idx="85">
                  <c:v>74.56</c:v>
                </c:pt>
                <c:pt idx="86">
                  <c:v>75.709999999999994</c:v>
                </c:pt>
                <c:pt idx="87">
                  <c:v>66.040000000000006</c:v>
                </c:pt>
                <c:pt idx="88">
                  <c:v>56.6</c:v>
                </c:pt>
                <c:pt idx="89">
                  <c:v>59.81</c:v>
                </c:pt>
                <c:pt idx="90">
                  <c:v>62.93</c:v>
                </c:pt>
                <c:pt idx="91">
                  <c:v>64.86</c:v>
                </c:pt>
                <c:pt idx="92">
                  <c:v>56.13</c:v>
                </c:pt>
                <c:pt idx="93">
                  <c:v>66.94</c:v>
                </c:pt>
                <c:pt idx="94">
                  <c:v>62.5</c:v>
                </c:pt>
                <c:pt idx="95">
                  <c:v>61.01</c:v>
                </c:pt>
                <c:pt idx="96">
                  <c:v>57.34</c:v>
                </c:pt>
                <c:pt idx="97">
                  <c:v>64.739999999999995</c:v>
                </c:pt>
                <c:pt idx="98">
                  <c:v>54.48</c:v>
                </c:pt>
                <c:pt idx="99">
                  <c:v>52.81</c:v>
                </c:pt>
                <c:pt idx="100">
                  <c:v>67.69</c:v>
                </c:pt>
                <c:pt idx="101">
                  <c:v>56.81</c:v>
                </c:pt>
                <c:pt idx="102">
                  <c:v>53.39</c:v>
                </c:pt>
                <c:pt idx="103">
                  <c:v>71.55</c:v>
                </c:pt>
                <c:pt idx="104">
                  <c:v>56.49</c:v>
                </c:pt>
                <c:pt idx="105">
                  <c:v>53.62</c:v>
                </c:pt>
                <c:pt idx="106">
                  <c:v>69.72</c:v>
                </c:pt>
              </c:numCache>
            </c:numRef>
          </c:xVal>
          <c:yVal>
            <c:numRef>
              <c:f>'TASK3 .3'!$C$2:$C$108</c:f>
              <c:numCache>
                <c:formatCode>General</c:formatCode>
                <c:ptCount val="107"/>
                <c:pt idx="0">
                  <c:v>200000</c:v>
                </c:pt>
                <c:pt idx="1">
                  <c:v>250000</c:v>
                </c:pt>
                <c:pt idx="2">
                  <c:v>262000</c:v>
                </c:pt>
                <c:pt idx="3">
                  <c:v>262000</c:v>
                </c:pt>
                <c:pt idx="4">
                  <c:v>252000</c:v>
                </c:pt>
                <c:pt idx="5">
                  <c:v>262000</c:v>
                </c:pt>
                <c:pt idx="6">
                  <c:v>250000</c:v>
                </c:pt>
                <c:pt idx="7">
                  <c:v>218000</c:v>
                </c:pt>
                <c:pt idx="8">
                  <c:v>200000</c:v>
                </c:pt>
                <c:pt idx="9">
                  <c:v>300000</c:v>
                </c:pt>
                <c:pt idx="10">
                  <c:v>262000</c:v>
                </c:pt>
                <c:pt idx="11">
                  <c:v>236000</c:v>
                </c:pt>
                <c:pt idx="12">
                  <c:v>300000</c:v>
                </c:pt>
                <c:pt idx="13">
                  <c:v>360000</c:v>
                </c:pt>
                <c:pt idx="14">
                  <c:v>262000</c:v>
                </c:pt>
                <c:pt idx="15">
                  <c:v>240000</c:v>
                </c:pt>
                <c:pt idx="16">
                  <c:v>350000</c:v>
                </c:pt>
                <c:pt idx="17">
                  <c:v>262000</c:v>
                </c:pt>
                <c:pt idx="18">
                  <c:v>260000</c:v>
                </c:pt>
                <c:pt idx="19">
                  <c:v>262000</c:v>
                </c:pt>
                <c:pt idx="20">
                  <c:v>287000</c:v>
                </c:pt>
                <c:pt idx="21">
                  <c:v>262000</c:v>
                </c:pt>
                <c:pt idx="22">
                  <c:v>200000</c:v>
                </c:pt>
                <c:pt idx="23">
                  <c:v>204000</c:v>
                </c:pt>
                <c:pt idx="24">
                  <c:v>250000</c:v>
                </c:pt>
                <c:pt idx="25">
                  <c:v>240000</c:v>
                </c:pt>
                <c:pt idx="26">
                  <c:v>360000</c:v>
                </c:pt>
                <c:pt idx="27">
                  <c:v>268000</c:v>
                </c:pt>
                <c:pt idx="28">
                  <c:v>265000</c:v>
                </c:pt>
                <c:pt idx="29">
                  <c:v>260000</c:v>
                </c:pt>
                <c:pt idx="30">
                  <c:v>300000</c:v>
                </c:pt>
                <c:pt idx="31">
                  <c:v>240000</c:v>
                </c:pt>
                <c:pt idx="32">
                  <c:v>240000</c:v>
                </c:pt>
                <c:pt idx="33">
                  <c:v>275000</c:v>
                </c:pt>
                <c:pt idx="34">
                  <c:v>275000</c:v>
                </c:pt>
                <c:pt idx="35">
                  <c:v>360000</c:v>
                </c:pt>
                <c:pt idx="36">
                  <c:v>240000</c:v>
                </c:pt>
                <c:pt idx="37">
                  <c:v>240000</c:v>
                </c:pt>
                <c:pt idx="38">
                  <c:v>218000</c:v>
                </c:pt>
                <c:pt idx="39">
                  <c:v>336000</c:v>
                </c:pt>
                <c:pt idx="40">
                  <c:v>230000</c:v>
                </c:pt>
                <c:pt idx="41">
                  <c:v>270000</c:v>
                </c:pt>
                <c:pt idx="42">
                  <c:v>300000</c:v>
                </c:pt>
                <c:pt idx="43">
                  <c:v>262000</c:v>
                </c:pt>
                <c:pt idx="44">
                  <c:v>300000</c:v>
                </c:pt>
                <c:pt idx="45">
                  <c:v>300000</c:v>
                </c:pt>
                <c:pt idx="46">
                  <c:v>220000</c:v>
                </c:pt>
                <c:pt idx="47">
                  <c:v>300000</c:v>
                </c:pt>
                <c:pt idx="48">
                  <c:v>230000</c:v>
                </c:pt>
                <c:pt idx="49">
                  <c:v>260000</c:v>
                </c:pt>
                <c:pt idx="50">
                  <c:v>300000</c:v>
                </c:pt>
                <c:pt idx="51">
                  <c:v>262000</c:v>
                </c:pt>
                <c:pt idx="52">
                  <c:v>220000</c:v>
                </c:pt>
                <c:pt idx="53">
                  <c:v>262000</c:v>
                </c:pt>
                <c:pt idx="54">
                  <c:v>300000</c:v>
                </c:pt>
                <c:pt idx="55">
                  <c:v>262000</c:v>
                </c:pt>
                <c:pt idx="56">
                  <c:v>300000</c:v>
                </c:pt>
                <c:pt idx="57">
                  <c:v>280000</c:v>
                </c:pt>
                <c:pt idx="58">
                  <c:v>216000</c:v>
                </c:pt>
                <c:pt idx="59">
                  <c:v>300000</c:v>
                </c:pt>
                <c:pt idx="60">
                  <c:v>240000</c:v>
                </c:pt>
                <c:pt idx="61">
                  <c:v>236000</c:v>
                </c:pt>
                <c:pt idx="62">
                  <c:v>350000</c:v>
                </c:pt>
                <c:pt idx="63">
                  <c:v>210000</c:v>
                </c:pt>
                <c:pt idx="64">
                  <c:v>250000</c:v>
                </c:pt>
                <c:pt idx="65">
                  <c:v>262000</c:v>
                </c:pt>
                <c:pt idx="66">
                  <c:v>360000</c:v>
                </c:pt>
                <c:pt idx="67">
                  <c:v>250000</c:v>
                </c:pt>
                <c:pt idx="68">
                  <c:v>262000</c:v>
                </c:pt>
                <c:pt idx="69">
                  <c:v>250000</c:v>
                </c:pt>
                <c:pt idx="70">
                  <c:v>220000</c:v>
                </c:pt>
                <c:pt idx="71">
                  <c:v>265000</c:v>
                </c:pt>
                <c:pt idx="72">
                  <c:v>260000</c:v>
                </c:pt>
                <c:pt idx="73">
                  <c:v>300000</c:v>
                </c:pt>
                <c:pt idx="74">
                  <c:v>262000</c:v>
                </c:pt>
                <c:pt idx="75">
                  <c:v>300000</c:v>
                </c:pt>
                <c:pt idx="76">
                  <c:v>240000</c:v>
                </c:pt>
                <c:pt idx="77">
                  <c:v>270000</c:v>
                </c:pt>
                <c:pt idx="78">
                  <c:v>240000</c:v>
                </c:pt>
                <c:pt idx="79">
                  <c:v>340000</c:v>
                </c:pt>
                <c:pt idx="80">
                  <c:v>250000</c:v>
                </c:pt>
                <c:pt idx="81">
                  <c:v>300000</c:v>
                </c:pt>
                <c:pt idx="82">
                  <c:v>262000</c:v>
                </c:pt>
                <c:pt idx="83">
                  <c:v>285000</c:v>
                </c:pt>
                <c:pt idx="84">
                  <c:v>250000</c:v>
                </c:pt>
                <c:pt idx="85">
                  <c:v>262000</c:v>
                </c:pt>
                <c:pt idx="86">
                  <c:v>262000</c:v>
                </c:pt>
                <c:pt idx="87">
                  <c:v>290000</c:v>
                </c:pt>
                <c:pt idx="88">
                  <c:v>265000</c:v>
                </c:pt>
                <c:pt idx="89">
                  <c:v>262000</c:v>
                </c:pt>
                <c:pt idx="90">
                  <c:v>262000</c:v>
                </c:pt>
                <c:pt idx="91">
                  <c:v>280000</c:v>
                </c:pt>
                <c:pt idx="92">
                  <c:v>262000</c:v>
                </c:pt>
                <c:pt idx="93">
                  <c:v>262000</c:v>
                </c:pt>
                <c:pt idx="94">
                  <c:v>262000</c:v>
                </c:pt>
                <c:pt idx="95">
                  <c:v>264000</c:v>
                </c:pt>
                <c:pt idx="96">
                  <c:v>270000</c:v>
                </c:pt>
                <c:pt idx="97">
                  <c:v>262000</c:v>
                </c:pt>
                <c:pt idx="98">
                  <c:v>250000</c:v>
                </c:pt>
                <c:pt idx="99">
                  <c:v>300000</c:v>
                </c:pt>
                <c:pt idx="100">
                  <c:v>210000</c:v>
                </c:pt>
                <c:pt idx="101">
                  <c:v>250000</c:v>
                </c:pt>
                <c:pt idx="102">
                  <c:v>262000</c:v>
                </c:pt>
                <c:pt idx="103">
                  <c:v>300000</c:v>
                </c:pt>
                <c:pt idx="104">
                  <c:v>216000</c:v>
                </c:pt>
                <c:pt idx="105">
                  <c:v>275000</c:v>
                </c:pt>
                <c:pt idx="106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5EF-83A2-F13D1956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73136"/>
        <c:axId val="464681456"/>
      </c:scatterChart>
      <c:valAx>
        <c:axId val="4646731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1456"/>
        <c:crosses val="autoZero"/>
        <c:crossBetween val="midCat"/>
      </c:valAx>
      <c:valAx>
        <c:axId val="4646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%</a:t>
            </a:r>
            <a:r>
              <a:rPr lang="en-US" baseline="0">
                <a:solidFill>
                  <a:schemeClr val="bg1"/>
                </a:solidFill>
              </a:rPr>
              <a:t> Vs Salary Spread for Mkt. &amp; HR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834645669291346E-3"/>
                  <c:y val="-0.32149496937882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'TASK3 .3'!$E$2:$E$93</c:f>
              <c:numCache>
                <c:formatCode>General</c:formatCode>
                <c:ptCount val="92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65.56</c:v>
                </c:pt>
                <c:pt idx="25">
                  <c:v>52.71</c:v>
                </c:pt>
                <c:pt idx="26">
                  <c:v>59.5</c:v>
                </c:pt>
                <c:pt idx="27">
                  <c:v>57.1</c:v>
                </c:pt>
                <c:pt idx="28">
                  <c:v>58.46</c:v>
                </c:pt>
                <c:pt idx="29">
                  <c:v>59.24</c:v>
                </c:pt>
                <c:pt idx="30">
                  <c:v>67</c:v>
                </c:pt>
                <c:pt idx="31">
                  <c:v>67.989999999999995</c:v>
                </c:pt>
                <c:pt idx="32">
                  <c:v>62.35</c:v>
                </c:pt>
                <c:pt idx="33">
                  <c:v>59.08</c:v>
                </c:pt>
                <c:pt idx="34">
                  <c:v>64.36</c:v>
                </c:pt>
                <c:pt idx="35">
                  <c:v>62.36</c:v>
                </c:pt>
                <c:pt idx="36">
                  <c:v>62.79</c:v>
                </c:pt>
                <c:pt idx="37">
                  <c:v>55.41</c:v>
                </c:pt>
                <c:pt idx="38">
                  <c:v>64.95</c:v>
                </c:pt>
                <c:pt idx="39">
                  <c:v>60.44</c:v>
                </c:pt>
                <c:pt idx="40">
                  <c:v>65.83</c:v>
                </c:pt>
                <c:pt idx="41">
                  <c:v>58.23</c:v>
                </c:pt>
                <c:pt idx="42">
                  <c:v>55.3</c:v>
                </c:pt>
                <c:pt idx="43">
                  <c:v>73.52</c:v>
                </c:pt>
                <c:pt idx="44">
                  <c:v>56.09</c:v>
                </c:pt>
                <c:pt idx="45">
                  <c:v>54.8</c:v>
                </c:pt>
                <c:pt idx="46">
                  <c:v>60.64</c:v>
                </c:pt>
                <c:pt idx="47">
                  <c:v>53.94</c:v>
                </c:pt>
                <c:pt idx="48">
                  <c:v>55.01</c:v>
                </c:pt>
                <c:pt idx="49">
                  <c:v>70.48</c:v>
                </c:pt>
                <c:pt idx="50">
                  <c:v>58.81</c:v>
                </c:pt>
                <c:pt idx="51">
                  <c:v>71.489999999999995</c:v>
                </c:pt>
                <c:pt idx="52">
                  <c:v>56.7</c:v>
                </c:pt>
                <c:pt idx="53">
                  <c:v>61.26</c:v>
                </c:pt>
                <c:pt idx="54">
                  <c:v>58.4</c:v>
                </c:pt>
                <c:pt idx="55">
                  <c:v>53.49</c:v>
                </c:pt>
                <c:pt idx="56">
                  <c:v>60.98</c:v>
                </c:pt>
                <c:pt idx="57">
                  <c:v>65.63</c:v>
                </c:pt>
                <c:pt idx="58">
                  <c:v>60.41</c:v>
                </c:pt>
                <c:pt idx="59">
                  <c:v>61.9</c:v>
                </c:pt>
                <c:pt idx="60">
                  <c:v>55.14</c:v>
                </c:pt>
                <c:pt idx="61">
                  <c:v>58.54</c:v>
                </c:pt>
                <c:pt idx="62">
                  <c:v>65.989999999999995</c:v>
                </c:pt>
                <c:pt idx="63">
                  <c:v>52.72</c:v>
                </c:pt>
                <c:pt idx="64">
                  <c:v>60.59</c:v>
                </c:pt>
                <c:pt idx="65">
                  <c:v>72.290000000000006</c:v>
                </c:pt>
                <c:pt idx="66">
                  <c:v>62.72</c:v>
                </c:pt>
                <c:pt idx="67">
                  <c:v>52.38</c:v>
                </c:pt>
                <c:pt idx="68">
                  <c:v>58.79</c:v>
                </c:pt>
                <c:pt idx="69">
                  <c:v>65.48</c:v>
                </c:pt>
                <c:pt idx="70">
                  <c:v>69.28</c:v>
                </c:pt>
                <c:pt idx="71">
                  <c:v>52.64</c:v>
                </c:pt>
                <c:pt idx="72">
                  <c:v>59.32</c:v>
                </c:pt>
                <c:pt idx="73">
                  <c:v>60.69</c:v>
                </c:pt>
                <c:pt idx="74">
                  <c:v>57.9</c:v>
                </c:pt>
                <c:pt idx="75">
                  <c:v>68.069999999999993</c:v>
                </c:pt>
                <c:pt idx="76">
                  <c:v>72.14</c:v>
                </c:pt>
                <c:pt idx="77">
                  <c:v>60.02</c:v>
                </c:pt>
                <c:pt idx="78">
                  <c:v>61.82</c:v>
                </c:pt>
                <c:pt idx="79">
                  <c:v>57.29</c:v>
                </c:pt>
                <c:pt idx="80">
                  <c:v>71.430000000000007</c:v>
                </c:pt>
                <c:pt idx="81">
                  <c:v>56.63</c:v>
                </c:pt>
                <c:pt idx="82">
                  <c:v>58.95</c:v>
                </c:pt>
                <c:pt idx="83">
                  <c:v>69.709999999999994</c:v>
                </c:pt>
                <c:pt idx="84">
                  <c:v>71.959999999999994</c:v>
                </c:pt>
                <c:pt idx="85">
                  <c:v>55.8</c:v>
                </c:pt>
                <c:pt idx="86">
                  <c:v>58.44</c:v>
                </c:pt>
                <c:pt idx="87">
                  <c:v>60.11</c:v>
                </c:pt>
                <c:pt idx="88">
                  <c:v>58.3</c:v>
                </c:pt>
                <c:pt idx="89">
                  <c:v>62.92</c:v>
                </c:pt>
                <c:pt idx="90">
                  <c:v>60.23</c:v>
                </c:pt>
                <c:pt idx="91">
                  <c:v>60.22</c:v>
                </c:pt>
              </c:numCache>
            </c:numRef>
          </c:xVal>
          <c:yVal>
            <c:numRef>
              <c:f>'TASK3 .3'!$F$2:$F$93</c:f>
              <c:numCache>
                <c:formatCode>General</c:formatCode>
                <c:ptCount val="92"/>
                <c:pt idx="0">
                  <c:v>270000</c:v>
                </c:pt>
                <c:pt idx="1">
                  <c:v>251000</c:v>
                </c:pt>
                <c:pt idx="2">
                  <c:v>260000</c:v>
                </c:pt>
                <c:pt idx="3">
                  <c:v>251000</c:v>
                </c:pt>
                <c:pt idx="4">
                  <c:v>251000</c:v>
                </c:pt>
                <c:pt idx="5">
                  <c:v>251000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0">
                  <c:v>251000</c:v>
                </c:pt>
                <c:pt idx="11">
                  <c:v>278000</c:v>
                </c:pt>
                <c:pt idx="12">
                  <c:v>251000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6">
                  <c:v>251000</c:v>
                </c:pt>
                <c:pt idx="17">
                  <c:v>300000</c:v>
                </c:pt>
                <c:pt idx="18">
                  <c:v>251000</c:v>
                </c:pt>
                <c:pt idx="19">
                  <c:v>251000</c:v>
                </c:pt>
                <c:pt idx="20">
                  <c:v>251000</c:v>
                </c:pt>
                <c:pt idx="21">
                  <c:v>200000</c:v>
                </c:pt>
                <c:pt idx="22">
                  <c:v>251000</c:v>
                </c:pt>
                <c:pt idx="23">
                  <c:v>251000</c:v>
                </c:pt>
                <c:pt idx="24">
                  <c:v>216000</c:v>
                </c:pt>
                <c:pt idx="25">
                  <c:v>220000</c:v>
                </c:pt>
                <c:pt idx="26">
                  <c:v>251000</c:v>
                </c:pt>
                <c:pt idx="27">
                  <c:v>251000</c:v>
                </c:pt>
                <c:pt idx="28">
                  <c:v>275000</c:v>
                </c:pt>
                <c:pt idx="29">
                  <c:v>251000</c:v>
                </c:pt>
                <c:pt idx="30">
                  <c:v>251000</c:v>
                </c:pt>
                <c:pt idx="31">
                  <c:v>251000</c:v>
                </c:pt>
                <c:pt idx="32">
                  <c:v>240000</c:v>
                </c:pt>
                <c:pt idx="33">
                  <c:v>251000</c:v>
                </c:pt>
                <c:pt idx="34">
                  <c:v>210000</c:v>
                </c:pt>
                <c:pt idx="35">
                  <c:v>210000</c:v>
                </c:pt>
                <c:pt idx="36">
                  <c:v>251000</c:v>
                </c:pt>
                <c:pt idx="37">
                  <c:v>251000</c:v>
                </c:pt>
                <c:pt idx="38">
                  <c:v>251000</c:v>
                </c:pt>
                <c:pt idx="39">
                  <c:v>380000</c:v>
                </c:pt>
                <c:pt idx="40">
                  <c:v>240000</c:v>
                </c:pt>
                <c:pt idx="41">
                  <c:v>360000</c:v>
                </c:pt>
                <c:pt idx="42">
                  <c:v>251000</c:v>
                </c:pt>
                <c:pt idx="43">
                  <c:v>200000</c:v>
                </c:pt>
                <c:pt idx="44">
                  <c:v>251000</c:v>
                </c:pt>
                <c:pt idx="45">
                  <c:v>250000</c:v>
                </c:pt>
                <c:pt idx="46">
                  <c:v>251000</c:v>
                </c:pt>
                <c:pt idx="47">
                  <c:v>250000</c:v>
                </c:pt>
                <c:pt idx="48">
                  <c:v>250000</c:v>
                </c:pt>
                <c:pt idx="49">
                  <c:v>276000</c:v>
                </c:pt>
                <c:pt idx="50">
                  <c:v>251000</c:v>
                </c:pt>
                <c:pt idx="51">
                  <c:v>250000</c:v>
                </c:pt>
                <c:pt idx="52">
                  <c:v>240000</c:v>
                </c:pt>
                <c:pt idx="53">
                  <c:v>250000</c:v>
                </c:pt>
                <c:pt idx="54">
                  <c:v>250000</c:v>
                </c:pt>
                <c:pt idx="55">
                  <c:v>300000</c:v>
                </c:pt>
                <c:pt idx="56">
                  <c:v>250000</c:v>
                </c:pt>
                <c:pt idx="57">
                  <c:v>200000</c:v>
                </c:pt>
                <c:pt idx="58">
                  <c:v>225000</c:v>
                </c:pt>
                <c:pt idx="59">
                  <c:v>251000</c:v>
                </c:pt>
                <c:pt idx="60">
                  <c:v>233000</c:v>
                </c:pt>
                <c:pt idx="61">
                  <c:v>251000</c:v>
                </c:pt>
                <c:pt idx="62">
                  <c:v>251000</c:v>
                </c:pt>
                <c:pt idx="63">
                  <c:v>255000</c:v>
                </c:pt>
                <c:pt idx="64">
                  <c:v>251000</c:v>
                </c:pt>
                <c:pt idx="65">
                  <c:v>300000</c:v>
                </c:pt>
                <c:pt idx="66">
                  <c:v>251000</c:v>
                </c:pt>
                <c:pt idx="67">
                  <c:v>240000</c:v>
                </c:pt>
                <c:pt idx="68">
                  <c:v>251000</c:v>
                </c:pt>
                <c:pt idx="69">
                  <c:v>251000</c:v>
                </c:pt>
                <c:pt idx="70">
                  <c:v>251000</c:v>
                </c:pt>
                <c:pt idx="71">
                  <c:v>300000</c:v>
                </c:pt>
                <c:pt idx="72">
                  <c:v>251000</c:v>
                </c:pt>
                <c:pt idx="73">
                  <c:v>251000</c:v>
                </c:pt>
                <c:pt idx="74">
                  <c:v>220000</c:v>
                </c:pt>
                <c:pt idx="75">
                  <c:v>350000</c:v>
                </c:pt>
                <c:pt idx="76">
                  <c:v>251000</c:v>
                </c:pt>
                <c:pt idx="77">
                  <c:v>251000</c:v>
                </c:pt>
                <c:pt idx="78">
                  <c:v>276000</c:v>
                </c:pt>
                <c:pt idx="79">
                  <c:v>251000</c:v>
                </c:pt>
                <c:pt idx="80">
                  <c:v>252000</c:v>
                </c:pt>
                <c:pt idx="81">
                  <c:v>300000</c:v>
                </c:pt>
                <c:pt idx="82">
                  <c:v>275000</c:v>
                </c:pt>
                <c:pt idx="83">
                  <c:v>260000</c:v>
                </c:pt>
                <c:pt idx="84">
                  <c:v>251000</c:v>
                </c:pt>
                <c:pt idx="85">
                  <c:v>265000</c:v>
                </c:pt>
                <c:pt idx="86">
                  <c:v>251000</c:v>
                </c:pt>
                <c:pt idx="87">
                  <c:v>240000</c:v>
                </c:pt>
                <c:pt idx="88">
                  <c:v>260000</c:v>
                </c:pt>
                <c:pt idx="89">
                  <c:v>251000</c:v>
                </c:pt>
                <c:pt idx="90">
                  <c:v>204000</c:v>
                </c:pt>
                <c:pt idx="91">
                  <c:v>251000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4BA-A10D-2EA73BD6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752"/>
        <c:axId val="173132672"/>
      </c:scatterChart>
      <c:valAx>
        <c:axId val="1731347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2672"/>
        <c:crosses val="autoZero"/>
        <c:crossBetween val="midCat"/>
      </c:valAx>
      <c:valAx>
        <c:axId val="173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SALARY SPREADS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SALARY SPREADS</a:t>
          </a:r>
        </a:p>
      </cx:txPr>
    </cx:title>
    <cx:plotArea>
      <cx:plotAreaRegion>
        <cx:series layoutId="boxWhisker" uniqueId="{47322DB4-1500-4868-91AF-52D090F165F3}">
          <cx:tx>
            <cx:txData>
              <cx:f>_xlchart.v1.0</cx:f>
              <cx:v>Mkt&amp;Fin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08A9F6-2E12-4E4C-9154-6F8EE461041D}">
          <cx:tx>
            <cx:txData>
              <cx:f>_xlchart.v1.2</cx:f>
              <cx:v>Mkt&amp;HR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Department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Department</a:t>
              </a:r>
            </a:p>
          </cx:txPr>
        </cx:title>
        <cx:tickLabels/>
      </cx:axis>
      <cx:axis id="1">
        <cx:valScaling min="100000"/>
        <cx:title>
          <cx:tx>
            <cx:txData>
              <cx:v>Salary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Salary</a:t>
              </a:r>
            </a:p>
          </cx:txPr>
        </cx:title>
        <cx:majorGridlines/>
        <cx:tickLabels/>
        <cx:spPr>
          <a:ln>
            <a:solidFill>
              <a:schemeClr val="tx1"/>
            </a:solidFill>
          </a:ln>
        </cx:spPr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0B970D51-0341-405A-9EAD-4FE05FFECC59}" formatIdx="0">
          <cx:tx>
            <cx:txData>
              <cx:f>_xlchart.v1.12</cx:f>
              <cx:v>Mkt&amp;Fin</cx:v>
            </cx:txData>
          </cx:tx>
          <cx:dataId val="0"/>
          <cx:layoutPr>
            <cx:binning intervalClosed="r"/>
          </cx:layoutPr>
        </cx:series>
        <cx:series layoutId="clusteredColumn" hidden="1" uniqueId="{252FB500-A837-4387-862A-2692DA6EFB0C}" formatIdx="1">
          <cx:tx>
            <cx:txData>
              <cx:f>_xlchart.v1.14</cx:f>
              <cx:v>Mkt&amp;HR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Salary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Spread</a:t>
          </a:r>
        </a:p>
      </cx:txPr>
    </cx:title>
    <cx:plotArea>
      <cx:plotAreaRegion>
        <cx:series layoutId="boxWhisker" uniqueId="{8A0FE309-186E-4C54-AB21-C393DF4A34B2}">
          <cx:tx>
            <cx:txData>
              <cx:f>_xlchart.v1.8</cx:f>
              <cx:v>Mkt&amp;Fin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24091A-9BC2-445C-BCBC-FD2203D85F30}">
          <cx:tx>
            <cx:txData>
              <cx:f>_xlchart.v1.10</cx:f>
              <cx:v>Mkt&amp;HR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Department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Department</a:t>
              </a:r>
            </a:p>
          </cx:txPr>
        </cx:title>
        <cx:tickLabels/>
      </cx:axis>
      <cx:axis id="1">
        <cx:valScaling min="150000"/>
        <cx:title>
          <cx:tx>
            <cx:txData>
              <cx:v>Salary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Salary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185736</xdr:rowOff>
    </xdr:from>
    <xdr:to>
      <xdr:col>11</xdr:col>
      <xdr:colOff>104775</xdr:colOff>
      <xdr:row>23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FE1692-2331-F25D-9273-7A5BBF1B15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086" y="566736"/>
              <a:ext cx="4967289" cy="3862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88901</xdr:colOff>
      <xdr:row>5</xdr:row>
      <xdr:rowOff>23416</xdr:rowOff>
    </xdr:from>
    <xdr:to>
      <xdr:col>21</xdr:col>
      <xdr:colOff>127001</xdr:colOff>
      <xdr:row>20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ACFDEE-E349-3100-AEA6-234B164B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22</xdr:row>
      <xdr:rowOff>166687</xdr:rowOff>
    </xdr:from>
    <xdr:to>
      <xdr:col>21</xdr:col>
      <xdr:colOff>333375</xdr:colOff>
      <xdr:row>37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E51AE-553D-9561-9B2B-FB2EFC17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27</xdr:row>
      <xdr:rowOff>4762</xdr:rowOff>
    </xdr:from>
    <xdr:to>
      <xdr:col>8</xdr:col>
      <xdr:colOff>561975</xdr:colOff>
      <xdr:row>40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3001A1-FC0C-C79B-8594-35974DA3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42</xdr:row>
      <xdr:rowOff>33337</xdr:rowOff>
    </xdr:from>
    <xdr:to>
      <xdr:col>8</xdr:col>
      <xdr:colOff>571500</xdr:colOff>
      <xdr:row>56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AC826C-6174-89B8-F6B4-31EA205E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6</xdr:row>
      <xdr:rowOff>4761</xdr:rowOff>
    </xdr:from>
    <xdr:to>
      <xdr:col>11</xdr:col>
      <xdr:colOff>323850</xdr:colOff>
      <xdr:row>20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F6EDAA-1465-982B-D1FD-C802F015A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20</xdr:row>
      <xdr:rowOff>176212</xdr:rowOff>
    </xdr:from>
    <xdr:to>
      <xdr:col>11</xdr:col>
      <xdr:colOff>381000</xdr:colOff>
      <xdr:row>33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337A52-9FF9-69C2-E08E-119F8713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91</xdr:row>
      <xdr:rowOff>33337</xdr:rowOff>
    </xdr:from>
    <xdr:to>
      <xdr:col>11</xdr:col>
      <xdr:colOff>500062</xdr:colOff>
      <xdr:row>105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653840-032C-3A95-6AF9-576A30E785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17368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</xdr:colOff>
      <xdr:row>3</xdr:row>
      <xdr:rowOff>42862</xdr:rowOff>
    </xdr:from>
    <xdr:to>
      <xdr:col>10</xdr:col>
      <xdr:colOff>309562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4AA8272-3C79-0ACB-6BDD-5113F820F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3562" y="614362"/>
              <a:ext cx="4572000" cy="3900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8</xdr:row>
      <xdr:rowOff>138112</xdr:rowOff>
    </xdr:from>
    <xdr:to>
      <xdr:col>13</xdr:col>
      <xdr:colOff>585787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0C08E-9472-401D-086B-86453A076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25</xdr:row>
      <xdr:rowOff>61912</xdr:rowOff>
    </xdr:from>
    <xdr:to>
      <xdr:col>13</xdr:col>
      <xdr:colOff>566737</xdr:colOff>
      <xdr:row>39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0EE3C-E65A-319C-5FBB-465F0D84C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8.293797569444" createdVersion="8" refreshedVersion="8" minRefreshableVersion="3" recordCount="119" xr:uid="{FDB34A80-FB1F-40B6-BF05-4FF8CBCF0146}">
  <cacheSource type="worksheet">
    <worksheetSource ref="A1:A120" sheet="TASK 1.1"/>
  </cacheSource>
  <cacheFields count="1">
    <cacheField name="Mkt&amp;Fin" numFmtId="0">
      <sharedItems containsString="0" containsBlank="1" containsNumber="1" containsInteger="1" minValue="200000" maxValue="940000" count="37">
        <n v="200000"/>
        <n v="250000"/>
        <n v="425000"/>
        <m/>
        <n v="252000"/>
        <n v="218000"/>
        <n v="300000"/>
        <n v="236000"/>
        <n v="393000"/>
        <n v="360000"/>
        <n v="240000"/>
        <n v="350000"/>
        <n v="260000"/>
        <n v="411000"/>
        <n v="287000"/>
        <n v="204000"/>
        <n v="268000"/>
        <n v="265000"/>
        <n v="275000"/>
        <n v="336000"/>
        <n v="230000"/>
        <n v="500000"/>
        <n v="270000"/>
        <n v="400000"/>
        <n v="220000"/>
        <n v="420000"/>
        <n v="280000"/>
        <n v="216000"/>
        <n v="940000"/>
        <n v="210000"/>
        <n v="690000"/>
        <n v="340000"/>
        <n v="285000"/>
        <n v="290000"/>
        <n v="650000"/>
        <n v="264000"/>
        <n v="295000"/>
      </sharedItems>
      <fieldGroup base="0">
        <rangePr startNum="200000" endNum="940000" groupInterval="50000"/>
        <groupItems count="17">
          <s v="(blank)"/>
          <s v="200000-249999"/>
          <s v="250000-299999"/>
          <s v="300000-349999"/>
          <s v="350000-399999"/>
          <s v="400000-449999"/>
          <s v="450000-499999"/>
          <s v="500000-549999"/>
          <s v="550000-599999"/>
          <s v="600000-649999"/>
          <s v="650000-699999"/>
          <s v="700000-749999"/>
          <s v="750000-799999"/>
          <s v="800000-849999"/>
          <s v="850000-899999"/>
          <s v="900000-949999"/>
          <s v="&gt;95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8.296563194446" createdVersion="8" refreshedVersion="8" minRefreshableVersion="3" recordCount="95" xr:uid="{CE956B05-D794-4FBB-9985-4F4D6C83751F}">
  <cacheSource type="worksheet">
    <worksheetSource ref="B1:B96" sheet="TASK 1.1"/>
  </cacheSource>
  <cacheFields count="1">
    <cacheField name="Mkt&amp;HR" numFmtId="0">
      <sharedItems containsString="0" containsBlank="1" containsNumber="1" containsInteger="1" minValue="200000" maxValue="450000" count="25">
        <n v="270000"/>
        <m/>
        <n v="260000"/>
        <n v="265000"/>
        <n v="360000"/>
        <n v="250000"/>
        <n v="278000"/>
        <n v="300000"/>
        <n v="320000"/>
        <n v="240000"/>
        <n v="200000"/>
        <n v="450000"/>
        <n v="216000"/>
        <n v="220000"/>
        <n v="275000"/>
        <n v="210000"/>
        <n v="380000"/>
        <n v="276000"/>
        <n v="400000"/>
        <n v="225000"/>
        <n v="233000"/>
        <n v="255000"/>
        <n v="350000"/>
        <n v="252000"/>
        <n v="204000"/>
      </sharedItems>
      <fieldGroup base="0">
        <rangePr startNum="200000" endNum="450000" groupInterval="50000"/>
        <groupItems count="7">
          <s v="(blank)"/>
          <s v="200000-249999"/>
          <s v="250000-299999"/>
          <s v="300000-349999"/>
          <s v="350000-399999"/>
          <s v="400000-450000"/>
          <s v="&gt;45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</r>
  <r>
    <x v="1"/>
  </r>
  <r>
    <x v="2"/>
  </r>
  <r>
    <x v="3"/>
  </r>
  <r>
    <x v="3"/>
  </r>
  <r>
    <x v="4"/>
  </r>
  <r>
    <x v="3"/>
  </r>
  <r>
    <x v="1"/>
  </r>
  <r>
    <x v="5"/>
  </r>
  <r>
    <x v="0"/>
  </r>
  <r>
    <x v="6"/>
  </r>
  <r>
    <x v="3"/>
  </r>
  <r>
    <x v="7"/>
  </r>
  <r>
    <x v="8"/>
  </r>
  <r>
    <x v="6"/>
  </r>
  <r>
    <x v="9"/>
  </r>
  <r>
    <x v="3"/>
  </r>
  <r>
    <x v="10"/>
  </r>
  <r>
    <x v="11"/>
  </r>
  <r>
    <x v="3"/>
  </r>
  <r>
    <x v="12"/>
  </r>
  <r>
    <x v="3"/>
  </r>
  <r>
    <x v="13"/>
  </r>
  <r>
    <x v="14"/>
  </r>
  <r>
    <x v="3"/>
  </r>
  <r>
    <x v="0"/>
  </r>
  <r>
    <x v="15"/>
  </r>
  <r>
    <x v="1"/>
  </r>
  <r>
    <x v="10"/>
  </r>
  <r>
    <x v="9"/>
  </r>
  <r>
    <x v="16"/>
  </r>
  <r>
    <x v="17"/>
  </r>
  <r>
    <x v="12"/>
  </r>
  <r>
    <x v="6"/>
  </r>
  <r>
    <x v="10"/>
  </r>
  <r>
    <x v="10"/>
  </r>
  <r>
    <x v="18"/>
  </r>
  <r>
    <x v="18"/>
  </r>
  <r>
    <x v="9"/>
  </r>
  <r>
    <x v="10"/>
  </r>
  <r>
    <x v="10"/>
  </r>
  <r>
    <x v="5"/>
  </r>
  <r>
    <x v="19"/>
  </r>
  <r>
    <x v="20"/>
  </r>
  <r>
    <x v="21"/>
  </r>
  <r>
    <x v="22"/>
  </r>
  <r>
    <x v="6"/>
  </r>
  <r>
    <x v="3"/>
  </r>
  <r>
    <x v="6"/>
  </r>
  <r>
    <x v="6"/>
  </r>
  <r>
    <x v="23"/>
  </r>
  <r>
    <x v="24"/>
  </r>
  <r>
    <x v="6"/>
  </r>
  <r>
    <x v="20"/>
  </r>
  <r>
    <x v="12"/>
  </r>
  <r>
    <x v="25"/>
  </r>
  <r>
    <x v="6"/>
  </r>
  <r>
    <x v="3"/>
  </r>
  <r>
    <x v="24"/>
  </r>
  <r>
    <x v="3"/>
  </r>
  <r>
    <x v="6"/>
  </r>
  <r>
    <x v="3"/>
  </r>
  <r>
    <x v="6"/>
  </r>
  <r>
    <x v="26"/>
  </r>
  <r>
    <x v="27"/>
  </r>
  <r>
    <x v="6"/>
  </r>
  <r>
    <x v="10"/>
  </r>
  <r>
    <x v="28"/>
  </r>
  <r>
    <x v="7"/>
  </r>
  <r>
    <x v="11"/>
  </r>
  <r>
    <x v="29"/>
  </r>
  <r>
    <x v="1"/>
  </r>
  <r>
    <x v="3"/>
  </r>
  <r>
    <x v="9"/>
  </r>
  <r>
    <x v="1"/>
  </r>
  <r>
    <x v="3"/>
  </r>
  <r>
    <x v="1"/>
  </r>
  <r>
    <x v="24"/>
  </r>
  <r>
    <x v="17"/>
  </r>
  <r>
    <x v="12"/>
  </r>
  <r>
    <x v="6"/>
  </r>
  <r>
    <x v="3"/>
  </r>
  <r>
    <x v="6"/>
  </r>
  <r>
    <x v="10"/>
  </r>
  <r>
    <x v="30"/>
  </r>
  <r>
    <x v="22"/>
  </r>
  <r>
    <x v="10"/>
  </r>
  <r>
    <x v="31"/>
  </r>
  <r>
    <x v="1"/>
  </r>
  <r>
    <x v="6"/>
  </r>
  <r>
    <x v="3"/>
  </r>
  <r>
    <x v="32"/>
  </r>
  <r>
    <x v="21"/>
  </r>
  <r>
    <x v="1"/>
  </r>
  <r>
    <x v="3"/>
  </r>
  <r>
    <x v="3"/>
  </r>
  <r>
    <x v="33"/>
  </r>
  <r>
    <x v="21"/>
  </r>
  <r>
    <x v="34"/>
  </r>
  <r>
    <x v="17"/>
  </r>
  <r>
    <x v="3"/>
  </r>
  <r>
    <x v="3"/>
  </r>
  <r>
    <x v="26"/>
  </r>
  <r>
    <x v="3"/>
  </r>
  <r>
    <x v="3"/>
  </r>
  <r>
    <x v="3"/>
  </r>
  <r>
    <x v="35"/>
  </r>
  <r>
    <x v="22"/>
  </r>
  <r>
    <x v="3"/>
  </r>
  <r>
    <x v="1"/>
  </r>
  <r>
    <x v="6"/>
  </r>
  <r>
    <x v="29"/>
  </r>
  <r>
    <x v="1"/>
  </r>
  <r>
    <x v="3"/>
  </r>
  <r>
    <x v="6"/>
  </r>
  <r>
    <x v="27"/>
  </r>
  <r>
    <x v="23"/>
  </r>
  <r>
    <x v="18"/>
  </r>
  <r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1"/>
  </r>
  <r>
    <x v="2"/>
  </r>
  <r>
    <x v="1"/>
  </r>
  <r>
    <x v="1"/>
  </r>
  <r>
    <x v="1"/>
  </r>
  <r>
    <x v="3"/>
  </r>
  <r>
    <x v="4"/>
  </r>
  <r>
    <x v="3"/>
  </r>
  <r>
    <x v="5"/>
  </r>
  <r>
    <x v="1"/>
  </r>
  <r>
    <x v="6"/>
  </r>
  <r>
    <x v="1"/>
  </r>
  <r>
    <x v="7"/>
  </r>
  <r>
    <x v="8"/>
  </r>
  <r>
    <x v="9"/>
  </r>
  <r>
    <x v="1"/>
  </r>
  <r>
    <x v="7"/>
  </r>
  <r>
    <x v="1"/>
  </r>
  <r>
    <x v="1"/>
  </r>
  <r>
    <x v="1"/>
  </r>
  <r>
    <x v="10"/>
  </r>
  <r>
    <x v="1"/>
  </r>
  <r>
    <x v="1"/>
  </r>
  <r>
    <x v="11"/>
  </r>
  <r>
    <x v="12"/>
  </r>
  <r>
    <x v="13"/>
  </r>
  <r>
    <x v="1"/>
  </r>
  <r>
    <x v="1"/>
  </r>
  <r>
    <x v="14"/>
  </r>
  <r>
    <x v="1"/>
  </r>
  <r>
    <x v="1"/>
  </r>
  <r>
    <x v="1"/>
  </r>
  <r>
    <x v="9"/>
  </r>
  <r>
    <x v="1"/>
  </r>
  <r>
    <x v="15"/>
  </r>
  <r>
    <x v="15"/>
  </r>
  <r>
    <x v="1"/>
  </r>
  <r>
    <x v="1"/>
  </r>
  <r>
    <x v="1"/>
  </r>
  <r>
    <x v="16"/>
  </r>
  <r>
    <x v="9"/>
  </r>
  <r>
    <x v="4"/>
  </r>
  <r>
    <x v="1"/>
  </r>
  <r>
    <x v="10"/>
  </r>
  <r>
    <x v="1"/>
  </r>
  <r>
    <x v="5"/>
  </r>
  <r>
    <x v="1"/>
  </r>
  <r>
    <x v="5"/>
  </r>
  <r>
    <x v="5"/>
  </r>
  <r>
    <x v="17"/>
  </r>
  <r>
    <x v="1"/>
  </r>
  <r>
    <x v="5"/>
  </r>
  <r>
    <x v="9"/>
  </r>
  <r>
    <x v="5"/>
  </r>
  <r>
    <x v="5"/>
  </r>
  <r>
    <x v="18"/>
  </r>
  <r>
    <x v="7"/>
  </r>
  <r>
    <x v="5"/>
  </r>
  <r>
    <x v="10"/>
  </r>
  <r>
    <x v="19"/>
  </r>
  <r>
    <x v="1"/>
  </r>
  <r>
    <x v="18"/>
  </r>
  <r>
    <x v="20"/>
  </r>
  <r>
    <x v="1"/>
  </r>
  <r>
    <x v="1"/>
  </r>
  <r>
    <x v="21"/>
  </r>
  <r>
    <x v="1"/>
  </r>
  <r>
    <x v="7"/>
  </r>
  <r>
    <x v="1"/>
  </r>
  <r>
    <x v="9"/>
  </r>
  <r>
    <x v="1"/>
  </r>
  <r>
    <x v="1"/>
  </r>
  <r>
    <x v="1"/>
  </r>
  <r>
    <x v="7"/>
  </r>
  <r>
    <x v="1"/>
  </r>
  <r>
    <x v="1"/>
  </r>
  <r>
    <x v="13"/>
  </r>
  <r>
    <x v="22"/>
  </r>
  <r>
    <x v="1"/>
  </r>
  <r>
    <x v="1"/>
  </r>
  <r>
    <x v="17"/>
  </r>
  <r>
    <x v="1"/>
  </r>
  <r>
    <x v="23"/>
  </r>
  <r>
    <x v="7"/>
  </r>
  <r>
    <x v="14"/>
  </r>
  <r>
    <x v="2"/>
  </r>
  <r>
    <x v="1"/>
  </r>
  <r>
    <x v="3"/>
  </r>
  <r>
    <x v="1"/>
  </r>
  <r>
    <x v="9"/>
  </r>
  <r>
    <x v="2"/>
  </r>
  <r>
    <x v="1"/>
  </r>
  <r>
    <x v="2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DA2D5-9A66-49CC-B06E-D24DD810D98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6:N15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7"/>
    </i>
    <i>
      <x v="10"/>
    </i>
    <i>
      <x v="15"/>
    </i>
    <i t="grand">
      <x/>
    </i>
  </rowItems>
  <colItems count="1">
    <i/>
  </colItems>
  <dataFields count="1">
    <dataField name="Count of Mkt&amp;Fin" fld="0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8">
            <x v="1"/>
            <x v="2"/>
            <x v="3"/>
            <x v="4"/>
            <x v="5"/>
            <x v="7"/>
            <x v="10"/>
            <x v="15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76047-7679-42AD-89A8-DF42081653B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24:N30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kt&amp;HR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5"/>
  <sheetViews>
    <sheetView tabSelected="1" workbookViewId="0">
      <selection activeCell="E14" sqref="E14"/>
    </sheetView>
  </sheetViews>
  <sheetFormatPr defaultRowHeight="15" x14ac:dyDescent="0.25"/>
  <cols>
    <col min="1" max="1" width="8.5703125" bestFit="1" customWidth="1"/>
    <col min="2" max="2" width="9.28515625" bestFit="1" customWidth="1"/>
    <col min="3" max="3" width="16.85546875" bestFit="1" customWidth="1"/>
    <col min="4" max="4" width="14.42578125" bestFit="1" customWidth="1"/>
    <col min="5" max="5" width="16.5703125" bestFit="1" customWidth="1"/>
    <col min="6" max="6" width="7.42578125" bestFit="1" customWidth="1"/>
    <col min="7" max="7" width="13.42578125" bestFit="1" customWidth="1"/>
    <col min="8" max="8" width="9.7109375" bestFit="1" customWidth="1"/>
    <col min="9" max="9" width="10" bestFit="1" customWidth="1"/>
    <col min="10" max="10" width="17" bestFit="1" customWidth="1"/>
    <col min="11" max="11" width="17.140625" customWidth="1"/>
    <col min="12" max="12" width="10.5703125" bestFit="1" customWidth="1"/>
    <col min="13" max="13" width="8" bestFit="1" customWidth="1"/>
  </cols>
  <sheetData>
    <row r="1" spans="1:13" s="69" customFormat="1" ht="15.75" x14ac:dyDescent="0.2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</row>
    <row r="2" spans="1:13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852E-2E20-49B7-8BCD-A5999472AA51}">
  <sheetPr codeName="Sheet2"/>
  <dimension ref="A1:Z120"/>
  <sheetViews>
    <sheetView zoomScaleNormal="100" workbookViewId="0">
      <selection activeCell="M38" sqref="M38"/>
    </sheetView>
  </sheetViews>
  <sheetFormatPr defaultRowHeight="15" x14ac:dyDescent="0.25"/>
  <cols>
    <col min="4" max="4" width="9.7109375" customWidth="1"/>
    <col min="13" max="13" width="13.85546875" bestFit="1" customWidth="1"/>
    <col min="14" max="14" width="16.7109375" bestFit="1" customWidth="1"/>
    <col min="24" max="24" width="0" hidden="1" customWidth="1"/>
    <col min="25" max="25" width="13.85546875" hidden="1" customWidth="1"/>
    <col min="26" max="26" width="16.140625" hidden="1" customWidth="1"/>
  </cols>
  <sheetData>
    <row r="1" spans="1:26" x14ac:dyDescent="0.25">
      <c r="A1" s="3" t="s">
        <v>21</v>
      </c>
      <c r="B1" s="3" t="s">
        <v>17</v>
      </c>
      <c r="D1" s="39" t="s">
        <v>28</v>
      </c>
      <c r="E1" s="40" t="s">
        <v>27</v>
      </c>
      <c r="F1" s="40"/>
      <c r="G1" s="40"/>
      <c r="H1" s="40"/>
      <c r="I1" s="40"/>
      <c r="J1" s="40"/>
      <c r="K1" s="40"/>
      <c r="L1" s="4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6" x14ac:dyDescent="0.25">
      <c r="A2" s="1">
        <v>200000</v>
      </c>
      <c r="B2" s="1">
        <v>270000</v>
      </c>
    </row>
    <row r="3" spans="1:26" x14ac:dyDescent="0.25">
      <c r="A3" s="1">
        <v>250000</v>
      </c>
      <c r="B3" s="1"/>
      <c r="D3" s="27" t="s">
        <v>104</v>
      </c>
      <c r="E3" s="27"/>
      <c r="F3" s="26"/>
      <c r="M3" s="27" t="s">
        <v>105</v>
      </c>
      <c r="N3" s="27"/>
    </row>
    <row r="4" spans="1:26" x14ac:dyDescent="0.25">
      <c r="A4" s="1">
        <v>425000</v>
      </c>
      <c r="B4" s="1">
        <v>260000</v>
      </c>
      <c r="M4" s="36" t="s">
        <v>69</v>
      </c>
      <c r="X4" t="s">
        <v>21</v>
      </c>
    </row>
    <row r="5" spans="1:26" x14ac:dyDescent="0.25">
      <c r="A5" s="1"/>
      <c r="B5" s="1"/>
      <c r="X5" t="s">
        <v>62</v>
      </c>
      <c r="Y5">
        <f>MIN(A2:A120)</f>
        <v>200000</v>
      </c>
    </row>
    <row r="6" spans="1:26" x14ac:dyDescent="0.25">
      <c r="A6" s="1"/>
      <c r="B6" s="1"/>
      <c r="M6" s="28" t="s">
        <v>70</v>
      </c>
      <c r="N6" s="8" t="s">
        <v>72</v>
      </c>
      <c r="X6" t="s">
        <v>63</v>
      </c>
      <c r="Y6">
        <f>MAX(A2:A120)</f>
        <v>940000</v>
      </c>
    </row>
    <row r="7" spans="1:26" x14ac:dyDescent="0.25">
      <c r="A7" s="1">
        <v>252000</v>
      </c>
      <c r="B7" s="1"/>
      <c r="M7" s="29" t="s">
        <v>73</v>
      </c>
      <c r="N7" s="30">
        <v>26</v>
      </c>
      <c r="X7" t="s">
        <v>64</v>
      </c>
    </row>
    <row r="8" spans="1:26" x14ac:dyDescent="0.25">
      <c r="A8" s="1"/>
      <c r="B8" s="1">
        <v>265000</v>
      </c>
      <c r="M8" s="29" t="s">
        <v>74</v>
      </c>
      <c r="N8" s="30">
        <v>32</v>
      </c>
      <c r="X8">
        <v>200000</v>
      </c>
      <c r="Y8">
        <v>400000</v>
      </c>
      <c r="Z8" t="str">
        <f>CONCATENATE(X8:X12,"-",Y8:Y12)</f>
        <v>200000-400000</v>
      </c>
    </row>
    <row r="9" spans="1:26" x14ac:dyDescent="0.25">
      <c r="A9" s="1">
        <v>250000</v>
      </c>
      <c r="B9" s="1">
        <v>360000</v>
      </c>
      <c r="M9" s="29" t="s">
        <v>75</v>
      </c>
      <c r="N9" s="30">
        <v>18</v>
      </c>
      <c r="X9">
        <v>400001</v>
      </c>
      <c r="Y9">
        <v>600000</v>
      </c>
      <c r="Z9" t="str">
        <f>CONCATENATE(X9:X12,"-",Y9:Y12)</f>
        <v>400001-600000</v>
      </c>
    </row>
    <row r="10" spans="1:26" x14ac:dyDescent="0.25">
      <c r="A10" s="1">
        <v>218000</v>
      </c>
      <c r="B10" s="1">
        <v>265000</v>
      </c>
      <c r="M10" s="29" t="s">
        <v>76</v>
      </c>
      <c r="N10" s="30">
        <v>7</v>
      </c>
      <c r="X10">
        <v>600001</v>
      </c>
      <c r="Y10">
        <v>800000</v>
      </c>
      <c r="Z10" t="str">
        <f>CONCATENATE(X10:X13,"-",Y10:Y13)</f>
        <v>600001-800000</v>
      </c>
    </row>
    <row r="11" spans="1:26" x14ac:dyDescent="0.25">
      <c r="A11" s="1">
        <v>200000</v>
      </c>
      <c r="B11" s="1">
        <v>250000</v>
      </c>
      <c r="M11" s="29" t="s">
        <v>77</v>
      </c>
      <c r="N11" s="30">
        <v>5</v>
      </c>
      <c r="X11">
        <v>800001</v>
      </c>
      <c r="Y11">
        <v>1000000</v>
      </c>
      <c r="Z11" t="str">
        <f>CONCATENATE(X11:X14,"-",Y11:Y14)</f>
        <v>800001-1000000</v>
      </c>
    </row>
    <row r="12" spans="1:26" x14ac:dyDescent="0.25">
      <c r="A12" s="1">
        <v>300000</v>
      </c>
      <c r="B12" s="1"/>
      <c r="M12" s="29" t="s">
        <v>78</v>
      </c>
      <c r="N12" s="30">
        <v>3</v>
      </c>
      <c r="X12">
        <v>1000001</v>
      </c>
      <c r="Y12">
        <v>1200000</v>
      </c>
      <c r="Z12" t="str">
        <f>CONCATENATE(X12:X15,"-",Y12:Y15)</f>
        <v>1000001-1200000</v>
      </c>
    </row>
    <row r="13" spans="1:26" ht="15.75" thickBot="1" x14ac:dyDescent="0.3">
      <c r="A13" s="1"/>
      <c r="B13" s="1">
        <v>278000</v>
      </c>
      <c r="M13" s="29" t="s">
        <v>79</v>
      </c>
      <c r="N13" s="30">
        <v>2</v>
      </c>
    </row>
    <row r="14" spans="1:26" x14ac:dyDescent="0.25">
      <c r="A14" s="1">
        <v>236000</v>
      </c>
      <c r="B14" s="1"/>
      <c r="M14" s="29" t="s">
        <v>80</v>
      </c>
      <c r="N14" s="30">
        <v>1</v>
      </c>
      <c r="X14" s="17" t="s">
        <v>65</v>
      </c>
      <c r="Y14" s="17" t="s">
        <v>67</v>
      </c>
    </row>
    <row r="15" spans="1:26" x14ac:dyDescent="0.25">
      <c r="A15" s="1">
        <v>393000</v>
      </c>
      <c r="B15" s="1">
        <v>300000</v>
      </c>
      <c r="M15" s="29" t="s">
        <v>71</v>
      </c>
      <c r="N15" s="30">
        <v>94</v>
      </c>
      <c r="X15" s="14">
        <v>400001</v>
      </c>
      <c r="Y15" s="15">
        <v>85</v>
      </c>
    </row>
    <row r="16" spans="1:26" x14ac:dyDescent="0.25">
      <c r="A16" s="1">
        <v>300000</v>
      </c>
      <c r="B16" s="1">
        <v>320000</v>
      </c>
      <c r="X16" s="14">
        <v>600001</v>
      </c>
      <c r="Y16" s="15">
        <v>6</v>
      </c>
    </row>
    <row r="17" spans="1:25" x14ac:dyDescent="0.25">
      <c r="A17" s="1">
        <v>360000</v>
      </c>
      <c r="B17" s="1">
        <v>240000</v>
      </c>
      <c r="X17" s="14">
        <v>800001</v>
      </c>
      <c r="Y17" s="15">
        <v>2</v>
      </c>
    </row>
    <row r="18" spans="1:25" x14ac:dyDescent="0.25">
      <c r="A18" s="1"/>
      <c r="B18" s="1"/>
      <c r="X18" s="14">
        <v>1000001</v>
      </c>
      <c r="Y18" s="15">
        <v>1</v>
      </c>
    </row>
    <row r="19" spans="1:25" ht="15.75" thickBot="1" x14ac:dyDescent="0.3">
      <c r="A19" s="1">
        <v>240000</v>
      </c>
      <c r="B19" s="1">
        <v>300000</v>
      </c>
      <c r="X19" s="16" t="s">
        <v>66</v>
      </c>
      <c r="Y19" s="16">
        <v>0</v>
      </c>
    </row>
    <row r="20" spans="1:25" x14ac:dyDescent="0.25">
      <c r="A20" s="1">
        <v>350000</v>
      </c>
      <c r="B20" s="1"/>
    </row>
    <row r="21" spans="1:25" x14ac:dyDescent="0.25">
      <c r="A21" s="1"/>
      <c r="B21" s="1"/>
    </row>
    <row r="22" spans="1:25" x14ac:dyDescent="0.25">
      <c r="A22" s="1">
        <v>260000</v>
      </c>
      <c r="B22" s="1"/>
      <c r="M22" s="36" t="s">
        <v>81</v>
      </c>
    </row>
    <row r="23" spans="1:25" x14ac:dyDescent="0.25">
      <c r="A23" s="1"/>
      <c r="B23" s="1">
        <v>200000</v>
      </c>
    </row>
    <row r="24" spans="1:25" x14ac:dyDescent="0.25">
      <c r="A24" s="1">
        <v>411000</v>
      </c>
      <c r="B24" s="1"/>
      <c r="M24" s="28" t="s">
        <v>70</v>
      </c>
      <c r="N24" s="8" t="s">
        <v>83</v>
      </c>
    </row>
    <row r="25" spans="1:25" x14ac:dyDescent="0.25">
      <c r="A25" s="1">
        <v>287000</v>
      </c>
      <c r="B25" s="1"/>
      <c r="D25" s="27" t="s">
        <v>106</v>
      </c>
      <c r="E25" s="27"/>
      <c r="F25" s="27"/>
      <c r="G25" s="27"/>
      <c r="M25" s="29" t="s">
        <v>73</v>
      </c>
      <c r="N25" s="30">
        <v>17</v>
      </c>
    </row>
    <row r="26" spans="1:25" x14ac:dyDescent="0.25">
      <c r="A26" s="1"/>
      <c r="B26" s="1">
        <v>450000</v>
      </c>
      <c r="M26" s="29" t="s">
        <v>74</v>
      </c>
      <c r="N26" s="30">
        <v>22</v>
      </c>
    </row>
    <row r="27" spans="1:25" x14ac:dyDescent="0.25">
      <c r="A27" s="1">
        <v>200000</v>
      </c>
      <c r="B27" s="1">
        <v>216000</v>
      </c>
      <c r="D27" s="7" t="s">
        <v>84</v>
      </c>
      <c r="M27" s="29" t="s">
        <v>75</v>
      </c>
      <c r="N27" s="30">
        <v>7</v>
      </c>
    </row>
    <row r="28" spans="1:25" x14ac:dyDescent="0.25">
      <c r="A28" s="1">
        <v>204000</v>
      </c>
      <c r="B28" s="1">
        <v>220000</v>
      </c>
      <c r="M28" s="29" t="s">
        <v>76</v>
      </c>
      <c r="N28" s="30">
        <v>4</v>
      </c>
    </row>
    <row r="29" spans="1:25" x14ac:dyDescent="0.25">
      <c r="A29" s="1">
        <v>250000</v>
      </c>
      <c r="B29" s="1"/>
      <c r="M29" s="29" t="s">
        <v>82</v>
      </c>
      <c r="N29" s="30">
        <v>3</v>
      </c>
    </row>
    <row r="30" spans="1:25" x14ac:dyDescent="0.25">
      <c r="A30" s="1">
        <v>240000</v>
      </c>
      <c r="B30" s="1"/>
      <c r="M30" s="29" t="s">
        <v>71</v>
      </c>
      <c r="N30" s="30">
        <v>53</v>
      </c>
    </row>
    <row r="31" spans="1:25" x14ac:dyDescent="0.25">
      <c r="A31" s="1">
        <v>360000</v>
      </c>
      <c r="B31" s="1">
        <v>275000</v>
      </c>
    </row>
    <row r="32" spans="1:25" x14ac:dyDescent="0.25">
      <c r="A32" s="1">
        <v>268000</v>
      </c>
      <c r="B32" s="1"/>
    </row>
    <row r="33" spans="1:4" x14ac:dyDescent="0.25">
      <c r="A33" s="1">
        <v>265000</v>
      </c>
      <c r="B33" s="1"/>
    </row>
    <row r="34" spans="1:4" x14ac:dyDescent="0.25">
      <c r="A34" s="1">
        <v>260000</v>
      </c>
      <c r="B34" s="1"/>
    </row>
    <row r="35" spans="1:4" x14ac:dyDescent="0.25">
      <c r="A35" s="1">
        <v>300000</v>
      </c>
      <c r="B35" s="1">
        <v>240000</v>
      </c>
    </row>
    <row r="36" spans="1:4" x14ac:dyDescent="0.25">
      <c r="A36" s="1">
        <v>240000</v>
      </c>
      <c r="B36" s="1"/>
    </row>
    <row r="37" spans="1:4" x14ac:dyDescent="0.25">
      <c r="A37" s="1">
        <v>240000</v>
      </c>
      <c r="B37" s="1">
        <v>210000</v>
      </c>
    </row>
    <row r="38" spans="1:4" x14ac:dyDescent="0.25">
      <c r="A38" s="1">
        <v>275000</v>
      </c>
      <c r="B38" s="1">
        <v>210000</v>
      </c>
    </row>
    <row r="39" spans="1:4" x14ac:dyDescent="0.25">
      <c r="A39" s="1">
        <v>275000</v>
      </c>
      <c r="B39" s="1"/>
    </row>
    <row r="40" spans="1:4" x14ac:dyDescent="0.25">
      <c r="A40" s="1">
        <v>360000</v>
      </c>
      <c r="B40" s="1"/>
    </row>
    <row r="41" spans="1:4" x14ac:dyDescent="0.25">
      <c r="A41" s="1">
        <v>240000</v>
      </c>
      <c r="B41" s="1"/>
    </row>
    <row r="42" spans="1:4" x14ac:dyDescent="0.25">
      <c r="A42" s="1">
        <v>240000</v>
      </c>
      <c r="B42" s="1">
        <v>380000</v>
      </c>
      <c r="D42" s="7" t="s">
        <v>85</v>
      </c>
    </row>
    <row r="43" spans="1:4" x14ac:dyDescent="0.25">
      <c r="A43" s="1">
        <v>218000</v>
      </c>
      <c r="B43" s="1">
        <v>240000</v>
      </c>
    </row>
    <row r="44" spans="1:4" x14ac:dyDescent="0.25">
      <c r="A44" s="1">
        <v>336000</v>
      </c>
      <c r="B44" s="1">
        <v>360000</v>
      </c>
    </row>
    <row r="45" spans="1:4" x14ac:dyDescent="0.25">
      <c r="A45" s="1">
        <v>230000</v>
      </c>
      <c r="B45" s="1"/>
    </row>
    <row r="46" spans="1:4" x14ac:dyDescent="0.25">
      <c r="A46" s="1">
        <v>500000</v>
      </c>
      <c r="B46" s="1">
        <v>200000</v>
      </c>
    </row>
    <row r="47" spans="1:4" x14ac:dyDescent="0.25">
      <c r="A47" s="1">
        <v>270000</v>
      </c>
      <c r="B47" s="1"/>
    </row>
    <row r="48" spans="1:4" x14ac:dyDescent="0.25">
      <c r="A48" s="1">
        <v>300000</v>
      </c>
      <c r="B48" s="1">
        <v>250000</v>
      </c>
    </row>
    <row r="49" spans="1:2" x14ac:dyDescent="0.25">
      <c r="A49" s="1"/>
      <c r="B49" s="1"/>
    </row>
    <row r="50" spans="1:2" x14ac:dyDescent="0.25">
      <c r="A50" s="1">
        <v>300000</v>
      </c>
      <c r="B50" s="1">
        <v>250000</v>
      </c>
    </row>
    <row r="51" spans="1:2" x14ac:dyDescent="0.25">
      <c r="A51" s="1">
        <v>300000</v>
      </c>
      <c r="B51" s="1">
        <v>250000</v>
      </c>
    </row>
    <row r="52" spans="1:2" x14ac:dyDescent="0.25">
      <c r="A52" s="1">
        <v>400000</v>
      </c>
      <c r="B52" s="1">
        <v>276000</v>
      </c>
    </row>
    <row r="53" spans="1:2" x14ac:dyDescent="0.25">
      <c r="A53" s="1">
        <v>220000</v>
      </c>
      <c r="B53" s="1"/>
    </row>
    <row r="54" spans="1:2" x14ac:dyDescent="0.25">
      <c r="A54" s="1">
        <v>300000</v>
      </c>
      <c r="B54" s="1">
        <v>250000</v>
      </c>
    </row>
    <row r="55" spans="1:2" x14ac:dyDescent="0.25">
      <c r="A55" s="1">
        <v>230000</v>
      </c>
      <c r="B55" s="1">
        <v>240000</v>
      </c>
    </row>
    <row r="56" spans="1:2" x14ac:dyDescent="0.25">
      <c r="A56" s="1">
        <v>260000</v>
      </c>
      <c r="B56" s="1">
        <v>250000</v>
      </c>
    </row>
    <row r="57" spans="1:2" x14ac:dyDescent="0.25">
      <c r="A57" s="1">
        <v>420000</v>
      </c>
      <c r="B57" s="1">
        <v>250000</v>
      </c>
    </row>
    <row r="58" spans="1:2" x14ac:dyDescent="0.25">
      <c r="A58" s="1">
        <v>300000</v>
      </c>
      <c r="B58" s="1">
        <v>400000</v>
      </c>
    </row>
    <row r="59" spans="1:2" x14ac:dyDescent="0.25">
      <c r="A59" s="1"/>
      <c r="B59" s="1">
        <v>300000</v>
      </c>
    </row>
    <row r="60" spans="1:2" x14ac:dyDescent="0.25">
      <c r="A60" s="1">
        <v>220000</v>
      </c>
      <c r="B60" s="1">
        <v>250000</v>
      </c>
    </row>
    <row r="61" spans="1:2" x14ac:dyDescent="0.25">
      <c r="A61" s="1"/>
      <c r="B61" s="1">
        <v>200000</v>
      </c>
    </row>
    <row r="62" spans="1:2" x14ac:dyDescent="0.25">
      <c r="A62" s="1">
        <v>300000</v>
      </c>
      <c r="B62" s="1">
        <v>225000</v>
      </c>
    </row>
    <row r="63" spans="1:2" x14ac:dyDescent="0.25">
      <c r="A63" s="1"/>
      <c r="B63" s="1"/>
    </row>
    <row r="64" spans="1:2" x14ac:dyDescent="0.25">
      <c r="A64" s="1">
        <v>300000</v>
      </c>
      <c r="B64" s="1">
        <v>400000</v>
      </c>
    </row>
    <row r="65" spans="1:2" x14ac:dyDescent="0.25">
      <c r="A65" s="1">
        <v>280000</v>
      </c>
      <c r="B65" s="1">
        <v>233000</v>
      </c>
    </row>
    <row r="66" spans="1:2" x14ac:dyDescent="0.25">
      <c r="A66" s="1">
        <v>216000</v>
      </c>
      <c r="B66" s="1"/>
    </row>
    <row r="67" spans="1:2" x14ac:dyDescent="0.25">
      <c r="A67" s="1">
        <v>300000</v>
      </c>
      <c r="B67" s="1"/>
    </row>
    <row r="68" spans="1:2" x14ac:dyDescent="0.25">
      <c r="A68" s="1">
        <v>240000</v>
      </c>
      <c r="B68" s="1">
        <v>255000</v>
      </c>
    </row>
    <row r="69" spans="1:2" x14ac:dyDescent="0.25">
      <c r="A69" s="1">
        <v>940000</v>
      </c>
      <c r="B69" s="1"/>
    </row>
    <row r="70" spans="1:2" x14ac:dyDescent="0.25">
      <c r="A70" s="1">
        <v>236000</v>
      </c>
      <c r="B70" s="1">
        <v>300000</v>
      </c>
    </row>
    <row r="71" spans="1:2" x14ac:dyDescent="0.25">
      <c r="A71" s="1">
        <v>350000</v>
      </c>
      <c r="B71" s="1"/>
    </row>
    <row r="72" spans="1:2" x14ac:dyDescent="0.25">
      <c r="A72" s="1">
        <v>210000</v>
      </c>
      <c r="B72" s="1">
        <v>240000</v>
      </c>
    </row>
    <row r="73" spans="1:2" x14ac:dyDescent="0.25">
      <c r="A73" s="1">
        <v>250000</v>
      </c>
      <c r="B73" s="1"/>
    </row>
    <row r="74" spans="1:2" x14ac:dyDescent="0.25">
      <c r="A74" s="1"/>
      <c r="B74" s="1"/>
    </row>
    <row r="75" spans="1:2" x14ac:dyDescent="0.25">
      <c r="A75" s="1">
        <v>360000</v>
      </c>
      <c r="B75" s="1"/>
    </row>
    <row r="76" spans="1:2" x14ac:dyDescent="0.25">
      <c r="A76" s="1">
        <v>250000</v>
      </c>
      <c r="B76" s="1">
        <v>300000</v>
      </c>
    </row>
    <row r="77" spans="1:2" x14ac:dyDescent="0.25">
      <c r="A77" s="1"/>
      <c r="B77" s="1"/>
    </row>
    <row r="78" spans="1:2" x14ac:dyDescent="0.25">
      <c r="A78" s="1">
        <v>250000</v>
      </c>
      <c r="B78" s="1"/>
    </row>
    <row r="79" spans="1:2" x14ac:dyDescent="0.25">
      <c r="A79" s="1">
        <v>220000</v>
      </c>
      <c r="B79" s="1">
        <v>220000</v>
      </c>
    </row>
    <row r="80" spans="1:2" x14ac:dyDescent="0.25">
      <c r="A80" s="1">
        <v>265000</v>
      </c>
      <c r="B80" s="1">
        <v>350000</v>
      </c>
    </row>
    <row r="81" spans="1:2" x14ac:dyDescent="0.25">
      <c r="A81" s="1">
        <v>260000</v>
      </c>
      <c r="B81" s="1"/>
    </row>
    <row r="82" spans="1:2" x14ac:dyDescent="0.25">
      <c r="A82" s="1">
        <v>300000</v>
      </c>
      <c r="B82" s="1"/>
    </row>
    <row r="83" spans="1:2" x14ac:dyDescent="0.25">
      <c r="A83" s="1"/>
      <c r="B83" s="1">
        <v>276000</v>
      </c>
    </row>
    <row r="84" spans="1:2" x14ac:dyDescent="0.25">
      <c r="A84" s="1">
        <v>300000</v>
      </c>
      <c r="B84" s="1"/>
    </row>
    <row r="85" spans="1:2" x14ac:dyDescent="0.25">
      <c r="A85" s="1">
        <v>240000</v>
      </c>
      <c r="B85" s="1">
        <v>252000</v>
      </c>
    </row>
    <row r="86" spans="1:2" x14ac:dyDescent="0.25">
      <c r="A86" s="1">
        <v>690000</v>
      </c>
      <c r="B86" s="1">
        <v>300000</v>
      </c>
    </row>
    <row r="87" spans="1:2" x14ac:dyDescent="0.25">
      <c r="A87" s="1">
        <v>270000</v>
      </c>
      <c r="B87" s="1">
        <v>275000</v>
      </c>
    </row>
    <row r="88" spans="1:2" x14ac:dyDescent="0.25">
      <c r="A88" s="1">
        <v>240000</v>
      </c>
      <c r="B88" s="1">
        <v>260000</v>
      </c>
    </row>
    <row r="89" spans="1:2" x14ac:dyDescent="0.25">
      <c r="A89" s="1">
        <v>340000</v>
      </c>
      <c r="B89" s="1"/>
    </row>
    <row r="90" spans="1:2" x14ac:dyDescent="0.25">
      <c r="A90" s="1">
        <v>250000</v>
      </c>
      <c r="B90" s="1">
        <v>265000</v>
      </c>
    </row>
    <row r="91" spans="1:2" x14ac:dyDescent="0.25">
      <c r="A91" s="1">
        <v>300000</v>
      </c>
      <c r="B91" s="1"/>
    </row>
    <row r="92" spans="1:2" x14ac:dyDescent="0.25">
      <c r="A92" s="1"/>
      <c r="B92" s="1">
        <v>240000</v>
      </c>
    </row>
    <row r="93" spans="1:2" x14ac:dyDescent="0.25">
      <c r="A93" s="1">
        <v>285000</v>
      </c>
      <c r="B93" s="1">
        <v>260000</v>
      </c>
    </row>
    <row r="94" spans="1:2" x14ac:dyDescent="0.25">
      <c r="A94" s="1">
        <v>500000</v>
      </c>
      <c r="B94" s="1"/>
    </row>
    <row r="95" spans="1:2" x14ac:dyDescent="0.25">
      <c r="A95" s="1">
        <v>250000</v>
      </c>
      <c r="B95" s="1">
        <v>204000</v>
      </c>
    </row>
    <row r="96" spans="1:2" x14ac:dyDescent="0.25">
      <c r="A96" s="1"/>
      <c r="B96" s="1"/>
    </row>
    <row r="97" spans="1:1" x14ac:dyDescent="0.25">
      <c r="A97" s="1"/>
    </row>
    <row r="98" spans="1:1" x14ac:dyDescent="0.25">
      <c r="A98" s="1">
        <v>290000</v>
      </c>
    </row>
    <row r="99" spans="1:1" x14ac:dyDescent="0.25">
      <c r="A99" s="1">
        <v>500000</v>
      </c>
    </row>
    <row r="100" spans="1:1" x14ac:dyDescent="0.25">
      <c r="A100" s="1">
        <v>650000</v>
      </c>
    </row>
    <row r="101" spans="1:1" x14ac:dyDescent="0.25">
      <c r="A101" s="1">
        <v>265000</v>
      </c>
    </row>
    <row r="102" spans="1:1" x14ac:dyDescent="0.25">
      <c r="A102" s="1"/>
    </row>
    <row r="103" spans="1:1" x14ac:dyDescent="0.25">
      <c r="A103" s="1"/>
    </row>
    <row r="104" spans="1:1" x14ac:dyDescent="0.25">
      <c r="A104" s="1">
        <v>280000</v>
      </c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>
        <v>264000</v>
      </c>
    </row>
    <row r="109" spans="1:1" x14ac:dyDescent="0.25">
      <c r="A109" s="1">
        <v>270000</v>
      </c>
    </row>
    <row r="110" spans="1:1" x14ac:dyDescent="0.25">
      <c r="A110" s="1"/>
    </row>
    <row r="111" spans="1:1" x14ac:dyDescent="0.25">
      <c r="A111" s="1">
        <v>250000</v>
      </c>
    </row>
    <row r="112" spans="1:1" x14ac:dyDescent="0.25">
      <c r="A112" s="1">
        <v>300000</v>
      </c>
    </row>
    <row r="113" spans="1:1" x14ac:dyDescent="0.25">
      <c r="A113" s="1">
        <v>210000</v>
      </c>
    </row>
    <row r="114" spans="1:1" x14ac:dyDescent="0.25">
      <c r="A114" s="1">
        <v>250000</v>
      </c>
    </row>
    <row r="115" spans="1:1" x14ac:dyDescent="0.25">
      <c r="A115" s="1"/>
    </row>
    <row r="116" spans="1:1" x14ac:dyDescent="0.25">
      <c r="A116" s="1">
        <v>300000</v>
      </c>
    </row>
    <row r="117" spans="1:1" x14ac:dyDescent="0.25">
      <c r="A117" s="1">
        <v>216000</v>
      </c>
    </row>
    <row r="118" spans="1:1" x14ac:dyDescent="0.25">
      <c r="A118" s="1">
        <v>400000</v>
      </c>
    </row>
    <row r="119" spans="1:1" x14ac:dyDescent="0.25">
      <c r="A119" s="1">
        <v>275000</v>
      </c>
    </row>
    <row r="120" spans="1:1" x14ac:dyDescent="0.25">
      <c r="A120" s="1">
        <v>295000</v>
      </c>
    </row>
  </sheetData>
  <autoFilter ref="A1:B1" xr:uid="{E26D852E-2E20-49B7-8BCD-A5999472AA51}"/>
  <sortState xmlns:xlrd2="http://schemas.microsoft.com/office/spreadsheetml/2017/richdata2" ref="X15:X18">
    <sortCondition ref="X15"/>
  </sortState>
  <phoneticPr fontId="3" type="noConversion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ABFD-2015-49F7-9C06-B17742A88F4E}">
  <sheetPr codeName="Sheet3"/>
  <dimension ref="A1:P120"/>
  <sheetViews>
    <sheetView topLeftCell="E1" workbookViewId="0">
      <selection activeCell="H1" sqref="H1:L1"/>
    </sheetView>
  </sheetViews>
  <sheetFormatPr defaultRowHeight="15" x14ac:dyDescent="0.25"/>
  <cols>
    <col min="3" max="3" width="11.140625" bestFit="1" customWidth="1"/>
    <col min="6" max="6" width="11.140625" bestFit="1" customWidth="1"/>
    <col min="8" max="8" width="22.140625" bestFit="1" customWidth="1"/>
    <col min="9" max="9" width="14.140625" customWidth="1"/>
    <col min="10" max="10" width="14.7109375" bestFit="1" customWidth="1"/>
    <col min="11" max="11" width="14.7109375" customWidth="1"/>
    <col min="12" max="12" width="19.85546875" customWidth="1"/>
    <col min="13" max="13" width="18.140625" bestFit="1" customWidth="1"/>
    <col min="14" max="14" width="19" customWidth="1"/>
    <col min="15" max="15" width="21.7109375" customWidth="1"/>
    <col min="16" max="16" width="13.42578125" customWidth="1"/>
  </cols>
  <sheetData>
    <row r="1" spans="1:16" x14ac:dyDescent="0.25">
      <c r="A1" s="3" t="s">
        <v>21</v>
      </c>
      <c r="B1" s="7" t="s">
        <v>89</v>
      </c>
      <c r="C1" s="7" t="s">
        <v>90</v>
      </c>
      <c r="D1" s="3" t="s">
        <v>17</v>
      </c>
      <c r="E1" s="7" t="s">
        <v>89</v>
      </c>
      <c r="F1" s="7" t="s">
        <v>90</v>
      </c>
      <c r="H1" s="6" t="s">
        <v>56</v>
      </c>
      <c r="I1" s="4" t="s">
        <v>29</v>
      </c>
      <c r="J1" s="4"/>
      <c r="K1" s="4"/>
      <c r="L1" s="19"/>
      <c r="M1" s="18"/>
      <c r="N1" s="18"/>
      <c r="O1" s="18"/>
      <c r="P1" s="18"/>
    </row>
    <row r="2" spans="1:16" x14ac:dyDescent="0.25">
      <c r="A2" s="1">
        <v>200000</v>
      </c>
      <c r="B2" s="8">
        <f>A2-$I$5</f>
        <v>-99574.468085106404</v>
      </c>
      <c r="C2" s="8">
        <f>B2^2</f>
        <v>9915074694.4318733</v>
      </c>
      <c r="D2" s="1">
        <v>270000</v>
      </c>
      <c r="E2" s="8">
        <f>D2-$J$5</f>
        <v>-377.35849056602456</v>
      </c>
      <c r="F2" s="8">
        <f>E2^2</f>
        <v>142399.43040226845</v>
      </c>
    </row>
    <row r="3" spans="1:16" x14ac:dyDescent="0.25">
      <c r="A3" s="1">
        <v>250000</v>
      </c>
      <c r="B3" s="8">
        <f t="shared" ref="B3:B66" si="0">A3-$I$5</f>
        <v>-49574.468085106404</v>
      </c>
      <c r="C3" s="8">
        <f t="shared" ref="C3:C66" si="1">B3^2</f>
        <v>2457627885.9212332</v>
      </c>
      <c r="D3" s="1"/>
      <c r="E3" s="8">
        <f t="shared" ref="E3:E66" si="2">D3-$J$5</f>
        <v>-270377.35849056602</v>
      </c>
      <c r="F3" s="8">
        <f t="shared" ref="F3:F66" si="3">E3^2</f>
        <v>73103915984.33606</v>
      </c>
      <c r="M3" s="31" t="s">
        <v>91</v>
      </c>
      <c r="N3" s="31"/>
    </row>
    <row r="4" spans="1:16" x14ac:dyDescent="0.25">
      <c r="A4" s="1">
        <v>425000</v>
      </c>
      <c r="B4" s="8">
        <f t="shared" si="0"/>
        <v>125425.5319148936</v>
      </c>
      <c r="C4" s="8">
        <f t="shared" si="1"/>
        <v>15731564056.133991</v>
      </c>
      <c r="D4" s="1">
        <v>260000</v>
      </c>
      <c r="E4" s="8">
        <f t="shared" si="2"/>
        <v>-10377.358490566025</v>
      </c>
      <c r="F4" s="8">
        <f t="shared" si="3"/>
        <v>107689569.24172276</v>
      </c>
      <c r="H4" s="8"/>
      <c r="I4" s="52" t="s">
        <v>21</v>
      </c>
      <c r="J4" s="52" t="s">
        <v>17</v>
      </c>
      <c r="K4" s="8"/>
      <c r="M4" s="32" t="s">
        <v>21</v>
      </c>
      <c r="N4" s="32"/>
      <c r="O4" s="32" t="s">
        <v>17</v>
      </c>
      <c r="P4" s="32"/>
    </row>
    <row r="5" spans="1:16" x14ac:dyDescent="0.25">
      <c r="A5" s="1"/>
      <c r="B5" s="8">
        <f t="shared" si="0"/>
        <v>-299574.4680851064</v>
      </c>
      <c r="C5" s="8">
        <f t="shared" si="1"/>
        <v>89744861928.474442</v>
      </c>
      <c r="D5" s="1"/>
      <c r="E5" s="8">
        <f t="shared" si="2"/>
        <v>-270377.35849056602</v>
      </c>
      <c r="F5" s="8">
        <f t="shared" si="3"/>
        <v>73103915984.33606</v>
      </c>
      <c r="H5" s="52" t="s">
        <v>30</v>
      </c>
      <c r="I5" s="8">
        <f>AVERAGE(A2:A120)</f>
        <v>299574.4680851064</v>
      </c>
      <c r="J5" s="8">
        <f>AVERAGE(D2:D96)</f>
        <v>270377.35849056602</v>
      </c>
      <c r="K5" s="8"/>
      <c r="M5" s="10"/>
      <c r="N5" s="10"/>
      <c r="O5" s="10"/>
      <c r="P5" s="10"/>
    </row>
    <row r="6" spans="1:16" x14ac:dyDescent="0.25">
      <c r="A6" s="1"/>
      <c r="B6" s="8">
        <f t="shared" si="0"/>
        <v>-299574.4680851064</v>
      </c>
      <c r="C6" s="8">
        <f t="shared" si="1"/>
        <v>89744861928.474442</v>
      </c>
      <c r="D6" s="1"/>
      <c r="E6" s="8">
        <f t="shared" si="2"/>
        <v>-270377.35849056602</v>
      </c>
      <c r="F6" s="8">
        <f t="shared" si="3"/>
        <v>73103915984.33606</v>
      </c>
      <c r="H6" s="52" t="s">
        <v>86</v>
      </c>
      <c r="I6" s="8">
        <f>MEDIAN(A2:A120)</f>
        <v>270000</v>
      </c>
      <c r="J6" s="8">
        <f>MEDIAN(D2:D96)</f>
        <v>255000</v>
      </c>
      <c r="K6" s="8"/>
      <c r="M6" s="10" t="s">
        <v>30</v>
      </c>
      <c r="N6" s="11">
        <v>299574.468085106</v>
      </c>
      <c r="O6" s="10" t="s">
        <v>30</v>
      </c>
      <c r="P6" s="11">
        <v>270377.35849056602</v>
      </c>
    </row>
    <row r="7" spans="1:16" x14ac:dyDescent="0.25">
      <c r="A7" s="1">
        <v>252000</v>
      </c>
      <c r="B7" s="8">
        <f t="shared" si="0"/>
        <v>-47574.468085106404</v>
      </c>
      <c r="C7" s="8">
        <f t="shared" si="1"/>
        <v>2263330013.5808077</v>
      </c>
      <c r="D7" s="1"/>
      <c r="E7" s="8">
        <f t="shared" si="2"/>
        <v>-270377.35849056602</v>
      </c>
      <c r="F7" s="8">
        <f t="shared" si="3"/>
        <v>73103915984.33606</v>
      </c>
      <c r="H7" s="52" t="s">
        <v>33</v>
      </c>
      <c r="I7" s="8">
        <f>MODE(A2:A120)</f>
        <v>300000</v>
      </c>
      <c r="J7" s="8">
        <f>MODE(D2:D96)</f>
        <v>250000</v>
      </c>
      <c r="K7" s="8"/>
      <c r="M7" s="10" t="s">
        <v>31</v>
      </c>
      <c r="N7" s="11">
        <v>11195.0888152263</v>
      </c>
      <c r="O7" s="10" t="s">
        <v>31</v>
      </c>
      <c r="P7" s="11">
        <v>7525.1984247399387</v>
      </c>
    </row>
    <row r="8" spans="1:16" x14ac:dyDescent="0.25">
      <c r="A8" s="1"/>
      <c r="B8" s="8">
        <f t="shared" si="0"/>
        <v>-299574.4680851064</v>
      </c>
      <c r="C8" s="8">
        <f t="shared" si="1"/>
        <v>89744861928.474442</v>
      </c>
      <c r="D8" s="1">
        <v>265000</v>
      </c>
      <c r="E8" s="8">
        <f t="shared" si="2"/>
        <v>-5377.3584905660246</v>
      </c>
      <c r="F8" s="8">
        <f t="shared" si="3"/>
        <v>28915984.336062513</v>
      </c>
      <c r="H8" s="52" t="s">
        <v>87</v>
      </c>
      <c r="I8" s="8">
        <f>SUM(C2:C120)/COUNT(C2:C120)</f>
        <v>28060979217.943432</v>
      </c>
      <c r="J8" s="8">
        <f>SUM(F2:F96)/COUNT(F2:F96)</f>
        <v>33962451833.392635</v>
      </c>
      <c r="K8" s="8"/>
      <c r="M8" s="10" t="s">
        <v>32</v>
      </c>
      <c r="N8" s="11">
        <v>270000</v>
      </c>
      <c r="O8" s="10" t="s">
        <v>32</v>
      </c>
      <c r="P8" s="11">
        <v>255000</v>
      </c>
    </row>
    <row r="9" spans="1:16" x14ac:dyDescent="0.25">
      <c r="A9" s="1">
        <v>250000</v>
      </c>
      <c r="B9" s="8">
        <f t="shared" si="0"/>
        <v>-49574.468085106404</v>
      </c>
      <c r="C9" s="8">
        <f t="shared" si="1"/>
        <v>2457627885.9212332</v>
      </c>
      <c r="D9" s="1">
        <v>360000</v>
      </c>
      <c r="E9" s="8">
        <f t="shared" si="2"/>
        <v>89622.641509433975</v>
      </c>
      <c r="F9" s="8">
        <f t="shared" si="3"/>
        <v>8032217871.1285181</v>
      </c>
      <c r="H9" s="52" t="s">
        <v>34</v>
      </c>
      <c r="I9" s="8">
        <f>SQRT(I8)</f>
        <v>167514.11647363764</v>
      </c>
      <c r="J9" s="8">
        <f>SQRT(J8)</f>
        <v>184289.04425763522</v>
      </c>
      <c r="K9" s="8"/>
      <c r="M9" s="10" t="s">
        <v>33</v>
      </c>
      <c r="N9" s="11">
        <v>300000</v>
      </c>
      <c r="O9" s="10" t="s">
        <v>33</v>
      </c>
      <c r="P9" s="11">
        <v>250000</v>
      </c>
    </row>
    <row r="10" spans="1:16" x14ac:dyDescent="0.25">
      <c r="A10" s="1">
        <v>218000</v>
      </c>
      <c r="B10" s="8">
        <f t="shared" si="0"/>
        <v>-81574.468085106404</v>
      </c>
      <c r="C10" s="8">
        <f t="shared" si="1"/>
        <v>6654393843.3680429</v>
      </c>
      <c r="D10" s="1">
        <v>265000</v>
      </c>
      <c r="E10" s="8">
        <f t="shared" si="2"/>
        <v>-5377.3584905660246</v>
      </c>
      <c r="F10" s="8">
        <f t="shared" si="3"/>
        <v>28915984.336062513</v>
      </c>
      <c r="H10" s="52" t="s">
        <v>88</v>
      </c>
      <c r="I10" s="12">
        <f>I9/I5</f>
        <v>0.55917354220603466</v>
      </c>
      <c r="J10" s="12">
        <f>J9/J5</f>
        <v>0.68159939606801589</v>
      </c>
      <c r="K10" s="12"/>
      <c r="M10" s="10" t="s">
        <v>34</v>
      </c>
      <c r="N10" s="11">
        <v>108540.41310311909</v>
      </c>
      <c r="O10" s="10" t="s">
        <v>34</v>
      </c>
      <c r="P10" s="11">
        <v>54784.271470747401</v>
      </c>
    </row>
    <row r="11" spans="1:16" x14ac:dyDescent="0.25">
      <c r="A11" s="1">
        <v>200000</v>
      </c>
      <c r="B11" s="8">
        <f t="shared" si="0"/>
        <v>-99574.468085106404</v>
      </c>
      <c r="C11" s="8">
        <f t="shared" si="1"/>
        <v>9915074694.4318733</v>
      </c>
      <c r="D11" s="1">
        <v>250000</v>
      </c>
      <c r="E11" s="8">
        <f t="shared" si="2"/>
        <v>-20377.358490566025</v>
      </c>
      <c r="F11" s="8">
        <f t="shared" si="3"/>
        <v>415236739.05304325</v>
      </c>
      <c r="M11" s="10" t="s">
        <v>35</v>
      </c>
      <c r="N11" s="11">
        <v>11781021276.595745</v>
      </c>
      <c r="O11" s="10" t="s">
        <v>35</v>
      </c>
      <c r="P11" s="11">
        <v>3001316400.5805478</v>
      </c>
    </row>
    <row r="12" spans="1:16" x14ac:dyDescent="0.25">
      <c r="A12" s="1">
        <v>300000</v>
      </c>
      <c r="B12" s="8">
        <f t="shared" si="0"/>
        <v>425.53191489359597</v>
      </c>
      <c r="C12" s="8">
        <f t="shared" si="1"/>
        <v>181077.4105930106</v>
      </c>
      <c r="D12" s="1"/>
      <c r="E12" s="8">
        <f t="shared" si="2"/>
        <v>-270377.35849056602</v>
      </c>
      <c r="F12" s="8">
        <f t="shared" si="3"/>
        <v>73103915984.33606</v>
      </c>
      <c r="H12" s="43" t="s">
        <v>44</v>
      </c>
      <c r="I12" s="44"/>
      <c r="J12" s="44"/>
      <c r="K12" s="45"/>
      <c r="M12" s="10" t="s">
        <v>36</v>
      </c>
      <c r="N12" s="11">
        <v>14.537856501312538</v>
      </c>
      <c r="O12" s="10" t="s">
        <v>36</v>
      </c>
      <c r="P12" s="11">
        <v>1.8123321667833827</v>
      </c>
    </row>
    <row r="13" spans="1:16" x14ac:dyDescent="0.25">
      <c r="A13" s="1"/>
      <c r="B13" s="8">
        <f t="shared" si="0"/>
        <v>-299574.4680851064</v>
      </c>
      <c r="C13" s="8">
        <f t="shared" si="1"/>
        <v>89744861928.474442</v>
      </c>
      <c r="D13" s="1">
        <v>278000</v>
      </c>
      <c r="E13" s="8">
        <f t="shared" si="2"/>
        <v>7622.6415094339754</v>
      </c>
      <c r="F13" s="8">
        <f t="shared" si="3"/>
        <v>58104663.581345879</v>
      </c>
      <c r="H13" s="46" t="s">
        <v>93</v>
      </c>
      <c r="I13" s="47"/>
      <c r="J13" s="47"/>
      <c r="K13" s="48"/>
      <c r="M13" s="10" t="s">
        <v>37</v>
      </c>
      <c r="N13" s="11">
        <v>3.3036910763822065</v>
      </c>
      <c r="O13" s="10" t="s">
        <v>37</v>
      </c>
      <c r="P13" s="11">
        <v>1.3494081495458441</v>
      </c>
    </row>
    <row r="14" spans="1:16" x14ac:dyDescent="0.25">
      <c r="A14" s="1">
        <v>236000</v>
      </c>
      <c r="B14" s="8">
        <f t="shared" si="0"/>
        <v>-63574.468085106404</v>
      </c>
      <c r="C14" s="8">
        <f t="shared" si="1"/>
        <v>4041712992.3042126</v>
      </c>
      <c r="D14" s="1"/>
      <c r="E14" s="8">
        <f t="shared" si="2"/>
        <v>-270377.35849056602</v>
      </c>
      <c r="F14" s="8">
        <f t="shared" si="3"/>
        <v>73103915984.33606</v>
      </c>
      <c r="H14" s="49" t="s">
        <v>92</v>
      </c>
      <c r="I14" s="50"/>
      <c r="J14" s="50"/>
      <c r="K14" s="51"/>
      <c r="M14" s="10" t="s">
        <v>38</v>
      </c>
      <c r="N14" s="11">
        <v>740000</v>
      </c>
      <c r="O14" s="10" t="s">
        <v>38</v>
      </c>
      <c r="P14" s="11">
        <v>250000</v>
      </c>
    </row>
    <row r="15" spans="1:16" x14ac:dyDescent="0.25">
      <c r="A15" s="1">
        <v>393000</v>
      </c>
      <c r="B15" s="8">
        <f t="shared" si="0"/>
        <v>93425.531914893596</v>
      </c>
      <c r="C15" s="8">
        <f t="shared" si="1"/>
        <v>8728330013.580801</v>
      </c>
      <c r="D15" s="1">
        <v>300000</v>
      </c>
      <c r="E15" s="8">
        <f t="shared" si="2"/>
        <v>29622.641509433975</v>
      </c>
      <c r="F15" s="8">
        <f t="shared" si="3"/>
        <v>877500889.99644077</v>
      </c>
      <c r="M15" s="10" t="s">
        <v>39</v>
      </c>
      <c r="N15" s="11">
        <v>200000</v>
      </c>
      <c r="O15" s="10" t="s">
        <v>39</v>
      </c>
      <c r="P15" s="11">
        <v>200000</v>
      </c>
    </row>
    <row r="16" spans="1:16" x14ac:dyDescent="0.25">
      <c r="A16" s="1">
        <v>300000</v>
      </c>
      <c r="B16" s="8">
        <f t="shared" si="0"/>
        <v>425.53191489359597</v>
      </c>
      <c r="C16" s="8">
        <f t="shared" si="1"/>
        <v>181077.4105930106</v>
      </c>
      <c r="D16" s="1">
        <v>320000</v>
      </c>
      <c r="E16" s="8">
        <f t="shared" si="2"/>
        <v>49622.641509433975</v>
      </c>
      <c r="F16" s="8">
        <f t="shared" si="3"/>
        <v>2462406550.3737998</v>
      </c>
      <c r="H16" s="42"/>
      <c r="I16" s="42"/>
      <c r="M16" s="10" t="s">
        <v>40</v>
      </c>
      <c r="N16" s="11">
        <v>940000</v>
      </c>
      <c r="O16" s="10" t="s">
        <v>40</v>
      </c>
      <c r="P16" s="11">
        <v>450000</v>
      </c>
    </row>
    <row r="17" spans="1:16" x14ac:dyDescent="0.25">
      <c r="A17" s="1">
        <v>360000</v>
      </c>
      <c r="B17" s="8">
        <f t="shared" si="0"/>
        <v>60425.531914893596</v>
      </c>
      <c r="C17" s="8">
        <f t="shared" si="1"/>
        <v>3651244907.1978245</v>
      </c>
      <c r="D17" s="1">
        <v>240000</v>
      </c>
      <c r="E17" s="8">
        <f t="shared" si="2"/>
        <v>-30377.358490566025</v>
      </c>
      <c r="F17" s="8">
        <f t="shared" si="3"/>
        <v>922783908.86436379</v>
      </c>
      <c r="H17" s="15"/>
      <c r="I17" s="15"/>
      <c r="M17" s="10" t="s">
        <v>41</v>
      </c>
      <c r="N17" s="11">
        <v>28160000</v>
      </c>
      <c r="O17" s="10" t="s">
        <v>41</v>
      </c>
      <c r="P17" s="11">
        <v>14330000</v>
      </c>
    </row>
    <row r="18" spans="1:16" x14ac:dyDescent="0.25">
      <c r="A18" s="1"/>
      <c r="B18" s="8">
        <f t="shared" si="0"/>
        <v>-299574.4680851064</v>
      </c>
      <c r="C18" s="8">
        <f t="shared" si="1"/>
        <v>89744861928.474442</v>
      </c>
      <c r="D18" s="1"/>
      <c r="E18" s="8">
        <f t="shared" si="2"/>
        <v>-270377.35849056602</v>
      </c>
      <c r="F18" s="8">
        <f t="shared" si="3"/>
        <v>73103915984.33606</v>
      </c>
      <c r="H18" s="15"/>
      <c r="I18" s="15"/>
      <c r="M18" s="10" t="s">
        <v>42</v>
      </c>
      <c r="N18" s="11">
        <v>94</v>
      </c>
      <c r="O18" s="10" t="s">
        <v>42</v>
      </c>
      <c r="P18" s="11">
        <v>53</v>
      </c>
    </row>
    <row r="19" spans="1:16" x14ac:dyDescent="0.25">
      <c r="A19" s="1">
        <v>240000</v>
      </c>
      <c r="B19" s="8">
        <f t="shared" si="0"/>
        <v>-59574.468085106404</v>
      </c>
      <c r="C19" s="8">
        <f t="shared" si="1"/>
        <v>3549117247.6233616</v>
      </c>
      <c r="D19" s="1">
        <v>300000</v>
      </c>
      <c r="E19" s="8">
        <f t="shared" si="2"/>
        <v>29622.641509433975</v>
      </c>
      <c r="F19" s="8">
        <f t="shared" si="3"/>
        <v>877500889.99644077</v>
      </c>
      <c r="H19" s="15"/>
      <c r="I19" s="15"/>
      <c r="M19" s="8"/>
      <c r="N19" s="8">
        <v>0</v>
      </c>
      <c r="O19" s="8"/>
      <c r="P19" s="8">
        <v>0</v>
      </c>
    </row>
    <row r="20" spans="1:16" ht="30" x14ac:dyDescent="0.25">
      <c r="A20" s="1">
        <v>350000</v>
      </c>
      <c r="B20" s="8">
        <f t="shared" si="0"/>
        <v>50425.531914893596</v>
      </c>
      <c r="C20" s="8">
        <f t="shared" si="1"/>
        <v>2542734268.8999524</v>
      </c>
      <c r="D20" s="1"/>
      <c r="E20" s="8">
        <f t="shared" si="2"/>
        <v>-270377.35849056602</v>
      </c>
      <c r="F20" s="8">
        <f t="shared" si="3"/>
        <v>73103915984.33606</v>
      </c>
      <c r="H20" s="15"/>
      <c r="I20" s="15"/>
      <c r="M20" s="13" t="s">
        <v>43</v>
      </c>
      <c r="N20" s="12">
        <f>(N10/N6)</f>
        <v>0.36231529942092355</v>
      </c>
      <c r="O20" s="13" t="s">
        <v>43</v>
      </c>
      <c r="P20" s="12">
        <f>(P10/P6)</f>
        <v>0.20262152044309925</v>
      </c>
    </row>
    <row r="21" spans="1:16" x14ac:dyDescent="0.25">
      <c r="A21" s="1"/>
      <c r="B21" s="8">
        <f t="shared" si="0"/>
        <v>-299574.4680851064</v>
      </c>
      <c r="C21" s="8">
        <f t="shared" si="1"/>
        <v>89744861928.474442</v>
      </c>
      <c r="D21" s="1"/>
      <c r="E21" s="8">
        <f t="shared" si="2"/>
        <v>-270377.35849056602</v>
      </c>
      <c r="F21" s="8">
        <f t="shared" si="3"/>
        <v>73103915984.33606</v>
      </c>
      <c r="H21" s="15"/>
      <c r="I21" s="15"/>
    </row>
    <row r="22" spans="1:16" x14ac:dyDescent="0.25">
      <c r="A22" s="1">
        <v>260000</v>
      </c>
      <c r="B22" s="8">
        <f t="shared" si="0"/>
        <v>-39574.468085106404</v>
      </c>
      <c r="C22" s="8">
        <f t="shared" si="1"/>
        <v>1566138524.2191052</v>
      </c>
      <c r="D22" s="1"/>
      <c r="E22" s="8">
        <f t="shared" si="2"/>
        <v>-270377.35849056602</v>
      </c>
      <c r="F22" s="8">
        <f t="shared" si="3"/>
        <v>73103915984.33606</v>
      </c>
      <c r="H22" s="15"/>
      <c r="I22" s="15"/>
      <c r="J22" s="18"/>
      <c r="K22" s="18"/>
      <c r="L22" s="18"/>
      <c r="M22" s="43" t="s">
        <v>44</v>
      </c>
      <c r="N22" s="44"/>
      <c r="O22" s="44"/>
      <c r="P22" s="45"/>
    </row>
    <row r="23" spans="1:16" x14ac:dyDescent="0.25">
      <c r="A23" s="1"/>
      <c r="B23" s="8">
        <f t="shared" si="0"/>
        <v>-299574.4680851064</v>
      </c>
      <c r="C23" s="8">
        <f t="shared" si="1"/>
        <v>89744861928.474442</v>
      </c>
      <c r="D23" s="1">
        <v>200000</v>
      </c>
      <c r="E23" s="8">
        <f t="shared" si="2"/>
        <v>-70377.358490566025</v>
      </c>
      <c r="F23" s="8">
        <f t="shared" si="3"/>
        <v>4952972588.1096458</v>
      </c>
      <c r="H23" s="15"/>
      <c r="I23" s="15"/>
      <c r="J23" s="18"/>
      <c r="K23" s="18"/>
      <c r="L23" s="18"/>
      <c r="M23" s="46" t="s">
        <v>93</v>
      </c>
      <c r="N23" s="47"/>
      <c r="O23" s="47"/>
      <c r="P23" s="48"/>
    </row>
    <row r="24" spans="1:16" x14ac:dyDescent="0.25">
      <c r="A24" s="1">
        <v>411000</v>
      </c>
      <c r="B24" s="8">
        <f t="shared" si="0"/>
        <v>111425.5319148936</v>
      </c>
      <c r="C24" s="8">
        <f t="shared" si="1"/>
        <v>12415649162.516972</v>
      </c>
      <c r="D24" s="1"/>
      <c r="E24" s="8">
        <f t="shared" si="2"/>
        <v>-270377.35849056602</v>
      </c>
      <c r="F24" s="8">
        <f t="shared" si="3"/>
        <v>73103915984.33606</v>
      </c>
      <c r="H24" s="15"/>
      <c r="I24" s="15"/>
      <c r="M24" s="49" t="s">
        <v>92</v>
      </c>
      <c r="N24" s="50"/>
      <c r="O24" s="50"/>
      <c r="P24" s="51"/>
    </row>
    <row r="25" spans="1:16" x14ac:dyDescent="0.25">
      <c r="A25" s="1">
        <v>287000</v>
      </c>
      <c r="B25" s="8">
        <f t="shared" si="0"/>
        <v>-12574.468085106404</v>
      </c>
      <c r="C25" s="8">
        <f t="shared" si="1"/>
        <v>158117247.6233595</v>
      </c>
      <c r="D25" s="1"/>
      <c r="E25" s="8">
        <f t="shared" si="2"/>
        <v>-270377.35849056602</v>
      </c>
      <c r="F25" s="8">
        <f t="shared" si="3"/>
        <v>73103915984.33606</v>
      </c>
      <c r="H25" s="15"/>
      <c r="I25" s="15"/>
    </row>
    <row r="26" spans="1:16" x14ac:dyDescent="0.25">
      <c r="A26" s="1"/>
      <c r="B26" s="8">
        <f t="shared" si="0"/>
        <v>-299574.4680851064</v>
      </c>
      <c r="C26" s="8">
        <f t="shared" si="1"/>
        <v>89744861928.474442</v>
      </c>
      <c r="D26" s="1">
        <v>450000</v>
      </c>
      <c r="E26" s="8">
        <f t="shared" si="2"/>
        <v>179622.64150943398</v>
      </c>
      <c r="F26" s="8">
        <f t="shared" si="3"/>
        <v>32264293342.826633</v>
      </c>
      <c r="H26" s="15"/>
      <c r="I26" s="15"/>
    </row>
    <row r="27" spans="1:16" x14ac:dyDescent="0.25">
      <c r="A27" s="1">
        <v>200000</v>
      </c>
      <c r="B27" s="8">
        <f t="shared" si="0"/>
        <v>-99574.468085106404</v>
      </c>
      <c r="C27" s="8">
        <f t="shared" si="1"/>
        <v>9915074694.4318733</v>
      </c>
      <c r="D27" s="1">
        <v>216000</v>
      </c>
      <c r="E27" s="8">
        <f t="shared" si="2"/>
        <v>-54377.358490566025</v>
      </c>
      <c r="F27" s="8">
        <f t="shared" si="3"/>
        <v>2956897116.4115329</v>
      </c>
      <c r="H27" s="15"/>
      <c r="I27" s="15"/>
    </row>
    <row r="28" spans="1:16" x14ac:dyDescent="0.25">
      <c r="A28" s="1">
        <v>204000</v>
      </c>
      <c r="B28" s="8">
        <f t="shared" si="0"/>
        <v>-95574.468085106404</v>
      </c>
      <c r="C28" s="8">
        <f t="shared" si="1"/>
        <v>9134478949.7510223</v>
      </c>
      <c r="D28" s="1">
        <v>220000</v>
      </c>
      <c r="E28" s="8">
        <f t="shared" si="2"/>
        <v>-50377.358490566025</v>
      </c>
      <c r="F28" s="8">
        <f t="shared" si="3"/>
        <v>2537878248.4870048</v>
      </c>
      <c r="H28" s="15"/>
      <c r="I28" s="15"/>
    </row>
    <row r="29" spans="1:16" x14ac:dyDescent="0.25">
      <c r="A29" s="1">
        <v>250000</v>
      </c>
      <c r="B29" s="8">
        <f t="shared" si="0"/>
        <v>-49574.468085106404</v>
      </c>
      <c r="C29" s="8">
        <f t="shared" si="1"/>
        <v>2457627885.9212332</v>
      </c>
      <c r="D29" s="1"/>
      <c r="E29" s="8">
        <f t="shared" si="2"/>
        <v>-270377.35849056602</v>
      </c>
      <c r="F29" s="8">
        <f t="shared" si="3"/>
        <v>73103915984.33606</v>
      </c>
      <c r="H29" s="15"/>
      <c r="I29" s="15"/>
    </row>
    <row r="30" spans="1:16" x14ac:dyDescent="0.25">
      <c r="A30" s="1">
        <v>240000</v>
      </c>
      <c r="B30" s="8">
        <f t="shared" si="0"/>
        <v>-59574.468085106404</v>
      </c>
      <c r="C30" s="8">
        <f t="shared" si="1"/>
        <v>3549117247.6233616</v>
      </c>
      <c r="D30" s="1"/>
      <c r="E30" s="8">
        <f t="shared" si="2"/>
        <v>-270377.35849056602</v>
      </c>
      <c r="F30" s="8">
        <f t="shared" si="3"/>
        <v>73103915984.33606</v>
      </c>
      <c r="H30" s="15"/>
      <c r="I30" s="15"/>
    </row>
    <row r="31" spans="1:16" x14ac:dyDescent="0.25">
      <c r="A31" s="1">
        <v>360000</v>
      </c>
      <c r="B31" s="8">
        <f t="shared" si="0"/>
        <v>60425.531914893596</v>
      </c>
      <c r="C31" s="8">
        <f t="shared" si="1"/>
        <v>3651244907.1978245</v>
      </c>
      <c r="D31" s="1">
        <v>275000</v>
      </c>
      <c r="E31" s="8">
        <f t="shared" si="2"/>
        <v>4622.6415094339754</v>
      </c>
      <c r="F31" s="8">
        <f t="shared" si="3"/>
        <v>21368814.524742022</v>
      </c>
      <c r="H31" s="9"/>
      <c r="I31" s="9"/>
    </row>
    <row r="32" spans="1:16" x14ac:dyDescent="0.25">
      <c r="A32" s="1">
        <v>268000</v>
      </c>
      <c r="B32" s="8">
        <f t="shared" si="0"/>
        <v>-31574.468085106404</v>
      </c>
      <c r="C32" s="8">
        <f t="shared" si="1"/>
        <v>996947034.85740292</v>
      </c>
      <c r="D32" s="1"/>
      <c r="E32" s="8">
        <f t="shared" si="2"/>
        <v>-270377.35849056602</v>
      </c>
      <c r="F32" s="8">
        <f t="shared" si="3"/>
        <v>73103915984.33606</v>
      </c>
      <c r="H32" s="9"/>
      <c r="I32" s="9"/>
    </row>
    <row r="33" spans="1:9" x14ac:dyDescent="0.25">
      <c r="A33" s="1">
        <v>265000</v>
      </c>
      <c r="B33" s="8">
        <f t="shared" si="0"/>
        <v>-34574.468085106404</v>
      </c>
      <c r="C33" s="8">
        <f t="shared" si="1"/>
        <v>1195393843.3680413</v>
      </c>
      <c r="D33" s="1"/>
      <c r="E33" s="8">
        <f t="shared" si="2"/>
        <v>-270377.35849056602</v>
      </c>
      <c r="F33" s="8">
        <f t="shared" si="3"/>
        <v>73103915984.33606</v>
      </c>
      <c r="H33" s="9"/>
      <c r="I33" s="9"/>
    </row>
    <row r="34" spans="1:9" x14ac:dyDescent="0.25">
      <c r="A34" s="1">
        <v>260000</v>
      </c>
      <c r="B34" s="8">
        <f t="shared" si="0"/>
        <v>-39574.468085106404</v>
      </c>
      <c r="C34" s="8">
        <f t="shared" si="1"/>
        <v>1566138524.2191052</v>
      </c>
      <c r="D34" s="1"/>
      <c r="E34" s="8">
        <f t="shared" si="2"/>
        <v>-270377.35849056602</v>
      </c>
      <c r="F34" s="8">
        <f t="shared" si="3"/>
        <v>73103915984.33606</v>
      </c>
      <c r="H34" s="9"/>
      <c r="I34" s="9"/>
    </row>
    <row r="35" spans="1:9" x14ac:dyDescent="0.25">
      <c r="A35" s="1">
        <v>300000</v>
      </c>
      <c r="B35" s="8">
        <f t="shared" si="0"/>
        <v>425.53191489359597</v>
      </c>
      <c r="C35" s="8">
        <f t="shared" si="1"/>
        <v>181077.4105930106</v>
      </c>
      <c r="D35" s="1">
        <v>240000</v>
      </c>
      <c r="E35" s="8">
        <f t="shared" si="2"/>
        <v>-30377.358490566025</v>
      </c>
      <c r="F35" s="8">
        <f t="shared" si="3"/>
        <v>922783908.86436379</v>
      </c>
      <c r="H35" s="9"/>
      <c r="I35" s="9"/>
    </row>
    <row r="36" spans="1:9" x14ac:dyDescent="0.25">
      <c r="A36" s="1">
        <v>240000</v>
      </c>
      <c r="B36" s="8">
        <f t="shared" si="0"/>
        <v>-59574.468085106404</v>
      </c>
      <c r="C36" s="8">
        <f t="shared" si="1"/>
        <v>3549117247.6233616</v>
      </c>
      <c r="D36" s="1"/>
      <c r="E36" s="8">
        <f t="shared" si="2"/>
        <v>-270377.35849056602</v>
      </c>
      <c r="F36" s="8">
        <f t="shared" si="3"/>
        <v>73103915984.33606</v>
      </c>
      <c r="H36" s="9"/>
      <c r="I36" s="9"/>
    </row>
    <row r="37" spans="1:9" x14ac:dyDescent="0.25">
      <c r="A37" s="1">
        <v>240000</v>
      </c>
      <c r="B37" s="8">
        <f t="shared" si="0"/>
        <v>-59574.468085106404</v>
      </c>
      <c r="C37" s="8">
        <f t="shared" si="1"/>
        <v>3549117247.6233616</v>
      </c>
      <c r="D37" s="1">
        <v>210000</v>
      </c>
      <c r="E37" s="8">
        <f t="shared" si="2"/>
        <v>-60377.358490566025</v>
      </c>
      <c r="F37" s="8">
        <f t="shared" si="3"/>
        <v>3645425418.2983251</v>
      </c>
      <c r="H37" s="9"/>
      <c r="I37" s="9"/>
    </row>
    <row r="38" spans="1:9" x14ac:dyDescent="0.25">
      <c r="A38" s="1">
        <v>275000</v>
      </c>
      <c r="B38" s="8">
        <f t="shared" si="0"/>
        <v>-24574.468085106404</v>
      </c>
      <c r="C38" s="8">
        <f t="shared" si="1"/>
        <v>603904481.66591322</v>
      </c>
      <c r="D38" s="1">
        <v>210000</v>
      </c>
      <c r="E38" s="8">
        <f t="shared" si="2"/>
        <v>-60377.358490566025</v>
      </c>
      <c r="F38" s="8">
        <f t="shared" si="3"/>
        <v>3645425418.2983251</v>
      </c>
      <c r="H38" s="9"/>
      <c r="I38" s="9"/>
    </row>
    <row r="39" spans="1:9" x14ac:dyDescent="0.25">
      <c r="A39" s="1">
        <v>275000</v>
      </c>
      <c r="B39" s="8">
        <f t="shared" si="0"/>
        <v>-24574.468085106404</v>
      </c>
      <c r="C39" s="8">
        <f t="shared" si="1"/>
        <v>603904481.66591322</v>
      </c>
      <c r="D39" s="1"/>
      <c r="E39" s="8">
        <f t="shared" si="2"/>
        <v>-270377.35849056602</v>
      </c>
      <c r="F39" s="8">
        <f t="shared" si="3"/>
        <v>73103915984.33606</v>
      </c>
      <c r="H39" s="9"/>
      <c r="I39" s="9"/>
    </row>
    <row r="40" spans="1:9" x14ac:dyDescent="0.25">
      <c r="A40" s="1">
        <v>360000</v>
      </c>
      <c r="B40" s="8">
        <f t="shared" si="0"/>
        <v>60425.531914893596</v>
      </c>
      <c r="C40" s="8">
        <f t="shared" si="1"/>
        <v>3651244907.1978245</v>
      </c>
      <c r="D40" s="1"/>
      <c r="E40" s="8">
        <f t="shared" si="2"/>
        <v>-270377.35849056602</v>
      </c>
      <c r="F40" s="8">
        <f t="shared" si="3"/>
        <v>73103915984.33606</v>
      </c>
      <c r="H40" s="9"/>
      <c r="I40" s="9"/>
    </row>
    <row r="41" spans="1:9" x14ac:dyDescent="0.25">
      <c r="A41" s="1">
        <v>240000</v>
      </c>
      <c r="B41" s="8">
        <f t="shared" si="0"/>
        <v>-59574.468085106404</v>
      </c>
      <c r="C41" s="8">
        <f t="shared" si="1"/>
        <v>3549117247.6233616</v>
      </c>
      <c r="D41" s="1"/>
      <c r="E41" s="8">
        <f t="shared" si="2"/>
        <v>-270377.35849056602</v>
      </c>
      <c r="F41" s="8">
        <f t="shared" si="3"/>
        <v>73103915984.33606</v>
      </c>
      <c r="H41" s="9"/>
      <c r="I41" s="9"/>
    </row>
    <row r="42" spans="1:9" x14ac:dyDescent="0.25">
      <c r="A42" s="1">
        <v>240000</v>
      </c>
      <c r="B42" s="8">
        <f t="shared" si="0"/>
        <v>-59574.468085106404</v>
      </c>
      <c r="C42" s="8">
        <f t="shared" si="1"/>
        <v>3549117247.6233616</v>
      </c>
      <c r="D42" s="1">
        <v>380000</v>
      </c>
      <c r="E42" s="8">
        <f t="shared" si="2"/>
        <v>109622.64150943398</v>
      </c>
      <c r="F42" s="8">
        <f t="shared" si="3"/>
        <v>12017123531.505877</v>
      </c>
      <c r="H42" s="9"/>
      <c r="I42" s="9"/>
    </row>
    <row r="43" spans="1:9" x14ac:dyDescent="0.25">
      <c r="A43" s="1">
        <v>218000</v>
      </c>
      <c r="B43" s="8">
        <f t="shared" si="0"/>
        <v>-81574.468085106404</v>
      </c>
      <c r="C43" s="8">
        <f t="shared" si="1"/>
        <v>6654393843.3680429</v>
      </c>
      <c r="D43" s="1">
        <v>240000</v>
      </c>
      <c r="E43" s="8">
        <f t="shared" si="2"/>
        <v>-30377.358490566025</v>
      </c>
      <c r="F43" s="8">
        <f t="shared" si="3"/>
        <v>922783908.86436379</v>
      </c>
      <c r="H43" s="9"/>
      <c r="I43" s="9"/>
    </row>
    <row r="44" spans="1:9" x14ac:dyDescent="0.25">
      <c r="A44" s="1">
        <v>336000</v>
      </c>
      <c r="B44" s="8">
        <f t="shared" si="0"/>
        <v>36425.531914893596</v>
      </c>
      <c r="C44" s="8">
        <f t="shared" si="1"/>
        <v>1326819375.2829318</v>
      </c>
      <c r="D44" s="1">
        <v>360000</v>
      </c>
      <c r="E44" s="8">
        <f t="shared" si="2"/>
        <v>89622.641509433975</v>
      </c>
      <c r="F44" s="8">
        <f t="shared" si="3"/>
        <v>8032217871.1285181</v>
      </c>
      <c r="H44" s="9"/>
      <c r="I44" s="9"/>
    </row>
    <row r="45" spans="1:9" x14ac:dyDescent="0.25">
      <c r="A45" s="1">
        <v>230000</v>
      </c>
      <c r="B45" s="8">
        <f t="shared" si="0"/>
        <v>-69574.468085106404</v>
      </c>
      <c r="C45" s="8">
        <f t="shared" si="1"/>
        <v>4840606609.32549</v>
      </c>
      <c r="D45" s="1"/>
      <c r="E45" s="8">
        <f t="shared" si="2"/>
        <v>-270377.35849056602</v>
      </c>
      <c r="F45" s="8">
        <f t="shared" si="3"/>
        <v>73103915984.33606</v>
      </c>
      <c r="H45" s="9"/>
      <c r="I45" s="9"/>
    </row>
    <row r="46" spans="1:9" x14ac:dyDescent="0.25">
      <c r="A46" s="1">
        <v>500000</v>
      </c>
      <c r="B46" s="8">
        <f t="shared" si="0"/>
        <v>200425.5319148936</v>
      </c>
      <c r="C46" s="8">
        <f t="shared" si="1"/>
        <v>40170393843.368034</v>
      </c>
      <c r="D46" s="1">
        <v>200000</v>
      </c>
      <c r="E46" s="8">
        <f t="shared" si="2"/>
        <v>-70377.358490566025</v>
      </c>
      <c r="F46" s="8">
        <f t="shared" si="3"/>
        <v>4952972588.1096458</v>
      </c>
    </row>
    <row r="47" spans="1:9" x14ac:dyDescent="0.25">
      <c r="A47" s="1">
        <v>270000</v>
      </c>
      <c r="B47" s="8">
        <f t="shared" si="0"/>
        <v>-29574.468085106404</v>
      </c>
      <c r="C47" s="8">
        <f t="shared" si="1"/>
        <v>874649162.51697731</v>
      </c>
      <c r="D47" s="1"/>
      <c r="E47" s="8">
        <f t="shared" si="2"/>
        <v>-270377.35849056602</v>
      </c>
      <c r="F47" s="8">
        <f t="shared" si="3"/>
        <v>73103915984.33606</v>
      </c>
    </row>
    <row r="48" spans="1:9" x14ac:dyDescent="0.25">
      <c r="A48" s="1">
        <v>300000</v>
      </c>
      <c r="B48" s="8">
        <f t="shared" si="0"/>
        <v>425.53191489359597</v>
      </c>
      <c r="C48" s="8">
        <f t="shared" si="1"/>
        <v>181077.4105930106</v>
      </c>
      <c r="D48" s="1">
        <v>250000</v>
      </c>
      <c r="E48" s="8">
        <f t="shared" si="2"/>
        <v>-20377.358490566025</v>
      </c>
      <c r="F48" s="8">
        <f t="shared" si="3"/>
        <v>415236739.05304325</v>
      </c>
    </row>
    <row r="49" spans="1:6" x14ac:dyDescent="0.25">
      <c r="A49" s="1"/>
      <c r="B49" s="8">
        <f t="shared" si="0"/>
        <v>-299574.4680851064</v>
      </c>
      <c r="C49" s="8">
        <f t="shared" si="1"/>
        <v>89744861928.474442</v>
      </c>
      <c r="D49" s="1"/>
      <c r="E49" s="8">
        <f t="shared" si="2"/>
        <v>-270377.35849056602</v>
      </c>
      <c r="F49" s="8">
        <f t="shared" si="3"/>
        <v>73103915984.33606</v>
      </c>
    </row>
    <row r="50" spans="1:6" x14ac:dyDescent="0.25">
      <c r="A50" s="1">
        <v>300000</v>
      </c>
      <c r="B50" s="8">
        <f t="shared" si="0"/>
        <v>425.53191489359597</v>
      </c>
      <c r="C50" s="8">
        <f t="shared" si="1"/>
        <v>181077.4105930106</v>
      </c>
      <c r="D50" s="1">
        <v>250000</v>
      </c>
      <c r="E50" s="8">
        <f t="shared" si="2"/>
        <v>-20377.358490566025</v>
      </c>
      <c r="F50" s="8">
        <f t="shared" si="3"/>
        <v>415236739.05304325</v>
      </c>
    </row>
    <row r="51" spans="1:6" x14ac:dyDescent="0.25">
      <c r="A51" s="1">
        <v>300000</v>
      </c>
      <c r="B51" s="8">
        <f t="shared" si="0"/>
        <v>425.53191489359597</v>
      </c>
      <c r="C51" s="8">
        <f t="shared" si="1"/>
        <v>181077.4105930106</v>
      </c>
      <c r="D51" s="1">
        <v>250000</v>
      </c>
      <c r="E51" s="8">
        <f t="shared" si="2"/>
        <v>-20377.358490566025</v>
      </c>
      <c r="F51" s="8">
        <f t="shared" si="3"/>
        <v>415236739.05304325</v>
      </c>
    </row>
    <row r="52" spans="1:6" x14ac:dyDescent="0.25">
      <c r="A52" s="1">
        <v>400000</v>
      </c>
      <c r="B52" s="8">
        <f t="shared" si="0"/>
        <v>100425.5319148936</v>
      </c>
      <c r="C52" s="8">
        <f t="shared" si="1"/>
        <v>10085287460.389313</v>
      </c>
      <c r="D52" s="1">
        <v>276000</v>
      </c>
      <c r="E52" s="8">
        <f t="shared" si="2"/>
        <v>5622.6415094339754</v>
      </c>
      <c r="F52" s="8">
        <f t="shared" si="3"/>
        <v>31614097.543609973</v>
      </c>
    </row>
    <row r="53" spans="1:6" x14ac:dyDescent="0.25">
      <c r="A53" s="1">
        <v>220000</v>
      </c>
      <c r="B53" s="8">
        <f t="shared" si="0"/>
        <v>-79574.468085106404</v>
      </c>
      <c r="C53" s="8">
        <f t="shared" si="1"/>
        <v>6332095971.0276175</v>
      </c>
      <c r="D53" s="1"/>
      <c r="E53" s="8">
        <f t="shared" si="2"/>
        <v>-270377.35849056602</v>
      </c>
      <c r="F53" s="8">
        <f t="shared" si="3"/>
        <v>73103915984.33606</v>
      </c>
    </row>
    <row r="54" spans="1:6" x14ac:dyDescent="0.25">
      <c r="A54" s="1">
        <v>300000</v>
      </c>
      <c r="B54" s="8">
        <f t="shared" si="0"/>
        <v>425.53191489359597</v>
      </c>
      <c r="C54" s="8">
        <f t="shared" si="1"/>
        <v>181077.4105930106</v>
      </c>
      <c r="D54" s="1">
        <v>250000</v>
      </c>
      <c r="E54" s="8">
        <f t="shared" si="2"/>
        <v>-20377.358490566025</v>
      </c>
      <c r="F54" s="8">
        <f t="shared" si="3"/>
        <v>415236739.05304325</v>
      </c>
    </row>
    <row r="55" spans="1:6" x14ac:dyDescent="0.25">
      <c r="A55" s="1">
        <v>230000</v>
      </c>
      <c r="B55" s="8">
        <f t="shared" si="0"/>
        <v>-69574.468085106404</v>
      </c>
      <c r="C55" s="8">
        <f t="shared" si="1"/>
        <v>4840606609.32549</v>
      </c>
      <c r="D55" s="1">
        <v>240000</v>
      </c>
      <c r="E55" s="8">
        <f t="shared" si="2"/>
        <v>-30377.358490566025</v>
      </c>
      <c r="F55" s="8">
        <f t="shared" si="3"/>
        <v>922783908.86436379</v>
      </c>
    </row>
    <row r="56" spans="1:6" x14ac:dyDescent="0.25">
      <c r="A56" s="1">
        <v>260000</v>
      </c>
      <c r="B56" s="8">
        <f t="shared" si="0"/>
        <v>-39574.468085106404</v>
      </c>
      <c r="C56" s="8">
        <f t="shared" si="1"/>
        <v>1566138524.2191052</v>
      </c>
      <c r="D56" s="1">
        <v>250000</v>
      </c>
      <c r="E56" s="8">
        <f t="shared" si="2"/>
        <v>-20377.358490566025</v>
      </c>
      <c r="F56" s="8">
        <f t="shared" si="3"/>
        <v>415236739.05304325</v>
      </c>
    </row>
    <row r="57" spans="1:6" x14ac:dyDescent="0.25">
      <c r="A57" s="1">
        <v>420000</v>
      </c>
      <c r="B57" s="8">
        <f t="shared" si="0"/>
        <v>120425.5319148936</v>
      </c>
      <c r="C57" s="8">
        <f t="shared" si="1"/>
        <v>14502308736.985056</v>
      </c>
      <c r="D57" s="1">
        <v>250000</v>
      </c>
      <c r="E57" s="8">
        <f t="shared" si="2"/>
        <v>-20377.358490566025</v>
      </c>
      <c r="F57" s="8">
        <f t="shared" si="3"/>
        <v>415236739.05304325</v>
      </c>
    </row>
    <row r="58" spans="1:6" x14ac:dyDescent="0.25">
      <c r="A58" s="1">
        <v>300000</v>
      </c>
      <c r="B58" s="8">
        <f t="shared" si="0"/>
        <v>425.53191489359597</v>
      </c>
      <c r="C58" s="8">
        <f t="shared" si="1"/>
        <v>181077.4105930106</v>
      </c>
      <c r="D58" s="1">
        <v>400000</v>
      </c>
      <c r="E58" s="8">
        <f t="shared" si="2"/>
        <v>129622.64150943398</v>
      </c>
      <c r="F58" s="8">
        <f t="shared" si="3"/>
        <v>16802029191.883236</v>
      </c>
    </row>
    <row r="59" spans="1:6" x14ac:dyDescent="0.25">
      <c r="A59" s="1"/>
      <c r="B59" s="8">
        <f t="shared" si="0"/>
        <v>-299574.4680851064</v>
      </c>
      <c r="C59" s="8">
        <f t="shared" si="1"/>
        <v>89744861928.474442</v>
      </c>
      <c r="D59" s="1">
        <v>300000</v>
      </c>
      <c r="E59" s="8">
        <f t="shared" si="2"/>
        <v>29622.641509433975</v>
      </c>
      <c r="F59" s="8">
        <f t="shared" si="3"/>
        <v>877500889.99644077</v>
      </c>
    </row>
    <row r="60" spans="1:6" x14ac:dyDescent="0.25">
      <c r="A60" s="1">
        <v>220000</v>
      </c>
      <c r="B60" s="8">
        <f t="shared" si="0"/>
        <v>-79574.468085106404</v>
      </c>
      <c r="C60" s="8">
        <f t="shared" si="1"/>
        <v>6332095971.0276175</v>
      </c>
      <c r="D60" s="1">
        <v>250000</v>
      </c>
      <c r="E60" s="8">
        <f t="shared" si="2"/>
        <v>-20377.358490566025</v>
      </c>
      <c r="F60" s="8">
        <f t="shared" si="3"/>
        <v>415236739.05304325</v>
      </c>
    </row>
    <row r="61" spans="1:6" x14ac:dyDescent="0.25">
      <c r="A61" s="1"/>
      <c r="B61" s="8">
        <f t="shared" si="0"/>
        <v>-299574.4680851064</v>
      </c>
      <c r="C61" s="8">
        <f t="shared" si="1"/>
        <v>89744861928.474442</v>
      </c>
      <c r="D61" s="1">
        <v>200000</v>
      </c>
      <c r="E61" s="8">
        <f t="shared" si="2"/>
        <v>-70377.358490566025</v>
      </c>
      <c r="F61" s="8">
        <f t="shared" si="3"/>
        <v>4952972588.1096458</v>
      </c>
    </row>
    <row r="62" spans="1:6" x14ac:dyDescent="0.25">
      <c r="A62" s="1">
        <v>300000</v>
      </c>
      <c r="B62" s="8">
        <f t="shared" si="0"/>
        <v>425.53191489359597</v>
      </c>
      <c r="C62" s="8">
        <f t="shared" si="1"/>
        <v>181077.4105930106</v>
      </c>
      <c r="D62" s="1">
        <v>225000</v>
      </c>
      <c r="E62" s="8">
        <f t="shared" si="2"/>
        <v>-45377.358490566025</v>
      </c>
      <c r="F62" s="8">
        <f t="shared" si="3"/>
        <v>2059104663.5813444</v>
      </c>
    </row>
    <row r="63" spans="1:6" x14ac:dyDescent="0.25">
      <c r="A63" s="1"/>
      <c r="B63" s="8">
        <f t="shared" si="0"/>
        <v>-299574.4680851064</v>
      </c>
      <c r="C63" s="8">
        <f t="shared" si="1"/>
        <v>89744861928.474442</v>
      </c>
      <c r="D63" s="1"/>
      <c r="E63" s="8">
        <f t="shared" si="2"/>
        <v>-270377.35849056602</v>
      </c>
      <c r="F63" s="8">
        <f t="shared" si="3"/>
        <v>73103915984.33606</v>
      </c>
    </row>
    <row r="64" spans="1:6" x14ac:dyDescent="0.25">
      <c r="A64" s="1">
        <v>300000</v>
      </c>
      <c r="B64" s="8">
        <f t="shared" si="0"/>
        <v>425.53191489359597</v>
      </c>
      <c r="C64" s="8">
        <f t="shared" si="1"/>
        <v>181077.4105930106</v>
      </c>
      <c r="D64" s="1">
        <v>400000</v>
      </c>
      <c r="E64" s="8">
        <f t="shared" si="2"/>
        <v>129622.64150943398</v>
      </c>
      <c r="F64" s="8">
        <f t="shared" si="3"/>
        <v>16802029191.883236</v>
      </c>
    </row>
    <row r="65" spans="1:6" x14ac:dyDescent="0.25">
      <c r="A65" s="1">
        <v>280000</v>
      </c>
      <c r="B65" s="8">
        <f t="shared" si="0"/>
        <v>-19574.468085106404</v>
      </c>
      <c r="C65" s="8">
        <f t="shared" si="1"/>
        <v>383159800.8148492</v>
      </c>
      <c r="D65" s="1">
        <v>233000</v>
      </c>
      <c r="E65" s="8">
        <f t="shared" si="2"/>
        <v>-37377.358490566025</v>
      </c>
      <c r="F65" s="8">
        <f t="shared" si="3"/>
        <v>1397066927.7322881</v>
      </c>
    </row>
    <row r="66" spans="1:6" x14ac:dyDescent="0.25">
      <c r="A66" s="1">
        <v>216000</v>
      </c>
      <c r="B66" s="8">
        <f t="shared" si="0"/>
        <v>-83574.468085106404</v>
      </c>
      <c r="C66" s="8">
        <f t="shared" si="1"/>
        <v>6984691715.7084684</v>
      </c>
      <c r="D66" s="1"/>
      <c r="E66" s="8">
        <f t="shared" si="2"/>
        <v>-270377.35849056602</v>
      </c>
      <c r="F66" s="8">
        <f t="shared" si="3"/>
        <v>73103915984.33606</v>
      </c>
    </row>
    <row r="67" spans="1:6" x14ac:dyDescent="0.25">
      <c r="A67" s="1">
        <v>300000</v>
      </c>
      <c r="B67" s="8">
        <f t="shared" ref="B67:B120" si="4">A67-$I$5</f>
        <v>425.53191489359597</v>
      </c>
      <c r="C67" s="8">
        <f t="shared" ref="C67:C120" si="5">B67^2</f>
        <v>181077.4105930106</v>
      </c>
      <c r="D67" s="1"/>
      <c r="E67" s="8">
        <f t="shared" ref="E67:E96" si="6">D67-$J$5</f>
        <v>-270377.35849056602</v>
      </c>
      <c r="F67" s="8">
        <f t="shared" ref="F67:F96" si="7">E67^2</f>
        <v>73103915984.33606</v>
      </c>
    </row>
    <row r="68" spans="1:6" x14ac:dyDescent="0.25">
      <c r="A68" s="1">
        <v>240000</v>
      </c>
      <c r="B68" s="8">
        <f t="shared" si="4"/>
        <v>-59574.468085106404</v>
      </c>
      <c r="C68" s="8">
        <f t="shared" si="5"/>
        <v>3549117247.6233616</v>
      </c>
      <c r="D68" s="1">
        <v>255000</v>
      </c>
      <c r="E68" s="8">
        <f t="shared" si="6"/>
        <v>-15377.358490566025</v>
      </c>
      <c r="F68" s="8">
        <f t="shared" si="7"/>
        <v>236463154.147383</v>
      </c>
    </row>
    <row r="69" spans="1:6" x14ac:dyDescent="0.25">
      <c r="A69" s="1">
        <v>940000</v>
      </c>
      <c r="B69" s="8">
        <f t="shared" si="4"/>
        <v>640425.53191489354</v>
      </c>
      <c r="C69" s="8">
        <f t="shared" si="5"/>
        <v>410144861928.4743</v>
      </c>
      <c r="D69" s="1"/>
      <c r="E69" s="8">
        <f t="shared" si="6"/>
        <v>-270377.35849056602</v>
      </c>
      <c r="F69" s="8">
        <f t="shared" si="7"/>
        <v>73103915984.33606</v>
      </c>
    </row>
    <row r="70" spans="1:6" x14ac:dyDescent="0.25">
      <c r="A70" s="1">
        <v>236000</v>
      </c>
      <c r="B70" s="8">
        <f t="shared" si="4"/>
        <v>-63574.468085106404</v>
      </c>
      <c r="C70" s="8">
        <f t="shared" si="5"/>
        <v>4041712992.3042126</v>
      </c>
      <c r="D70" s="1">
        <v>300000</v>
      </c>
      <c r="E70" s="8">
        <f t="shared" si="6"/>
        <v>29622.641509433975</v>
      </c>
      <c r="F70" s="8">
        <f t="shared" si="7"/>
        <v>877500889.99644077</v>
      </c>
    </row>
    <row r="71" spans="1:6" x14ac:dyDescent="0.25">
      <c r="A71" s="1">
        <v>350000</v>
      </c>
      <c r="B71" s="8">
        <f t="shared" si="4"/>
        <v>50425.531914893596</v>
      </c>
      <c r="C71" s="8">
        <f t="shared" si="5"/>
        <v>2542734268.8999524</v>
      </c>
      <c r="D71" s="1"/>
      <c r="E71" s="8">
        <f t="shared" si="6"/>
        <v>-270377.35849056602</v>
      </c>
      <c r="F71" s="8">
        <f t="shared" si="7"/>
        <v>73103915984.33606</v>
      </c>
    </row>
    <row r="72" spans="1:6" x14ac:dyDescent="0.25">
      <c r="A72" s="1">
        <v>210000</v>
      </c>
      <c r="B72" s="8">
        <f t="shared" si="4"/>
        <v>-89574.468085106404</v>
      </c>
      <c r="C72" s="8">
        <f t="shared" si="5"/>
        <v>8023585332.7297459</v>
      </c>
      <c r="D72" s="1">
        <v>240000</v>
      </c>
      <c r="E72" s="8">
        <f t="shared" si="6"/>
        <v>-30377.358490566025</v>
      </c>
      <c r="F72" s="8">
        <f t="shared" si="7"/>
        <v>922783908.86436379</v>
      </c>
    </row>
    <row r="73" spans="1:6" x14ac:dyDescent="0.25">
      <c r="A73" s="1">
        <v>250000</v>
      </c>
      <c r="B73" s="8">
        <f t="shared" si="4"/>
        <v>-49574.468085106404</v>
      </c>
      <c r="C73" s="8">
        <f t="shared" si="5"/>
        <v>2457627885.9212332</v>
      </c>
      <c r="D73" s="1"/>
      <c r="E73" s="8">
        <f t="shared" si="6"/>
        <v>-270377.35849056602</v>
      </c>
      <c r="F73" s="8">
        <f t="shared" si="7"/>
        <v>73103915984.33606</v>
      </c>
    </row>
    <row r="74" spans="1:6" x14ac:dyDescent="0.25">
      <c r="A74" s="1"/>
      <c r="B74" s="8">
        <f t="shared" si="4"/>
        <v>-299574.4680851064</v>
      </c>
      <c r="C74" s="8">
        <f t="shared" si="5"/>
        <v>89744861928.474442</v>
      </c>
      <c r="D74" s="1"/>
      <c r="E74" s="8">
        <f t="shared" si="6"/>
        <v>-270377.35849056602</v>
      </c>
      <c r="F74" s="8">
        <f t="shared" si="7"/>
        <v>73103915984.33606</v>
      </c>
    </row>
    <row r="75" spans="1:6" x14ac:dyDescent="0.25">
      <c r="A75" s="1">
        <v>360000</v>
      </c>
      <c r="B75" s="8">
        <f t="shared" si="4"/>
        <v>60425.531914893596</v>
      </c>
      <c r="C75" s="8">
        <f t="shared" si="5"/>
        <v>3651244907.1978245</v>
      </c>
      <c r="D75" s="1"/>
      <c r="E75" s="8">
        <f t="shared" si="6"/>
        <v>-270377.35849056602</v>
      </c>
      <c r="F75" s="8">
        <f t="shared" si="7"/>
        <v>73103915984.33606</v>
      </c>
    </row>
    <row r="76" spans="1:6" x14ac:dyDescent="0.25">
      <c r="A76" s="1">
        <v>250000</v>
      </c>
      <c r="B76" s="8">
        <f t="shared" si="4"/>
        <v>-49574.468085106404</v>
      </c>
      <c r="C76" s="8">
        <f t="shared" si="5"/>
        <v>2457627885.9212332</v>
      </c>
      <c r="D76" s="1">
        <v>300000</v>
      </c>
      <c r="E76" s="8">
        <f t="shared" si="6"/>
        <v>29622.641509433975</v>
      </c>
      <c r="F76" s="8">
        <f t="shared" si="7"/>
        <v>877500889.99644077</v>
      </c>
    </row>
    <row r="77" spans="1:6" x14ac:dyDescent="0.25">
      <c r="A77" s="1"/>
      <c r="B77" s="8">
        <f t="shared" si="4"/>
        <v>-299574.4680851064</v>
      </c>
      <c r="C77" s="8">
        <f t="shared" si="5"/>
        <v>89744861928.474442</v>
      </c>
      <c r="D77" s="1"/>
      <c r="E77" s="8">
        <f t="shared" si="6"/>
        <v>-270377.35849056602</v>
      </c>
      <c r="F77" s="8">
        <f t="shared" si="7"/>
        <v>73103915984.33606</v>
      </c>
    </row>
    <row r="78" spans="1:6" x14ac:dyDescent="0.25">
      <c r="A78" s="1">
        <v>250000</v>
      </c>
      <c r="B78" s="8">
        <f t="shared" si="4"/>
        <v>-49574.468085106404</v>
      </c>
      <c r="C78" s="8">
        <f t="shared" si="5"/>
        <v>2457627885.9212332</v>
      </c>
      <c r="D78" s="1"/>
      <c r="E78" s="8">
        <f t="shared" si="6"/>
        <v>-270377.35849056602</v>
      </c>
      <c r="F78" s="8">
        <f t="shared" si="7"/>
        <v>73103915984.33606</v>
      </c>
    </row>
    <row r="79" spans="1:6" x14ac:dyDescent="0.25">
      <c r="A79" s="1">
        <v>220000</v>
      </c>
      <c r="B79" s="8">
        <f t="shared" si="4"/>
        <v>-79574.468085106404</v>
      </c>
      <c r="C79" s="8">
        <f t="shared" si="5"/>
        <v>6332095971.0276175</v>
      </c>
      <c r="D79" s="1">
        <v>220000</v>
      </c>
      <c r="E79" s="8">
        <f t="shared" si="6"/>
        <v>-50377.358490566025</v>
      </c>
      <c r="F79" s="8">
        <f t="shared" si="7"/>
        <v>2537878248.4870048</v>
      </c>
    </row>
    <row r="80" spans="1:6" x14ac:dyDescent="0.25">
      <c r="A80" s="1">
        <v>265000</v>
      </c>
      <c r="B80" s="8">
        <f t="shared" si="4"/>
        <v>-34574.468085106404</v>
      </c>
      <c r="C80" s="8">
        <f t="shared" si="5"/>
        <v>1195393843.3680413</v>
      </c>
      <c r="D80" s="1">
        <v>350000</v>
      </c>
      <c r="E80" s="8">
        <f t="shared" si="6"/>
        <v>79622.641509433975</v>
      </c>
      <c r="F80" s="8">
        <f t="shared" si="7"/>
        <v>6339765040.9398384</v>
      </c>
    </row>
    <row r="81" spans="1:6" x14ac:dyDescent="0.25">
      <c r="A81" s="1">
        <v>260000</v>
      </c>
      <c r="B81" s="8">
        <f t="shared" si="4"/>
        <v>-39574.468085106404</v>
      </c>
      <c r="C81" s="8">
        <f t="shared" si="5"/>
        <v>1566138524.2191052</v>
      </c>
      <c r="D81" s="1"/>
      <c r="E81" s="8">
        <f t="shared" si="6"/>
        <v>-270377.35849056602</v>
      </c>
      <c r="F81" s="8">
        <f t="shared" si="7"/>
        <v>73103915984.33606</v>
      </c>
    </row>
    <row r="82" spans="1:6" x14ac:dyDescent="0.25">
      <c r="A82" s="1">
        <v>300000</v>
      </c>
      <c r="B82" s="8">
        <f t="shared" si="4"/>
        <v>425.53191489359597</v>
      </c>
      <c r="C82" s="8">
        <f t="shared" si="5"/>
        <v>181077.4105930106</v>
      </c>
      <c r="D82" s="1"/>
      <c r="E82" s="8">
        <f t="shared" si="6"/>
        <v>-270377.35849056602</v>
      </c>
      <c r="F82" s="8">
        <f t="shared" si="7"/>
        <v>73103915984.33606</v>
      </c>
    </row>
    <row r="83" spans="1:6" x14ac:dyDescent="0.25">
      <c r="A83" s="1"/>
      <c r="B83" s="8">
        <f t="shared" si="4"/>
        <v>-299574.4680851064</v>
      </c>
      <c r="C83" s="8">
        <f t="shared" si="5"/>
        <v>89744861928.474442</v>
      </c>
      <c r="D83" s="1">
        <v>276000</v>
      </c>
      <c r="E83" s="8">
        <f t="shared" si="6"/>
        <v>5622.6415094339754</v>
      </c>
      <c r="F83" s="8">
        <f t="shared" si="7"/>
        <v>31614097.543609973</v>
      </c>
    </row>
    <row r="84" spans="1:6" x14ac:dyDescent="0.25">
      <c r="A84" s="1">
        <v>300000</v>
      </c>
      <c r="B84" s="8">
        <f t="shared" si="4"/>
        <v>425.53191489359597</v>
      </c>
      <c r="C84" s="8">
        <f t="shared" si="5"/>
        <v>181077.4105930106</v>
      </c>
      <c r="D84" s="1"/>
      <c r="E84" s="8">
        <f t="shared" si="6"/>
        <v>-270377.35849056602</v>
      </c>
      <c r="F84" s="8">
        <f t="shared" si="7"/>
        <v>73103915984.33606</v>
      </c>
    </row>
    <row r="85" spans="1:6" x14ac:dyDescent="0.25">
      <c r="A85" s="1">
        <v>240000</v>
      </c>
      <c r="B85" s="8">
        <f t="shared" si="4"/>
        <v>-59574.468085106404</v>
      </c>
      <c r="C85" s="8">
        <f t="shared" si="5"/>
        <v>3549117247.6233616</v>
      </c>
      <c r="D85" s="1">
        <v>252000</v>
      </c>
      <c r="E85" s="8">
        <f t="shared" si="6"/>
        <v>-18377.358490566025</v>
      </c>
      <c r="F85" s="8">
        <f t="shared" si="7"/>
        <v>337727305.09077913</v>
      </c>
    </row>
    <row r="86" spans="1:6" x14ac:dyDescent="0.25">
      <c r="A86" s="1">
        <v>690000</v>
      </c>
      <c r="B86" s="8">
        <f t="shared" si="4"/>
        <v>390425.5319148936</v>
      </c>
      <c r="C86" s="8">
        <f t="shared" si="5"/>
        <v>152432095971.02759</v>
      </c>
      <c r="D86" s="1">
        <v>300000</v>
      </c>
      <c r="E86" s="8">
        <f t="shared" si="6"/>
        <v>29622.641509433975</v>
      </c>
      <c r="F86" s="8">
        <f t="shared" si="7"/>
        <v>877500889.99644077</v>
      </c>
    </row>
    <row r="87" spans="1:6" x14ac:dyDescent="0.25">
      <c r="A87" s="1">
        <v>270000</v>
      </c>
      <c r="B87" s="8">
        <f t="shared" si="4"/>
        <v>-29574.468085106404</v>
      </c>
      <c r="C87" s="8">
        <f t="shared" si="5"/>
        <v>874649162.51697731</v>
      </c>
      <c r="D87" s="1">
        <v>275000</v>
      </c>
      <c r="E87" s="8">
        <f t="shared" si="6"/>
        <v>4622.6415094339754</v>
      </c>
      <c r="F87" s="8">
        <f t="shared" si="7"/>
        <v>21368814.524742022</v>
      </c>
    </row>
    <row r="88" spans="1:6" x14ac:dyDescent="0.25">
      <c r="A88" s="1">
        <v>240000</v>
      </c>
      <c r="B88" s="8">
        <f t="shared" si="4"/>
        <v>-59574.468085106404</v>
      </c>
      <c r="C88" s="8">
        <f t="shared" si="5"/>
        <v>3549117247.6233616</v>
      </c>
      <c r="D88" s="1">
        <v>260000</v>
      </c>
      <c r="E88" s="8">
        <f t="shared" si="6"/>
        <v>-10377.358490566025</v>
      </c>
      <c r="F88" s="8">
        <f t="shared" si="7"/>
        <v>107689569.24172276</v>
      </c>
    </row>
    <row r="89" spans="1:6" x14ac:dyDescent="0.25">
      <c r="A89" s="1">
        <v>340000</v>
      </c>
      <c r="B89" s="8">
        <f t="shared" si="4"/>
        <v>40425.531914893596</v>
      </c>
      <c r="C89" s="8">
        <f t="shared" si="5"/>
        <v>1634223630.6020806</v>
      </c>
      <c r="D89" s="1"/>
      <c r="E89" s="8">
        <f t="shared" si="6"/>
        <v>-270377.35849056602</v>
      </c>
      <c r="F89" s="8">
        <f t="shared" si="7"/>
        <v>73103915984.33606</v>
      </c>
    </row>
    <row r="90" spans="1:6" x14ac:dyDescent="0.25">
      <c r="A90" s="1">
        <v>250000</v>
      </c>
      <c r="B90" s="8">
        <f t="shared" si="4"/>
        <v>-49574.468085106404</v>
      </c>
      <c r="C90" s="8">
        <f t="shared" si="5"/>
        <v>2457627885.9212332</v>
      </c>
      <c r="D90" s="1">
        <v>265000</v>
      </c>
      <c r="E90" s="8">
        <f t="shared" si="6"/>
        <v>-5377.3584905660246</v>
      </c>
      <c r="F90" s="8">
        <f t="shared" si="7"/>
        <v>28915984.336062513</v>
      </c>
    </row>
    <row r="91" spans="1:6" x14ac:dyDescent="0.25">
      <c r="A91" s="1">
        <v>300000</v>
      </c>
      <c r="B91" s="8">
        <f t="shared" si="4"/>
        <v>425.53191489359597</v>
      </c>
      <c r="C91" s="8">
        <f t="shared" si="5"/>
        <v>181077.4105930106</v>
      </c>
      <c r="D91" s="1"/>
      <c r="E91" s="8">
        <f t="shared" si="6"/>
        <v>-270377.35849056602</v>
      </c>
      <c r="F91" s="8">
        <f t="shared" si="7"/>
        <v>73103915984.33606</v>
      </c>
    </row>
    <row r="92" spans="1:6" x14ac:dyDescent="0.25">
      <c r="A92" s="1"/>
      <c r="B92" s="8">
        <f t="shared" si="4"/>
        <v>-299574.4680851064</v>
      </c>
      <c r="C92" s="8">
        <f t="shared" si="5"/>
        <v>89744861928.474442</v>
      </c>
      <c r="D92" s="1">
        <v>240000</v>
      </c>
      <c r="E92" s="8">
        <f t="shared" si="6"/>
        <v>-30377.358490566025</v>
      </c>
      <c r="F92" s="8">
        <f t="shared" si="7"/>
        <v>922783908.86436379</v>
      </c>
    </row>
    <row r="93" spans="1:6" x14ac:dyDescent="0.25">
      <c r="A93" s="1">
        <v>285000</v>
      </c>
      <c r="B93" s="8">
        <f t="shared" si="4"/>
        <v>-14574.468085106404</v>
      </c>
      <c r="C93" s="8">
        <f t="shared" si="5"/>
        <v>212415119.96378514</v>
      </c>
      <c r="D93" s="1">
        <v>260000</v>
      </c>
      <c r="E93" s="8">
        <f t="shared" si="6"/>
        <v>-10377.358490566025</v>
      </c>
      <c r="F93" s="8">
        <f t="shared" si="7"/>
        <v>107689569.24172276</v>
      </c>
    </row>
    <row r="94" spans="1:6" x14ac:dyDescent="0.25">
      <c r="A94" s="1">
        <v>500000</v>
      </c>
      <c r="B94" s="8">
        <f t="shared" si="4"/>
        <v>200425.5319148936</v>
      </c>
      <c r="C94" s="8">
        <f t="shared" si="5"/>
        <v>40170393843.368034</v>
      </c>
      <c r="D94" s="1"/>
      <c r="E94" s="8">
        <f t="shared" si="6"/>
        <v>-270377.35849056602</v>
      </c>
      <c r="F94" s="8">
        <f t="shared" si="7"/>
        <v>73103915984.33606</v>
      </c>
    </row>
    <row r="95" spans="1:6" x14ac:dyDescent="0.25">
      <c r="A95" s="1">
        <v>250000</v>
      </c>
      <c r="B95" s="8">
        <f t="shared" si="4"/>
        <v>-49574.468085106404</v>
      </c>
      <c r="C95" s="8">
        <f t="shared" si="5"/>
        <v>2457627885.9212332</v>
      </c>
      <c r="D95" s="1">
        <v>204000</v>
      </c>
      <c r="E95" s="8">
        <f t="shared" si="6"/>
        <v>-66377.358490566025</v>
      </c>
      <c r="F95" s="8">
        <f t="shared" si="7"/>
        <v>4405953720.1851177</v>
      </c>
    </row>
    <row r="96" spans="1:6" x14ac:dyDescent="0.25">
      <c r="A96" s="1"/>
      <c r="B96" s="8">
        <f t="shared" si="4"/>
        <v>-299574.4680851064</v>
      </c>
      <c r="C96" s="8">
        <f t="shared" si="5"/>
        <v>89744861928.474442</v>
      </c>
      <c r="D96" s="1"/>
      <c r="E96" s="8">
        <f t="shared" si="6"/>
        <v>-270377.35849056602</v>
      </c>
      <c r="F96" s="8">
        <f t="shared" si="7"/>
        <v>73103915984.33606</v>
      </c>
    </row>
    <row r="97" spans="1:3" x14ac:dyDescent="0.25">
      <c r="A97" s="1"/>
      <c r="B97" s="8">
        <f t="shared" si="4"/>
        <v>-299574.4680851064</v>
      </c>
      <c r="C97" s="8">
        <f t="shared" si="5"/>
        <v>89744861928.474442</v>
      </c>
    </row>
    <row r="98" spans="1:3" x14ac:dyDescent="0.25">
      <c r="A98" s="1">
        <v>290000</v>
      </c>
      <c r="B98" s="8">
        <f t="shared" si="4"/>
        <v>-9574.468085106404</v>
      </c>
      <c r="C98" s="8">
        <f t="shared" si="5"/>
        <v>91670439.112721086</v>
      </c>
    </row>
    <row r="99" spans="1:3" x14ac:dyDescent="0.25">
      <c r="A99" s="1">
        <v>500000</v>
      </c>
      <c r="B99" s="8">
        <f t="shared" si="4"/>
        <v>200425.5319148936</v>
      </c>
      <c r="C99" s="8">
        <f t="shared" si="5"/>
        <v>40170393843.368034</v>
      </c>
    </row>
    <row r="100" spans="1:3" x14ac:dyDescent="0.25">
      <c r="A100" s="1">
        <v>650000</v>
      </c>
      <c r="B100" s="8">
        <f t="shared" si="4"/>
        <v>350425.5319148936</v>
      </c>
      <c r="C100" s="8">
        <f t="shared" si="5"/>
        <v>122798053417.83611</v>
      </c>
    </row>
    <row r="101" spans="1:3" x14ac:dyDescent="0.25">
      <c r="A101" s="1">
        <v>265000</v>
      </c>
      <c r="B101" s="8">
        <f t="shared" si="4"/>
        <v>-34574.468085106404</v>
      </c>
      <c r="C101" s="8">
        <f t="shared" si="5"/>
        <v>1195393843.3680413</v>
      </c>
    </row>
    <row r="102" spans="1:3" x14ac:dyDescent="0.25">
      <c r="A102" s="1"/>
      <c r="B102" s="8">
        <f t="shared" si="4"/>
        <v>-299574.4680851064</v>
      </c>
      <c r="C102" s="8">
        <f t="shared" si="5"/>
        <v>89744861928.474442</v>
      </c>
    </row>
    <row r="103" spans="1:3" x14ac:dyDescent="0.25">
      <c r="A103" s="1"/>
      <c r="B103" s="8">
        <f t="shared" si="4"/>
        <v>-299574.4680851064</v>
      </c>
      <c r="C103" s="8">
        <f t="shared" si="5"/>
        <v>89744861928.474442</v>
      </c>
    </row>
    <row r="104" spans="1:3" x14ac:dyDescent="0.25">
      <c r="A104" s="1">
        <v>280000</v>
      </c>
      <c r="B104" s="8">
        <f t="shared" si="4"/>
        <v>-19574.468085106404</v>
      </c>
      <c r="C104" s="8">
        <f t="shared" si="5"/>
        <v>383159800.8148492</v>
      </c>
    </row>
    <row r="105" spans="1:3" x14ac:dyDescent="0.25">
      <c r="A105" s="1"/>
      <c r="B105" s="8">
        <f t="shared" si="4"/>
        <v>-299574.4680851064</v>
      </c>
      <c r="C105" s="8">
        <f t="shared" si="5"/>
        <v>89744861928.474442</v>
      </c>
    </row>
    <row r="106" spans="1:3" x14ac:dyDescent="0.25">
      <c r="A106" s="1"/>
      <c r="B106" s="8">
        <f t="shared" si="4"/>
        <v>-299574.4680851064</v>
      </c>
      <c r="C106" s="8">
        <f t="shared" si="5"/>
        <v>89744861928.474442</v>
      </c>
    </row>
    <row r="107" spans="1:3" x14ac:dyDescent="0.25">
      <c r="A107" s="1"/>
      <c r="B107" s="8">
        <f t="shared" si="4"/>
        <v>-299574.4680851064</v>
      </c>
      <c r="C107" s="8">
        <f t="shared" si="5"/>
        <v>89744861928.474442</v>
      </c>
    </row>
    <row r="108" spans="1:3" x14ac:dyDescent="0.25">
      <c r="A108" s="1">
        <v>264000</v>
      </c>
      <c r="B108" s="8">
        <f t="shared" si="4"/>
        <v>-35574.468085106404</v>
      </c>
      <c r="C108" s="8">
        <f t="shared" si="5"/>
        <v>1265542779.538254</v>
      </c>
    </row>
    <row r="109" spans="1:3" x14ac:dyDescent="0.25">
      <c r="A109" s="1">
        <v>270000</v>
      </c>
      <c r="B109" s="8">
        <f t="shared" si="4"/>
        <v>-29574.468085106404</v>
      </c>
      <c r="C109" s="8">
        <f t="shared" si="5"/>
        <v>874649162.51697731</v>
      </c>
    </row>
    <row r="110" spans="1:3" x14ac:dyDescent="0.25">
      <c r="A110" s="1"/>
      <c r="B110" s="8">
        <f t="shared" si="4"/>
        <v>-299574.4680851064</v>
      </c>
      <c r="C110" s="8">
        <f t="shared" si="5"/>
        <v>89744861928.474442</v>
      </c>
    </row>
    <row r="111" spans="1:3" x14ac:dyDescent="0.25">
      <c r="A111" s="1">
        <v>250000</v>
      </c>
      <c r="B111" s="8">
        <f t="shared" si="4"/>
        <v>-49574.468085106404</v>
      </c>
      <c r="C111" s="8">
        <f t="shared" si="5"/>
        <v>2457627885.9212332</v>
      </c>
    </row>
    <row r="112" spans="1:3" x14ac:dyDescent="0.25">
      <c r="A112" s="1">
        <v>300000</v>
      </c>
      <c r="B112" s="8">
        <f t="shared" si="4"/>
        <v>425.53191489359597</v>
      </c>
      <c r="C112" s="8">
        <f t="shared" si="5"/>
        <v>181077.4105930106</v>
      </c>
    </row>
    <row r="113" spans="1:3" x14ac:dyDescent="0.25">
      <c r="A113" s="1">
        <v>210000</v>
      </c>
      <c r="B113" s="8">
        <f t="shared" si="4"/>
        <v>-89574.468085106404</v>
      </c>
      <c r="C113" s="8">
        <f t="shared" si="5"/>
        <v>8023585332.7297459</v>
      </c>
    </row>
    <row r="114" spans="1:3" x14ac:dyDescent="0.25">
      <c r="A114" s="1">
        <v>250000</v>
      </c>
      <c r="B114" s="8">
        <f t="shared" si="4"/>
        <v>-49574.468085106404</v>
      </c>
      <c r="C114" s="8">
        <f t="shared" si="5"/>
        <v>2457627885.9212332</v>
      </c>
    </row>
    <row r="115" spans="1:3" x14ac:dyDescent="0.25">
      <c r="A115" s="1"/>
      <c r="B115" s="8">
        <f t="shared" si="4"/>
        <v>-299574.4680851064</v>
      </c>
      <c r="C115" s="8">
        <f t="shared" si="5"/>
        <v>89744861928.474442</v>
      </c>
    </row>
    <row r="116" spans="1:3" x14ac:dyDescent="0.25">
      <c r="A116" s="1">
        <v>300000</v>
      </c>
      <c r="B116" s="8">
        <f t="shared" si="4"/>
        <v>425.53191489359597</v>
      </c>
      <c r="C116" s="8">
        <f t="shared" si="5"/>
        <v>181077.4105930106</v>
      </c>
    </row>
    <row r="117" spans="1:3" x14ac:dyDescent="0.25">
      <c r="A117" s="1">
        <v>216000</v>
      </c>
      <c r="B117" s="8">
        <f t="shared" si="4"/>
        <v>-83574.468085106404</v>
      </c>
      <c r="C117" s="8">
        <f t="shared" si="5"/>
        <v>6984691715.7084684</v>
      </c>
    </row>
    <row r="118" spans="1:3" x14ac:dyDescent="0.25">
      <c r="A118" s="1">
        <v>400000</v>
      </c>
      <c r="B118" s="8">
        <f t="shared" si="4"/>
        <v>100425.5319148936</v>
      </c>
      <c r="C118" s="8">
        <f t="shared" si="5"/>
        <v>10085287460.389313</v>
      </c>
    </row>
    <row r="119" spans="1:3" x14ac:dyDescent="0.25">
      <c r="A119" s="1">
        <v>275000</v>
      </c>
      <c r="B119" s="8">
        <f t="shared" si="4"/>
        <v>-24574.468085106404</v>
      </c>
      <c r="C119" s="8">
        <f t="shared" si="5"/>
        <v>603904481.66591322</v>
      </c>
    </row>
    <row r="120" spans="1:3" x14ac:dyDescent="0.25">
      <c r="A120" s="1">
        <v>295000</v>
      </c>
      <c r="B120" s="8">
        <f t="shared" si="4"/>
        <v>-4574.468085106404</v>
      </c>
      <c r="C120" s="8">
        <f t="shared" si="5"/>
        <v>20925758.261657052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AE12-ADB4-4474-9B9A-1C3EECB5BFF6}">
  <sheetPr codeName="Sheet4"/>
  <dimension ref="A1:N120"/>
  <sheetViews>
    <sheetView workbookViewId="0">
      <selection activeCell="H39" sqref="H39"/>
    </sheetView>
  </sheetViews>
  <sheetFormatPr defaultRowHeight="15" x14ac:dyDescent="0.25"/>
  <cols>
    <col min="1" max="1" width="17.140625" customWidth="1"/>
    <col min="2" max="2" width="8" bestFit="1" customWidth="1"/>
    <col min="9" max="9" width="9.140625" customWidth="1"/>
  </cols>
  <sheetData>
    <row r="1" spans="1:14" ht="18.75" x14ac:dyDescent="0.3">
      <c r="A1" s="2" t="s">
        <v>10</v>
      </c>
      <c r="B1" s="2" t="s">
        <v>12</v>
      </c>
      <c r="C1" s="2" t="s">
        <v>10</v>
      </c>
      <c r="D1" s="2" t="s">
        <v>12</v>
      </c>
      <c r="E1" s="53"/>
      <c r="F1" s="5" t="s">
        <v>28</v>
      </c>
      <c r="G1" s="4" t="s">
        <v>45</v>
      </c>
      <c r="H1" s="4"/>
      <c r="I1" s="4"/>
      <c r="J1" s="4"/>
      <c r="K1" s="4"/>
      <c r="L1" s="4"/>
      <c r="M1" s="4"/>
      <c r="N1" s="5"/>
    </row>
    <row r="2" spans="1:14" x14ac:dyDescent="0.25">
      <c r="A2" s="1">
        <v>66.28</v>
      </c>
      <c r="B2" s="1">
        <v>200000</v>
      </c>
      <c r="C2" s="1">
        <v>58.8</v>
      </c>
      <c r="D2" s="1">
        <v>270000</v>
      </c>
      <c r="E2" s="20"/>
      <c r="H2" s="36" t="s">
        <v>21</v>
      </c>
      <c r="I2" s="36" t="s">
        <v>17</v>
      </c>
    </row>
    <row r="3" spans="1:14" x14ac:dyDescent="0.25">
      <c r="A3" s="1">
        <v>57.8</v>
      </c>
      <c r="B3" s="1">
        <v>250000</v>
      </c>
      <c r="C3" s="1">
        <v>59.43</v>
      </c>
      <c r="D3" s="1"/>
      <c r="E3" s="20"/>
      <c r="F3" s="54" t="s">
        <v>46</v>
      </c>
      <c r="G3" s="55"/>
      <c r="H3" s="8">
        <f>CORREL(A2:A120,B2:B120)</f>
        <v>0.13371863656598951</v>
      </c>
      <c r="I3" s="8">
        <f>CORREL(C2:C96,D2:D96)</f>
        <v>0.24558629524385478</v>
      </c>
    </row>
    <row r="4" spans="1:14" ht="17.25" x14ac:dyDescent="0.25">
      <c r="A4" s="1">
        <v>55.5</v>
      </c>
      <c r="B4" s="1">
        <v>425000</v>
      </c>
      <c r="C4" s="1">
        <v>60.85</v>
      </c>
      <c r="D4" s="1">
        <v>260000</v>
      </c>
      <c r="E4" s="20"/>
      <c r="F4" s="54" t="s">
        <v>54</v>
      </c>
      <c r="G4" s="55"/>
      <c r="H4" s="8">
        <v>1.7899999999999999E-2</v>
      </c>
      <c r="I4" s="8">
        <v>6.0299999999999999E-2</v>
      </c>
    </row>
    <row r="5" spans="1:14" x14ac:dyDescent="0.25">
      <c r="A5" s="1">
        <v>51.58</v>
      </c>
      <c r="B5" s="1"/>
      <c r="C5" s="1">
        <v>65.040000000000006</v>
      </c>
      <c r="D5" s="1"/>
      <c r="E5" s="20"/>
      <c r="F5" s="9"/>
      <c r="G5" s="9"/>
      <c r="H5" s="9"/>
      <c r="I5" s="9"/>
    </row>
    <row r="6" spans="1:14" x14ac:dyDescent="0.25">
      <c r="A6" s="1">
        <v>53.29</v>
      </c>
      <c r="B6" s="1"/>
      <c r="C6" s="1">
        <v>54.96</v>
      </c>
      <c r="D6" s="1"/>
      <c r="E6" s="20"/>
    </row>
    <row r="7" spans="1:14" x14ac:dyDescent="0.25">
      <c r="A7" s="1">
        <v>62.14</v>
      </c>
      <c r="B7" s="1">
        <v>252000</v>
      </c>
      <c r="C7" s="1">
        <v>64.08</v>
      </c>
      <c r="D7" s="1"/>
      <c r="E7" s="20"/>
    </row>
    <row r="8" spans="1:14" x14ac:dyDescent="0.25">
      <c r="A8" s="1">
        <v>52.21</v>
      </c>
      <c r="B8" s="1"/>
      <c r="C8" s="1">
        <v>56.7</v>
      </c>
      <c r="D8" s="1">
        <v>265000</v>
      </c>
      <c r="E8" s="20"/>
    </row>
    <row r="9" spans="1:14" x14ac:dyDescent="0.25">
      <c r="A9" s="1">
        <v>63.7</v>
      </c>
      <c r="B9" s="1">
        <v>250000</v>
      </c>
      <c r="C9" s="1">
        <v>68.81</v>
      </c>
      <c r="D9" s="1">
        <v>360000</v>
      </c>
      <c r="E9" s="20"/>
    </row>
    <row r="10" spans="1:14" x14ac:dyDescent="0.25">
      <c r="A10" s="1">
        <v>68.63</v>
      </c>
      <c r="B10" s="1">
        <v>218000</v>
      </c>
      <c r="C10" s="1">
        <v>57.69</v>
      </c>
      <c r="D10" s="1">
        <v>265000</v>
      </c>
      <c r="E10" s="20"/>
    </row>
    <row r="11" spans="1:14" x14ac:dyDescent="0.25">
      <c r="A11" s="1">
        <v>64.66</v>
      </c>
      <c r="B11" s="1">
        <v>200000</v>
      </c>
      <c r="C11" s="1">
        <v>56.7</v>
      </c>
      <c r="D11" s="1">
        <v>250000</v>
      </c>
      <c r="E11" s="20"/>
    </row>
    <row r="12" spans="1:14" x14ac:dyDescent="0.25">
      <c r="A12" s="1">
        <v>62.54</v>
      </c>
      <c r="B12" s="1">
        <v>300000</v>
      </c>
      <c r="C12" s="1">
        <v>58.32</v>
      </c>
      <c r="D12" s="1"/>
      <c r="E12" s="20"/>
    </row>
    <row r="13" spans="1:14" x14ac:dyDescent="0.25">
      <c r="A13" s="1">
        <v>67.28</v>
      </c>
      <c r="B13" s="1"/>
      <c r="C13" s="1">
        <v>62.21</v>
      </c>
      <c r="D13" s="1">
        <v>278000</v>
      </c>
      <c r="E13" s="20"/>
    </row>
    <row r="14" spans="1:14" x14ac:dyDescent="0.25">
      <c r="A14" s="1">
        <v>77.89</v>
      </c>
      <c r="B14" s="1">
        <v>236000</v>
      </c>
      <c r="C14" s="1">
        <v>62.77</v>
      </c>
      <c r="D14" s="1"/>
      <c r="E14" s="20"/>
    </row>
    <row r="15" spans="1:14" x14ac:dyDescent="0.25">
      <c r="A15" s="1">
        <v>69.06</v>
      </c>
      <c r="B15" s="1">
        <v>393000</v>
      </c>
      <c r="C15" s="1">
        <v>62.74</v>
      </c>
      <c r="D15" s="1">
        <v>300000</v>
      </c>
      <c r="E15" s="20"/>
    </row>
    <row r="16" spans="1:14" x14ac:dyDescent="0.25">
      <c r="A16" s="1">
        <v>63.62</v>
      </c>
      <c r="B16" s="1">
        <v>300000</v>
      </c>
      <c r="C16" s="1">
        <v>55.47</v>
      </c>
      <c r="D16" s="1">
        <v>320000</v>
      </c>
      <c r="E16" s="20"/>
    </row>
    <row r="17" spans="1:5" x14ac:dyDescent="0.25">
      <c r="A17" s="1">
        <v>74.010000000000005</v>
      </c>
      <c r="B17" s="1">
        <v>360000</v>
      </c>
      <c r="C17" s="1">
        <v>56.86</v>
      </c>
      <c r="D17" s="1">
        <v>240000</v>
      </c>
      <c r="E17" s="20"/>
    </row>
    <row r="18" spans="1:5" x14ac:dyDescent="0.25">
      <c r="A18" s="1">
        <v>65.33</v>
      </c>
      <c r="B18" s="1"/>
      <c r="C18" s="1">
        <v>69.760000000000005</v>
      </c>
      <c r="D18" s="1"/>
      <c r="E18" s="20"/>
    </row>
    <row r="19" spans="1:5" x14ac:dyDescent="0.25">
      <c r="A19" s="1">
        <v>57.55</v>
      </c>
      <c r="B19" s="1">
        <v>240000</v>
      </c>
      <c r="C19" s="1">
        <v>62.9</v>
      </c>
      <c r="D19" s="1">
        <v>300000</v>
      </c>
      <c r="E19" s="20"/>
    </row>
    <row r="20" spans="1:5" x14ac:dyDescent="0.25">
      <c r="A20" s="1">
        <v>64.150000000000006</v>
      </c>
      <c r="B20" s="1">
        <v>350000</v>
      </c>
      <c r="C20" s="1">
        <v>66.53</v>
      </c>
      <c r="D20" s="1"/>
      <c r="E20" s="20"/>
    </row>
    <row r="21" spans="1:5" x14ac:dyDescent="0.25">
      <c r="A21" s="1">
        <v>51.29</v>
      </c>
      <c r="B21" s="1"/>
      <c r="C21" s="1">
        <v>71.63</v>
      </c>
      <c r="D21" s="1"/>
      <c r="E21" s="20"/>
    </row>
    <row r="22" spans="1:5" x14ac:dyDescent="0.25">
      <c r="A22" s="1">
        <v>72.78</v>
      </c>
      <c r="B22" s="1">
        <v>260000</v>
      </c>
      <c r="C22" s="1">
        <v>56.11</v>
      </c>
      <c r="D22" s="1"/>
      <c r="E22" s="20"/>
    </row>
    <row r="23" spans="1:5" x14ac:dyDescent="0.25">
      <c r="A23" s="1">
        <v>51.45</v>
      </c>
      <c r="B23" s="1"/>
      <c r="C23" s="1">
        <v>62.98</v>
      </c>
      <c r="D23" s="1">
        <v>200000</v>
      </c>
      <c r="E23" s="20"/>
    </row>
    <row r="24" spans="1:5" x14ac:dyDescent="0.25">
      <c r="A24" s="1">
        <v>62.56</v>
      </c>
      <c r="B24" s="1">
        <v>411000</v>
      </c>
      <c r="C24" s="1">
        <v>62.65</v>
      </c>
      <c r="D24" s="1"/>
      <c r="E24" s="20"/>
    </row>
    <row r="25" spans="1:5" x14ac:dyDescent="0.25">
      <c r="A25" s="1">
        <v>66.72</v>
      </c>
      <c r="B25" s="1">
        <v>287000</v>
      </c>
      <c r="C25" s="1">
        <v>65.489999999999995</v>
      </c>
      <c r="D25" s="1"/>
      <c r="E25" s="20"/>
    </row>
    <row r="26" spans="1:5" x14ac:dyDescent="0.25">
      <c r="A26" s="1">
        <v>51.21</v>
      </c>
      <c r="B26" s="1"/>
      <c r="C26" s="1">
        <v>71.040000000000006</v>
      </c>
      <c r="D26" s="1">
        <v>450000</v>
      </c>
      <c r="E26" s="20"/>
    </row>
    <row r="27" spans="1:5" x14ac:dyDescent="0.25">
      <c r="A27" s="1">
        <v>69.7</v>
      </c>
      <c r="B27" s="1">
        <v>200000</v>
      </c>
      <c r="C27" s="1">
        <v>65.56</v>
      </c>
      <c r="D27" s="1">
        <v>216000</v>
      </c>
      <c r="E27" s="20"/>
    </row>
    <row r="28" spans="1:5" x14ac:dyDescent="0.25">
      <c r="A28" s="1">
        <v>54.55</v>
      </c>
      <c r="B28" s="1">
        <v>204000</v>
      </c>
      <c r="C28" s="1">
        <v>52.71</v>
      </c>
      <c r="D28" s="1">
        <v>220000</v>
      </c>
      <c r="E28" s="20"/>
    </row>
    <row r="29" spans="1:5" x14ac:dyDescent="0.25">
      <c r="A29" s="1">
        <v>62.46</v>
      </c>
      <c r="B29" s="1">
        <v>250000</v>
      </c>
      <c r="C29" s="1">
        <v>59.5</v>
      </c>
      <c r="D29" s="1"/>
      <c r="E29" s="20"/>
    </row>
    <row r="30" spans="1:5" x14ac:dyDescent="0.25">
      <c r="A30" s="1">
        <v>66.88</v>
      </c>
      <c r="B30" s="1">
        <v>240000</v>
      </c>
      <c r="C30" s="1">
        <v>57.1</v>
      </c>
      <c r="D30" s="1"/>
      <c r="E30" s="20"/>
    </row>
    <row r="31" spans="1:5" x14ac:dyDescent="0.25">
      <c r="A31" s="1">
        <v>63.59</v>
      </c>
      <c r="B31" s="1">
        <v>360000</v>
      </c>
      <c r="C31" s="1">
        <v>58.46</v>
      </c>
      <c r="D31" s="1">
        <v>275000</v>
      </c>
      <c r="E31" s="20"/>
    </row>
    <row r="32" spans="1:5" x14ac:dyDescent="0.25">
      <c r="A32" s="1">
        <v>57.99</v>
      </c>
      <c r="B32" s="1">
        <v>268000</v>
      </c>
      <c r="C32" s="1">
        <v>59.24</v>
      </c>
      <c r="D32" s="1"/>
      <c r="E32" s="20"/>
    </row>
    <row r="33" spans="1:12" x14ac:dyDescent="0.25">
      <c r="A33" s="1">
        <v>56.66</v>
      </c>
      <c r="B33" s="1">
        <v>265000</v>
      </c>
      <c r="C33" s="1">
        <v>67</v>
      </c>
      <c r="D33" s="1"/>
      <c r="E33" s="20"/>
    </row>
    <row r="34" spans="1:12" x14ac:dyDescent="0.25">
      <c r="A34" s="1">
        <v>57.24</v>
      </c>
      <c r="B34" s="1">
        <v>260000</v>
      </c>
      <c r="C34" s="1">
        <v>67.989999999999995</v>
      </c>
      <c r="D34" s="1"/>
      <c r="E34" s="20"/>
    </row>
    <row r="35" spans="1:12" x14ac:dyDescent="0.25">
      <c r="A35" s="1">
        <v>62.48</v>
      </c>
      <c r="B35" s="1">
        <v>300000</v>
      </c>
      <c r="C35" s="1">
        <v>62.35</v>
      </c>
      <c r="D35" s="1">
        <v>240000</v>
      </c>
      <c r="E35" s="22"/>
      <c r="F35" s="56" t="s">
        <v>47</v>
      </c>
      <c r="G35" s="37"/>
      <c r="H35" s="37"/>
      <c r="I35" s="37"/>
      <c r="J35" s="37"/>
      <c r="K35" s="37"/>
      <c r="L35" s="38"/>
    </row>
    <row r="36" spans="1:12" x14ac:dyDescent="0.25">
      <c r="A36" s="1">
        <v>59.69</v>
      </c>
      <c r="B36" s="1">
        <v>240000</v>
      </c>
      <c r="C36" s="1">
        <v>59.08</v>
      </c>
      <c r="D36" s="1"/>
      <c r="E36" s="21"/>
      <c r="F36" s="57" t="s">
        <v>48</v>
      </c>
      <c r="G36" s="58"/>
      <c r="H36" s="58"/>
      <c r="I36" s="58"/>
      <c r="J36" s="58"/>
      <c r="K36" s="58"/>
      <c r="L36" s="59"/>
    </row>
    <row r="37" spans="1:12" x14ac:dyDescent="0.25">
      <c r="A37" s="1">
        <v>58.78</v>
      </c>
      <c r="B37" s="1">
        <v>240000</v>
      </c>
      <c r="C37" s="1">
        <v>64.36</v>
      </c>
      <c r="D37" s="1">
        <v>210000</v>
      </c>
      <c r="E37" s="20"/>
    </row>
    <row r="38" spans="1:12" x14ac:dyDescent="0.25">
      <c r="A38" s="1">
        <v>60.99</v>
      </c>
      <c r="B38" s="1">
        <v>275000</v>
      </c>
      <c r="C38" s="1">
        <v>62.36</v>
      </c>
      <c r="D38" s="1">
        <v>210000</v>
      </c>
      <c r="E38" s="20"/>
    </row>
    <row r="39" spans="1:12" x14ac:dyDescent="0.25">
      <c r="A39" s="1">
        <v>68.069999999999993</v>
      </c>
      <c r="B39" s="1">
        <v>275000</v>
      </c>
      <c r="C39" s="1">
        <v>62.79</v>
      </c>
      <c r="D39" s="1"/>
      <c r="E39" s="20"/>
    </row>
    <row r="40" spans="1:12" x14ac:dyDescent="0.25">
      <c r="A40" s="1">
        <v>65.45</v>
      </c>
      <c r="B40" s="1">
        <v>360000</v>
      </c>
      <c r="C40" s="1">
        <v>55.41</v>
      </c>
      <c r="D40" s="1"/>
      <c r="E40" s="20"/>
    </row>
    <row r="41" spans="1:12" x14ac:dyDescent="0.25">
      <c r="A41" s="1">
        <v>66.94</v>
      </c>
      <c r="B41" s="1">
        <v>240000</v>
      </c>
      <c r="C41" s="1">
        <v>64.95</v>
      </c>
      <c r="D41" s="1"/>
      <c r="E41" s="20"/>
    </row>
    <row r="42" spans="1:12" x14ac:dyDescent="0.25">
      <c r="A42" s="1">
        <v>68.53</v>
      </c>
      <c r="B42" s="1">
        <v>240000</v>
      </c>
      <c r="C42" s="1">
        <v>60.44</v>
      </c>
      <c r="D42" s="1">
        <v>380000</v>
      </c>
      <c r="E42" s="20"/>
    </row>
    <row r="43" spans="1:12" x14ac:dyDescent="0.25">
      <c r="A43" s="1">
        <v>59.75</v>
      </c>
      <c r="B43" s="1">
        <v>218000</v>
      </c>
      <c r="C43" s="1">
        <v>65.83</v>
      </c>
      <c r="D43" s="1">
        <v>240000</v>
      </c>
      <c r="E43" s="20"/>
    </row>
    <row r="44" spans="1:12" x14ac:dyDescent="0.25">
      <c r="A44" s="1">
        <v>67.2</v>
      </c>
      <c r="B44" s="1">
        <v>336000</v>
      </c>
      <c r="C44" s="1">
        <v>58.23</v>
      </c>
      <c r="D44" s="1">
        <v>360000</v>
      </c>
      <c r="E44" s="20"/>
    </row>
    <row r="45" spans="1:12" x14ac:dyDescent="0.25">
      <c r="A45" s="1">
        <v>64.27</v>
      </c>
      <c r="B45" s="1">
        <v>230000</v>
      </c>
      <c r="C45" s="1">
        <v>55.3</v>
      </c>
      <c r="D45" s="1"/>
      <c r="E45" s="20"/>
    </row>
    <row r="46" spans="1:12" x14ac:dyDescent="0.25">
      <c r="A46" s="1">
        <v>57.65</v>
      </c>
      <c r="B46" s="1">
        <v>500000</v>
      </c>
      <c r="C46" s="1">
        <v>73.52</v>
      </c>
      <c r="D46" s="1">
        <v>200000</v>
      </c>
      <c r="E46" s="20"/>
    </row>
    <row r="47" spans="1:12" x14ac:dyDescent="0.25">
      <c r="A47" s="1">
        <v>59.42</v>
      </c>
      <c r="B47" s="1">
        <v>270000</v>
      </c>
      <c r="C47" s="1">
        <v>56.09</v>
      </c>
      <c r="D47" s="1"/>
      <c r="E47" s="20"/>
    </row>
    <row r="48" spans="1:12" x14ac:dyDescent="0.25">
      <c r="A48" s="1">
        <v>70.2</v>
      </c>
      <c r="B48" s="1">
        <v>300000</v>
      </c>
      <c r="C48" s="1">
        <v>54.8</v>
      </c>
      <c r="D48" s="1">
        <v>250000</v>
      </c>
      <c r="E48" s="20"/>
    </row>
    <row r="49" spans="1:5" x14ac:dyDescent="0.25">
      <c r="A49" s="1">
        <v>60.44</v>
      </c>
      <c r="B49" s="1"/>
      <c r="C49" s="1">
        <v>60.64</v>
      </c>
      <c r="D49" s="1"/>
      <c r="E49" s="20"/>
    </row>
    <row r="50" spans="1:5" x14ac:dyDescent="0.25">
      <c r="A50" s="1">
        <v>66.69</v>
      </c>
      <c r="B50" s="1">
        <v>300000</v>
      </c>
      <c r="C50" s="1">
        <v>53.94</v>
      </c>
      <c r="D50" s="1">
        <v>250000</v>
      </c>
      <c r="E50" s="20"/>
    </row>
    <row r="51" spans="1:5" x14ac:dyDescent="0.25">
      <c r="A51" s="1">
        <v>62</v>
      </c>
      <c r="B51" s="1">
        <v>300000</v>
      </c>
      <c r="C51" s="1">
        <v>55.01</v>
      </c>
      <c r="D51" s="1">
        <v>250000</v>
      </c>
      <c r="E51" s="20"/>
    </row>
    <row r="52" spans="1:5" x14ac:dyDescent="0.25">
      <c r="A52" s="1">
        <v>76.180000000000007</v>
      </c>
      <c r="B52" s="1">
        <v>400000</v>
      </c>
      <c r="C52" s="1">
        <v>70.48</v>
      </c>
      <c r="D52" s="1">
        <v>276000</v>
      </c>
      <c r="E52" s="20"/>
    </row>
    <row r="53" spans="1:5" x14ac:dyDescent="0.25">
      <c r="A53" s="1">
        <v>57.03</v>
      </c>
      <c r="B53" s="1">
        <v>220000</v>
      </c>
      <c r="C53" s="1">
        <v>58.81</v>
      </c>
      <c r="D53" s="1"/>
      <c r="E53" s="20"/>
    </row>
    <row r="54" spans="1:5" x14ac:dyDescent="0.25">
      <c r="A54" s="1">
        <v>68.03</v>
      </c>
      <c r="B54" s="1">
        <v>300000</v>
      </c>
      <c r="C54" s="1">
        <v>71.489999999999995</v>
      </c>
      <c r="D54" s="1">
        <v>250000</v>
      </c>
      <c r="E54" s="20"/>
    </row>
    <row r="55" spans="1:5" x14ac:dyDescent="0.25">
      <c r="A55" s="1">
        <v>59.47</v>
      </c>
      <c r="B55" s="1">
        <v>230000</v>
      </c>
      <c r="C55" s="1">
        <v>56.7</v>
      </c>
      <c r="D55" s="1">
        <v>240000</v>
      </c>
      <c r="E55" s="20"/>
    </row>
    <row r="56" spans="1:5" x14ac:dyDescent="0.25">
      <c r="A56" s="1">
        <v>54.97</v>
      </c>
      <c r="B56" s="1">
        <v>260000</v>
      </c>
      <c r="C56" s="1">
        <v>61.26</v>
      </c>
      <c r="D56" s="1">
        <v>250000</v>
      </c>
      <c r="E56" s="20"/>
    </row>
    <row r="57" spans="1:5" x14ac:dyDescent="0.25">
      <c r="A57" s="1">
        <v>62.16</v>
      </c>
      <c r="B57" s="1">
        <v>420000</v>
      </c>
      <c r="C57" s="1">
        <v>58.4</v>
      </c>
      <c r="D57" s="1">
        <v>250000</v>
      </c>
      <c r="E57" s="20"/>
    </row>
    <row r="58" spans="1:5" x14ac:dyDescent="0.25">
      <c r="A58" s="1">
        <v>64.44</v>
      </c>
      <c r="B58" s="1">
        <v>300000</v>
      </c>
      <c r="C58" s="1">
        <v>76.260000000000005</v>
      </c>
      <c r="D58" s="1">
        <v>400000</v>
      </c>
      <c r="E58" s="20"/>
    </row>
    <row r="59" spans="1:5" x14ac:dyDescent="0.25">
      <c r="A59" s="1">
        <v>69.03</v>
      </c>
      <c r="B59" s="1"/>
      <c r="C59" s="1">
        <v>53.49</v>
      </c>
      <c r="D59" s="1">
        <v>300000</v>
      </c>
      <c r="E59" s="20"/>
    </row>
    <row r="60" spans="1:5" x14ac:dyDescent="0.25">
      <c r="A60" s="1">
        <v>57.31</v>
      </c>
      <c r="B60" s="1">
        <v>220000</v>
      </c>
      <c r="C60" s="1">
        <v>60.98</v>
      </c>
      <c r="D60" s="1">
        <v>250000</v>
      </c>
      <c r="E60" s="20"/>
    </row>
    <row r="61" spans="1:5" x14ac:dyDescent="0.25">
      <c r="A61" s="1">
        <v>59.47</v>
      </c>
      <c r="B61" s="1"/>
      <c r="C61" s="1">
        <v>65.63</v>
      </c>
      <c r="D61" s="1">
        <v>200000</v>
      </c>
      <c r="E61" s="20"/>
    </row>
    <row r="62" spans="1:5" x14ac:dyDescent="0.25">
      <c r="A62" s="1">
        <v>61.31</v>
      </c>
      <c r="B62" s="1">
        <v>300000</v>
      </c>
      <c r="C62" s="1">
        <v>60.41</v>
      </c>
      <c r="D62" s="1">
        <v>225000</v>
      </c>
      <c r="E62" s="20"/>
    </row>
    <row r="63" spans="1:5" x14ac:dyDescent="0.25">
      <c r="A63" s="1">
        <v>65.69</v>
      </c>
      <c r="B63" s="1"/>
      <c r="C63" s="1">
        <v>61.9</v>
      </c>
      <c r="D63" s="1"/>
      <c r="E63" s="20"/>
    </row>
    <row r="64" spans="1:5" x14ac:dyDescent="0.25">
      <c r="A64" s="1">
        <v>58.31</v>
      </c>
      <c r="B64" s="1">
        <v>300000</v>
      </c>
      <c r="C64" s="1">
        <v>63.23</v>
      </c>
      <c r="D64" s="1">
        <v>400000</v>
      </c>
      <c r="E64" s="20"/>
    </row>
    <row r="65" spans="1:5" x14ac:dyDescent="0.25">
      <c r="A65" s="1">
        <v>63.08</v>
      </c>
      <c r="B65" s="1">
        <v>280000</v>
      </c>
      <c r="C65" s="1">
        <v>55.14</v>
      </c>
      <c r="D65" s="1">
        <v>233000</v>
      </c>
      <c r="E65" s="20"/>
    </row>
    <row r="66" spans="1:5" x14ac:dyDescent="0.25">
      <c r="A66" s="1">
        <v>60.5</v>
      </c>
      <c r="B66" s="1">
        <v>216000</v>
      </c>
      <c r="C66" s="1">
        <v>58.54</v>
      </c>
      <c r="D66" s="1"/>
      <c r="E66" s="20"/>
    </row>
    <row r="67" spans="1:5" x14ac:dyDescent="0.25">
      <c r="A67" s="1">
        <v>70.849999999999994</v>
      </c>
      <c r="B67" s="1">
        <v>300000</v>
      </c>
      <c r="C67" s="1">
        <v>65.989999999999995</v>
      </c>
      <c r="D67" s="1"/>
      <c r="E67" s="20"/>
    </row>
    <row r="68" spans="1:5" x14ac:dyDescent="0.25">
      <c r="A68" s="1">
        <v>67.05</v>
      </c>
      <c r="B68" s="1">
        <v>240000</v>
      </c>
      <c r="C68" s="1">
        <v>52.72</v>
      </c>
      <c r="D68" s="1">
        <v>255000</v>
      </c>
      <c r="E68" s="20"/>
    </row>
    <row r="69" spans="1:5" x14ac:dyDescent="0.25">
      <c r="A69" s="1">
        <v>64.34</v>
      </c>
      <c r="B69" s="1">
        <v>940000</v>
      </c>
      <c r="C69" s="1">
        <v>60.59</v>
      </c>
      <c r="D69" s="1"/>
      <c r="E69" s="20"/>
    </row>
    <row r="70" spans="1:5" x14ac:dyDescent="0.25">
      <c r="A70" s="1">
        <v>71</v>
      </c>
      <c r="B70" s="1">
        <v>236000</v>
      </c>
      <c r="C70" s="1">
        <v>72.290000000000006</v>
      </c>
      <c r="D70" s="1">
        <v>300000</v>
      </c>
      <c r="E70" s="20"/>
    </row>
    <row r="71" spans="1:5" x14ac:dyDescent="0.25">
      <c r="A71" s="1">
        <v>73.33</v>
      </c>
      <c r="B71" s="1">
        <v>350000</v>
      </c>
      <c r="C71" s="1">
        <v>62.72</v>
      </c>
      <c r="D71" s="1"/>
      <c r="E71" s="20"/>
    </row>
    <row r="72" spans="1:5" x14ac:dyDescent="0.25">
      <c r="A72" s="1">
        <v>68.2</v>
      </c>
      <c r="B72" s="1">
        <v>210000</v>
      </c>
      <c r="C72" s="1">
        <v>52.38</v>
      </c>
      <c r="D72" s="1">
        <v>240000</v>
      </c>
      <c r="E72" s="20"/>
    </row>
    <row r="73" spans="1:5" x14ac:dyDescent="0.25">
      <c r="A73" s="1">
        <v>68.55</v>
      </c>
      <c r="B73" s="1">
        <v>250000</v>
      </c>
      <c r="C73" s="1">
        <v>58.79</v>
      </c>
      <c r="D73" s="1"/>
      <c r="E73" s="20"/>
    </row>
    <row r="74" spans="1:5" x14ac:dyDescent="0.25">
      <c r="A74" s="1">
        <v>64.150000000000006</v>
      </c>
      <c r="B74" s="1"/>
      <c r="C74" s="1">
        <v>65.48</v>
      </c>
      <c r="D74" s="1"/>
      <c r="E74" s="20"/>
    </row>
    <row r="75" spans="1:5" x14ac:dyDescent="0.25">
      <c r="A75" s="1">
        <v>60.78</v>
      </c>
      <c r="B75" s="1">
        <v>360000</v>
      </c>
      <c r="C75" s="1">
        <v>69.28</v>
      </c>
      <c r="D75" s="1"/>
      <c r="E75" s="20"/>
    </row>
    <row r="76" spans="1:5" x14ac:dyDescent="0.25">
      <c r="A76" s="1">
        <v>67.13</v>
      </c>
      <c r="B76" s="1">
        <v>250000</v>
      </c>
      <c r="C76" s="1">
        <v>52.64</v>
      </c>
      <c r="D76" s="1">
        <v>300000</v>
      </c>
      <c r="E76" s="20"/>
    </row>
    <row r="77" spans="1:5" x14ac:dyDescent="0.25">
      <c r="A77" s="1">
        <v>61.58</v>
      </c>
      <c r="B77" s="1"/>
      <c r="C77" s="1">
        <v>59.32</v>
      </c>
      <c r="D77" s="1"/>
      <c r="E77" s="20"/>
    </row>
    <row r="78" spans="1:5" x14ac:dyDescent="0.25">
      <c r="A78" s="1">
        <v>71.77</v>
      </c>
      <c r="B78" s="1">
        <v>250000</v>
      </c>
      <c r="C78" s="1">
        <v>60.69</v>
      </c>
      <c r="D78" s="1"/>
      <c r="E78" s="20"/>
    </row>
    <row r="79" spans="1:5" x14ac:dyDescent="0.25">
      <c r="A79" s="1">
        <v>54.43</v>
      </c>
      <c r="B79" s="1">
        <v>220000</v>
      </c>
      <c r="C79" s="1">
        <v>57.9</v>
      </c>
      <c r="D79" s="1">
        <v>220000</v>
      </c>
      <c r="E79" s="20"/>
    </row>
    <row r="80" spans="1:5" x14ac:dyDescent="0.25">
      <c r="A80" s="1">
        <v>56.94</v>
      </c>
      <c r="B80" s="1">
        <v>265000</v>
      </c>
      <c r="C80" s="1">
        <v>68.069999999999993</v>
      </c>
      <c r="D80" s="1">
        <v>350000</v>
      </c>
      <c r="E80" s="20"/>
    </row>
    <row r="81" spans="1:5" x14ac:dyDescent="0.25">
      <c r="A81" s="1">
        <v>61.29</v>
      </c>
      <c r="B81" s="1">
        <v>260000</v>
      </c>
      <c r="C81" s="1">
        <v>72.14</v>
      </c>
      <c r="D81" s="1"/>
      <c r="E81" s="20"/>
    </row>
    <row r="82" spans="1:5" x14ac:dyDescent="0.25">
      <c r="A82" s="1">
        <v>60.39</v>
      </c>
      <c r="B82" s="1">
        <v>300000</v>
      </c>
      <c r="C82" s="1">
        <v>60.02</v>
      </c>
      <c r="D82" s="1"/>
      <c r="E82" s="20"/>
    </row>
    <row r="83" spans="1:5" x14ac:dyDescent="0.25">
      <c r="A83" s="1">
        <v>58.52</v>
      </c>
      <c r="B83" s="1"/>
      <c r="C83" s="1">
        <v>61.82</v>
      </c>
      <c r="D83" s="1">
        <v>276000</v>
      </c>
      <c r="E83" s="20"/>
    </row>
    <row r="84" spans="1:5" x14ac:dyDescent="0.25">
      <c r="A84" s="1">
        <v>62.28</v>
      </c>
      <c r="B84" s="1">
        <v>300000</v>
      </c>
      <c r="C84" s="1">
        <v>57.29</v>
      </c>
      <c r="D84" s="1"/>
      <c r="E84" s="20"/>
    </row>
    <row r="85" spans="1:5" x14ac:dyDescent="0.25">
      <c r="A85" s="1">
        <v>64.08</v>
      </c>
      <c r="B85" s="1">
        <v>240000</v>
      </c>
      <c r="C85" s="1">
        <v>71.430000000000007</v>
      </c>
      <c r="D85" s="1">
        <v>252000</v>
      </c>
      <c r="E85" s="20"/>
    </row>
    <row r="86" spans="1:5" x14ac:dyDescent="0.25">
      <c r="A86" s="1">
        <v>61.3</v>
      </c>
      <c r="B86" s="1">
        <v>690000</v>
      </c>
      <c r="C86" s="1">
        <v>56.63</v>
      </c>
      <c r="D86" s="1">
        <v>300000</v>
      </c>
      <c r="E86" s="20"/>
    </row>
    <row r="87" spans="1:5" x14ac:dyDescent="0.25">
      <c r="A87" s="1">
        <v>58.87</v>
      </c>
      <c r="B87" s="1">
        <v>270000</v>
      </c>
      <c r="C87" s="1">
        <v>58.95</v>
      </c>
      <c r="D87" s="1">
        <v>275000</v>
      </c>
      <c r="E87" s="20"/>
    </row>
    <row r="88" spans="1:5" x14ac:dyDescent="0.25">
      <c r="A88" s="1">
        <v>65.25</v>
      </c>
      <c r="B88" s="1">
        <v>240000</v>
      </c>
      <c r="C88" s="1">
        <v>69.709999999999994</v>
      </c>
      <c r="D88" s="1">
        <v>260000</v>
      </c>
      <c r="E88" s="20"/>
    </row>
    <row r="89" spans="1:5" x14ac:dyDescent="0.25">
      <c r="A89" s="1">
        <v>62.48</v>
      </c>
      <c r="B89" s="1">
        <v>340000</v>
      </c>
      <c r="C89" s="1">
        <v>71.959999999999994</v>
      </c>
      <c r="D89" s="1"/>
      <c r="E89" s="20"/>
    </row>
    <row r="90" spans="1:5" x14ac:dyDescent="0.25">
      <c r="A90" s="1">
        <v>53.2</v>
      </c>
      <c r="B90" s="1">
        <v>250000</v>
      </c>
      <c r="C90" s="1">
        <v>55.8</v>
      </c>
      <c r="D90" s="1">
        <v>265000</v>
      </c>
      <c r="E90" s="20"/>
    </row>
    <row r="91" spans="1:5" x14ac:dyDescent="0.25">
      <c r="A91" s="1">
        <v>55.03</v>
      </c>
      <c r="B91" s="1">
        <v>300000</v>
      </c>
      <c r="C91" s="1">
        <v>58.44</v>
      </c>
      <c r="D91" s="1"/>
      <c r="E91" s="20"/>
    </row>
    <row r="92" spans="1:5" x14ac:dyDescent="0.25">
      <c r="A92" s="1">
        <v>61.87</v>
      </c>
      <c r="B92" s="1"/>
      <c r="C92" s="1">
        <v>60.11</v>
      </c>
      <c r="D92" s="1">
        <v>240000</v>
      </c>
      <c r="E92" s="20"/>
    </row>
    <row r="93" spans="1:5" x14ac:dyDescent="0.25">
      <c r="A93" s="1">
        <v>66.06</v>
      </c>
      <c r="B93" s="1">
        <v>285000</v>
      </c>
      <c r="C93" s="1">
        <v>58.3</v>
      </c>
      <c r="D93" s="1">
        <v>260000</v>
      </c>
      <c r="E93" s="20"/>
    </row>
    <row r="94" spans="1:5" x14ac:dyDescent="0.25">
      <c r="A94" s="1">
        <v>66.459999999999994</v>
      </c>
      <c r="B94" s="1">
        <v>500000</v>
      </c>
      <c r="C94" s="1">
        <v>62.92</v>
      </c>
      <c r="D94" s="1"/>
      <c r="E94" s="20"/>
    </row>
    <row r="95" spans="1:5" x14ac:dyDescent="0.25">
      <c r="A95" s="1">
        <v>65.52</v>
      </c>
      <c r="B95" s="1">
        <v>250000</v>
      </c>
      <c r="C95" s="1">
        <v>60.23</v>
      </c>
      <c r="D95" s="1">
        <v>204000</v>
      </c>
      <c r="E95" s="20"/>
    </row>
    <row r="96" spans="1:5" x14ac:dyDescent="0.25">
      <c r="A96" s="1">
        <v>74.56</v>
      </c>
      <c r="B96" s="1"/>
      <c r="C96" s="1">
        <v>60.22</v>
      </c>
      <c r="D96" s="1"/>
      <c r="E96" s="20"/>
    </row>
    <row r="97" spans="1:2" x14ac:dyDescent="0.25">
      <c r="A97" s="1">
        <v>75.709999999999994</v>
      </c>
      <c r="B97" s="1"/>
    </row>
    <row r="98" spans="1:2" x14ac:dyDescent="0.25">
      <c r="A98" s="1">
        <v>66.040000000000006</v>
      </c>
      <c r="B98" s="1">
        <v>290000</v>
      </c>
    </row>
    <row r="99" spans="1:2" x14ac:dyDescent="0.25">
      <c r="A99" s="1">
        <v>66.23</v>
      </c>
      <c r="B99" s="1">
        <v>500000</v>
      </c>
    </row>
    <row r="100" spans="1:2" x14ac:dyDescent="0.25">
      <c r="A100" s="1">
        <v>70.81</v>
      </c>
      <c r="B100" s="1">
        <v>650000</v>
      </c>
    </row>
    <row r="101" spans="1:2" x14ac:dyDescent="0.25">
      <c r="A101" s="1">
        <v>56.6</v>
      </c>
      <c r="B101" s="1">
        <v>265000</v>
      </c>
    </row>
    <row r="102" spans="1:2" x14ac:dyDescent="0.25">
      <c r="A102" s="1">
        <v>59.81</v>
      </c>
      <c r="B102" s="1"/>
    </row>
    <row r="103" spans="1:2" x14ac:dyDescent="0.25">
      <c r="A103" s="1">
        <v>62.93</v>
      </c>
      <c r="B103" s="1"/>
    </row>
    <row r="104" spans="1:2" x14ac:dyDescent="0.25">
      <c r="A104" s="1">
        <v>64.86</v>
      </c>
      <c r="B104" s="1">
        <v>280000</v>
      </c>
    </row>
    <row r="105" spans="1:2" x14ac:dyDescent="0.25">
      <c r="A105" s="1">
        <v>56.13</v>
      </c>
      <c r="B105" s="1"/>
    </row>
    <row r="106" spans="1:2" x14ac:dyDescent="0.25">
      <c r="A106" s="1">
        <v>66.94</v>
      </c>
      <c r="B106" s="1"/>
    </row>
    <row r="107" spans="1:2" x14ac:dyDescent="0.25">
      <c r="A107" s="1">
        <v>62.5</v>
      </c>
      <c r="B107" s="1"/>
    </row>
    <row r="108" spans="1:2" x14ac:dyDescent="0.25">
      <c r="A108" s="1">
        <v>61.01</v>
      </c>
      <c r="B108" s="1">
        <v>264000</v>
      </c>
    </row>
    <row r="109" spans="1:2" x14ac:dyDescent="0.25">
      <c r="A109" s="1">
        <v>57.34</v>
      </c>
      <c r="B109" s="1">
        <v>270000</v>
      </c>
    </row>
    <row r="110" spans="1:2" x14ac:dyDescent="0.25">
      <c r="A110" s="1">
        <v>64.739999999999995</v>
      </c>
      <c r="B110" s="1"/>
    </row>
    <row r="111" spans="1:2" x14ac:dyDescent="0.25">
      <c r="A111" s="1">
        <v>54.48</v>
      </c>
      <c r="B111" s="1">
        <v>250000</v>
      </c>
    </row>
    <row r="112" spans="1:2" x14ac:dyDescent="0.25">
      <c r="A112" s="1">
        <v>52.81</v>
      </c>
      <c r="B112" s="1">
        <v>300000</v>
      </c>
    </row>
    <row r="113" spans="1:2" x14ac:dyDescent="0.25">
      <c r="A113" s="1">
        <v>67.69</v>
      </c>
      <c r="B113" s="1">
        <v>210000</v>
      </c>
    </row>
    <row r="114" spans="1:2" x14ac:dyDescent="0.25">
      <c r="A114" s="1">
        <v>56.81</v>
      </c>
      <c r="B114" s="1">
        <v>250000</v>
      </c>
    </row>
    <row r="115" spans="1:2" x14ac:dyDescent="0.25">
      <c r="A115" s="1">
        <v>53.39</v>
      </c>
      <c r="B115" s="1"/>
    </row>
    <row r="116" spans="1:2" x14ac:dyDescent="0.25">
      <c r="A116" s="1">
        <v>71.55</v>
      </c>
      <c r="B116" s="1">
        <v>300000</v>
      </c>
    </row>
    <row r="117" spans="1:2" x14ac:dyDescent="0.25">
      <c r="A117" s="1">
        <v>56.49</v>
      </c>
      <c r="B117" s="1">
        <v>216000</v>
      </c>
    </row>
    <row r="118" spans="1:2" x14ac:dyDescent="0.25">
      <c r="A118" s="1">
        <v>74.489999999999995</v>
      </c>
      <c r="B118" s="1">
        <v>400000</v>
      </c>
    </row>
    <row r="119" spans="1:2" x14ac:dyDescent="0.25">
      <c r="A119" s="1">
        <v>53.62</v>
      </c>
      <c r="B119" s="1">
        <v>275000</v>
      </c>
    </row>
    <row r="120" spans="1:2" x14ac:dyDescent="0.25">
      <c r="A120" s="1">
        <v>69.72</v>
      </c>
      <c r="B120" s="1">
        <v>295000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5C10-FB63-4B32-B968-0C8DDB9D8697}">
  <sheetPr codeName="Sheet6"/>
  <dimension ref="A1:S120"/>
  <sheetViews>
    <sheetView workbookViewId="0">
      <selection activeCell="N11" sqref="N11"/>
    </sheetView>
  </sheetViews>
  <sheetFormatPr defaultRowHeight="15" x14ac:dyDescent="0.25"/>
  <cols>
    <col min="1" max="6" width="9.140625" style="8"/>
    <col min="8" max="8" width="23.140625" customWidth="1"/>
    <col min="9" max="9" width="26.85546875" customWidth="1"/>
    <col min="14" max="14" width="9.140625" customWidth="1"/>
  </cols>
  <sheetData>
    <row r="1" spans="1:19" x14ac:dyDescent="0.25">
      <c r="A1" s="3" t="s">
        <v>21</v>
      </c>
      <c r="B1" s="7" t="s">
        <v>57</v>
      </c>
      <c r="C1" s="7" t="s">
        <v>58</v>
      </c>
      <c r="D1" s="3" t="s">
        <v>17</v>
      </c>
      <c r="E1" s="7" t="s">
        <v>57</v>
      </c>
      <c r="F1" s="7" t="s">
        <v>58</v>
      </c>
      <c r="H1" s="52" t="s">
        <v>49</v>
      </c>
      <c r="I1" s="52" t="s">
        <v>50</v>
      </c>
      <c r="J1" s="52" t="s">
        <v>51</v>
      </c>
      <c r="K1" s="52" t="s">
        <v>52</v>
      </c>
      <c r="L1" s="52" t="s">
        <v>53</v>
      </c>
      <c r="N1" s="65" t="s">
        <v>111</v>
      </c>
      <c r="O1" s="64" t="s">
        <v>110</v>
      </c>
      <c r="P1" s="67"/>
      <c r="Q1" s="66"/>
      <c r="R1" s="66"/>
      <c r="S1" s="66"/>
    </row>
    <row r="2" spans="1:19" x14ac:dyDescent="0.25">
      <c r="A2" s="1">
        <v>200000</v>
      </c>
      <c r="B2" s="8" t="str">
        <f t="shared" ref="B2:B33" si="0">IF(A2&gt;$K$2,"YES","NO")</f>
        <v>NO</v>
      </c>
      <c r="C2" s="8" t="str">
        <f t="shared" ref="C2:C33" si="1">IF(A2&lt;$L$2,"YES","NO")</f>
        <v>NO</v>
      </c>
      <c r="D2" s="1">
        <v>270000</v>
      </c>
      <c r="E2" s="8" t="str">
        <f t="shared" ref="E2:E33" si="2">IF(D2&gt;$K$3,"YES","NO")</f>
        <v>NO</v>
      </c>
      <c r="F2" s="8" t="str">
        <f t="shared" ref="F2:F33" si="3">IF(D2&lt;$L$3,"YES","NO")</f>
        <v>NO</v>
      </c>
      <c r="H2" s="8">
        <f>QUARTILE(A2:A120,1)</f>
        <v>240000</v>
      </c>
      <c r="I2" s="8">
        <f>QUARTILE(D2:D120,3)</f>
        <v>300000</v>
      </c>
      <c r="J2" s="8">
        <f>I2-H2</f>
        <v>60000</v>
      </c>
      <c r="K2" s="8">
        <f>I2+(1.5*J2)</f>
        <v>390000</v>
      </c>
      <c r="L2" s="8">
        <f>H2-(1.5*J2)</f>
        <v>150000</v>
      </c>
    </row>
    <row r="3" spans="1:19" x14ac:dyDescent="0.25">
      <c r="A3" s="1">
        <v>250000</v>
      </c>
      <c r="B3" s="8" t="str">
        <f t="shared" si="0"/>
        <v>NO</v>
      </c>
      <c r="C3" s="8" t="str">
        <f t="shared" si="1"/>
        <v>NO</v>
      </c>
      <c r="D3" s="1"/>
      <c r="E3" s="8" t="str">
        <f t="shared" si="2"/>
        <v>NO</v>
      </c>
      <c r="F3" s="8" t="str">
        <f t="shared" si="3"/>
        <v>YES</v>
      </c>
      <c r="H3" s="8">
        <f>QUARTILE(D2:D96,1)</f>
        <v>240000</v>
      </c>
      <c r="I3" s="8">
        <f>QUARTILE(D2:D96,3)</f>
        <v>300000</v>
      </c>
      <c r="J3" s="8">
        <f>I3-H3</f>
        <v>60000</v>
      </c>
      <c r="K3" s="8">
        <f>I3+(1.5*J3)</f>
        <v>390000</v>
      </c>
      <c r="L3" s="8">
        <f>H3-(1.5*J3)</f>
        <v>150000</v>
      </c>
    </row>
    <row r="4" spans="1:19" x14ac:dyDescent="0.25">
      <c r="A4" s="1">
        <v>425000</v>
      </c>
      <c r="B4" s="8" t="str">
        <f t="shared" si="0"/>
        <v>YES</v>
      </c>
      <c r="C4" s="8" t="str">
        <f t="shared" si="1"/>
        <v>NO</v>
      </c>
      <c r="D4" s="1">
        <v>260000</v>
      </c>
      <c r="E4" s="8" t="str">
        <f t="shared" si="2"/>
        <v>NO</v>
      </c>
      <c r="F4" s="8" t="str">
        <f t="shared" si="3"/>
        <v>NO</v>
      </c>
    </row>
    <row r="5" spans="1:19" ht="30" x14ac:dyDescent="0.25">
      <c r="A5" s="1"/>
      <c r="B5" s="8" t="str">
        <f t="shared" si="0"/>
        <v>NO</v>
      </c>
      <c r="C5" s="8" t="str">
        <f t="shared" si="1"/>
        <v>YES</v>
      </c>
      <c r="D5" s="1"/>
      <c r="E5" s="8" t="str">
        <f t="shared" si="2"/>
        <v>NO</v>
      </c>
      <c r="F5" s="8" t="str">
        <f t="shared" si="3"/>
        <v>YES</v>
      </c>
      <c r="H5" s="24" t="s">
        <v>59</v>
      </c>
      <c r="I5" s="25" t="s">
        <v>59</v>
      </c>
    </row>
    <row r="6" spans="1:19" x14ac:dyDescent="0.25">
      <c r="A6" s="1"/>
      <c r="B6" s="8" t="str">
        <f t="shared" si="0"/>
        <v>NO</v>
      </c>
      <c r="C6" s="8" t="str">
        <f t="shared" si="1"/>
        <v>YES</v>
      </c>
      <c r="D6" s="1"/>
      <c r="E6" s="8" t="str">
        <f t="shared" si="2"/>
        <v>NO</v>
      </c>
      <c r="F6" s="8" t="str">
        <f t="shared" si="3"/>
        <v>YES</v>
      </c>
      <c r="H6" s="1">
        <v>276000</v>
      </c>
      <c r="I6" s="8">
        <v>450000</v>
      </c>
    </row>
    <row r="7" spans="1:19" x14ac:dyDescent="0.25">
      <c r="A7" s="1">
        <v>252000</v>
      </c>
      <c r="B7" s="8" t="str">
        <f t="shared" si="0"/>
        <v>NO</v>
      </c>
      <c r="C7" s="8" t="str">
        <f t="shared" si="1"/>
        <v>NO</v>
      </c>
      <c r="D7" s="1"/>
      <c r="E7" s="8" t="str">
        <f t="shared" si="2"/>
        <v>NO</v>
      </c>
      <c r="F7" s="8" t="str">
        <f t="shared" si="3"/>
        <v>YES</v>
      </c>
      <c r="H7" s="1">
        <v>320000</v>
      </c>
      <c r="I7" s="8">
        <v>400000</v>
      </c>
    </row>
    <row r="8" spans="1:19" x14ac:dyDescent="0.25">
      <c r="A8" s="1"/>
      <c r="B8" s="8" t="str">
        <f t="shared" si="0"/>
        <v>NO</v>
      </c>
      <c r="C8" s="8" t="str">
        <f t="shared" si="1"/>
        <v>YES</v>
      </c>
      <c r="D8" s="1">
        <v>265000</v>
      </c>
      <c r="E8" s="8" t="str">
        <f t="shared" si="2"/>
        <v>NO</v>
      </c>
      <c r="F8" s="8" t="str">
        <f t="shared" si="3"/>
        <v>NO</v>
      </c>
      <c r="H8" s="1">
        <v>450000</v>
      </c>
      <c r="I8" s="8">
        <v>400000</v>
      </c>
    </row>
    <row r="9" spans="1:19" x14ac:dyDescent="0.25">
      <c r="A9" s="1">
        <v>250000</v>
      </c>
      <c r="B9" s="8" t="str">
        <f t="shared" si="0"/>
        <v>NO</v>
      </c>
      <c r="C9" s="8" t="str">
        <f t="shared" si="1"/>
        <v>NO</v>
      </c>
      <c r="D9" s="1">
        <v>360000</v>
      </c>
      <c r="E9" s="8" t="str">
        <f t="shared" si="2"/>
        <v>NO</v>
      </c>
      <c r="F9" s="8" t="str">
        <f t="shared" si="3"/>
        <v>NO</v>
      </c>
      <c r="H9" s="1">
        <v>200000</v>
      </c>
      <c r="I9" s="8"/>
    </row>
    <row r="10" spans="1:19" x14ac:dyDescent="0.25">
      <c r="A10" s="1">
        <v>218000</v>
      </c>
      <c r="B10" s="8" t="str">
        <f t="shared" si="0"/>
        <v>NO</v>
      </c>
      <c r="C10" s="8" t="str">
        <f t="shared" si="1"/>
        <v>NO</v>
      </c>
      <c r="D10" s="1">
        <v>265000</v>
      </c>
      <c r="E10" s="8" t="str">
        <f t="shared" si="2"/>
        <v>NO</v>
      </c>
      <c r="F10" s="8" t="str">
        <f t="shared" si="3"/>
        <v>NO</v>
      </c>
      <c r="H10" s="1">
        <v>276000</v>
      </c>
      <c r="I10" s="8"/>
    </row>
    <row r="11" spans="1:19" x14ac:dyDescent="0.25">
      <c r="A11" s="1">
        <v>200000</v>
      </c>
      <c r="B11" s="8" t="str">
        <f t="shared" si="0"/>
        <v>NO</v>
      </c>
      <c r="C11" s="8" t="str">
        <f t="shared" si="1"/>
        <v>NO</v>
      </c>
      <c r="D11" s="1">
        <v>250000</v>
      </c>
      <c r="E11" s="8" t="str">
        <f t="shared" si="2"/>
        <v>NO</v>
      </c>
      <c r="F11" s="8" t="str">
        <f t="shared" si="3"/>
        <v>NO</v>
      </c>
      <c r="H11" s="1">
        <v>276000</v>
      </c>
      <c r="I11" s="8"/>
    </row>
    <row r="12" spans="1:19" x14ac:dyDescent="0.25">
      <c r="A12" s="1">
        <v>300000</v>
      </c>
      <c r="B12" s="8" t="str">
        <f t="shared" si="0"/>
        <v>NO</v>
      </c>
      <c r="C12" s="8" t="str">
        <f t="shared" si="1"/>
        <v>NO</v>
      </c>
      <c r="D12" s="1"/>
      <c r="E12" s="8" t="str">
        <f t="shared" si="2"/>
        <v>NO</v>
      </c>
      <c r="F12" s="8" t="str">
        <f t="shared" si="3"/>
        <v>YES</v>
      </c>
      <c r="H12" s="1">
        <v>276000</v>
      </c>
      <c r="I12" s="8"/>
    </row>
    <row r="13" spans="1:19" x14ac:dyDescent="0.25">
      <c r="A13" s="1"/>
      <c r="B13" s="8" t="str">
        <f t="shared" si="0"/>
        <v>NO</v>
      </c>
      <c r="C13" s="8" t="str">
        <f t="shared" si="1"/>
        <v>YES</v>
      </c>
      <c r="D13" s="1">
        <v>278000</v>
      </c>
      <c r="E13" s="8" t="str">
        <f t="shared" si="2"/>
        <v>NO</v>
      </c>
      <c r="F13" s="8" t="str">
        <f t="shared" si="3"/>
        <v>NO</v>
      </c>
      <c r="H13" s="1">
        <v>240000</v>
      </c>
      <c r="I13" s="8"/>
    </row>
    <row r="14" spans="1:19" x14ac:dyDescent="0.25">
      <c r="A14" s="1">
        <v>236000</v>
      </c>
      <c r="B14" s="8" t="str">
        <f t="shared" si="0"/>
        <v>NO</v>
      </c>
      <c r="C14" s="8" t="str">
        <f t="shared" si="1"/>
        <v>NO</v>
      </c>
      <c r="D14" s="1"/>
      <c r="E14" s="8" t="str">
        <f t="shared" si="2"/>
        <v>NO</v>
      </c>
      <c r="F14" s="8" t="str">
        <f t="shared" si="3"/>
        <v>YES</v>
      </c>
      <c r="H14" s="1">
        <v>200000</v>
      </c>
      <c r="I14" s="8"/>
    </row>
    <row r="15" spans="1:19" x14ac:dyDescent="0.25">
      <c r="A15" s="1">
        <v>393000</v>
      </c>
      <c r="B15" s="8" t="str">
        <f t="shared" si="0"/>
        <v>YES</v>
      </c>
      <c r="C15" s="8" t="str">
        <f t="shared" si="1"/>
        <v>NO</v>
      </c>
      <c r="D15" s="1">
        <v>300000</v>
      </c>
      <c r="E15" s="8" t="str">
        <f t="shared" si="2"/>
        <v>NO</v>
      </c>
      <c r="F15" s="8" t="str">
        <f t="shared" si="3"/>
        <v>NO</v>
      </c>
      <c r="H15" s="1">
        <v>200000</v>
      </c>
      <c r="I15" s="8"/>
    </row>
    <row r="16" spans="1:19" x14ac:dyDescent="0.25">
      <c r="A16" s="1">
        <v>300000</v>
      </c>
      <c r="B16" s="8" t="str">
        <f t="shared" si="0"/>
        <v>NO</v>
      </c>
      <c r="C16" s="8" t="str">
        <f t="shared" si="1"/>
        <v>NO</v>
      </c>
      <c r="D16" s="1">
        <v>320000</v>
      </c>
      <c r="E16" s="8" t="str">
        <f t="shared" si="2"/>
        <v>NO</v>
      </c>
      <c r="F16" s="8" t="str">
        <f t="shared" si="3"/>
        <v>NO</v>
      </c>
      <c r="H16" s="1"/>
      <c r="I16" s="8"/>
    </row>
    <row r="17" spans="1:9" x14ac:dyDescent="0.25">
      <c r="A17" s="1">
        <v>360000</v>
      </c>
      <c r="B17" s="8" t="str">
        <f t="shared" si="0"/>
        <v>NO</v>
      </c>
      <c r="C17" s="8" t="str">
        <f t="shared" si="1"/>
        <v>NO</v>
      </c>
      <c r="D17" s="1">
        <v>240000</v>
      </c>
      <c r="E17" s="8" t="str">
        <f t="shared" si="2"/>
        <v>NO</v>
      </c>
      <c r="F17" s="8" t="str">
        <f t="shared" si="3"/>
        <v>NO</v>
      </c>
      <c r="H17" s="1">
        <v>276000</v>
      </c>
      <c r="I17" s="8"/>
    </row>
    <row r="18" spans="1:9" x14ac:dyDescent="0.25">
      <c r="A18" s="1"/>
      <c r="B18" s="8" t="str">
        <f t="shared" si="0"/>
        <v>NO</v>
      </c>
      <c r="C18" s="8" t="str">
        <f t="shared" si="1"/>
        <v>YES</v>
      </c>
      <c r="D18" s="1"/>
      <c r="E18" s="8" t="str">
        <f t="shared" si="2"/>
        <v>NO</v>
      </c>
      <c r="F18" s="8" t="str">
        <f t="shared" si="3"/>
        <v>YES</v>
      </c>
    </row>
    <row r="19" spans="1:9" x14ac:dyDescent="0.25">
      <c r="A19" s="1">
        <v>240000</v>
      </c>
      <c r="B19" s="8" t="str">
        <f t="shared" si="0"/>
        <v>NO</v>
      </c>
      <c r="C19" s="8" t="str">
        <f t="shared" si="1"/>
        <v>NO</v>
      </c>
      <c r="D19" s="1">
        <v>300000</v>
      </c>
      <c r="E19" s="8" t="str">
        <f t="shared" si="2"/>
        <v>NO</v>
      </c>
      <c r="F19" s="8" t="str">
        <f t="shared" si="3"/>
        <v>NO</v>
      </c>
      <c r="H19" s="33" t="s">
        <v>60</v>
      </c>
      <c r="I19" s="33"/>
    </row>
    <row r="20" spans="1:9" x14ac:dyDescent="0.25">
      <c r="A20" s="1">
        <v>350000</v>
      </c>
      <c r="B20" s="8" t="str">
        <f t="shared" si="0"/>
        <v>NO</v>
      </c>
      <c r="C20" s="8" t="str">
        <f t="shared" si="1"/>
        <v>NO</v>
      </c>
      <c r="D20" s="1"/>
      <c r="E20" s="8" t="str">
        <f t="shared" si="2"/>
        <v>NO</v>
      </c>
      <c r="F20" s="8" t="str">
        <f t="shared" si="3"/>
        <v>YES</v>
      </c>
    </row>
    <row r="21" spans="1:9" x14ac:dyDescent="0.25">
      <c r="A21" s="1"/>
      <c r="B21" s="8" t="str">
        <f t="shared" si="0"/>
        <v>NO</v>
      </c>
      <c r="C21" s="8" t="str">
        <f t="shared" si="1"/>
        <v>YES</v>
      </c>
      <c r="D21" s="1"/>
      <c r="E21" s="8" t="str">
        <f t="shared" si="2"/>
        <v>NO</v>
      </c>
      <c r="F21" s="8" t="str">
        <f t="shared" si="3"/>
        <v>YES</v>
      </c>
    </row>
    <row r="22" spans="1:9" x14ac:dyDescent="0.25">
      <c r="A22" s="1">
        <v>260000</v>
      </c>
      <c r="B22" s="8" t="str">
        <f t="shared" si="0"/>
        <v>NO</v>
      </c>
      <c r="C22" s="8" t="str">
        <f t="shared" si="1"/>
        <v>NO</v>
      </c>
      <c r="D22" s="1"/>
      <c r="E22" s="8" t="str">
        <f t="shared" si="2"/>
        <v>NO</v>
      </c>
      <c r="F22" s="8" t="str">
        <f t="shared" si="3"/>
        <v>YES</v>
      </c>
    </row>
    <row r="23" spans="1:9" x14ac:dyDescent="0.25">
      <c r="A23" s="1"/>
      <c r="B23" s="8" t="str">
        <f t="shared" si="0"/>
        <v>NO</v>
      </c>
      <c r="C23" s="8" t="str">
        <f t="shared" si="1"/>
        <v>YES</v>
      </c>
      <c r="D23" s="1">
        <v>200000</v>
      </c>
      <c r="E23" s="8" t="str">
        <f t="shared" si="2"/>
        <v>NO</v>
      </c>
      <c r="F23" s="8" t="str">
        <f t="shared" si="3"/>
        <v>NO</v>
      </c>
    </row>
    <row r="24" spans="1:9" x14ac:dyDescent="0.25">
      <c r="A24" s="1">
        <v>411000</v>
      </c>
      <c r="B24" s="8" t="str">
        <f t="shared" si="0"/>
        <v>YES</v>
      </c>
      <c r="C24" s="8" t="str">
        <f t="shared" si="1"/>
        <v>NO</v>
      </c>
      <c r="D24" s="1"/>
      <c r="E24" s="8" t="str">
        <f t="shared" si="2"/>
        <v>NO</v>
      </c>
      <c r="F24" s="8" t="str">
        <f t="shared" si="3"/>
        <v>YES</v>
      </c>
    </row>
    <row r="25" spans="1:9" x14ac:dyDescent="0.25">
      <c r="A25" s="1">
        <v>287000</v>
      </c>
      <c r="B25" s="8" t="str">
        <f t="shared" si="0"/>
        <v>NO</v>
      </c>
      <c r="C25" s="8" t="str">
        <f t="shared" si="1"/>
        <v>NO</v>
      </c>
      <c r="D25" s="1"/>
      <c r="E25" s="8" t="str">
        <f t="shared" si="2"/>
        <v>NO</v>
      </c>
      <c r="F25" s="8" t="str">
        <f t="shared" si="3"/>
        <v>YES</v>
      </c>
    </row>
    <row r="26" spans="1:9" x14ac:dyDescent="0.25">
      <c r="A26" s="1"/>
      <c r="B26" s="8" t="str">
        <f t="shared" si="0"/>
        <v>NO</v>
      </c>
      <c r="C26" s="8" t="str">
        <f t="shared" si="1"/>
        <v>YES</v>
      </c>
      <c r="D26" s="1">
        <v>450000</v>
      </c>
      <c r="E26" s="8" t="str">
        <f t="shared" si="2"/>
        <v>YES</v>
      </c>
      <c r="F26" s="8" t="str">
        <f t="shared" si="3"/>
        <v>NO</v>
      </c>
    </row>
    <row r="27" spans="1:9" x14ac:dyDescent="0.25">
      <c r="A27" s="1">
        <v>200000</v>
      </c>
      <c r="B27" s="8" t="str">
        <f t="shared" si="0"/>
        <v>NO</v>
      </c>
      <c r="C27" s="8" t="str">
        <f t="shared" si="1"/>
        <v>NO</v>
      </c>
      <c r="D27" s="1">
        <v>216000</v>
      </c>
      <c r="E27" s="8" t="str">
        <f t="shared" si="2"/>
        <v>NO</v>
      </c>
      <c r="F27" s="8" t="str">
        <f t="shared" si="3"/>
        <v>NO</v>
      </c>
    </row>
    <row r="28" spans="1:9" x14ac:dyDescent="0.25">
      <c r="A28" s="1">
        <v>204000</v>
      </c>
      <c r="B28" s="8" t="str">
        <f t="shared" si="0"/>
        <v>NO</v>
      </c>
      <c r="C28" s="8" t="str">
        <f t="shared" si="1"/>
        <v>NO</v>
      </c>
      <c r="D28" s="1">
        <v>220000</v>
      </c>
      <c r="E28" s="8" t="str">
        <f t="shared" si="2"/>
        <v>NO</v>
      </c>
      <c r="F28" s="8" t="str">
        <f t="shared" si="3"/>
        <v>NO</v>
      </c>
    </row>
    <row r="29" spans="1:9" x14ac:dyDescent="0.25">
      <c r="A29" s="1">
        <v>250000</v>
      </c>
      <c r="B29" s="8" t="str">
        <f t="shared" si="0"/>
        <v>NO</v>
      </c>
      <c r="C29" s="8" t="str">
        <f t="shared" si="1"/>
        <v>NO</v>
      </c>
      <c r="D29" s="1"/>
      <c r="E29" s="8" t="str">
        <f t="shared" si="2"/>
        <v>NO</v>
      </c>
      <c r="F29" s="8" t="str">
        <f t="shared" si="3"/>
        <v>YES</v>
      </c>
    </row>
    <row r="30" spans="1:9" x14ac:dyDescent="0.25">
      <c r="A30" s="1">
        <v>240000</v>
      </c>
      <c r="B30" s="8" t="str">
        <f t="shared" si="0"/>
        <v>NO</v>
      </c>
      <c r="C30" s="8" t="str">
        <f t="shared" si="1"/>
        <v>NO</v>
      </c>
      <c r="D30" s="1"/>
      <c r="E30" s="8" t="str">
        <f t="shared" si="2"/>
        <v>NO</v>
      </c>
      <c r="F30" s="8" t="str">
        <f t="shared" si="3"/>
        <v>YES</v>
      </c>
    </row>
    <row r="31" spans="1:9" x14ac:dyDescent="0.25">
      <c r="A31" s="1">
        <v>360000</v>
      </c>
      <c r="B31" s="8" t="str">
        <f t="shared" si="0"/>
        <v>NO</v>
      </c>
      <c r="C31" s="8" t="str">
        <f t="shared" si="1"/>
        <v>NO</v>
      </c>
      <c r="D31" s="1">
        <v>275000</v>
      </c>
      <c r="E31" s="8" t="str">
        <f t="shared" si="2"/>
        <v>NO</v>
      </c>
      <c r="F31" s="8" t="str">
        <f t="shared" si="3"/>
        <v>NO</v>
      </c>
    </row>
    <row r="32" spans="1:9" x14ac:dyDescent="0.25">
      <c r="A32" s="1">
        <v>268000</v>
      </c>
      <c r="B32" s="8" t="str">
        <f t="shared" si="0"/>
        <v>NO</v>
      </c>
      <c r="C32" s="8" t="str">
        <f t="shared" si="1"/>
        <v>NO</v>
      </c>
      <c r="D32" s="1"/>
      <c r="E32" s="8" t="str">
        <f t="shared" si="2"/>
        <v>NO</v>
      </c>
      <c r="F32" s="8" t="str">
        <f t="shared" si="3"/>
        <v>YES</v>
      </c>
    </row>
    <row r="33" spans="1:6" x14ac:dyDescent="0.25">
      <c r="A33" s="1">
        <v>265000</v>
      </c>
      <c r="B33" s="8" t="str">
        <f t="shared" si="0"/>
        <v>NO</v>
      </c>
      <c r="C33" s="8" t="str">
        <f t="shared" si="1"/>
        <v>NO</v>
      </c>
      <c r="D33" s="1"/>
      <c r="E33" s="8" t="str">
        <f t="shared" si="2"/>
        <v>NO</v>
      </c>
      <c r="F33" s="8" t="str">
        <f t="shared" si="3"/>
        <v>YES</v>
      </c>
    </row>
    <row r="34" spans="1:6" x14ac:dyDescent="0.25">
      <c r="A34" s="1">
        <v>260000</v>
      </c>
      <c r="B34" s="8" t="str">
        <f t="shared" ref="B34:B65" si="4">IF(A34&gt;$K$2,"YES","NO")</f>
        <v>NO</v>
      </c>
      <c r="C34" s="8" t="str">
        <f t="shared" ref="C34:C65" si="5">IF(A34&lt;$L$2,"YES","NO")</f>
        <v>NO</v>
      </c>
      <c r="D34" s="1"/>
      <c r="E34" s="8" t="str">
        <f t="shared" ref="E34:E65" si="6">IF(D34&gt;$K$3,"YES","NO")</f>
        <v>NO</v>
      </c>
      <c r="F34" s="8" t="str">
        <f t="shared" ref="F34:F65" si="7">IF(D34&lt;$L$3,"YES","NO")</f>
        <v>YES</v>
      </c>
    </row>
    <row r="35" spans="1:6" x14ac:dyDescent="0.25">
      <c r="A35" s="1">
        <v>300000</v>
      </c>
      <c r="B35" s="8" t="str">
        <f t="shared" si="4"/>
        <v>NO</v>
      </c>
      <c r="C35" s="8" t="str">
        <f t="shared" si="5"/>
        <v>NO</v>
      </c>
      <c r="D35" s="1">
        <v>240000</v>
      </c>
      <c r="E35" s="8" t="str">
        <f t="shared" si="6"/>
        <v>NO</v>
      </c>
      <c r="F35" s="8" t="str">
        <f t="shared" si="7"/>
        <v>NO</v>
      </c>
    </row>
    <row r="36" spans="1:6" x14ac:dyDescent="0.25">
      <c r="A36" s="1">
        <v>240000</v>
      </c>
      <c r="B36" s="8" t="str">
        <f t="shared" si="4"/>
        <v>NO</v>
      </c>
      <c r="C36" s="8" t="str">
        <f t="shared" si="5"/>
        <v>NO</v>
      </c>
      <c r="D36" s="1"/>
      <c r="E36" s="8" t="str">
        <f t="shared" si="6"/>
        <v>NO</v>
      </c>
      <c r="F36" s="8" t="str">
        <f t="shared" si="7"/>
        <v>YES</v>
      </c>
    </row>
    <row r="37" spans="1:6" x14ac:dyDescent="0.25">
      <c r="A37" s="1">
        <v>240000</v>
      </c>
      <c r="B37" s="8" t="str">
        <f t="shared" si="4"/>
        <v>NO</v>
      </c>
      <c r="C37" s="8" t="str">
        <f t="shared" si="5"/>
        <v>NO</v>
      </c>
      <c r="D37" s="1">
        <v>210000</v>
      </c>
      <c r="E37" s="8" t="str">
        <f t="shared" si="6"/>
        <v>NO</v>
      </c>
      <c r="F37" s="8" t="str">
        <f t="shared" si="7"/>
        <v>NO</v>
      </c>
    </row>
    <row r="38" spans="1:6" x14ac:dyDescent="0.25">
      <c r="A38" s="1">
        <v>275000</v>
      </c>
      <c r="B38" s="8" t="str">
        <f t="shared" si="4"/>
        <v>NO</v>
      </c>
      <c r="C38" s="8" t="str">
        <f t="shared" si="5"/>
        <v>NO</v>
      </c>
      <c r="D38" s="1">
        <v>210000</v>
      </c>
      <c r="E38" s="8" t="str">
        <f t="shared" si="6"/>
        <v>NO</v>
      </c>
      <c r="F38" s="8" t="str">
        <f t="shared" si="7"/>
        <v>NO</v>
      </c>
    </row>
    <row r="39" spans="1:6" x14ac:dyDescent="0.25">
      <c r="A39" s="1">
        <v>275000</v>
      </c>
      <c r="B39" s="8" t="str">
        <f t="shared" si="4"/>
        <v>NO</v>
      </c>
      <c r="C39" s="8" t="str">
        <f t="shared" si="5"/>
        <v>NO</v>
      </c>
      <c r="D39" s="1"/>
      <c r="E39" s="8" t="str">
        <f t="shared" si="6"/>
        <v>NO</v>
      </c>
      <c r="F39" s="8" t="str">
        <f t="shared" si="7"/>
        <v>YES</v>
      </c>
    </row>
    <row r="40" spans="1:6" x14ac:dyDescent="0.25">
      <c r="A40" s="1">
        <v>360000</v>
      </c>
      <c r="B40" s="8" t="str">
        <f t="shared" si="4"/>
        <v>NO</v>
      </c>
      <c r="C40" s="8" t="str">
        <f t="shared" si="5"/>
        <v>NO</v>
      </c>
      <c r="D40" s="1"/>
      <c r="E40" s="8" t="str">
        <f t="shared" si="6"/>
        <v>NO</v>
      </c>
      <c r="F40" s="8" t="str">
        <f t="shared" si="7"/>
        <v>YES</v>
      </c>
    </row>
    <row r="41" spans="1:6" x14ac:dyDescent="0.25">
      <c r="A41" s="1">
        <v>240000</v>
      </c>
      <c r="B41" s="8" t="str">
        <f t="shared" si="4"/>
        <v>NO</v>
      </c>
      <c r="C41" s="8" t="str">
        <f t="shared" si="5"/>
        <v>NO</v>
      </c>
      <c r="D41" s="1"/>
      <c r="E41" s="8" t="str">
        <f t="shared" si="6"/>
        <v>NO</v>
      </c>
      <c r="F41" s="8" t="str">
        <f t="shared" si="7"/>
        <v>YES</v>
      </c>
    </row>
    <row r="42" spans="1:6" x14ac:dyDescent="0.25">
      <c r="A42" s="1">
        <v>240000</v>
      </c>
      <c r="B42" s="8" t="str">
        <f t="shared" si="4"/>
        <v>NO</v>
      </c>
      <c r="C42" s="8" t="str">
        <f t="shared" si="5"/>
        <v>NO</v>
      </c>
      <c r="D42" s="1">
        <v>380000</v>
      </c>
      <c r="E42" s="8" t="str">
        <f t="shared" si="6"/>
        <v>NO</v>
      </c>
      <c r="F42" s="8" t="str">
        <f t="shared" si="7"/>
        <v>NO</v>
      </c>
    </row>
    <row r="43" spans="1:6" x14ac:dyDescent="0.25">
      <c r="A43" s="1">
        <v>218000</v>
      </c>
      <c r="B43" s="8" t="str">
        <f t="shared" si="4"/>
        <v>NO</v>
      </c>
      <c r="C43" s="8" t="str">
        <f t="shared" si="5"/>
        <v>NO</v>
      </c>
      <c r="D43" s="1">
        <v>240000</v>
      </c>
      <c r="E43" s="8" t="str">
        <f t="shared" si="6"/>
        <v>NO</v>
      </c>
      <c r="F43" s="8" t="str">
        <f t="shared" si="7"/>
        <v>NO</v>
      </c>
    </row>
    <row r="44" spans="1:6" x14ac:dyDescent="0.25">
      <c r="A44" s="1">
        <v>336000</v>
      </c>
      <c r="B44" s="8" t="str">
        <f t="shared" si="4"/>
        <v>NO</v>
      </c>
      <c r="C44" s="8" t="str">
        <f t="shared" si="5"/>
        <v>NO</v>
      </c>
      <c r="D44" s="1">
        <v>360000</v>
      </c>
      <c r="E44" s="8" t="str">
        <f t="shared" si="6"/>
        <v>NO</v>
      </c>
      <c r="F44" s="8" t="str">
        <f t="shared" si="7"/>
        <v>NO</v>
      </c>
    </row>
    <row r="45" spans="1:6" x14ac:dyDescent="0.25">
      <c r="A45" s="1">
        <v>230000</v>
      </c>
      <c r="B45" s="8" t="str">
        <f t="shared" si="4"/>
        <v>NO</v>
      </c>
      <c r="C45" s="8" t="str">
        <f t="shared" si="5"/>
        <v>NO</v>
      </c>
      <c r="D45" s="1"/>
      <c r="E45" s="8" t="str">
        <f t="shared" si="6"/>
        <v>NO</v>
      </c>
      <c r="F45" s="8" t="str">
        <f t="shared" si="7"/>
        <v>YES</v>
      </c>
    </row>
    <row r="46" spans="1:6" x14ac:dyDescent="0.25">
      <c r="A46" s="1">
        <v>500000</v>
      </c>
      <c r="B46" s="8" t="str">
        <f t="shared" si="4"/>
        <v>YES</v>
      </c>
      <c r="C46" s="8" t="str">
        <f t="shared" si="5"/>
        <v>NO</v>
      </c>
      <c r="D46" s="1">
        <v>200000</v>
      </c>
      <c r="E46" s="8" t="str">
        <f t="shared" si="6"/>
        <v>NO</v>
      </c>
      <c r="F46" s="8" t="str">
        <f t="shared" si="7"/>
        <v>NO</v>
      </c>
    </row>
    <row r="47" spans="1:6" x14ac:dyDescent="0.25">
      <c r="A47" s="1">
        <v>270000</v>
      </c>
      <c r="B47" s="8" t="str">
        <f t="shared" si="4"/>
        <v>NO</v>
      </c>
      <c r="C47" s="8" t="str">
        <f t="shared" si="5"/>
        <v>NO</v>
      </c>
      <c r="D47" s="1"/>
      <c r="E47" s="8" t="str">
        <f t="shared" si="6"/>
        <v>NO</v>
      </c>
      <c r="F47" s="8" t="str">
        <f t="shared" si="7"/>
        <v>YES</v>
      </c>
    </row>
    <row r="48" spans="1:6" x14ac:dyDescent="0.25">
      <c r="A48" s="1">
        <v>300000</v>
      </c>
      <c r="B48" s="8" t="str">
        <f t="shared" si="4"/>
        <v>NO</v>
      </c>
      <c r="C48" s="8" t="str">
        <f t="shared" si="5"/>
        <v>NO</v>
      </c>
      <c r="D48" s="1">
        <v>250000</v>
      </c>
      <c r="E48" s="8" t="str">
        <f t="shared" si="6"/>
        <v>NO</v>
      </c>
      <c r="F48" s="8" t="str">
        <f t="shared" si="7"/>
        <v>NO</v>
      </c>
    </row>
    <row r="49" spans="1:6" x14ac:dyDescent="0.25">
      <c r="A49" s="1"/>
      <c r="B49" s="8" t="str">
        <f t="shared" si="4"/>
        <v>NO</v>
      </c>
      <c r="C49" s="8" t="str">
        <f t="shared" si="5"/>
        <v>YES</v>
      </c>
      <c r="D49" s="1"/>
      <c r="E49" s="8" t="str">
        <f t="shared" si="6"/>
        <v>NO</v>
      </c>
      <c r="F49" s="8" t="str">
        <f t="shared" si="7"/>
        <v>YES</v>
      </c>
    </row>
    <row r="50" spans="1:6" x14ac:dyDescent="0.25">
      <c r="A50" s="1">
        <v>300000</v>
      </c>
      <c r="B50" s="8" t="str">
        <f t="shared" si="4"/>
        <v>NO</v>
      </c>
      <c r="C50" s="8" t="str">
        <f t="shared" si="5"/>
        <v>NO</v>
      </c>
      <c r="D50" s="1">
        <v>250000</v>
      </c>
      <c r="E50" s="8" t="str">
        <f t="shared" si="6"/>
        <v>NO</v>
      </c>
      <c r="F50" s="8" t="str">
        <f t="shared" si="7"/>
        <v>NO</v>
      </c>
    </row>
    <row r="51" spans="1:6" x14ac:dyDescent="0.25">
      <c r="A51" s="1">
        <v>300000</v>
      </c>
      <c r="B51" s="8" t="str">
        <f t="shared" si="4"/>
        <v>NO</v>
      </c>
      <c r="C51" s="8" t="str">
        <f t="shared" si="5"/>
        <v>NO</v>
      </c>
      <c r="D51" s="1">
        <v>250000</v>
      </c>
      <c r="E51" s="8" t="str">
        <f t="shared" si="6"/>
        <v>NO</v>
      </c>
      <c r="F51" s="8" t="str">
        <f t="shared" si="7"/>
        <v>NO</v>
      </c>
    </row>
    <row r="52" spans="1:6" x14ac:dyDescent="0.25">
      <c r="A52" s="1">
        <v>400000</v>
      </c>
      <c r="B52" s="8" t="str">
        <f t="shared" si="4"/>
        <v>YES</v>
      </c>
      <c r="C52" s="8" t="str">
        <f t="shared" si="5"/>
        <v>NO</v>
      </c>
      <c r="D52" s="1">
        <v>276000</v>
      </c>
      <c r="E52" s="8" t="str">
        <f t="shared" si="6"/>
        <v>NO</v>
      </c>
      <c r="F52" s="8" t="str">
        <f t="shared" si="7"/>
        <v>NO</v>
      </c>
    </row>
    <row r="53" spans="1:6" x14ac:dyDescent="0.25">
      <c r="A53" s="1">
        <v>220000</v>
      </c>
      <c r="B53" s="8" t="str">
        <f t="shared" si="4"/>
        <v>NO</v>
      </c>
      <c r="C53" s="8" t="str">
        <f t="shared" si="5"/>
        <v>NO</v>
      </c>
      <c r="D53" s="1"/>
      <c r="E53" s="8" t="str">
        <f t="shared" si="6"/>
        <v>NO</v>
      </c>
      <c r="F53" s="8" t="str">
        <f t="shared" si="7"/>
        <v>YES</v>
      </c>
    </row>
    <row r="54" spans="1:6" x14ac:dyDescent="0.25">
      <c r="A54" s="1">
        <v>300000</v>
      </c>
      <c r="B54" s="8" t="str">
        <f t="shared" si="4"/>
        <v>NO</v>
      </c>
      <c r="C54" s="8" t="str">
        <f t="shared" si="5"/>
        <v>NO</v>
      </c>
      <c r="D54" s="1">
        <v>250000</v>
      </c>
      <c r="E54" s="8" t="str">
        <f t="shared" si="6"/>
        <v>NO</v>
      </c>
      <c r="F54" s="8" t="str">
        <f t="shared" si="7"/>
        <v>NO</v>
      </c>
    </row>
    <row r="55" spans="1:6" x14ac:dyDescent="0.25">
      <c r="A55" s="1">
        <v>230000</v>
      </c>
      <c r="B55" s="8" t="str">
        <f t="shared" si="4"/>
        <v>NO</v>
      </c>
      <c r="C55" s="8" t="str">
        <f t="shared" si="5"/>
        <v>NO</v>
      </c>
      <c r="D55" s="1">
        <v>240000</v>
      </c>
      <c r="E55" s="8" t="str">
        <f t="shared" si="6"/>
        <v>NO</v>
      </c>
      <c r="F55" s="8" t="str">
        <f t="shared" si="7"/>
        <v>NO</v>
      </c>
    </row>
    <row r="56" spans="1:6" x14ac:dyDescent="0.25">
      <c r="A56" s="1">
        <v>260000</v>
      </c>
      <c r="B56" s="8" t="str">
        <f t="shared" si="4"/>
        <v>NO</v>
      </c>
      <c r="C56" s="8" t="str">
        <f t="shared" si="5"/>
        <v>NO</v>
      </c>
      <c r="D56" s="1">
        <v>250000</v>
      </c>
      <c r="E56" s="8" t="str">
        <f t="shared" si="6"/>
        <v>NO</v>
      </c>
      <c r="F56" s="8" t="str">
        <f t="shared" si="7"/>
        <v>NO</v>
      </c>
    </row>
    <row r="57" spans="1:6" x14ac:dyDescent="0.25">
      <c r="A57" s="1">
        <v>420000</v>
      </c>
      <c r="B57" s="8" t="str">
        <f t="shared" si="4"/>
        <v>YES</v>
      </c>
      <c r="C57" s="8" t="str">
        <f t="shared" si="5"/>
        <v>NO</v>
      </c>
      <c r="D57" s="1">
        <v>250000</v>
      </c>
      <c r="E57" s="8" t="str">
        <f t="shared" si="6"/>
        <v>NO</v>
      </c>
      <c r="F57" s="8" t="str">
        <f t="shared" si="7"/>
        <v>NO</v>
      </c>
    </row>
    <row r="58" spans="1:6" x14ac:dyDescent="0.25">
      <c r="A58" s="1">
        <v>300000</v>
      </c>
      <c r="B58" s="8" t="str">
        <f t="shared" si="4"/>
        <v>NO</v>
      </c>
      <c r="C58" s="8" t="str">
        <f t="shared" si="5"/>
        <v>NO</v>
      </c>
      <c r="D58" s="1">
        <v>400000</v>
      </c>
      <c r="E58" s="8" t="str">
        <f t="shared" si="6"/>
        <v>YES</v>
      </c>
      <c r="F58" s="8" t="str">
        <f t="shared" si="7"/>
        <v>NO</v>
      </c>
    </row>
    <row r="59" spans="1:6" x14ac:dyDescent="0.25">
      <c r="A59" s="1"/>
      <c r="B59" s="8" t="str">
        <f t="shared" si="4"/>
        <v>NO</v>
      </c>
      <c r="C59" s="8" t="str">
        <f t="shared" si="5"/>
        <v>YES</v>
      </c>
      <c r="D59" s="1">
        <v>300000</v>
      </c>
      <c r="E59" s="8" t="str">
        <f t="shared" si="6"/>
        <v>NO</v>
      </c>
      <c r="F59" s="8" t="str">
        <f t="shared" si="7"/>
        <v>NO</v>
      </c>
    </row>
    <row r="60" spans="1:6" x14ac:dyDescent="0.25">
      <c r="A60" s="1">
        <v>220000</v>
      </c>
      <c r="B60" s="8" t="str">
        <f t="shared" si="4"/>
        <v>NO</v>
      </c>
      <c r="C60" s="8" t="str">
        <f t="shared" si="5"/>
        <v>NO</v>
      </c>
      <c r="D60" s="1">
        <v>250000</v>
      </c>
      <c r="E60" s="8" t="str">
        <f t="shared" si="6"/>
        <v>NO</v>
      </c>
      <c r="F60" s="8" t="str">
        <f t="shared" si="7"/>
        <v>NO</v>
      </c>
    </row>
    <row r="61" spans="1:6" x14ac:dyDescent="0.25">
      <c r="A61" s="1"/>
      <c r="B61" s="8" t="str">
        <f t="shared" si="4"/>
        <v>NO</v>
      </c>
      <c r="C61" s="8" t="str">
        <f t="shared" si="5"/>
        <v>YES</v>
      </c>
      <c r="D61" s="1">
        <v>200000</v>
      </c>
      <c r="E61" s="8" t="str">
        <f t="shared" si="6"/>
        <v>NO</v>
      </c>
      <c r="F61" s="8" t="str">
        <f t="shared" si="7"/>
        <v>NO</v>
      </c>
    </row>
    <row r="62" spans="1:6" x14ac:dyDescent="0.25">
      <c r="A62" s="1">
        <v>300000</v>
      </c>
      <c r="B62" s="8" t="str">
        <f t="shared" si="4"/>
        <v>NO</v>
      </c>
      <c r="C62" s="8" t="str">
        <f t="shared" si="5"/>
        <v>NO</v>
      </c>
      <c r="D62" s="1">
        <v>225000</v>
      </c>
      <c r="E62" s="8" t="str">
        <f t="shared" si="6"/>
        <v>NO</v>
      </c>
      <c r="F62" s="8" t="str">
        <f t="shared" si="7"/>
        <v>NO</v>
      </c>
    </row>
    <row r="63" spans="1:6" x14ac:dyDescent="0.25">
      <c r="A63" s="1"/>
      <c r="B63" s="8" t="str">
        <f t="shared" si="4"/>
        <v>NO</v>
      </c>
      <c r="C63" s="8" t="str">
        <f t="shared" si="5"/>
        <v>YES</v>
      </c>
      <c r="D63" s="1"/>
      <c r="E63" s="8" t="str">
        <f t="shared" si="6"/>
        <v>NO</v>
      </c>
      <c r="F63" s="8" t="str">
        <f t="shared" si="7"/>
        <v>YES</v>
      </c>
    </row>
    <row r="64" spans="1:6" x14ac:dyDescent="0.25">
      <c r="A64" s="1">
        <v>300000</v>
      </c>
      <c r="B64" s="8" t="str">
        <f t="shared" si="4"/>
        <v>NO</v>
      </c>
      <c r="C64" s="8" t="str">
        <f t="shared" si="5"/>
        <v>NO</v>
      </c>
      <c r="D64" s="1">
        <v>400000</v>
      </c>
      <c r="E64" s="8" t="str">
        <f t="shared" si="6"/>
        <v>YES</v>
      </c>
      <c r="F64" s="8" t="str">
        <f t="shared" si="7"/>
        <v>NO</v>
      </c>
    </row>
    <row r="65" spans="1:6" x14ac:dyDescent="0.25">
      <c r="A65" s="1">
        <v>280000</v>
      </c>
      <c r="B65" s="8" t="str">
        <f t="shared" si="4"/>
        <v>NO</v>
      </c>
      <c r="C65" s="8" t="str">
        <f t="shared" si="5"/>
        <v>NO</v>
      </c>
      <c r="D65" s="1">
        <v>233000</v>
      </c>
      <c r="E65" s="8" t="str">
        <f t="shared" si="6"/>
        <v>NO</v>
      </c>
      <c r="F65" s="8" t="str">
        <f t="shared" si="7"/>
        <v>NO</v>
      </c>
    </row>
    <row r="66" spans="1:6" x14ac:dyDescent="0.25">
      <c r="A66" s="1">
        <v>216000</v>
      </c>
      <c r="B66" s="8" t="str">
        <f t="shared" ref="B66:B97" si="8">IF(A66&gt;$K$2,"YES","NO")</f>
        <v>NO</v>
      </c>
      <c r="C66" s="8" t="str">
        <f t="shared" ref="C66:C97" si="9">IF(A66&lt;$L$2,"YES","NO")</f>
        <v>NO</v>
      </c>
      <c r="D66" s="1"/>
      <c r="E66" s="8" t="str">
        <f t="shared" ref="E66:E97" si="10">IF(D66&gt;$K$3,"YES","NO")</f>
        <v>NO</v>
      </c>
      <c r="F66" s="8" t="str">
        <f t="shared" ref="F66:F96" si="11">IF(D66&lt;$L$3,"YES","NO")</f>
        <v>YES</v>
      </c>
    </row>
    <row r="67" spans="1:6" x14ac:dyDescent="0.25">
      <c r="A67" s="1">
        <v>300000</v>
      </c>
      <c r="B67" s="8" t="str">
        <f t="shared" si="8"/>
        <v>NO</v>
      </c>
      <c r="C67" s="8" t="str">
        <f t="shared" si="9"/>
        <v>NO</v>
      </c>
      <c r="D67" s="1"/>
      <c r="E67" s="8" t="str">
        <f t="shared" si="10"/>
        <v>NO</v>
      </c>
      <c r="F67" s="8" t="str">
        <f t="shared" si="11"/>
        <v>YES</v>
      </c>
    </row>
    <row r="68" spans="1:6" x14ac:dyDescent="0.25">
      <c r="A68" s="1">
        <v>240000</v>
      </c>
      <c r="B68" s="8" t="str">
        <f t="shared" si="8"/>
        <v>NO</v>
      </c>
      <c r="C68" s="8" t="str">
        <f t="shared" si="9"/>
        <v>NO</v>
      </c>
      <c r="D68" s="1">
        <v>255000</v>
      </c>
      <c r="E68" s="8" t="str">
        <f t="shared" si="10"/>
        <v>NO</v>
      </c>
      <c r="F68" s="8" t="str">
        <f t="shared" si="11"/>
        <v>NO</v>
      </c>
    </row>
    <row r="69" spans="1:6" x14ac:dyDescent="0.25">
      <c r="A69" s="1">
        <v>940000</v>
      </c>
      <c r="B69" s="8" t="str">
        <f t="shared" si="8"/>
        <v>YES</v>
      </c>
      <c r="C69" s="8" t="str">
        <f t="shared" si="9"/>
        <v>NO</v>
      </c>
      <c r="D69" s="1"/>
      <c r="E69" s="8" t="str">
        <f t="shared" si="10"/>
        <v>NO</v>
      </c>
      <c r="F69" s="8" t="str">
        <f t="shared" si="11"/>
        <v>YES</v>
      </c>
    </row>
    <row r="70" spans="1:6" x14ac:dyDescent="0.25">
      <c r="A70" s="1">
        <v>236000</v>
      </c>
      <c r="B70" s="8" t="str">
        <f t="shared" si="8"/>
        <v>NO</v>
      </c>
      <c r="C70" s="8" t="str">
        <f t="shared" si="9"/>
        <v>NO</v>
      </c>
      <c r="D70" s="1">
        <v>300000</v>
      </c>
      <c r="E70" s="8" t="str">
        <f t="shared" si="10"/>
        <v>NO</v>
      </c>
      <c r="F70" s="8" t="str">
        <f t="shared" si="11"/>
        <v>NO</v>
      </c>
    </row>
    <row r="71" spans="1:6" x14ac:dyDescent="0.25">
      <c r="A71" s="1">
        <v>350000</v>
      </c>
      <c r="B71" s="8" t="str">
        <f t="shared" si="8"/>
        <v>NO</v>
      </c>
      <c r="C71" s="8" t="str">
        <f t="shared" si="9"/>
        <v>NO</v>
      </c>
      <c r="D71" s="1"/>
      <c r="E71" s="8" t="str">
        <f t="shared" si="10"/>
        <v>NO</v>
      </c>
      <c r="F71" s="8" t="str">
        <f t="shared" si="11"/>
        <v>YES</v>
      </c>
    </row>
    <row r="72" spans="1:6" x14ac:dyDescent="0.25">
      <c r="A72" s="1">
        <v>210000</v>
      </c>
      <c r="B72" s="8" t="str">
        <f t="shared" si="8"/>
        <v>NO</v>
      </c>
      <c r="C72" s="8" t="str">
        <f t="shared" si="9"/>
        <v>NO</v>
      </c>
      <c r="D72" s="1">
        <v>240000</v>
      </c>
      <c r="E72" s="8" t="str">
        <f t="shared" si="10"/>
        <v>NO</v>
      </c>
      <c r="F72" s="8" t="str">
        <f t="shared" si="11"/>
        <v>NO</v>
      </c>
    </row>
    <row r="73" spans="1:6" x14ac:dyDescent="0.25">
      <c r="A73" s="1">
        <v>250000</v>
      </c>
      <c r="B73" s="8" t="str">
        <f t="shared" si="8"/>
        <v>NO</v>
      </c>
      <c r="C73" s="8" t="str">
        <f t="shared" si="9"/>
        <v>NO</v>
      </c>
      <c r="D73" s="1"/>
      <c r="E73" s="8" t="str">
        <f t="shared" si="10"/>
        <v>NO</v>
      </c>
      <c r="F73" s="8" t="str">
        <f t="shared" si="11"/>
        <v>YES</v>
      </c>
    </row>
    <row r="74" spans="1:6" x14ac:dyDescent="0.25">
      <c r="A74" s="1"/>
      <c r="B74" s="8" t="str">
        <f t="shared" si="8"/>
        <v>NO</v>
      </c>
      <c r="C74" s="8" t="str">
        <f t="shared" si="9"/>
        <v>YES</v>
      </c>
      <c r="D74" s="1"/>
      <c r="E74" s="8" t="str">
        <f t="shared" si="10"/>
        <v>NO</v>
      </c>
      <c r="F74" s="8" t="str">
        <f t="shared" si="11"/>
        <v>YES</v>
      </c>
    </row>
    <row r="75" spans="1:6" x14ac:dyDescent="0.25">
      <c r="A75" s="1">
        <v>360000</v>
      </c>
      <c r="B75" s="8" t="str">
        <f t="shared" si="8"/>
        <v>NO</v>
      </c>
      <c r="C75" s="8" t="str">
        <f t="shared" si="9"/>
        <v>NO</v>
      </c>
      <c r="D75" s="1"/>
      <c r="E75" s="8" t="str">
        <f t="shared" si="10"/>
        <v>NO</v>
      </c>
      <c r="F75" s="8" t="str">
        <f t="shared" si="11"/>
        <v>YES</v>
      </c>
    </row>
    <row r="76" spans="1:6" x14ac:dyDescent="0.25">
      <c r="A76" s="1">
        <v>250000</v>
      </c>
      <c r="B76" s="8" t="str">
        <f t="shared" si="8"/>
        <v>NO</v>
      </c>
      <c r="C76" s="8" t="str">
        <f t="shared" si="9"/>
        <v>NO</v>
      </c>
      <c r="D76" s="1">
        <v>300000</v>
      </c>
      <c r="E76" s="8" t="str">
        <f t="shared" si="10"/>
        <v>NO</v>
      </c>
      <c r="F76" s="8" t="str">
        <f t="shared" si="11"/>
        <v>NO</v>
      </c>
    </row>
    <row r="77" spans="1:6" x14ac:dyDescent="0.25">
      <c r="A77" s="1"/>
      <c r="B77" s="8" t="str">
        <f t="shared" si="8"/>
        <v>NO</v>
      </c>
      <c r="C77" s="8" t="str">
        <f t="shared" si="9"/>
        <v>YES</v>
      </c>
      <c r="D77" s="1"/>
      <c r="E77" s="8" t="str">
        <f t="shared" si="10"/>
        <v>NO</v>
      </c>
      <c r="F77" s="8" t="str">
        <f t="shared" si="11"/>
        <v>YES</v>
      </c>
    </row>
    <row r="78" spans="1:6" x14ac:dyDescent="0.25">
      <c r="A78" s="1">
        <v>250000</v>
      </c>
      <c r="B78" s="8" t="str">
        <f t="shared" si="8"/>
        <v>NO</v>
      </c>
      <c r="C78" s="8" t="str">
        <f t="shared" si="9"/>
        <v>NO</v>
      </c>
      <c r="D78" s="1"/>
      <c r="E78" s="8" t="str">
        <f t="shared" si="10"/>
        <v>NO</v>
      </c>
      <c r="F78" s="8" t="str">
        <f t="shared" si="11"/>
        <v>YES</v>
      </c>
    </row>
    <row r="79" spans="1:6" x14ac:dyDescent="0.25">
      <c r="A79" s="1">
        <v>220000</v>
      </c>
      <c r="B79" s="8" t="str">
        <f t="shared" si="8"/>
        <v>NO</v>
      </c>
      <c r="C79" s="8" t="str">
        <f t="shared" si="9"/>
        <v>NO</v>
      </c>
      <c r="D79" s="1">
        <v>220000</v>
      </c>
      <c r="E79" s="8" t="str">
        <f t="shared" si="10"/>
        <v>NO</v>
      </c>
      <c r="F79" s="8" t="str">
        <f t="shared" si="11"/>
        <v>NO</v>
      </c>
    </row>
    <row r="80" spans="1:6" x14ac:dyDescent="0.25">
      <c r="A80" s="1">
        <v>265000</v>
      </c>
      <c r="B80" s="8" t="str">
        <f t="shared" si="8"/>
        <v>NO</v>
      </c>
      <c r="C80" s="8" t="str">
        <f t="shared" si="9"/>
        <v>NO</v>
      </c>
      <c r="D80" s="1">
        <v>350000</v>
      </c>
      <c r="E80" s="8" t="str">
        <f t="shared" si="10"/>
        <v>NO</v>
      </c>
      <c r="F80" s="8" t="str">
        <f t="shared" si="11"/>
        <v>NO</v>
      </c>
    </row>
    <row r="81" spans="1:6" x14ac:dyDescent="0.25">
      <c r="A81" s="1">
        <v>260000</v>
      </c>
      <c r="B81" s="8" t="str">
        <f t="shared" si="8"/>
        <v>NO</v>
      </c>
      <c r="C81" s="8" t="str">
        <f t="shared" si="9"/>
        <v>NO</v>
      </c>
      <c r="D81" s="1"/>
      <c r="E81" s="8" t="str">
        <f t="shared" si="10"/>
        <v>NO</v>
      </c>
      <c r="F81" s="8" t="str">
        <f t="shared" si="11"/>
        <v>YES</v>
      </c>
    </row>
    <row r="82" spans="1:6" x14ac:dyDescent="0.25">
      <c r="A82" s="1">
        <v>300000</v>
      </c>
      <c r="B82" s="8" t="str">
        <f t="shared" si="8"/>
        <v>NO</v>
      </c>
      <c r="C82" s="8" t="str">
        <f t="shared" si="9"/>
        <v>NO</v>
      </c>
      <c r="D82" s="1"/>
      <c r="E82" s="8" t="str">
        <f t="shared" si="10"/>
        <v>NO</v>
      </c>
      <c r="F82" s="8" t="str">
        <f t="shared" si="11"/>
        <v>YES</v>
      </c>
    </row>
    <row r="83" spans="1:6" x14ac:dyDescent="0.25">
      <c r="A83" s="1"/>
      <c r="B83" s="8" t="str">
        <f t="shared" si="8"/>
        <v>NO</v>
      </c>
      <c r="C83" s="8" t="str">
        <f t="shared" si="9"/>
        <v>YES</v>
      </c>
      <c r="D83" s="1">
        <v>276000</v>
      </c>
      <c r="E83" s="8" t="str">
        <f t="shared" si="10"/>
        <v>NO</v>
      </c>
      <c r="F83" s="8" t="str">
        <f t="shared" si="11"/>
        <v>NO</v>
      </c>
    </row>
    <row r="84" spans="1:6" x14ac:dyDescent="0.25">
      <c r="A84" s="1">
        <v>300000</v>
      </c>
      <c r="B84" s="8" t="str">
        <f t="shared" si="8"/>
        <v>NO</v>
      </c>
      <c r="C84" s="8" t="str">
        <f t="shared" si="9"/>
        <v>NO</v>
      </c>
      <c r="D84" s="1"/>
      <c r="E84" s="8" t="str">
        <f t="shared" si="10"/>
        <v>NO</v>
      </c>
      <c r="F84" s="8" t="str">
        <f t="shared" si="11"/>
        <v>YES</v>
      </c>
    </row>
    <row r="85" spans="1:6" x14ac:dyDescent="0.25">
      <c r="A85" s="1">
        <v>240000</v>
      </c>
      <c r="B85" s="8" t="str">
        <f t="shared" si="8"/>
        <v>NO</v>
      </c>
      <c r="C85" s="8" t="str">
        <f t="shared" si="9"/>
        <v>NO</v>
      </c>
      <c r="D85" s="1">
        <v>252000</v>
      </c>
      <c r="E85" s="8" t="str">
        <f t="shared" si="10"/>
        <v>NO</v>
      </c>
      <c r="F85" s="8" t="str">
        <f t="shared" si="11"/>
        <v>NO</v>
      </c>
    </row>
    <row r="86" spans="1:6" x14ac:dyDescent="0.25">
      <c r="A86" s="1">
        <v>690000</v>
      </c>
      <c r="B86" s="8" t="str">
        <f t="shared" si="8"/>
        <v>YES</v>
      </c>
      <c r="C86" s="8" t="str">
        <f t="shared" si="9"/>
        <v>NO</v>
      </c>
      <c r="D86" s="1">
        <v>300000</v>
      </c>
      <c r="E86" s="8" t="str">
        <f t="shared" si="10"/>
        <v>NO</v>
      </c>
      <c r="F86" s="8" t="str">
        <f t="shared" si="11"/>
        <v>NO</v>
      </c>
    </row>
    <row r="87" spans="1:6" x14ac:dyDescent="0.25">
      <c r="A87" s="1">
        <v>270000</v>
      </c>
      <c r="B87" s="8" t="str">
        <f t="shared" si="8"/>
        <v>NO</v>
      </c>
      <c r="C87" s="8" t="str">
        <f t="shared" si="9"/>
        <v>NO</v>
      </c>
      <c r="D87" s="1">
        <v>275000</v>
      </c>
      <c r="E87" s="8" t="str">
        <f t="shared" si="10"/>
        <v>NO</v>
      </c>
      <c r="F87" s="8" t="str">
        <f t="shared" si="11"/>
        <v>NO</v>
      </c>
    </row>
    <row r="88" spans="1:6" x14ac:dyDescent="0.25">
      <c r="A88" s="1">
        <v>240000</v>
      </c>
      <c r="B88" s="8" t="str">
        <f t="shared" si="8"/>
        <v>NO</v>
      </c>
      <c r="C88" s="8" t="str">
        <f t="shared" si="9"/>
        <v>NO</v>
      </c>
      <c r="D88" s="1">
        <v>260000</v>
      </c>
      <c r="E88" s="8" t="str">
        <f t="shared" si="10"/>
        <v>NO</v>
      </c>
      <c r="F88" s="8" t="str">
        <f t="shared" si="11"/>
        <v>NO</v>
      </c>
    </row>
    <row r="89" spans="1:6" x14ac:dyDescent="0.25">
      <c r="A89" s="1">
        <v>340000</v>
      </c>
      <c r="B89" s="8" t="str">
        <f t="shared" si="8"/>
        <v>NO</v>
      </c>
      <c r="C89" s="8" t="str">
        <f t="shared" si="9"/>
        <v>NO</v>
      </c>
      <c r="D89" s="1"/>
      <c r="E89" s="8" t="str">
        <f t="shared" si="10"/>
        <v>NO</v>
      </c>
      <c r="F89" s="8" t="str">
        <f t="shared" si="11"/>
        <v>YES</v>
      </c>
    </row>
    <row r="90" spans="1:6" x14ac:dyDescent="0.25">
      <c r="A90" s="1">
        <v>250000</v>
      </c>
      <c r="B90" s="8" t="str">
        <f t="shared" si="8"/>
        <v>NO</v>
      </c>
      <c r="C90" s="8" t="str">
        <f t="shared" si="9"/>
        <v>NO</v>
      </c>
      <c r="D90" s="1">
        <v>265000</v>
      </c>
      <c r="E90" s="8" t="str">
        <f t="shared" si="10"/>
        <v>NO</v>
      </c>
      <c r="F90" s="8" t="str">
        <f t="shared" si="11"/>
        <v>NO</v>
      </c>
    </row>
    <row r="91" spans="1:6" x14ac:dyDescent="0.25">
      <c r="A91" s="1">
        <v>300000</v>
      </c>
      <c r="B91" s="8" t="str">
        <f t="shared" si="8"/>
        <v>NO</v>
      </c>
      <c r="C91" s="8" t="str">
        <f t="shared" si="9"/>
        <v>NO</v>
      </c>
      <c r="D91" s="1"/>
      <c r="E91" s="8" t="str">
        <f t="shared" si="10"/>
        <v>NO</v>
      </c>
      <c r="F91" s="8" t="str">
        <f t="shared" si="11"/>
        <v>YES</v>
      </c>
    </row>
    <row r="92" spans="1:6" x14ac:dyDescent="0.25">
      <c r="A92" s="1"/>
      <c r="B92" s="8" t="str">
        <f t="shared" si="8"/>
        <v>NO</v>
      </c>
      <c r="C92" s="8" t="str">
        <f t="shared" si="9"/>
        <v>YES</v>
      </c>
      <c r="D92" s="1">
        <v>240000</v>
      </c>
      <c r="E92" s="8" t="str">
        <f t="shared" si="10"/>
        <v>NO</v>
      </c>
      <c r="F92" s="8" t="str">
        <f t="shared" si="11"/>
        <v>NO</v>
      </c>
    </row>
    <row r="93" spans="1:6" x14ac:dyDescent="0.25">
      <c r="A93" s="1">
        <v>285000</v>
      </c>
      <c r="B93" s="8" t="str">
        <f t="shared" si="8"/>
        <v>NO</v>
      </c>
      <c r="C93" s="8" t="str">
        <f t="shared" si="9"/>
        <v>NO</v>
      </c>
      <c r="D93" s="1">
        <v>260000</v>
      </c>
      <c r="E93" s="8" t="str">
        <f t="shared" si="10"/>
        <v>NO</v>
      </c>
      <c r="F93" s="8" t="str">
        <f t="shared" si="11"/>
        <v>NO</v>
      </c>
    </row>
    <row r="94" spans="1:6" x14ac:dyDescent="0.25">
      <c r="A94" s="1">
        <v>500000</v>
      </c>
      <c r="B94" s="8" t="str">
        <f t="shared" si="8"/>
        <v>YES</v>
      </c>
      <c r="C94" s="8" t="str">
        <f t="shared" si="9"/>
        <v>NO</v>
      </c>
      <c r="D94" s="1"/>
      <c r="E94" s="8" t="str">
        <f t="shared" si="10"/>
        <v>NO</v>
      </c>
      <c r="F94" s="8" t="str">
        <f t="shared" si="11"/>
        <v>YES</v>
      </c>
    </row>
    <row r="95" spans="1:6" x14ac:dyDescent="0.25">
      <c r="A95" s="1">
        <v>250000</v>
      </c>
      <c r="B95" s="8" t="str">
        <f t="shared" si="8"/>
        <v>NO</v>
      </c>
      <c r="C95" s="8" t="str">
        <f t="shared" si="9"/>
        <v>NO</v>
      </c>
      <c r="D95" s="1">
        <v>204000</v>
      </c>
      <c r="E95" s="8" t="str">
        <f t="shared" si="10"/>
        <v>NO</v>
      </c>
      <c r="F95" s="8" t="str">
        <f t="shared" si="11"/>
        <v>NO</v>
      </c>
    </row>
    <row r="96" spans="1:6" x14ac:dyDescent="0.25">
      <c r="A96" s="1"/>
      <c r="B96" s="8" t="str">
        <f t="shared" si="8"/>
        <v>NO</v>
      </c>
      <c r="C96" s="8" t="str">
        <f t="shared" si="9"/>
        <v>YES</v>
      </c>
      <c r="D96" s="1"/>
      <c r="E96" s="8" t="str">
        <f t="shared" si="10"/>
        <v>NO</v>
      </c>
      <c r="F96" s="8" t="str">
        <f t="shared" si="11"/>
        <v>YES</v>
      </c>
    </row>
    <row r="97" spans="1:3" x14ac:dyDescent="0.25">
      <c r="A97" s="1"/>
      <c r="B97" s="8" t="str">
        <f t="shared" si="8"/>
        <v>NO</v>
      </c>
      <c r="C97" s="8" t="str">
        <f t="shared" si="9"/>
        <v>YES</v>
      </c>
    </row>
    <row r="98" spans="1:3" x14ac:dyDescent="0.25">
      <c r="A98" s="1">
        <v>290000</v>
      </c>
      <c r="B98" s="8" t="str">
        <f t="shared" ref="B98:B129" si="12">IF(A98&gt;$K$2,"YES","NO")</f>
        <v>NO</v>
      </c>
      <c r="C98" s="8" t="str">
        <f t="shared" ref="C98:C120" si="13">IF(A98&lt;$L$2,"YES","NO")</f>
        <v>NO</v>
      </c>
    </row>
    <row r="99" spans="1:3" x14ac:dyDescent="0.25">
      <c r="A99" s="1">
        <v>500000</v>
      </c>
      <c r="B99" s="8" t="str">
        <f t="shared" si="12"/>
        <v>YES</v>
      </c>
      <c r="C99" s="8" t="str">
        <f t="shared" si="13"/>
        <v>NO</v>
      </c>
    </row>
    <row r="100" spans="1:3" x14ac:dyDescent="0.25">
      <c r="A100" s="1">
        <v>650000</v>
      </c>
      <c r="B100" s="8" t="str">
        <f t="shared" si="12"/>
        <v>YES</v>
      </c>
      <c r="C100" s="8" t="str">
        <f t="shared" si="13"/>
        <v>NO</v>
      </c>
    </row>
    <row r="101" spans="1:3" x14ac:dyDescent="0.25">
      <c r="A101" s="1">
        <v>265000</v>
      </c>
      <c r="B101" s="8" t="str">
        <f t="shared" si="12"/>
        <v>NO</v>
      </c>
      <c r="C101" s="8" t="str">
        <f t="shared" si="13"/>
        <v>NO</v>
      </c>
    </row>
    <row r="102" spans="1:3" x14ac:dyDescent="0.25">
      <c r="A102" s="1"/>
      <c r="B102" s="8" t="str">
        <f t="shared" si="12"/>
        <v>NO</v>
      </c>
      <c r="C102" s="8" t="str">
        <f t="shared" si="13"/>
        <v>YES</v>
      </c>
    </row>
    <row r="103" spans="1:3" x14ac:dyDescent="0.25">
      <c r="A103" s="1"/>
      <c r="B103" s="8" t="str">
        <f t="shared" si="12"/>
        <v>NO</v>
      </c>
      <c r="C103" s="8" t="str">
        <f t="shared" si="13"/>
        <v>YES</v>
      </c>
    </row>
    <row r="104" spans="1:3" x14ac:dyDescent="0.25">
      <c r="A104" s="1">
        <v>280000</v>
      </c>
      <c r="B104" s="8" t="str">
        <f t="shared" si="12"/>
        <v>NO</v>
      </c>
      <c r="C104" s="8" t="str">
        <f t="shared" si="13"/>
        <v>NO</v>
      </c>
    </row>
    <row r="105" spans="1:3" x14ac:dyDescent="0.25">
      <c r="A105" s="1"/>
      <c r="B105" s="8" t="str">
        <f t="shared" si="12"/>
        <v>NO</v>
      </c>
      <c r="C105" s="8" t="str">
        <f t="shared" si="13"/>
        <v>YES</v>
      </c>
    </row>
    <row r="106" spans="1:3" x14ac:dyDescent="0.25">
      <c r="A106" s="1"/>
      <c r="B106" s="8" t="str">
        <f t="shared" si="12"/>
        <v>NO</v>
      </c>
      <c r="C106" s="8" t="str">
        <f t="shared" si="13"/>
        <v>YES</v>
      </c>
    </row>
    <row r="107" spans="1:3" x14ac:dyDescent="0.25">
      <c r="A107" s="1"/>
      <c r="B107" s="8" t="str">
        <f t="shared" si="12"/>
        <v>NO</v>
      </c>
      <c r="C107" s="8" t="str">
        <f t="shared" si="13"/>
        <v>YES</v>
      </c>
    </row>
    <row r="108" spans="1:3" x14ac:dyDescent="0.25">
      <c r="A108" s="1">
        <v>264000</v>
      </c>
      <c r="B108" s="8" t="str">
        <f t="shared" si="12"/>
        <v>NO</v>
      </c>
      <c r="C108" s="8" t="str">
        <f t="shared" si="13"/>
        <v>NO</v>
      </c>
    </row>
    <row r="109" spans="1:3" x14ac:dyDescent="0.25">
      <c r="A109" s="1">
        <v>270000</v>
      </c>
      <c r="B109" s="8" t="str">
        <f t="shared" si="12"/>
        <v>NO</v>
      </c>
      <c r="C109" s="8" t="str">
        <f t="shared" si="13"/>
        <v>NO</v>
      </c>
    </row>
    <row r="110" spans="1:3" x14ac:dyDescent="0.25">
      <c r="A110" s="1"/>
      <c r="B110" s="8" t="str">
        <f t="shared" si="12"/>
        <v>NO</v>
      </c>
      <c r="C110" s="8" t="str">
        <f t="shared" si="13"/>
        <v>YES</v>
      </c>
    </row>
    <row r="111" spans="1:3" x14ac:dyDescent="0.25">
      <c r="A111" s="1">
        <v>250000</v>
      </c>
      <c r="B111" s="8" t="str">
        <f t="shared" si="12"/>
        <v>NO</v>
      </c>
      <c r="C111" s="8" t="str">
        <f t="shared" si="13"/>
        <v>NO</v>
      </c>
    </row>
    <row r="112" spans="1:3" x14ac:dyDescent="0.25">
      <c r="A112" s="1">
        <v>300000</v>
      </c>
      <c r="B112" s="8" t="str">
        <f t="shared" si="12"/>
        <v>NO</v>
      </c>
      <c r="C112" s="8" t="str">
        <f t="shared" si="13"/>
        <v>NO</v>
      </c>
    </row>
    <row r="113" spans="1:3" x14ac:dyDescent="0.25">
      <c r="A113" s="1">
        <v>210000</v>
      </c>
      <c r="B113" s="8" t="str">
        <f t="shared" si="12"/>
        <v>NO</v>
      </c>
      <c r="C113" s="8" t="str">
        <f t="shared" si="13"/>
        <v>NO</v>
      </c>
    </row>
    <row r="114" spans="1:3" x14ac:dyDescent="0.25">
      <c r="A114" s="1">
        <v>250000</v>
      </c>
      <c r="B114" s="8" t="str">
        <f t="shared" si="12"/>
        <v>NO</v>
      </c>
      <c r="C114" s="8" t="str">
        <f t="shared" si="13"/>
        <v>NO</v>
      </c>
    </row>
    <row r="115" spans="1:3" x14ac:dyDescent="0.25">
      <c r="A115" s="1"/>
      <c r="B115" s="8" t="str">
        <f t="shared" si="12"/>
        <v>NO</v>
      </c>
      <c r="C115" s="8" t="str">
        <f t="shared" si="13"/>
        <v>YES</v>
      </c>
    </row>
    <row r="116" spans="1:3" x14ac:dyDescent="0.25">
      <c r="A116" s="1">
        <v>300000</v>
      </c>
      <c r="B116" s="8" t="str">
        <f t="shared" si="12"/>
        <v>NO</v>
      </c>
      <c r="C116" s="8" t="str">
        <f t="shared" si="13"/>
        <v>NO</v>
      </c>
    </row>
    <row r="117" spans="1:3" x14ac:dyDescent="0.25">
      <c r="A117" s="1">
        <v>216000</v>
      </c>
      <c r="B117" s="8" t="str">
        <f t="shared" si="12"/>
        <v>NO</v>
      </c>
      <c r="C117" s="8" t="str">
        <f t="shared" si="13"/>
        <v>NO</v>
      </c>
    </row>
    <row r="118" spans="1:3" x14ac:dyDescent="0.25">
      <c r="A118" s="1">
        <v>400000</v>
      </c>
      <c r="B118" s="8" t="str">
        <f t="shared" si="12"/>
        <v>YES</v>
      </c>
      <c r="C118" s="8" t="str">
        <f t="shared" si="13"/>
        <v>NO</v>
      </c>
    </row>
    <row r="119" spans="1:3" x14ac:dyDescent="0.25">
      <c r="A119" s="1">
        <v>275000</v>
      </c>
      <c r="B119" s="8" t="str">
        <f t="shared" si="12"/>
        <v>NO</v>
      </c>
      <c r="C119" s="8" t="str">
        <f t="shared" si="13"/>
        <v>NO</v>
      </c>
    </row>
    <row r="120" spans="1:3" x14ac:dyDescent="0.25">
      <c r="A120" s="1">
        <v>295000</v>
      </c>
      <c r="B120" s="8" t="str">
        <f t="shared" si="12"/>
        <v>NO</v>
      </c>
      <c r="C120" s="8" t="str">
        <f t="shared" si="13"/>
        <v>NO</v>
      </c>
    </row>
  </sheetData>
  <autoFilter ref="A1:F120" xr:uid="{7CC55C10-FB63-4B32-B968-0C8DDB9D869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30E5-8DF2-49FC-BD36-447F195491B5}">
  <dimension ref="A1:N108"/>
  <sheetViews>
    <sheetView workbookViewId="0">
      <selection activeCell="H13" sqref="H13"/>
    </sheetView>
  </sheetViews>
  <sheetFormatPr defaultRowHeight="15" x14ac:dyDescent="0.25"/>
  <sheetData>
    <row r="1" spans="1:14" ht="18.75" x14ac:dyDescent="0.3">
      <c r="A1" s="2" t="s">
        <v>9</v>
      </c>
      <c r="B1" s="2" t="s">
        <v>10</v>
      </c>
      <c r="C1" s="2" t="s">
        <v>12</v>
      </c>
      <c r="D1" s="2" t="s">
        <v>9</v>
      </c>
      <c r="E1" s="2" t="s">
        <v>10</v>
      </c>
      <c r="F1" s="2" t="s">
        <v>12</v>
      </c>
      <c r="H1" s="31" t="s">
        <v>107</v>
      </c>
      <c r="I1" s="31"/>
      <c r="J1" s="31"/>
      <c r="K1" s="31"/>
      <c r="L1" s="31"/>
      <c r="M1" s="26"/>
      <c r="N1" s="26"/>
    </row>
    <row r="2" spans="1:14" x14ac:dyDescent="0.25">
      <c r="A2" s="1" t="s">
        <v>21</v>
      </c>
      <c r="B2" s="1">
        <v>66.28</v>
      </c>
      <c r="C2" s="1">
        <v>200000</v>
      </c>
      <c r="D2" s="1" t="s">
        <v>17</v>
      </c>
      <c r="E2" s="1">
        <v>58.8</v>
      </c>
      <c r="F2" s="1">
        <v>270000</v>
      </c>
    </row>
    <row r="3" spans="1:14" x14ac:dyDescent="0.25">
      <c r="A3" s="1" t="s">
        <v>21</v>
      </c>
      <c r="B3" s="1">
        <v>57.8</v>
      </c>
      <c r="C3" s="1">
        <v>250000</v>
      </c>
      <c r="D3" s="1" t="s">
        <v>17</v>
      </c>
      <c r="E3" s="1">
        <v>59.43</v>
      </c>
      <c r="F3" s="1">
        <f>$J$4</f>
        <v>251000</v>
      </c>
      <c r="H3" s="8"/>
      <c r="I3" s="8" t="s">
        <v>21</v>
      </c>
      <c r="J3" s="8" t="s">
        <v>17</v>
      </c>
    </row>
    <row r="4" spans="1:14" x14ac:dyDescent="0.25">
      <c r="A4" s="1" t="s">
        <v>21</v>
      </c>
      <c r="B4" s="1">
        <v>51.58</v>
      </c>
      <c r="C4" s="1">
        <f t="shared" ref="C4:C5" si="0">$I$4</f>
        <v>262000</v>
      </c>
      <c r="D4" s="1" t="s">
        <v>17</v>
      </c>
      <c r="E4" s="1">
        <v>60.85</v>
      </c>
      <c r="F4" s="1">
        <v>260000</v>
      </c>
      <c r="H4" s="8" t="s">
        <v>32</v>
      </c>
      <c r="I4" s="8">
        <v>262000</v>
      </c>
      <c r="J4" s="8">
        <v>251000</v>
      </c>
    </row>
    <row r="5" spans="1:14" x14ac:dyDescent="0.25">
      <c r="A5" s="1" t="s">
        <v>21</v>
      </c>
      <c r="B5" s="1">
        <v>53.29</v>
      </c>
      <c r="C5" s="1">
        <f t="shared" si="0"/>
        <v>262000</v>
      </c>
      <c r="D5" s="1" t="s">
        <v>17</v>
      </c>
      <c r="E5" s="1">
        <v>65.040000000000006</v>
      </c>
      <c r="F5" s="1">
        <f t="shared" ref="F5:F7" si="1">$J$4</f>
        <v>251000</v>
      </c>
    </row>
    <row r="6" spans="1:14" x14ac:dyDescent="0.25">
      <c r="A6" s="1" t="s">
        <v>21</v>
      </c>
      <c r="B6" s="1">
        <v>62.14</v>
      </c>
      <c r="C6" s="1">
        <v>252000</v>
      </c>
      <c r="D6" s="1" t="s">
        <v>17</v>
      </c>
      <c r="E6" s="1">
        <v>54.96</v>
      </c>
      <c r="F6" s="1">
        <f t="shared" si="1"/>
        <v>251000</v>
      </c>
    </row>
    <row r="7" spans="1:14" x14ac:dyDescent="0.25">
      <c r="A7" s="1" t="s">
        <v>21</v>
      </c>
      <c r="B7" s="1">
        <v>52.21</v>
      </c>
      <c r="C7" s="1">
        <f>$I$4</f>
        <v>262000</v>
      </c>
      <c r="D7" s="1" t="s">
        <v>17</v>
      </c>
      <c r="E7" s="1">
        <v>64.08</v>
      </c>
      <c r="F7" s="1">
        <f t="shared" si="1"/>
        <v>251000</v>
      </c>
    </row>
    <row r="8" spans="1:14" x14ac:dyDescent="0.25">
      <c r="A8" s="1" t="s">
        <v>21</v>
      </c>
      <c r="B8" s="1">
        <v>63.7</v>
      </c>
      <c r="C8" s="1">
        <v>250000</v>
      </c>
      <c r="D8" s="1" t="s">
        <v>17</v>
      </c>
      <c r="E8" s="1">
        <v>56.7</v>
      </c>
      <c r="F8" s="1">
        <v>265000</v>
      </c>
    </row>
    <row r="9" spans="1:14" x14ac:dyDescent="0.25">
      <c r="A9" s="1" t="s">
        <v>21</v>
      </c>
      <c r="B9" s="1">
        <v>68.63</v>
      </c>
      <c r="C9" s="1">
        <v>218000</v>
      </c>
      <c r="D9" s="1" t="s">
        <v>17</v>
      </c>
      <c r="E9" s="1">
        <v>68.81</v>
      </c>
      <c r="F9" s="1">
        <v>360000</v>
      </c>
    </row>
    <row r="10" spans="1:14" x14ac:dyDescent="0.25">
      <c r="A10" s="1" t="s">
        <v>21</v>
      </c>
      <c r="B10" s="1">
        <v>64.66</v>
      </c>
      <c r="C10" s="1">
        <v>200000</v>
      </c>
      <c r="D10" s="1" t="s">
        <v>17</v>
      </c>
      <c r="E10" s="1">
        <v>57.69</v>
      </c>
      <c r="F10" s="1">
        <v>265000</v>
      </c>
    </row>
    <row r="11" spans="1:14" x14ac:dyDescent="0.25">
      <c r="A11" s="1" t="s">
        <v>21</v>
      </c>
      <c r="B11" s="1">
        <v>62.54</v>
      </c>
      <c r="C11" s="1">
        <v>300000</v>
      </c>
      <c r="D11" s="1" t="s">
        <v>17</v>
      </c>
      <c r="E11" s="1">
        <v>56.7</v>
      </c>
      <c r="F11" s="1">
        <v>250000</v>
      </c>
    </row>
    <row r="12" spans="1:14" x14ac:dyDescent="0.25">
      <c r="A12" s="1" t="s">
        <v>21</v>
      </c>
      <c r="B12" s="1">
        <v>67.28</v>
      </c>
      <c r="C12" s="1">
        <f>$I$4</f>
        <v>262000</v>
      </c>
      <c r="D12" s="1" t="s">
        <v>17</v>
      </c>
      <c r="E12" s="1">
        <v>58.32</v>
      </c>
      <c r="F12" s="1">
        <f>$J$4</f>
        <v>251000</v>
      </c>
    </row>
    <row r="13" spans="1:14" x14ac:dyDescent="0.25">
      <c r="A13" s="1" t="s">
        <v>21</v>
      </c>
      <c r="B13" s="1">
        <v>77.89</v>
      </c>
      <c r="C13" s="1">
        <v>236000</v>
      </c>
      <c r="D13" s="1" t="s">
        <v>17</v>
      </c>
      <c r="E13" s="1">
        <v>62.21</v>
      </c>
      <c r="F13" s="1">
        <v>278000</v>
      </c>
    </row>
    <row r="14" spans="1:14" x14ac:dyDescent="0.25">
      <c r="A14" s="1" t="s">
        <v>21</v>
      </c>
      <c r="B14" s="1">
        <v>63.62</v>
      </c>
      <c r="C14" s="1">
        <v>300000</v>
      </c>
      <c r="D14" s="1" t="s">
        <v>17</v>
      </c>
      <c r="E14" s="1">
        <v>62.77</v>
      </c>
      <c r="F14" s="1">
        <f>$J$4</f>
        <v>251000</v>
      </c>
    </row>
    <row r="15" spans="1:14" x14ac:dyDescent="0.25">
      <c r="A15" s="1" t="s">
        <v>21</v>
      </c>
      <c r="B15" s="1">
        <v>74.010000000000005</v>
      </c>
      <c r="C15" s="1">
        <v>360000</v>
      </c>
      <c r="D15" s="1" t="s">
        <v>17</v>
      </c>
      <c r="E15" s="1">
        <v>62.74</v>
      </c>
      <c r="F15" s="1">
        <v>300000</v>
      </c>
    </row>
    <row r="16" spans="1:14" x14ac:dyDescent="0.25">
      <c r="A16" s="1" t="s">
        <v>21</v>
      </c>
      <c r="B16" s="1">
        <v>65.33</v>
      </c>
      <c r="C16" s="1">
        <f>$I$4</f>
        <v>262000</v>
      </c>
      <c r="D16" s="1" t="s">
        <v>17</v>
      </c>
      <c r="E16" s="1">
        <v>55.47</v>
      </c>
      <c r="F16" s="1">
        <v>320000</v>
      </c>
    </row>
    <row r="17" spans="1:6" x14ac:dyDescent="0.25">
      <c r="A17" s="1" t="s">
        <v>21</v>
      </c>
      <c r="B17" s="1">
        <v>57.55</v>
      </c>
      <c r="C17" s="1">
        <v>240000</v>
      </c>
      <c r="D17" s="1" t="s">
        <v>17</v>
      </c>
      <c r="E17" s="1">
        <v>56.86</v>
      </c>
      <c r="F17" s="1">
        <v>240000</v>
      </c>
    </row>
    <row r="18" spans="1:6" x14ac:dyDescent="0.25">
      <c r="A18" s="1" t="s">
        <v>21</v>
      </c>
      <c r="B18" s="1">
        <v>64.150000000000006</v>
      </c>
      <c r="C18" s="1">
        <v>350000</v>
      </c>
      <c r="D18" s="1" t="s">
        <v>17</v>
      </c>
      <c r="E18" s="1">
        <v>69.760000000000005</v>
      </c>
      <c r="F18" s="1">
        <f>$J$4</f>
        <v>251000</v>
      </c>
    </row>
    <row r="19" spans="1:6" x14ac:dyDescent="0.25">
      <c r="A19" s="1" t="s">
        <v>21</v>
      </c>
      <c r="B19" s="1">
        <v>51.29</v>
      </c>
      <c r="C19" s="1">
        <f>$I$4</f>
        <v>262000</v>
      </c>
      <c r="D19" s="1" t="s">
        <v>17</v>
      </c>
      <c r="E19" s="1">
        <v>62.9</v>
      </c>
      <c r="F19" s="1">
        <v>300000</v>
      </c>
    </row>
    <row r="20" spans="1:6" x14ac:dyDescent="0.25">
      <c r="A20" s="1" t="s">
        <v>21</v>
      </c>
      <c r="B20" s="1">
        <v>72.78</v>
      </c>
      <c r="C20" s="1">
        <v>260000</v>
      </c>
      <c r="D20" s="1" t="s">
        <v>17</v>
      </c>
      <c r="E20" s="1">
        <v>66.53</v>
      </c>
      <c r="F20" s="1">
        <f t="shared" ref="F20:F22" si="2">$J$4</f>
        <v>251000</v>
      </c>
    </row>
    <row r="21" spans="1:6" x14ac:dyDescent="0.25">
      <c r="A21" s="1" t="s">
        <v>21</v>
      </c>
      <c r="B21" s="1">
        <v>51.45</v>
      </c>
      <c r="C21" s="1">
        <f>$I$4</f>
        <v>262000</v>
      </c>
      <c r="D21" s="1" t="s">
        <v>17</v>
      </c>
      <c r="E21" s="1">
        <v>71.63</v>
      </c>
      <c r="F21" s="1">
        <f t="shared" si="2"/>
        <v>251000</v>
      </c>
    </row>
    <row r="22" spans="1:6" x14ac:dyDescent="0.25">
      <c r="A22" s="1" t="s">
        <v>21</v>
      </c>
      <c r="B22" s="1">
        <v>66.72</v>
      </c>
      <c r="C22" s="1">
        <v>287000</v>
      </c>
      <c r="D22" s="1" t="s">
        <v>17</v>
      </c>
      <c r="E22" s="1">
        <v>56.11</v>
      </c>
      <c r="F22" s="1">
        <f t="shared" si="2"/>
        <v>251000</v>
      </c>
    </row>
    <row r="23" spans="1:6" x14ac:dyDescent="0.25">
      <c r="A23" s="1" t="s">
        <v>21</v>
      </c>
      <c r="B23" s="1">
        <v>51.21</v>
      </c>
      <c r="C23" s="1">
        <f>$I$4</f>
        <v>262000</v>
      </c>
      <c r="D23" s="1" t="s">
        <v>17</v>
      </c>
      <c r="E23" s="1">
        <v>62.98</v>
      </c>
      <c r="F23" s="1">
        <v>200000</v>
      </c>
    </row>
    <row r="24" spans="1:6" x14ac:dyDescent="0.25">
      <c r="A24" s="1" t="s">
        <v>21</v>
      </c>
      <c r="B24" s="1">
        <v>69.7</v>
      </c>
      <c r="C24" s="1">
        <v>200000</v>
      </c>
      <c r="D24" s="1" t="s">
        <v>17</v>
      </c>
      <c r="E24" s="1">
        <v>62.65</v>
      </c>
      <c r="F24" s="1">
        <f t="shared" ref="F24:F25" si="3">$J$4</f>
        <v>251000</v>
      </c>
    </row>
    <row r="25" spans="1:6" x14ac:dyDescent="0.25">
      <c r="A25" s="1" t="s">
        <v>21</v>
      </c>
      <c r="B25" s="1">
        <v>54.55</v>
      </c>
      <c r="C25" s="1">
        <v>204000</v>
      </c>
      <c r="D25" s="1" t="s">
        <v>17</v>
      </c>
      <c r="E25" s="1">
        <v>65.489999999999995</v>
      </c>
      <c r="F25" s="1">
        <f t="shared" si="3"/>
        <v>251000</v>
      </c>
    </row>
    <row r="26" spans="1:6" x14ac:dyDescent="0.25">
      <c r="A26" s="1" t="s">
        <v>21</v>
      </c>
      <c r="B26" s="1">
        <v>62.46</v>
      </c>
      <c r="C26" s="1">
        <v>250000</v>
      </c>
      <c r="D26" s="1" t="s">
        <v>17</v>
      </c>
      <c r="E26" s="1">
        <v>65.56</v>
      </c>
      <c r="F26" s="1">
        <v>216000</v>
      </c>
    </row>
    <row r="27" spans="1:6" x14ac:dyDescent="0.25">
      <c r="A27" s="1" t="s">
        <v>21</v>
      </c>
      <c r="B27" s="1">
        <v>66.88</v>
      </c>
      <c r="C27" s="1">
        <v>240000</v>
      </c>
      <c r="D27" s="1" t="s">
        <v>17</v>
      </c>
      <c r="E27" s="1">
        <v>52.71</v>
      </c>
      <c r="F27" s="1">
        <v>220000</v>
      </c>
    </row>
    <row r="28" spans="1:6" x14ac:dyDescent="0.25">
      <c r="A28" s="1" t="s">
        <v>21</v>
      </c>
      <c r="B28" s="1">
        <v>63.59</v>
      </c>
      <c r="C28" s="1">
        <v>360000</v>
      </c>
      <c r="D28" s="1" t="s">
        <v>17</v>
      </c>
      <c r="E28" s="1">
        <v>59.5</v>
      </c>
      <c r="F28" s="1">
        <f t="shared" ref="F28:F29" si="4">$J$4</f>
        <v>251000</v>
      </c>
    </row>
    <row r="29" spans="1:6" x14ac:dyDescent="0.25">
      <c r="A29" s="1" t="s">
        <v>21</v>
      </c>
      <c r="B29" s="1">
        <v>57.99</v>
      </c>
      <c r="C29" s="1">
        <v>268000</v>
      </c>
      <c r="D29" s="1" t="s">
        <v>17</v>
      </c>
      <c r="E29" s="1">
        <v>57.1</v>
      </c>
      <c r="F29" s="1">
        <f t="shared" si="4"/>
        <v>251000</v>
      </c>
    </row>
    <row r="30" spans="1:6" x14ac:dyDescent="0.25">
      <c r="A30" s="1" t="s">
        <v>21</v>
      </c>
      <c r="B30" s="1">
        <v>56.66</v>
      </c>
      <c r="C30" s="1">
        <v>265000</v>
      </c>
      <c r="D30" s="1" t="s">
        <v>17</v>
      </c>
      <c r="E30" s="1">
        <v>58.46</v>
      </c>
      <c r="F30" s="1">
        <v>275000</v>
      </c>
    </row>
    <row r="31" spans="1:6" x14ac:dyDescent="0.25">
      <c r="A31" s="1" t="s">
        <v>21</v>
      </c>
      <c r="B31" s="1">
        <v>57.24</v>
      </c>
      <c r="C31" s="1">
        <v>260000</v>
      </c>
      <c r="D31" s="1" t="s">
        <v>17</v>
      </c>
      <c r="E31" s="1">
        <v>59.24</v>
      </c>
      <c r="F31" s="1">
        <f t="shared" ref="F31:F33" si="5">$J$4</f>
        <v>251000</v>
      </c>
    </row>
    <row r="32" spans="1:6" x14ac:dyDescent="0.25">
      <c r="A32" s="1" t="s">
        <v>21</v>
      </c>
      <c r="B32" s="1">
        <v>62.48</v>
      </c>
      <c r="C32" s="1">
        <v>300000</v>
      </c>
      <c r="D32" s="1" t="s">
        <v>17</v>
      </c>
      <c r="E32" s="1">
        <v>67</v>
      </c>
      <c r="F32" s="1">
        <f t="shared" si="5"/>
        <v>251000</v>
      </c>
    </row>
    <row r="33" spans="1:6" x14ac:dyDescent="0.25">
      <c r="A33" s="1" t="s">
        <v>21</v>
      </c>
      <c r="B33" s="1">
        <v>59.69</v>
      </c>
      <c r="C33" s="1">
        <v>240000</v>
      </c>
      <c r="D33" s="1" t="s">
        <v>17</v>
      </c>
      <c r="E33" s="1">
        <v>67.989999999999995</v>
      </c>
      <c r="F33" s="1">
        <f t="shared" si="5"/>
        <v>251000</v>
      </c>
    </row>
    <row r="34" spans="1:6" x14ac:dyDescent="0.25">
      <c r="A34" s="1" t="s">
        <v>21</v>
      </c>
      <c r="B34" s="1">
        <v>58.78</v>
      </c>
      <c r="C34" s="1">
        <v>240000</v>
      </c>
      <c r="D34" s="1" t="s">
        <v>17</v>
      </c>
      <c r="E34" s="1">
        <v>62.35</v>
      </c>
      <c r="F34" s="1">
        <v>240000</v>
      </c>
    </row>
    <row r="35" spans="1:6" x14ac:dyDescent="0.25">
      <c r="A35" s="1" t="s">
        <v>21</v>
      </c>
      <c r="B35" s="1">
        <v>60.99</v>
      </c>
      <c r="C35" s="1">
        <v>275000</v>
      </c>
      <c r="D35" s="1" t="s">
        <v>17</v>
      </c>
      <c r="E35" s="1">
        <v>59.08</v>
      </c>
      <c r="F35" s="1">
        <f>$J$4</f>
        <v>251000</v>
      </c>
    </row>
    <row r="36" spans="1:6" x14ac:dyDescent="0.25">
      <c r="A36" s="1" t="s">
        <v>21</v>
      </c>
      <c r="B36" s="1">
        <v>68.069999999999993</v>
      </c>
      <c r="C36" s="1">
        <v>275000</v>
      </c>
      <c r="D36" s="1" t="s">
        <v>17</v>
      </c>
      <c r="E36" s="1">
        <v>64.36</v>
      </c>
      <c r="F36" s="1">
        <v>210000</v>
      </c>
    </row>
    <row r="37" spans="1:6" x14ac:dyDescent="0.25">
      <c r="A37" s="1" t="s">
        <v>21</v>
      </c>
      <c r="B37" s="1">
        <v>65.45</v>
      </c>
      <c r="C37" s="1">
        <v>360000</v>
      </c>
      <c r="D37" s="1" t="s">
        <v>17</v>
      </c>
      <c r="E37" s="1">
        <v>62.36</v>
      </c>
      <c r="F37" s="1">
        <v>210000</v>
      </c>
    </row>
    <row r="38" spans="1:6" x14ac:dyDescent="0.25">
      <c r="A38" s="1" t="s">
        <v>21</v>
      </c>
      <c r="B38" s="1">
        <v>66.94</v>
      </c>
      <c r="C38" s="1">
        <v>240000</v>
      </c>
      <c r="D38" s="1" t="s">
        <v>17</v>
      </c>
      <c r="E38" s="1">
        <v>62.79</v>
      </c>
      <c r="F38" s="1">
        <f t="shared" ref="F38:F40" si="6">$J$4</f>
        <v>251000</v>
      </c>
    </row>
    <row r="39" spans="1:6" x14ac:dyDescent="0.25">
      <c r="A39" s="1" t="s">
        <v>21</v>
      </c>
      <c r="B39" s="1">
        <v>68.53</v>
      </c>
      <c r="C39" s="1">
        <v>240000</v>
      </c>
      <c r="D39" s="1" t="s">
        <v>17</v>
      </c>
      <c r="E39" s="1">
        <v>55.41</v>
      </c>
      <c r="F39" s="1">
        <f t="shared" si="6"/>
        <v>251000</v>
      </c>
    </row>
    <row r="40" spans="1:6" x14ac:dyDescent="0.25">
      <c r="A40" s="1" t="s">
        <v>21</v>
      </c>
      <c r="B40" s="1">
        <v>59.75</v>
      </c>
      <c r="C40" s="1">
        <v>218000</v>
      </c>
      <c r="D40" s="1" t="s">
        <v>17</v>
      </c>
      <c r="E40" s="1">
        <v>64.95</v>
      </c>
      <c r="F40" s="1">
        <f t="shared" si="6"/>
        <v>251000</v>
      </c>
    </row>
    <row r="41" spans="1:6" x14ac:dyDescent="0.25">
      <c r="A41" s="1" t="s">
        <v>21</v>
      </c>
      <c r="B41" s="1">
        <v>67.2</v>
      </c>
      <c r="C41" s="1">
        <v>336000</v>
      </c>
      <c r="D41" s="1" t="s">
        <v>17</v>
      </c>
      <c r="E41" s="1">
        <v>60.44</v>
      </c>
      <c r="F41" s="1">
        <v>380000</v>
      </c>
    </row>
    <row r="42" spans="1:6" x14ac:dyDescent="0.25">
      <c r="A42" s="1" t="s">
        <v>21</v>
      </c>
      <c r="B42" s="1">
        <v>64.27</v>
      </c>
      <c r="C42" s="1">
        <v>230000</v>
      </c>
      <c r="D42" s="1" t="s">
        <v>17</v>
      </c>
      <c r="E42" s="1">
        <v>65.83</v>
      </c>
      <c r="F42" s="1">
        <v>240000</v>
      </c>
    </row>
    <row r="43" spans="1:6" x14ac:dyDescent="0.25">
      <c r="A43" s="1" t="s">
        <v>21</v>
      </c>
      <c r="B43" s="1">
        <v>59.42</v>
      </c>
      <c r="C43" s="1">
        <v>270000</v>
      </c>
      <c r="D43" s="1" t="s">
        <v>17</v>
      </c>
      <c r="E43" s="1">
        <v>58.23</v>
      </c>
      <c r="F43" s="1">
        <v>360000</v>
      </c>
    </row>
    <row r="44" spans="1:6" x14ac:dyDescent="0.25">
      <c r="A44" s="1" t="s">
        <v>21</v>
      </c>
      <c r="B44" s="1">
        <v>70.2</v>
      </c>
      <c r="C44" s="1">
        <v>300000</v>
      </c>
      <c r="D44" s="1" t="s">
        <v>17</v>
      </c>
      <c r="E44" s="1">
        <v>55.3</v>
      </c>
      <c r="F44" s="1">
        <f>$J$4</f>
        <v>251000</v>
      </c>
    </row>
    <row r="45" spans="1:6" x14ac:dyDescent="0.25">
      <c r="A45" s="1" t="s">
        <v>21</v>
      </c>
      <c r="B45" s="1">
        <v>60.44</v>
      </c>
      <c r="C45" s="1">
        <f>$I$4</f>
        <v>262000</v>
      </c>
      <c r="D45" s="1" t="s">
        <v>17</v>
      </c>
      <c r="E45" s="1">
        <v>73.52</v>
      </c>
      <c r="F45" s="1">
        <v>200000</v>
      </c>
    </row>
    <row r="46" spans="1:6" x14ac:dyDescent="0.25">
      <c r="A46" s="1" t="s">
        <v>21</v>
      </c>
      <c r="B46" s="1">
        <v>66.69</v>
      </c>
      <c r="C46" s="1">
        <v>300000</v>
      </c>
      <c r="D46" s="1" t="s">
        <v>17</v>
      </c>
      <c r="E46" s="1">
        <v>56.09</v>
      </c>
      <c r="F46" s="1">
        <f>$J$4</f>
        <v>251000</v>
      </c>
    </row>
    <row r="47" spans="1:6" x14ac:dyDescent="0.25">
      <c r="A47" s="1" t="s">
        <v>21</v>
      </c>
      <c r="B47" s="1">
        <v>62</v>
      </c>
      <c r="C47" s="1">
        <v>300000</v>
      </c>
      <c r="D47" s="1" t="s">
        <v>17</v>
      </c>
      <c r="E47" s="1">
        <v>54.8</v>
      </c>
      <c r="F47" s="1">
        <v>250000</v>
      </c>
    </row>
    <row r="48" spans="1:6" x14ac:dyDescent="0.25">
      <c r="A48" s="1" t="s">
        <v>21</v>
      </c>
      <c r="B48" s="1">
        <v>57.03</v>
      </c>
      <c r="C48" s="1">
        <v>220000</v>
      </c>
      <c r="D48" s="1" t="s">
        <v>17</v>
      </c>
      <c r="E48" s="1">
        <v>60.64</v>
      </c>
      <c r="F48" s="1">
        <f>$J$4</f>
        <v>251000</v>
      </c>
    </row>
    <row r="49" spans="1:6" x14ac:dyDescent="0.25">
      <c r="A49" s="1" t="s">
        <v>21</v>
      </c>
      <c r="B49" s="1">
        <v>68.03</v>
      </c>
      <c r="C49" s="1">
        <v>300000</v>
      </c>
      <c r="D49" s="1" t="s">
        <v>17</v>
      </c>
      <c r="E49" s="1">
        <v>53.94</v>
      </c>
      <c r="F49" s="1">
        <v>250000</v>
      </c>
    </row>
    <row r="50" spans="1:6" x14ac:dyDescent="0.25">
      <c r="A50" s="1" t="s">
        <v>21</v>
      </c>
      <c r="B50" s="1">
        <v>59.47</v>
      </c>
      <c r="C50" s="1">
        <v>230000</v>
      </c>
      <c r="D50" s="1" t="s">
        <v>17</v>
      </c>
      <c r="E50" s="1">
        <v>55.01</v>
      </c>
      <c r="F50" s="1">
        <v>250000</v>
      </c>
    </row>
    <row r="51" spans="1:6" x14ac:dyDescent="0.25">
      <c r="A51" s="1" t="s">
        <v>21</v>
      </c>
      <c r="B51" s="1">
        <v>54.97</v>
      </c>
      <c r="C51" s="1">
        <v>260000</v>
      </c>
      <c r="D51" s="1" t="s">
        <v>17</v>
      </c>
      <c r="E51" s="1">
        <v>70.48</v>
      </c>
      <c r="F51" s="1">
        <v>276000</v>
      </c>
    </row>
    <row r="52" spans="1:6" x14ac:dyDescent="0.25">
      <c r="A52" s="1" t="s">
        <v>21</v>
      </c>
      <c r="B52" s="1">
        <v>64.44</v>
      </c>
      <c r="C52" s="1">
        <v>300000</v>
      </c>
      <c r="D52" s="1" t="s">
        <v>17</v>
      </c>
      <c r="E52" s="1">
        <v>58.81</v>
      </c>
      <c r="F52" s="1">
        <f>$J$4</f>
        <v>251000</v>
      </c>
    </row>
    <row r="53" spans="1:6" x14ac:dyDescent="0.25">
      <c r="A53" s="1" t="s">
        <v>21</v>
      </c>
      <c r="B53" s="1">
        <v>69.03</v>
      </c>
      <c r="C53" s="1">
        <f>$I$4</f>
        <v>262000</v>
      </c>
      <c r="D53" s="1" t="s">
        <v>17</v>
      </c>
      <c r="E53" s="1">
        <v>71.489999999999995</v>
      </c>
      <c r="F53" s="1">
        <v>250000</v>
      </c>
    </row>
    <row r="54" spans="1:6" x14ac:dyDescent="0.25">
      <c r="A54" s="1" t="s">
        <v>21</v>
      </c>
      <c r="B54" s="1">
        <v>57.31</v>
      </c>
      <c r="C54" s="1">
        <v>220000</v>
      </c>
      <c r="D54" s="1" t="s">
        <v>17</v>
      </c>
      <c r="E54" s="1">
        <v>56.7</v>
      </c>
      <c r="F54" s="1">
        <v>240000</v>
      </c>
    </row>
    <row r="55" spans="1:6" x14ac:dyDescent="0.25">
      <c r="A55" s="1" t="s">
        <v>21</v>
      </c>
      <c r="B55" s="1">
        <v>59.47</v>
      </c>
      <c r="C55" s="1">
        <f>$I$4</f>
        <v>262000</v>
      </c>
      <c r="D55" s="1" t="s">
        <v>17</v>
      </c>
      <c r="E55" s="1">
        <v>61.26</v>
      </c>
      <c r="F55" s="1">
        <v>250000</v>
      </c>
    </row>
    <row r="56" spans="1:6" x14ac:dyDescent="0.25">
      <c r="A56" s="1" t="s">
        <v>21</v>
      </c>
      <c r="B56" s="1">
        <v>61.31</v>
      </c>
      <c r="C56" s="1">
        <v>300000</v>
      </c>
      <c r="D56" s="1" t="s">
        <v>17</v>
      </c>
      <c r="E56" s="1">
        <v>58.4</v>
      </c>
      <c r="F56" s="1">
        <v>250000</v>
      </c>
    </row>
    <row r="57" spans="1:6" x14ac:dyDescent="0.25">
      <c r="A57" s="1" t="s">
        <v>21</v>
      </c>
      <c r="B57" s="1">
        <v>65.69</v>
      </c>
      <c r="C57" s="1">
        <f>$I$4</f>
        <v>262000</v>
      </c>
      <c r="D57" s="1" t="s">
        <v>17</v>
      </c>
      <c r="E57" s="1">
        <v>53.49</v>
      </c>
      <c r="F57" s="1">
        <v>300000</v>
      </c>
    </row>
    <row r="58" spans="1:6" x14ac:dyDescent="0.25">
      <c r="A58" s="1" t="s">
        <v>21</v>
      </c>
      <c r="B58" s="1">
        <v>58.31</v>
      </c>
      <c r="C58" s="1">
        <v>300000</v>
      </c>
      <c r="D58" s="1" t="s">
        <v>17</v>
      </c>
      <c r="E58" s="1">
        <v>60.98</v>
      </c>
      <c r="F58" s="1">
        <v>250000</v>
      </c>
    </row>
    <row r="59" spans="1:6" x14ac:dyDescent="0.25">
      <c r="A59" s="1" t="s">
        <v>21</v>
      </c>
      <c r="B59" s="1">
        <v>63.08</v>
      </c>
      <c r="C59" s="1">
        <v>280000</v>
      </c>
      <c r="D59" s="1" t="s">
        <v>17</v>
      </c>
      <c r="E59" s="1">
        <v>65.63</v>
      </c>
      <c r="F59" s="1">
        <v>200000</v>
      </c>
    </row>
    <row r="60" spans="1:6" x14ac:dyDescent="0.25">
      <c r="A60" s="1" t="s">
        <v>21</v>
      </c>
      <c r="B60" s="1">
        <v>60.5</v>
      </c>
      <c r="C60" s="1">
        <v>216000</v>
      </c>
      <c r="D60" s="1" t="s">
        <v>17</v>
      </c>
      <c r="E60" s="1">
        <v>60.41</v>
      </c>
      <c r="F60" s="1">
        <v>225000</v>
      </c>
    </row>
    <row r="61" spans="1:6" x14ac:dyDescent="0.25">
      <c r="A61" s="1" t="s">
        <v>21</v>
      </c>
      <c r="B61" s="1">
        <v>70.849999999999994</v>
      </c>
      <c r="C61" s="1">
        <v>300000</v>
      </c>
      <c r="D61" s="1" t="s">
        <v>17</v>
      </c>
      <c r="E61" s="1">
        <v>61.9</v>
      </c>
      <c r="F61" s="1">
        <f>$J$4</f>
        <v>251000</v>
      </c>
    </row>
    <row r="62" spans="1:6" x14ac:dyDescent="0.25">
      <c r="A62" s="1" t="s">
        <v>21</v>
      </c>
      <c r="B62" s="1">
        <v>67.05</v>
      </c>
      <c r="C62" s="1">
        <v>240000</v>
      </c>
      <c r="D62" s="1" t="s">
        <v>17</v>
      </c>
      <c r="E62" s="1">
        <v>55.14</v>
      </c>
      <c r="F62" s="1">
        <v>233000</v>
      </c>
    </row>
    <row r="63" spans="1:6" x14ac:dyDescent="0.25">
      <c r="A63" s="1" t="s">
        <v>21</v>
      </c>
      <c r="B63" s="1">
        <v>71</v>
      </c>
      <c r="C63" s="1">
        <v>236000</v>
      </c>
      <c r="D63" s="1" t="s">
        <v>17</v>
      </c>
      <c r="E63" s="1">
        <v>58.54</v>
      </c>
      <c r="F63" s="1">
        <f t="shared" ref="F63:F64" si="7">$J$4</f>
        <v>251000</v>
      </c>
    </row>
    <row r="64" spans="1:6" x14ac:dyDescent="0.25">
      <c r="A64" s="1" t="s">
        <v>21</v>
      </c>
      <c r="B64" s="1">
        <v>73.33</v>
      </c>
      <c r="C64" s="1">
        <v>350000</v>
      </c>
      <c r="D64" s="1" t="s">
        <v>17</v>
      </c>
      <c r="E64" s="1">
        <v>65.989999999999995</v>
      </c>
      <c r="F64" s="1">
        <f t="shared" si="7"/>
        <v>251000</v>
      </c>
    </row>
    <row r="65" spans="1:6" x14ac:dyDescent="0.25">
      <c r="A65" s="1" t="s">
        <v>21</v>
      </c>
      <c r="B65" s="1">
        <v>68.2</v>
      </c>
      <c r="C65" s="1">
        <v>210000</v>
      </c>
      <c r="D65" s="1" t="s">
        <v>17</v>
      </c>
      <c r="E65" s="1">
        <v>52.72</v>
      </c>
      <c r="F65" s="1">
        <v>255000</v>
      </c>
    </row>
    <row r="66" spans="1:6" x14ac:dyDescent="0.25">
      <c r="A66" s="1" t="s">
        <v>21</v>
      </c>
      <c r="B66" s="1">
        <v>68.55</v>
      </c>
      <c r="C66" s="1">
        <v>250000</v>
      </c>
      <c r="D66" s="1" t="s">
        <v>17</v>
      </c>
      <c r="E66" s="1">
        <v>60.59</v>
      </c>
      <c r="F66" s="1">
        <f>$J$4</f>
        <v>251000</v>
      </c>
    </row>
    <row r="67" spans="1:6" x14ac:dyDescent="0.25">
      <c r="A67" s="1" t="s">
        <v>21</v>
      </c>
      <c r="B67" s="1">
        <v>64.150000000000006</v>
      </c>
      <c r="C67" s="1">
        <f>$I$4</f>
        <v>262000</v>
      </c>
      <c r="D67" s="1" t="s">
        <v>17</v>
      </c>
      <c r="E67" s="1">
        <v>72.290000000000006</v>
      </c>
      <c r="F67" s="1">
        <v>300000</v>
      </c>
    </row>
    <row r="68" spans="1:6" x14ac:dyDescent="0.25">
      <c r="A68" s="1" t="s">
        <v>21</v>
      </c>
      <c r="B68" s="1">
        <v>60.78</v>
      </c>
      <c r="C68" s="1">
        <v>360000</v>
      </c>
      <c r="D68" s="1" t="s">
        <v>17</v>
      </c>
      <c r="E68" s="1">
        <v>62.72</v>
      </c>
      <c r="F68" s="1">
        <f>$J$4</f>
        <v>251000</v>
      </c>
    </row>
    <row r="69" spans="1:6" x14ac:dyDescent="0.25">
      <c r="A69" s="1" t="s">
        <v>21</v>
      </c>
      <c r="B69" s="1">
        <v>67.13</v>
      </c>
      <c r="C69" s="1">
        <v>250000</v>
      </c>
      <c r="D69" s="1" t="s">
        <v>17</v>
      </c>
      <c r="E69" s="1">
        <v>52.38</v>
      </c>
      <c r="F69" s="1">
        <v>240000</v>
      </c>
    </row>
    <row r="70" spans="1:6" x14ac:dyDescent="0.25">
      <c r="A70" s="1" t="s">
        <v>21</v>
      </c>
      <c r="B70" s="1">
        <v>61.58</v>
      </c>
      <c r="C70" s="1">
        <f>$I$4</f>
        <v>262000</v>
      </c>
      <c r="D70" s="1" t="s">
        <v>17</v>
      </c>
      <c r="E70" s="1">
        <v>58.79</v>
      </c>
      <c r="F70" s="1">
        <f t="shared" ref="F70:F72" si="8">$J$4</f>
        <v>251000</v>
      </c>
    </row>
    <row r="71" spans="1:6" x14ac:dyDescent="0.25">
      <c r="A71" s="1" t="s">
        <v>21</v>
      </c>
      <c r="B71" s="1">
        <v>71.77</v>
      </c>
      <c r="C71" s="1">
        <v>250000</v>
      </c>
      <c r="D71" s="1" t="s">
        <v>17</v>
      </c>
      <c r="E71" s="1">
        <v>65.48</v>
      </c>
      <c r="F71" s="1">
        <f t="shared" si="8"/>
        <v>251000</v>
      </c>
    </row>
    <row r="72" spans="1:6" x14ac:dyDescent="0.25">
      <c r="A72" s="1" t="s">
        <v>21</v>
      </c>
      <c r="B72" s="1">
        <v>54.43</v>
      </c>
      <c r="C72" s="1">
        <v>220000</v>
      </c>
      <c r="D72" s="1" t="s">
        <v>17</v>
      </c>
      <c r="E72" s="1">
        <v>69.28</v>
      </c>
      <c r="F72" s="1">
        <f t="shared" si="8"/>
        <v>251000</v>
      </c>
    </row>
    <row r="73" spans="1:6" x14ac:dyDescent="0.25">
      <c r="A73" s="1" t="s">
        <v>21</v>
      </c>
      <c r="B73" s="1">
        <v>56.94</v>
      </c>
      <c r="C73" s="1">
        <v>265000</v>
      </c>
      <c r="D73" s="1" t="s">
        <v>17</v>
      </c>
      <c r="E73" s="1">
        <v>52.64</v>
      </c>
      <c r="F73" s="1">
        <v>300000</v>
      </c>
    </row>
    <row r="74" spans="1:6" x14ac:dyDescent="0.25">
      <c r="A74" s="1" t="s">
        <v>21</v>
      </c>
      <c r="B74" s="1">
        <v>61.29</v>
      </c>
      <c r="C74" s="1">
        <v>260000</v>
      </c>
      <c r="D74" s="1" t="s">
        <v>17</v>
      </c>
      <c r="E74" s="1">
        <v>59.32</v>
      </c>
      <c r="F74" s="1">
        <f t="shared" ref="F74:F75" si="9">$J$4</f>
        <v>251000</v>
      </c>
    </row>
    <row r="75" spans="1:6" x14ac:dyDescent="0.25">
      <c r="A75" s="1" t="s">
        <v>21</v>
      </c>
      <c r="B75" s="1">
        <v>60.39</v>
      </c>
      <c r="C75" s="1">
        <v>300000</v>
      </c>
      <c r="D75" s="1" t="s">
        <v>17</v>
      </c>
      <c r="E75" s="1">
        <v>60.69</v>
      </c>
      <c r="F75" s="1">
        <f t="shared" si="9"/>
        <v>251000</v>
      </c>
    </row>
    <row r="76" spans="1:6" x14ac:dyDescent="0.25">
      <c r="A76" s="1" t="s">
        <v>21</v>
      </c>
      <c r="B76" s="1">
        <v>58.52</v>
      </c>
      <c r="C76" s="1">
        <f>$I$4</f>
        <v>262000</v>
      </c>
      <c r="D76" s="1" t="s">
        <v>17</v>
      </c>
      <c r="E76" s="1">
        <v>57.9</v>
      </c>
      <c r="F76" s="1">
        <v>220000</v>
      </c>
    </row>
    <row r="77" spans="1:6" x14ac:dyDescent="0.25">
      <c r="A77" s="1" t="s">
        <v>21</v>
      </c>
      <c r="B77" s="1">
        <v>62.28</v>
      </c>
      <c r="C77" s="1">
        <v>300000</v>
      </c>
      <c r="D77" s="1" t="s">
        <v>17</v>
      </c>
      <c r="E77" s="1">
        <v>68.069999999999993</v>
      </c>
      <c r="F77" s="1">
        <v>350000</v>
      </c>
    </row>
    <row r="78" spans="1:6" x14ac:dyDescent="0.25">
      <c r="A78" s="1" t="s">
        <v>21</v>
      </c>
      <c r="B78" s="1">
        <v>64.08</v>
      </c>
      <c r="C78" s="1">
        <v>240000</v>
      </c>
      <c r="D78" s="1" t="s">
        <v>17</v>
      </c>
      <c r="E78" s="1">
        <v>72.14</v>
      </c>
      <c r="F78" s="1">
        <f t="shared" ref="F78:F79" si="10">$J$4</f>
        <v>251000</v>
      </c>
    </row>
    <row r="79" spans="1:6" x14ac:dyDescent="0.25">
      <c r="A79" s="1" t="s">
        <v>21</v>
      </c>
      <c r="B79" s="1">
        <v>58.87</v>
      </c>
      <c r="C79" s="1">
        <v>270000</v>
      </c>
      <c r="D79" s="1" t="s">
        <v>17</v>
      </c>
      <c r="E79" s="1">
        <v>60.02</v>
      </c>
      <c r="F79" s="1">
        <f t="shared" si="10"/>
        <v>251000</v>
      </c>
    </row>
    <row r="80" spans="1:6" x14ac:dyDescent="0.25">
      <c r="A80" s="1" t="s">
        <v>21</v>
      </c>
      <c r="B80" s="1">
        <v>65.25</v>
      </c>
      <c r="C80" s="1">
        <v>240000</v>
      </c>
      <c r="D80" s="1" t="s">
        <v>17</v>
      </c>
      <c r="E80" s="1">
        <v>61.82</v>
      </c>
      <c r="F80" s="1">
        <v>276000</v>
      </c>
    </row>
    <row r="81" spans="1:6" x14ac:dyDescent="0.25">
      <c r="A81" s="1" t="s">
        <v>21</v>
      </c>
      <c r="B81" s="1">
        <v>62.48</v>
      </c>
      <c r="C81" s="1">
        <v>340000</v>
      </c>
      <c r="D81" s="1" t="s">
        <v>17</v>
      </c>
      <c r="E81" s="1">
        <v>57.29</v>
      </c>
      <c r="F81" s="1">
        <f>$J$4</f>
        <v>251000</v>
      </c>
    </row>
    <row r="82" spans="1:6" x14ac:dyDescent="0.25">
      <c r="A82" s="1" t="s">
        <v>21</v>
      </c>
      <c r="B82" s="1">
        <v>53.2</v>
      </c>
      <c r="C82" s="1">
        <v>250000</v>
      </c>
      <c r="D82" s="1" t="s">
        <v>17</v>
      </c>
      <c r="E82" s="1">
        <v>71.430000000000007</v>
      </c>
      <c r="F82" s="1">
        <v>252000</v>
      </c>
    </row>
    <row r="83" spans="1:6" x14ac:dyDescent="0.25">
      <c r="A83" s="1" t="s">
        <v>21</v>
      </c>
      <c r="B83" s="1">
        <v>55.03</v>
      </c>
      <c r="C83" s="1">
        <v>300000</v>
      </c>
      <c r="D83" s="1" t="s">
        <v>17</v>
      </c>
      <c r="E83" s="1">
        <v>56.63</v>
      </c>
      <c r="F83" s="1">
        <v>300000</v>
      </c>
    </row>
    <row r="84" spans="1:6" x14ac:dyDescent="0.25">
      <c r="A84" s="1" t="s">
        <v>21</v>
      </c>
      <c r="B84" s="1">
        <v>61.87</v>
      </c>
      <c r="C84" s="1">
        <f>$I$4</f>
        <v>262000</v>
      </c>
      <c r="D84" s="1" t="s">
        <v>17</v>
      </c>
      <c r="E84" s="1">
        <v>58.95</v>
      </c>
      <c r="F84" s="1">
        <v>275000</v>
      </c>
    </row>
    <row r="85" spans="1:6" x14ac:dyDescent="0.25">
      <c r="A85" s="1" t="s">
        <v>21</v>
      </c>
      <c r="B85" s="1">
        <v>66.06</v>
      </c>
      <c r="C85" s="1">
        <v>285000</v>
      </c>
      <c r="D85" s="1" t="s">
        <v>17</v>
      </c>
      <c r="E85" s="1">
        <v>69.709999999999994</v>
      </c>
      <c r="F85" s="1">
        <v>260000</v>
      </c>
    </row>
    <row r="86" spans="1:6" x14ac:dyDescent="0.25">
      <c r="A86" s="1" t="s">
        <v>21</v>
      </c>
      <c r="B86" s="1">
        <v>65.52</v>
      </c>
      <c r="C86" s="1">
        <v>250000</v>
      </c>
      <c r="D86" s="1" t="s">
        <v>17</v>
      </c>
      <c r="E86" s="1">
        <v>71.959999999999994</v>
      </c>
      <c r="F86" s="1">
        <f>$J$4</f>
        <v>251000</v>
      </c>
    </row>
    <row r="87" spans="1:6" x14ac:dyDescent="0.25">
      <c r="A87" s="1" t="s">
        <v>21</v>
      </c>
      <c r="B87" s="1">
        <v>74.56</v>
      </c>
      <c r="C87" s="1">
        <f t="shared" ref="C87:C88" si="11">$I$4</f>
        <v>262000</v>
      </c>
      <c r="D87" s="1" t="s">
        <v>17</v>
      </c>
      <c r="E87" s="1">
        <v>55.8</v>
      </c>
      <c r="F87" s="1">
        <v>265000</v>
      </c>
    </row>
    <row r="88" spans="1:6" x14ac:dyDescent="0.25">
      <c r="A88" s="1" t="s">
        <v>21</v>
      </c>
      <c r="B88" s="1">
        <v>75.709999999999994</v>
      </c>
      <c r="C88" s="1">
        <f t="shared" si="11"/>
        <v>262000</v>
      </c>
      <c r="D88" s="1" t="s">
        <v>17</v>
      </c>
      <c r="E88" s="1">
        <v>58.44</v>
      </c>
      <c r="F88" s="1">
        <f>$J$4</f>
        <v>251000</v>
      </c>
    </row>
    <row r="89" spans="1:6" x14ac:dyDescent="0.25">
      <c r="A89" s="1" t="s">
        <v>21</v>
      </c>
      <c r="B89" s="1">
        <v>66.040000000000006</v>
      </c>
      <c r="C89" s="1">
        <v>290000</v>
      </c>
      <c r="D89" s="1" t="s">
        <v>17</v>
      </c>
      <c r="E89" s="1">
        <v>60.11</v>
      </c>
      <c r="F89" s="1">
        <v>240000</v>
      </c>
    </row>
    <row r="90" spans="1:6" x14ac:dyDescent="0.25">
      <c r="A90" s="1" t="s">
        <v>21</v>
      </c>
      <c r="B90" s="1">
        <v>56.6</v>
      </c>
      <c r="C90" s="1">
        <v>265000</v>
      </c>
      <c r="D90" s="1" t="s">
        <v>17</v>
      </c>
      <c r="E90" s="1">
        <v>58.3</v>
      </c>
      <c r="F90" s="1">
        <v>260000</v>
      </c>
    </row>
    <row r="91" spans="1:6" x14ac:dyDescent="0.25">
      <c r="A91" s="1" t="s">
        <v>21</v>
      </c>
      <c r="B91" s="1">
        <v>59.81</v>
      </c>
      <c r="C91" s="1">
        <f t="shared" ref="C91:C92" si="12">$I$4</f>
        <v>262000</v>
      </c>
      <c r="D91" s="1" t="s">
        <v>17</v>
      </c>
      <c r="E91" s="1">
        <v>62.92</v>
      </c>
      <c r="F91" s="1">
        <f>$J$4</f>
        <v>251000</v>
      </c>
    </row>
    <row r="92" spans="1:6" x14ac:dyDescent="0.25">
      <c r="A92" s="1" t="s">
        <v>21</v>
      </c>
      <c r="B92" s="1">
        <v>62.93</v>
      </c>
      <c r="C92" s="1">
        <f t="shared" si="12"/>
        <v>262000</v>
      </c>
      <c r="D92" s="1" t="s">
        <v>17</v>
      </c>
      <c r="E92" s="1">
        <v>60.23</v>
      </c>
      <c r="F92" s="1">
        <v>204000</v>
      </c>
    </row>
    <row r="93" spans="1:6" x14ac:dyDescent="0.25">
      <c r="A93" s="1" t="s">
        <v>21</v>
      </c>
      <c r="B93" s="1">
        <v>64.86</v>
      </c>
      <c r="C93" s="1">
        <v>280000</v>
      </c>
      <c r="D93" s="1" t="s">
        <v>17</v>
      </c>
      <c r="E93" s="1">
        <v>60.22</v>
      </c>
      <c r="F93" s="1">
        <f>$J$4</f>
        <v>251000</v>
      </c>
    </row>
    <row r="94" spans="1:6" x14ac:dyDescent="0.25">
      <c r="A94" s="1" t="s">
        <v>21</v>
      </c>
      <c r="B94" s="1">
        <v>56.13</v>
      </c>
      <c r="C94" s="1">
        <f t="shared" ref="C94:C96" si="13">$I$4</f>
        <v>262000</v>
      </c>
    </row>
    <row r="95" spans="1:6" x14ac:dyDescent="0.25">
      <c r="A95" s="1" t="s">
        <v>21</v>
      </c>
      <c r="B95" s="1">
        <v>66.94</v>
      </c>
      <c r="C95" s="1">
        <f t="shared" si="13"/>
        <v>262000</v>
      </c>
    </row>
    <row r="96" spans="1:6" x14ac:dyDescent="0.25">
      <c r="A96" s="1" t="s">
        <v>21</v>
      </c>
      <c r="B96" s="1">
        <v>62.5</v>
      </c>
      <c r="C96" s="1">
        <f t="shared" si="13"/>
        <v>262000</v>
      </c>
    </row>
    <row r="97" spans="1:3" x14ac:dyDescent="0.25">
      <c r="A97" s="1" t="s">
        <v>21</v>
      </c>
      <c r="B97" s="1">
        <v>61.01</v>
      </c>
      <c r="C97" s="1">
        <v>264000</v>
      </c>
    </row>
    <row r="98" spans="1:3" x14ac:dyDescent="0.25">
      <c r="A98" s="1" t="s">
        <v>21</v>
      </c>
      <c r="B98" s="1">
        <v>57.34</v>
      </c>
      <c r="C98" s="1">
        <v>270000</v>
      </c>
    </row>
    <row r="99" spans="1:3" x14ac:dyDescent="0.25">
      <c r="A99" s="1" t="s">
        <v>21</v>
      </c>
      <c r="B99" s="1">
        <v>64.739999999999995</v>
      </c>
      <c r="C99" s="1">
        <f>$I$4</f>
        <v>262000</v>
      </c>
    </row>
    <row r="100" spans="1:3" x14ac:dyDescent="0.25">
      <c r="A100" s="1" t="s">
        <v>21</v>
      </c>
      <c r="B100" s="1">
        <v>54.48</v>
      </c>
      <c r="C100" s="1">
        <v>250000</v>
      </c>
    </row>
    <row r="101" spans="1:3" x14ac:dyDescent="0.25">
      <c r="A101" s="1" t="s">
        <v>21</v>
      </c>
      <c r="B101" s="1">
        <v>52.81</v>
      </c>
      <c r="C101" s="1">
        <v>300000</v>
      </c>
    </row>
    <row r="102" spans="1:3" x14ac:dyDescent="0.25">
      <c r="A102" s="1" t="s">
        <v>21</v>
      </c>
      <c r="B102" s="1">
        <v>67.69</v>
      </c>
      <c r="C102" s="1">
        <v>210000</v>
      </c>
    </row>
    <row r="103" spans="1:3" x14ac:dyDescent="0.25">
      <c r="A103" s="1" t="s">
        <v>21</v>
      </c>
      <c r="B103" s="1">
        <v>56.81</v>
      </c>
      <c r="C103" s="1">
        <v>250000</v>
      </c>
    </row>
    <row r="104" spans="1:3" x14ac:dyDescent="0.25">
      <c r="A104" s="1" t="s">
        <v>21</v>
      </c>
      <c r="B104" s="1">
        <v>53.39</v>
      </c>
      <c r="C104" s="1">
        <f>$I$4</f>
        <v>262000</v>
      </c>
    </row>
    <row r="105" spans="1:3" x14ac:dyDescent="0.25">
      <c r="A105" s="1" t="s">
        <v>21</v>
      </c>
      <c r="B105" s="1">
        <v>71.55</v>
      </c>
      <c r="C105" s="1">
        <v>300000</v>
      </c>
    </row>
    <row r="106" spans="1:3" x14ac:dyDescent="0.25">
      <c r="A106" s="1" t="s">
        <v>21</v>
      </c>
      <c r="B106" s="1">
        <v>56.49</v>
      </c>
      <c r="C106" s="1">
        <v>216000</v>
      </c>
    </row>
    <row r="107" spans="1:3" x14ac:dyDescent="0.25">
      <c r="A107" s="1" t="s">
        <v>21</v>
      </c>
      <c r="B107" s="1">
        <v>53.62</v>
      </c>
      <c r="C107" s="1">
        <v>275000</v>
      </c>
    </row>
    <row r="108" spans="1:3" x14ac:dyDescent="0.25">
      <c r="A108" s="1" t="s">
        <v>21</v>
      </c>
      <c r="B108" s="1">
        <v>69.72</v>
      </c>
      <c r="C108" s="1">
        <v>295000</v>
      </c>
    </row>
  </sheetData>
  <autoFilter ref="A1:F1048469" xr:uid="{F5A930E5-8DF2-49FC-BD36-447F195491B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86F2-DDAE-47E7-900F-1BD788CF6EA4}">
  <dimension ref="A1:L108"/>
  <sheetViews>
    <sheetView workbookViewId="0">
      <selection activeCell="N12" sqref="N12"/>
    </sheetView>
  </sheetViews>
  <sheetFormatPr defaultRowHeight="15" x14ac:dyDescent="0.25"/>
  <cols>
    <col min="1" max="2" width="9.140625" style="8"/>
  </cols>
  <sheetData>
    <row r="1" spans="1:12" x14ac:dyDescent="0.25">
      <c r="A1" s="36" t="s">
        <v>21</v>
      </c>
      <c r="B1" s="36" t="s">
        <v>17</v>
      </c>
      <c r="D1" s="6" t="s">
        <v>94</v>
      </c>
      <c r="E1" s="4" t="s">
        <v>27</v>
      </c>
      <c r="F1" s="4"/>
      <c r="G1" s="4"/>
      <c r="H1" s="4"/>
      <c r="I1" s="4"/>
      <c r="J1" s="4"/>
      <c r="K1" s="4"/>
      <c r="L1" s="5"/>
    </row>
    <row r="2" spans="1:12" x14ac:dyDescent="0.25">
      <c r="A2" s="8">
        <v>200000</v>
      </c>
      <c r="B2" s="8">
        <v>270000</v>
      </c>
    </row>
    <row r="3" spans="1:12" x14ac:dyDescent="0.25">
      <c r="A3" s="8">
        <v>250000</v>
      </c>
      <c r="B3" s="8">
        <v>251000</v>
      </c>
      <c r="D3" s="27" t="s">
        <v>68</v>
      </c>
      <c r="E3" s="27"/>
    </row>
    <row r="4" spans="1:12" x14ac:dyDescent="0.25">
      <c r="A4" s="8">
        <v>262000</v>
      </c>
      <c r="B4" s="8">
        <v>260000</v>
      </c>
    </row>
    <row r="5" spans="1:12" x14ac:dyDescent="0.25">
      <c r="A5" s="8">
        <v>262000</v>
      </c>
      <c r="B5" s="8">
        <v>251000</v>
      </c>
    </row>
    <row r="6" spans="1:12" x14ac:dyDescent="0.25">
      <c r="A6" s="8">
        <v>252000</v>
      </c>
      <c r="B6" s="8">
        <v>251000</v>
      </c>
    </row>
    <row r="7" spans="1:12" x14ac:dyDescent="0.25">
      <c r="A7" s="8">
        <v>262000</v>
      </c>
      <c r="B7" s="8">
        <v>251000</v>
      </c>
    </row>
    <row r="8" spans="1:12" x14ac:dyDescent="0.25">
      <c r="A8" s="8">
        <v>250000</v>
      </c>
      <c r="B8" s="8">
        <v>265000</v>
      </c>
    </row>
    <row r="9" spans="1:12" x14ac:dyDescent="0.25">
      <c r="A9" s="8">
        <v>218000</v>
      </c>
      <c r="B9" s="8">
        <v>360000</v>
      </c>
    </row>
    <row r="10" spans="1:12" x14ac:dyDescent="0.25">
      <c r="A10" s="8">
        <v>200000</v>
      </c>
      <c r="B10" s="8">
        <v>265000</v>
      </c>
    </row>
    <row r="11" spans="1:12" x14ac:dyDescent="0.25">
      <c r="A11" s="8">
        <v>300000</v>
      </c>
      <c r="B11" s="8">
        <v>250000</v>
      </c>
    </row>
    <row r="12" spans="1:12" x14ac:dyDescent="0.25">
      <c r="A12" s="8">
        <v>262000</v>
      </c>
      <c r="B12" s="8">
        <v>251000</v>
      </c>
    </row>
    <row r="13" spans="1:12" x14ac:dyDescent="0.25">
      <c r="A13" s="8">
        <v>236000</v>
      </c>
      <c r="B13" s="8">
        <v>278000</v>
      </c>
    </row>
    <row r="14" spans="1:12" x14ac:dyDescent="0.25">
      <c r="A14" s="8">
        <v>300000</v>
      </c>
      <c r="B14" s="8">
        <v>251000</v>
      </c>
    </row>
    <row r="15" spans="1:12" x14ac:dyDescent="0.25">
      <c r="A15" s="8">
        <v>360000</v>
      </c>
      <c r="B15" s="8">
        <v>300000</v>
      </c>
    </row>
    <row r="16" spans="1:12" x14ac:dyDescent="0.25">
      <c r="A16" s="8">
        <v>262000</v>
      </c>
      <c r="B16" s="8">
        <v>320000</v>
      </c>
    </row>
    <row r="17" spans="1:2" x14ac:dyDescent="0.25">
      <c r="A17" s="8">
        <v>240000</v>
      </c>
      <c r="B17" s="8">
        <v>240000</v>
      </c>
    </row>
    <row r="18" spans="1:2" x14ac:dyDescent="0.25">
      <c r="A18" s="8">
        <v>350000</v>
      </c>
      <c r="B18" s="8">
        <v>251000</v>
      </c>
    </row>
    <row r="19" spans="1:2" x14ac:dyDescent="0.25">
      <c r="A19" s="8">
        <v>262000</v>
      </c>
      <c r="B19" s="8">
        <v>300000</v>
      </c>
    </row>
    <row r="20" spans="1:2" x14ac:dyDescent="0.25">
      <c r="A20" s="8">
        <v>260000</v>
      </c>
      <c r="B20" s="8">
        <v>251000</v>
      </c>
    </row>
    <row r="21" spans="1:2" x14ac:dyDescent="0.25">
      <c r="A21" s="8">
        <v>262000</v>
      </c>
      <c r="B21" s="8">
        <v>251000</v>
      </c>
    </row>
    <row r="22" spans="1:2" x14ac:dyDescent="0.25">
      <c r="A22" s="8">
        <v>287000</v>
      </c>
      <c r="B22" s="8">
        <v>251000</v>
      </c>
    </row>
    <row r="23" spans="1:2" x14ac:dyDescent="0.25">
      <c r="A23" s="8">
        <v>262000</v>
      </c>
      <c r="B23" s="8">
        <v>200000</v>
      </c>
    </row>
    <row r="24" spans="1:2" x14ac:dyDescent="0.25">
      <c r="A24" s="8">
        <v>200000</v>
      </c>
      <c r="B24" s="8">
        <v>251000</v>
      </c>
    </row>
    <row r="25" spans="1:2" x14ac:dyDescent="0.25">
      <c r="A25" s="8">
        <v>204000</v>
      </c>
      <c r="B25" s="8">
        <v>251000</v>
      </c>
    </row>
    <row r="26" spans="1:2" x14ac:dyDescent="0.25">
      <c r="A26" s="8">
        <v>250000</v>
      </c>
      <c r="B26" s="8">
        <v>216000</v>
      </c>
    </row>
    <row r="27" spans="1:2" x14ac:dyDescent="0.25">
      <c r="A27" s="8">
        <v>240000</v>
      </c>
      <c r="B27" s="8">
        <v>220000</v>
      </c>
    </row>
    <row r="28" spans="1:2" x14ac:dyDescent="0.25">
      <c r="A28" s="8">
        <v>360000</v>
      </c>
      <c r="B28" s="8">
        <v>251000</v>
      </c>
    </row>
    <row r="29" spans="1:2" x14ac:dyDescent="0.25">
      <c r="A29" s="8">
        <v>268000</v>
      </c>
      <c r="B29" s="8">
        <v>251000</v>
      </c>
    </row>
    <row r="30" spans="1:2" x14ac:dyDescent="0.25">
      <c r="A30" s="8">
        <v>265000</v>
      </c>
      <c r="B30" s="8">
        <v>275000</v>
      </c>
    </row>
    <row r="31" spans="1:2" x14ac:dyDescent="0.25">
      <c r="A31" s="8">
        <v>260000</v>
      </c>
      <c r="B31" s="8">
        <v>251000</v>
      </c>
    </row>
    <row r="32" spans="1:2" x14ac:dyDescent="0.25">
      <c r="A32" s="8">
        <v>300000</v>
      </c>
      <c r="B32" s="8">
        <v>251000</v>
      </c>
    </row>
    <row r="33" spans="1:2" x14ac:dyDescent="0.25">
      <c r="A33" s="8">
        <v>240000</v>
      </c>
      <c r="B33" s="8">
        <v>251000</v>
      </c>
    </row>
    <row r="34" spans="1:2" x14ac:dyDescent="0.25">
      <c r="A34" s="8">
        <v>240000</v>
      </c>
      <c r="B34" s="8">
        <v>240000</v>
      </c>
    </row>
    <row r="35" spans="1:2" x14ac:dyDescent="0.25">
      <c r="A35" s="8">
        <v>275000</v>
      </c>
      <c r="B35" s="8">
        <v>251000</v>
      </c>
    </row>
    <row r="36" spans="1:2" x14ac:dyDescent="0.25">
      <c r="A36" s="8">
        <v>275000</v>
      </c>
      <c r="B36" s="8">
        <v>210000</v>
      </c>
    </row>
    <row r="37" spans="1:2" x14ac:dyDescent="0.25">
      <c r="A37" s="8">
        <v>360000</v>
      </c>
      <c r="B37" s="8">
        <v>210000</v>
      </c>
    </row>
    <row r="38" spans="1:2" x14ac:dyDescent="0.25">
      <c r="A38" s="8">
        <v>240000</v>
      </c>
      <c r="B38" s="8">
        <v>251000</v>
      </c>
    </row>
    <row r="39" spans="1:2" x14ac:dyDescent="0.25">
      <c r="A39" s="8">
        <v>240000</v>
      </c>
      <c r="B39" s="8">
        <v>251000</v>
      </c>
    </row>
    <row r="40" spans="1:2" x14ac:dyDescent="0.25">
      <c r="A40" s="8">
        <v>218000</v>
      </c>
      <c r="B40" s="8">
        <v>251000</v>
      </c>
    </row>
    <row r="41" spans="1:2" x14ac:dyDescent="0.25">
      <c r="A41" s="8">
        <v>336000</v>
      </c>
      <c r="B41" s="8">
        <v>380000</v>
      </c>
    </row>
    <row r="42" spans="1:2" x14ac:dyDescent="0.25">
      <c r="A42" s="8">
        <v>230000</v>
      </c>
      <c r="B42" s="8">
        <v>240000</v>
      </c>
    </row>
    <row r="43" spans="1:2" x14ac:dyDescent="0.25">
      <c r="A43" s="8">
        <v>270000</v>
      </c>
      <c r="B43" s="8">
        <v>360000</v>
      </c>
    </row>
    <row r="44" spans="1:2" x14ac:dyDescent="0.25">
      <c r="A44" s="8">
        <v>300000</v>
      </c>
      <c r="B44" s="8">
        <v>251000</v>
      </c>
    </row>
    <row r="45" spans="1:2" x14ac:dyDescent="0.25">
      <c r="A45" s="8">
        <v>262000</v>
      </c>
      <c r="B45" s="8">
        <v>200000</v>
      </c>
    </row>
    <row r="46" spans="1:2" x14ac:dyDescent="0.25">
      <c r="A46" s="8">
        <v>300000</v>
      </c>
      <c r="B46" s="8">
        <v>251000</v>
      </c>
    </row>
    <row r="47" spans="1:2" x14ac:dyDescent="0.25">
      <c r="A47" s="8">
        <v>300000</v>
      </c>
      <c r="B47" s="8">
        <v>250000</v>
      </c>
    </row>
    <row r="48" spans="1:2" x14ac:dyDescent="0.25">
      <c r="A48" s="8">
        <v>220000</v>
      </c>
      <c r="B48" s="8">
        <v>251000</v>
      </c>
    </row>
    <row r="49" spans="1:2" x14ac:dyDescent="0.25">
      <c r="A49" s="8">
        <v>300000</v>
      </c>
      <c r="B49" s="8">
        <v>250000</v>
      </c>
    </row>
    <row r="50" spans="1:2" x14ac:dyDescent="0.25">
      <c r="A50" s="8">
        <v>230000</v>
      </c>
      <c r="B50" s="8">
        <v>250000</v>
      </c>
    </row>
    <row r="51" spans="1:2" x14ac:dyDescent="0.25">
      <c r="A51" s="8">
        <v>260000</v>
      </c>
      <c r="B51" s="8">
        <v>276000</v>
      </c>
    </row>
    <row r="52" spans="1:2" x14ac:dyDescent="0.25">
      <c r="A52" s="8">
        <v>300000</v>
      </c>
      <c r="B52" s="8">
        <v>251000</v>
      </c>
    </row>
    <row r="53" spans="1:2" x14ac:dyDescent="0.25">
      <c r="A53" s="8">
        <v>262000</v>
      </c>
      <c r="B53" s="8">
        <v>250000</v>
      </c>
    </row>
    <row r="54" spans="1:2" x14ac:dyDescent="0.25">
      <c r="A54" s="8">
        <v>220000</v>
      </c>
      <c r="B54" s="8">
        <v>240000</v>
      </c>
    </row>
    <row r="55" spans="1:2" x14ac:dyDescent="0.25">
      <c r="A55" s="8">
        <v>262000</v>
      </c>
      <c r="B55" s="8">
        <v>250000</v>
      </c>
    </row>
    <row r="56" spans="1:2" x14ac:dyDescent="0.25">
      <c r="A56" s="8">
        <v>300000</v>
      </c>
      <c r="B56" s="8">
        <v>250000</v>
      </c>
    </row>
    <row r="57" spans="1:2" x14ac:dyDescent="0.25">
      <c r="A57" s="8">
        <v>262000</v>
      </c>
      <c r="B57" s="8">
        <v>300000</v>
      </c>
    </row>
    <row r="58" spans="1:2" x14ac:dyDescent="0.25">
      <c r="A58" s="8">
        <v>300000</v>
      </c>
      <c r="B58" s="8">
        <v>250000</v>
      </c>
    </row>
    <row r="59" spans="1:2" x14ac:dyDescent="0.25">
      <c r="A59" s="8">
        <v>280000</v>
      </c>
      <c r="B59" s="8">
        <v>200000</v>
      </c>
    </row>
    <row r="60" spans="1:2" x14ac:dyDescent="0.25">
      <c r="A60" s="8">
        <v>216000</v>
      </c>
      <c r="B60" s="8">
        <v>225000</v>
      </c>
    </row>
    <row r="61" spans="1:2" x14ac:dyDescent="0.25">
      <c r="A61" s="8">
        <v>300000</v>
      </c>
      <c r="B61" s="8">
        <v>251000</v>
      </c>
    </row>
    <row r="62" spans="1:2" x14ac:dyDescent="0.25">
      <c r="A62" s="8">
        <v>240000</v>
      </c>
      <c r="B62" s="8">
        <v>233000</v>
      </c>
    </row>
    <row r="63" spans="1:2" x14ac:dyDescent="0.25">
      <c r="A63" s="8">
        <v>236000</v>
      </c>
      <c r="B63" s="8">
        <v>251000</v>
      </c>
    </row>
    <row r="64" spans="1:2" x14ac:dyDescent="0.25">
      <c r="A64" s="8">
        <v>350000</v>
      </c>
      <c r="B64" s="8">
        <v>251000</v>
      </c>
    </row>
    <row r="65" spans="1:2" x14ac:dyDescent="0.25">
      <c r="A65" s="8">
        <v>210000</v>
      </c>
      <c r="B65" s="8">
        <v>255000</v>
      </c>
    </row>
    <row r="66" spans="1:2" x14ac:dyDescent="0.25">
      <c r="A66" s="8">
        <v>250000</v>
      </c>
      <c r="B66" s="8">
        <v>251000</v>
      </c>
    </row>
    <row r="67" spans="1:2" x14ac:dyDescent="0.25">
      <c r="A67" s="8">
        <v>262000</v>
      </c>
      <c r="B67" s="8">
        <v>300000</v>
      </c>
    </row>
    <row r="68" spans="1:2" x14ac:dyDescent="0.25">
      <c r="A68" s="8">
        <v>360000</v>
      </c>
      <c r="B68" s="8">
        <v>251000</v>
      </c>
    </row>
    <row r="69" spans="1:2" x14ac:dyDescent="0.25">
      <c r="A69" s="8">
        <v>250000</v>
      </c>
      <c r="B69" s="8">
        <v>240000</v>
      </c>
    </row>
    <row r="70" spans="1:2" x14ac:dyDescent="0.25">
      <c r="A70" s="8">
        <v>262000</v>
      </c>
      <c r="B70" s="8">
        <v>251000</v>
      </c>
    </row>
    <row r="71" spans="1:2" x14ac:dyDescent="0.25">
      <c r="A71" s="8">
        <v>250000</v>
      </c>
      <c r="B71" s="8">
        <v>251000</v>
      </c>
    </row>
    <row r="72" spans="1:2" x14ac:dyDescent="0.25">
      <c r="A72" s="8">
        <v>220000</v>
      </c>
      <c r="B72" s="8">
        <v>251000</v>
      </c>
    </row>
    <row r="73" spans="1:2" x14ac:dyDescent="0.25">
      <c r="A73" s="8">
        <v>265000</v>
      </c>
      <c r="B73" s="8">
        <v>300000</v>
      </c>
    </row>
    <row r="74" spans="1:2" x14ac:dyDescent="0.25">
      <c r="A74" s="8">
        <v>260000</v>
      </c>
      <c r="B74" s="8">
        <v>251000</v>
      </c>
    </row>
    <row r="75" spans="1:2" x14ac:dyDescent="0.25">
      <c r="A75" s="8">
        <v>300000</v>
      </c>
      <c r="B75" s="8">
        <v>251000</v>
      </c>
    </row>
    <row r="76" spans="1:2" x14ac:dyDescent="0.25">
      <c r="A76" s="8">
        <v>262000</v>
      </c>
      <c r="B76" s="8">
        <v>220000</v>
      </c>
    </row>
    <row r="77" spans="1:2" x14ac:dyDescent="0.25">
      <c r="A77" s="8">
        <v>300000</v>
      </c>
      <c r="B77" s="8">
        <v>350000</v>
      </c>
    </row>
    <row r="78" spans="1:2" x14ac:dyDescent="0.25">
      <c r="A78" s="8">
        <v>240000</v>
      </c>
      <c r="B78" s="8">
        <v>251000</v>
      </c>
    </row>
    <row r="79" spans="1:2" x14ac:dyDescent="0.25">
      <c r="A79" s="8">
        <v>270000</v>
      </c>
      <c r="B79" s="8">
        <v>251000</v>
      </c>
    </row>
    <row r="80" spans="1:2" x14ac:dyDescent="0.25">
      <c r="A80" s="8">
        <v>240000</v>
      </c>
      <c r="B80" s="8">
        <v>276000</v>
      </c>
    </row>
    <row r="81" spans="1:2" x14ac:dyDescent="0.25">
      <c r="A81" s="8">
        <v>340000</v>
      </c>
      <c r="B81" s="8">
        <v>251000</v>
      </c>
    </row>
    <row r="82" spans="1:2" x14ac:dyDescent="0.25">
      <c r="A82" s="8">
        <v>250000</v>
      </c>
      <c r="B82" s="8">
        <v>252000</v>
      </c>
    </row>
    <row r="83" spans="1:2" x14ac:dyDescent="0.25">
      <c r="A83" s="8">
        <v>300000</v>
      </c>
      <c r="B83" s="8">
        <v>300000</v>
      </c>
    </row>
    <row r="84" spans="1:2" x14ac:dyDescent="0.25">
      <c r="A84" s="8">
        <v>262000</v>
      </c>
      <c r="B84" s="8">
        <v>275000</v>
      </c>
    </row>
    <row r="85" spans="1:2" x14ac:dyDescent="0.25">
      <c r="A85" s="8">
        <v>285000</v>
      </c>
      <c r="B85" s="8">
        <v>260000</v>
      </c>
    </row>
    <row r="86" spans="1:2" x14ac:dyDescent="0.25">
      <c r="A86" s="8">
        <v>250000</v>
      </c>
      <c r="B86" s="8">
        <v>251000</v>
      </c>
    </row>
    <row r="87" spans="1:2" x14ac:dyDescent="0.25">
      <c r="A87" s="8">
        <v>262000</v>
      </c>
      <c r="B87" s="8">
        <v>265000</v>
      </c>
    </row>
    <row r="88" spans="1:2" x14ac:dyDescent="0.25">
      <c r="A88" s="8">
        <v>262000</v>
      </c>
      <c r="B88" s="8">
        <v>251000</v>
      </c>
    </row>
    <row r="89" spans="1:2" x14ac:dyDescent="0.25">
      <c r="A89" s="8">
        <v>290000</v>
      </c>
      <c r="B89" s="8">
        <v>240000</v>
      </c>
    </row>
    <row r="90" spans="1:2" x14ac:dyDescent="0.25">
      <c r="A90" s="8">
        <v>265000</v>
      </c>
      <c r="B90" s="8">
        <v>260000</v>
      </c>
    </row>
    <row r="91" spans="1:2" x14ac:dyDescent="0.25">
      <c r="A91" s="8">
        <v>262000</v>
      </c>
      <c r="B91" s="8">
        <v>251000</v>
      </c>
    </row>
    <row r="92" spans="1:2" x14ac:dyDescent="0.25">
      <c r="A92" s="8">
        <v>262000</v>
      </c>
      <c r="B92" s="8">
        <v>204000</v>
      </c>
    </row>
    <row r="93" spans="1:2" x14ac:dyDescent="0.25">
      <c r="A93" s="8">
        <v>280000</v>
      </c>
      <c r="B93" s="8">
        <v>251000</v>
      </c>
    </row>
    <row r="94" spans="1:2" x14ac:dyDescent="0.25">
      <c r="A94" s="8">
        <v>262000</v>
      </c>
    </row>
    <row r="95" spans="1:2" x14ac:dyDescent="0.25">
      <c r="A95" s="8">
        <v>262000</v>
      </c>
    </row>
    <row r="96" spans="1:2" x14ac:dyDescent="0.25">
      <c r="A96" s="8">
        <v>262000</v>
      </c>
    </row>
    <row r="97" spans="1:1" x14ac:dyDescent="0.25">
      <c r="A97" s="8">
        <v>264000</v>
      </c>
    </row>
    <row r="98" spans="1:1" x14ac:dyDescent="0.25">
      <c r="A98" s="8">
        <v>270000</v>
      </c>
    </row>
    <row r="99" spans="1:1" x14ac:dyDescent="0.25">
      <c r="A99" s="8">
        <v>262000</v>
      </c>
    </row>
    <row r="100" spans="1:1" x14ac:dyDescent="0.25">
      <c r="A100" s="8">
        <v>250000</v>
      </c>
    </row>
    <row r="101" spans="1:1" x14ac:dyDescent="0.25">
      <c r="A101" s="8">
        <v>300000</v>
      </c>
    </row>
    <row r="102" spans="1:1" x14ac:dyDescent="0.25">
      <c r="A102" s="8">
        <v>210000</v>
      </c>
    </row>
    <row r="103" spans="1:1" x14ac:dyDescent="0.25">
      <c r="A103" s="8">
        <v>250000</v>
      </c>
    </row>
    <row r="104" spans="1:1" x14ac:dyDescent="0.25">
      <c r="A104" s="8">
        <v>262000</v>
      </c>
    </row>
    <row r="105" spans="1:1" x14ac:dyDescent="0.25">
      <c r="A105" s="8">
        <v>300000</v>
      </c>
    </row>
    <row r="106" spans="1:1" x14ac:dyDescent="0.25">
      <c r="A106" s="8">
        <v>216000</v>
      </c>
    </row>
    <row r="107" spans="1:1" x14ac:dyDescent="0.25">
      <c r="A107" s="8">
        <v>275000</v>
      </c>
    </row>
    <row r="108" spans="1:1" x14ac:dyDescent="0.25">
      <c r="A108" s="8">
        <v>295000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C9B3-2FE4-4E24-B8C6-C285DFF0BFD9}">
  <dimension ref="A1:L108"/>
  <sheetViews>
    <sheetView workbookViewId="0">
      <selection activeCell="P18" sqref="P18"/>
    </sheetView>
  </sheetViews>
  <sheetFormatPr defaultRowHeight="15" x14ac:dyDescent="0.25"/>
  <cols>
    <col min="1" max="2" width="9.140625" style="8"/>
    <col min="3" max="3" width="11" style="8" bestFit="1" customWidth="1"/>
    <col min="4" max="5" width="9.140625" style="8"/>
    <col min="6" max="6" width="12" style="8" bestFit="1" customWidth="1"/>
    <col min="8" max="8" width="14.42578125" customWidth="1"/>
    <col min="9" max="9" width="11" bestFit="1" customWidth="1"/>
    <col min="10" max="10" width="12" bestFit="1" customWidth="1"/>
    <col min="12" max="12" width="10.85546875" customWidth="1"/>
  </cols>
  <sheetData>
    <row r="1" spans="1:12" x14ac:dyDescent="0.25">
      <c r="A1" s="7" t="s">
        <v>21</v>
      </c>
      <c r="B1" s="7" t="s">
        <v>95</v>
      </c>
      <c r="C1" s="7" t="s">
        <v>96</v>
      </c>
      <c r="D1" s="7" t="s">
        <v>17</v>
      </c>
      <c r="E1" s="7" t="s">
        <v>95</v>
      </c>
      <c r="F1" s="7" t="s">
        <v>96</v>
      </c>
      <c r="H1" s="6" t="s">
        <v>56</v>
      </c>
      <c r="I1" s="4" t="s">
        <v>29</v>
      </c>
      <c r="J1" s="4"/>
      <c r="K1" s="4"/>
      <c r="L1" s="19"/>
    </row>
    <row r="2" spans="1:12" x14ac:dyDescent="0.25">
      <c r="A2" s="8">
        <v>200000</v>
      </c>
      <c r="B2" s="8">
        <f>A2-$I$5</f>
        <v>-66177.570093457936</v>
      </c>
      <c r="C2" s="8">
        <f>B2^2</f>
        <v>4379470783.4745378</v>
      </c>
      <c r="D2" s="8">
        <v>270000</v>
      </c>
      <c r="E2" s="8">
        <f>D2-$J$5</f>
        <v>13239.130434782623</v>
      </c>
      <c r="F2" s="8">
        <f>E2^2</f>
        <v>175274574.66918752</v>
      </c>
    </row>
    <row r="3" spans="1:12" ht="28.5" customHeight="1" x14ac:dyDescent="0.25">
      <c r="A3" s="8">
        <v>250000</v>
      </c>
      <c r="B3" s="8">
        <f t="shared" ref="B3:B66" si="0">A3-$I$5</f>
        <v>-16177.570093457936</v>
      </c>
      <c r="C3" s="8">
        <f t="shared" ref="C3:C66" si="1">B3^2</f>
        <v>261713774.12874463</v>
      </c>
      <c r="D3" s="8">
        <v>251000</v>
      </c>
      <c r="E3" s="8">
        <f t="shared" ref="E3:E66" si="2">D3-$J$5</f>
        <v>-5760.8695652173774</v>
      </c>
      <c r="F3" s="8">
        <f t="shared" ref="F3:F66" si="3">E3^2</f>
        <v>33187618.147447854</v>
      </c>
      <c r="I3" s="34" t="s">
        <v>99</v>
      </c>
      <c r="J3" s="34"/>
      <c r="K3" s="34" t="s">
        <v>98</v>
      </c>
      <c r="L3" s="34"/>
    </row>
    <row r="4" spans="1:12" x14ac:dyDescent="0.25">
      <c r="A4" s="8">
        <v>262000</v>
      </c>
      <c r="B4" s="8">
        <f t="shared" si="0"/>
        <v>-4177.5700934579363</v>
      </c>
      <c r="C4" s="8">
        <f t="shared" si="1"/>
        <v>17452091.885754149</v>
      </c>
      <c r="D4" s="8">
        <v>260000</v>
      </c>
      <c r="E4" s="8">
        <f t="shared" si="2"/>
        <v>3239.1304347826226</v>
      </c>
      <c r="F4" s="8">
        <f t="shared" si="3"/>
        <v>10491965.973535063</v>
      </c>
      <c r="H4" s="8"/>
      <c r="I4" s="8" t="s">
        <v>21</v>
      </c>
      <c r="J4" s="8" t="s">
        <v>17</v>
      </c>
      <c r="K4" s="8" t="s">
        <v>21</v>
      </c>
      <c r="L4" s="8" t="s">
        <v>17</v>
      </c>
    </row>
    <row r="5" spans="1:12" x14ac:dyDescent="0.25">
      <c r="A5" s="8">
        <v>262000</v>
      </c>
      <c r="B5" s="8">
        <f t="shared" si="0"/>
        <v>-4177.5700934579363</v>
      </c>
      <c r="C5" s="8">
        <f t="shared" si="1"/>
        <v>17452091.885754149</v>
      </c>
      <c r="D5" s="8">
        <v>251000</v>
      </c>
      <c r="E5" s="8">
        <f t="shared" si="2"/>
        <v>-5760.8695652173774</v>
      </c>
      <c r="F5" s="8">
        <f t="shared" si="3"/>
        <v>33187618.147447854</v>
      </c>
      <c r="H5" s="8" t="s">
        <v>30</v>
      </c>
      <c r="I5" s="8">
        <f>AVERAGE(A2:A108)</f>
        <v>266177.57009345794</v>
      </c>
      <c r="J5" s="8">
        <f>AVERAGE(D2:D93)</f>
        <v>256760.86956521738</v>
      </c>
      <c r="K5" s="8">
        <v>299574.4680851064</v>
      </c>
      <c r="L5" s="8">
        <v>270377.35849056602</v>
      </c>
    </row>
    <row r="6" spans="1:12" x14ac:dyDescent="0.25">
      <c r="A6" s="8">
        <v>252000</v>
      </c>
      <c r="B6" s="8">
        <f t="shared" si="0"/>
        <v>-14177.570093457936</v>
      </c>
      <c r="C6" s="8">
        <f t="shared" si="1"/>
        <v>201003493.75491288</v>
      </c>
      <c r="D6" s="8">
        <v>251000</v>
      </c>
      <c r="E6" s="8">
        <f t="shared" si="2"/>
        <v>-5760.8695652173774</v>
      </c>
      <c r="F6" s="8">
        <f t="shared" si="3"/>
        <v>33187618.147447854</v>
      </c>
      <c r="H6" s="8" t="s">
        <v>86</v>
      </c>
      <c r="I6" s="8">
        <f>MEDIAN(A2:A108)</f>
        <v>262000</v>
      </c>
      <c r="J6" s="8">
        <f>MEDIAN(D2:D93)</f>
        <v>251000</v>
      </c>
      <c r="K6" s="8">
        <v>270000</v>
      </c>
      <c r="L6" s="8">
        <v>255000</v>
      </c>
    </row>
    <row r="7" spans="1:12" x14ac:dyDescent="0.25">
      <c r="A7" s="8">
        <v>262000</v>
      </c>
      <c r="B7" s="8">
        <f t="shared" si="0"/>
        <v>-4177.5700934579363</v>
      </c>
      <c r="C7" s="8">
        <f t="shared" si="1"/>
        <v>17452091.885754149</v>
      </c>
      <c r="D7" s="8">
        <v>251000</v>
      </c>
      <c r="E7" s="8">
        <f t="shared" si="2"/>
        <v>-5760.8695652173774</v>
      </c>
      <c r="F7" s="8">
        <f t="shared" si="3"/>
        <v>33187618.147447854</v>
      </c>
      <c r="H7" s="8" t="s">
        <v>33</v>
      </c>
      <c r="I7" s="8">
        <f>MODE(A2:A108)</f>
        <v>262000</v>
      </c>
      <c r="J7" s="8">
        <f>MODE(D2:D93)</f>
        <v>251000</v>
      </c>
      <c r="K7" s="8">
        <v>300000</v>
      </c>
      <c r="L7" s="8">
        <v>250000</v>
      </c>
    </row>
    <row r="8" spans="1:12" x14ac:dyDescent="0.25">
      <c r="A8" s="8">
        <v>250000</v>
      </c>
      <c r="B8" s="8">
        <f t="shared" si="0"/>
        <v>-16177.570093457936</v>
      </c>
      <c r="C8" s="8">
        <f t="shared" si="1"/>
        <v>261713774.12874463</v>
      </c>
      <c r="D8" s="8">
        <v>265000</v>
      </c>
      <c r="E8" s="8">
        <f t="shared" si="2"/>
        <v>8239.1304347826226</v>
      </c>
      <c r="F8" s="8">
        <f t="shared" si="3"/>
        <v>67883270.321361288</v>
      </c>
      <c r="H8" s="8" t="s">
        <v>87</v>
      </c>
      <c r="I8" s="8">
        <f>SUM(C2:C108)/COUNT(C2:C108)</f>
        <v>1253772207.1796658</v>
      </c>
      <c r="J8" s="8">
        <f>SUM(F2:F93)/COUNT(F2:F93)</f>
        <v>966442816.6351608</v>
      </c>
      <c r="K8" s="8">
        <v>28060979217.943432</v>
      </c>
      <c r="L8" s="8">
        <v>33962451833.392635</v>
      </c>
    </row>
    <row r="9" spans="1:12" x14ac:dyDescent="0.25">
      <c r="A9" s="8">
        <v>218000</v>
      </c>
      <c r="B9" s="8">
        <f t="shared" si="0"/>
        <v>-48177.570093457936</v>
      </c>
      <c r="C9" s="8">
        <f t="shared" si="1"/>
        <v>2321078260.1100526</v>
      </c>
      <c r="D9" s="8">
        <v>360000</v>
      </c>
      <c r="E9" s="8">
        <f t="shared" si="2"/>
        <v>103239.13043478262</v>
      </c>
      <c r="F9" s="8">
        <f t="shared" si="3"/>
        <v>10658318052.930059</v>
      </c>
      <c r="H9" s="8" t="s">
        <v>34</v>
      </c>
      <c r="I9" s="8">
        <f>SQRT(I8)</f>
        <v>35408.645938240363</v>
      </c>
      <c r="J9" s="8">
        <f>SQRT(J8)</f>
        <v>31087.663415495877</v>
      </c>
      <c r="K9" s="8">
        <v>167514.11647363764</v>
      </c>
      <c r="L9" s="8">
        <v>184289.04425763522</v>
      </c>
    </row>
    <row r="10" spans="1:12" x14ac:dyDescent="0.25">
      <c r="A10" s="8">
        <v>200000</v>
      </c>
      <c r="B10" s="8">
        <f t="shared" si="0"/>
        <v>-66177.570093457936</v>
      </c>
      <c r="C10" s="8">
        <f t="shared" si="1"/>
        <v>4379470783.4745378</v>
      </c>
      <c r="D10" s="8">
        <v>265000</v>
      </c>
      <c r="E10" s="8">
        <f t="shared" si="2"/>
        <v>8239.1304347826226</v>
      </c>
      <c r="F10" s="8">
        <f t="shared" si="3"/>
        <v>67883270.321361288</v>
      </c>
      <c r="H10" s="8" t="s">
        <v>88</v>
      </c>
      <c r="I10" s="62">
        <f>I9/I5</f>
        <v>0.13302640761882373</v>
      </c>
      <c r="J10" s="62">
        <f>J9/J5</f>
        <v>0.12107632860154181</v>
      </c>
      <c r="K10" s="62">
        <v>0.55917354220603466</v>
      </c>
      <c r="L10" s="23">
        <v>0.68159939606801589</v>
      </c>
    </row>
    <row r="11" spans="1:12" x14ac:dyDescent="0.25">
      <c r="A11" s="8">
        <v>300000</v>
      </c>
      <c r="B11" s="8">
        <f t="shared" si="0"/>
        <v>33822.429906542064</v>
      </c>
      <c r="C11" s="8">
        <f t="shared" si="1"/>
        <v>1143956764.7829509</v>
      </c>
      <c r="D11" s="8">
        <v>250000</v>
      </c>
      <c r="E11" s="8">
        <f t="shared" si="2"/>
        <v>-6760.8695652173774</v>
      </c>
      <c r="F11" s="8">
        <f t="shared" si="3"/>
        <v>45709357.277882613</v>
      </c>
    </row>
    <row r="12" spans="1:12" x14ac:dyDescent="0.25">
      <c r="A12" s="8">
        <v>262000</v>
      </c>
      <c r="B12" s="8">
        <f t="shared" si="0"/>
        <v>-4177.5700934579363</v>
      </c>
      <c r="C12" s="8">
        <f t="shared" si="1"/>
        <v>17452091.885754149</v>
      </c>
      <c r="D12" s="8">
        <v>251000</v>
      </c>
      <c r="E12" s="8">
        <f t="shared" si="2"/>
        <v>-5760.8695652173774</v>
      </c>
      <c r="F12" s="8">
        <f t="shared" si="3"/>
        <v>33187618.147447854</v>
      </c>
      <c r="H12" s="43" t="s">
        <v>44</v>
      </c>
      <c r="I12" s="44"/>
      <c r="J12" s="44"/>
      <c r="K12" s="45"/>
    </row>
    <row r="13" spans="1:12" x14ac:dyDescent="0.25">
      <c r="A13" s="8">
        <v>236000</v>
      </c>
      <c r="B13" s="8">
        <f t="shared" si="0"/>
        <v>-30177.570093457936</v>
      </c>
      <c r="C13" s="8">
        <f t="shared" si="1"/>
        <v>910685736.74556684</v>
      </c>
      <c r="D13" s="8">
        <v>278000</v>
      </c>
      <c r="E13" s="8">
        <f t="shared" si="2"/>
        <v>21239.130434782623</v>
      </c>
      <c r="F13" s="8">
        <f t="shared" si="3"/>
        <v>451100661.62570947</v>
      </c>
      <c r="H13" s="46" t="s">
        <v>102</v>
      </c>
      <c r="I13" s="47"/>
      <c r="J13" s="47"/>
      <c r="K13" s="48"/>
    </row>
    <row r="14" spans="1:12" x14ac:dyDescent="0.25">
      <c r="A14" s="8">
        <v>300000</v>
      </c>
      <c r="B14" s="8">
        <f t="shared" si="0"/>
        <v>33822.429906542064</v>
      </c>
      <c r="C14" s="8">
        <f t="shared" si="1"/>
        <v>1143956764.7829509</v>
      </c>
      <c r="D14" s="8">
        <v>251000</v>
      </c>
      <c r="E14" s="8">
        <f t="shared" si="2"/>
        <v>-5760.8695652173774</v>
      </c>
      <c r="F14" s="8">
        <f t="shared" si="3"/>
        <v>33187618.147447854</v>
      </c>
      <c r="H14" s="49" t="s">
        <v>103</v>
      </c>
      <c r="I14" s="50"/>
      <c r="J14" s="50"/>
      <c r="K14" s="51"/>
    </row>
    <row r="15" spans="1:12" x14ac:dyDescent="0.25">
      <c r="A15" s="8">
        <v>360000</v>
      </c>
      <c r="B15" s="8">
        <f t="shared" si="0"/>
        <v>93822.429906542064</v>
      </c>
      <c r="C15" s="8">
        <f t="shared" si="1"/>
        <v>8802648353.5679989</v>
      </c>
      <c r="D15" s="8">
        <v>300000</v>
      </c>
      <c r="E15" s="8">
        <f t="shared" si="2"/>
        <v>43239.130434782623</v>
      </c>
      <c r="F15" s="8">
        <f t="shared" si="3"/>
        <v>1869622400.7561448</v>
      </c>
      <c r="H15" s="60" t="s">
        <v>100</v>
      </c>
      <c r="I15" s="60"/>
      <c r="J15" s="60"/>
      <c r="K15" s="61"/>
    </row>
    <row r="16" spans="1:12" x14ac:dyDescent="0.25">
      <c r="A16" s="8">
        <v>262000</v>
      </c>
      <c r="B16" s="8">
        <f t="shared" si="0"/>
        <v>-4177.5700934579363</v>
      </c>
      <c r="C16" s="8">
        <f t="shared" si="1"/>
        <v>17452091.885754149</v>
      </c>
      <c r="D16" s="8">
        <v>320000</v>
      </c>
      <c r="E16" s="8">
        <f t="shared" si="2"/>
        <v>63239.130434782623</v>
      </c>
      <c r="F16" s="8">
        <f t="shared" si="3"/>
        <v>3999187618.14745</v>
      </c>
      <c r="H16" s="49" t="s">
        <v>101</v>
      </c>
      <c r="I16" s="50"/>
      <c r="J16" s="50"/>
      <c r="K16" s="51"/>
    </row>
    <row r="17" spans="1:10" x14ac:dyDescent="0.25">
      <c r="A17" s="8">
        <v>240000</v>
      </c>
      <c r="B17" s="8">
        <f t="shared" si="0"/>
        <v>-26177.570093457936</v>
      </c>
      <c r="C17" s="8">
        <f t="shared" si="1"/>
        <v>685265175.99790335</v>
      </c>
      <c r="D17" s="8">
        <v>240000</v>
      </c>
      <c r="E17" s="8">
        <f t="shared" si="2"/>
        <v>-16760.869565217377</v>
      </c>
      <c r="F17" s="8">
        <f t="shared" si="3"/>
        <v>280926748.58223015</v>
      </c>
    </row>
    <row r="18" spans="1:10" x14ac:dyDescent="0.25">
      <c r="A18" s="8">
        <v>350000</v>
      </c>
      <c r="B18" s="8">
        <f t="shared" si="0"/>
        <v>83822.429906542064</v>
      </c>
      <c r="C18" s="8">
        <f t="shared" si="1"/>
        <v>7026199755.4371576</v>
      </c>
      <c r="D18" s="8">
        <v>251000</v>
      </c>
      <c r="E18" s="8">
        <f t="shared" si="2"/>
        <v>-5760.8695652173774</v>
      </c>
      <c r="F18" s="8">
        <f t="shared" si="3"/>
        <v>33187618.147447854</v>
      </c>
    </row>
    <row r="19" spans="1:10" x14ac:dyDescent="0.25">
      <c r="A19" s="8">
        <v>262000</v>
      </c>
      <c r="B19" s="8">
        <f t="shared" si="0"/>
        <v>-4177.5700934579363</v>
      </c>
      <c r="C19" s="8">
        <f t="shared" si="1"/>
        <v>17452091.885754149</v>
      </c>
      <c r="D19" s="8">
        <v>300000</v>
      </c>
      <c r="E19" s="8">
        <f t="shared" si="2"/>
        <v>43239.130434782623</v>
      </c>
      <c r="F19" s="8">
        <f t="shared" si="3"/>
        <v>1869622400.7561448</v>
      </c>
      <c r="I19" s="35"/>
      <c r="J19" s="35"/>
    </row>
    <row r="20" spans="1:10" x14ac:dyDescent="0.25">
      <c r="A20" s="8">
        <v>260000</v>
      </c>
      <c r="B20" s="8">
        <f t="shared" si="0"/>
        <v>-6177.5700934579363</v>
      </c>
      <c r="C20" s="8">
        <f t="shared" si="1"/>
        <v>38162372.259585895</v>
      </c>
      <c r="D20" s="8">
        <v>251000</v>
      </c>
      <c r="E20" s="8">
        <f t="shared" si="2"/>
        <v>-5760.8695652173774</v>
      </c>
      <c r="F20" s="8">
        <f t="shared" si="3"/>
        <v>33187618.147447854</v>
      </c>
    </row>
    <row r="21" spans="1:10" x14ac:dyDescent="0.25">
      <c r="A21" s="8">
        <v>262000</v>
      </c>
      <c r="B21" s="8">
        <f t="shared" si="0"/>
        <v>-4177.5700934579363</v>
      </c>
      <c r="C21" s="8">
        <f t="shared" si="1"/>
        <v>17452091.885754149</v>
      </c>
      <c r="D21" s="8">
        <v>251000</v>
      </c>
      <c r="E21" s="8">
        <f t="shared" si="2"/>
        <v>-5760.8695652173774</v>
      </c>
      <c r="F21" s="8">
        <f t="shared" si="3"/>
        <v>33187618.147447854</v>
      </c>
    </row>
    <row r="22" spans="1:10" x14ac:dyDescent="0.25">
      <c r="A22" s="8">
        <v>287000</v>
      </c>
      <c r="B22" s="8">
        <f t="shared" si="0"/>
        <v>20822.429906542064</v>
      </c>
      <c r="C22" s="8">
        <f t="shared" si="1"/>
        <v>433573587.21285731</v>
      </c>
      <c r="D22" s="8">
        <v>251000</v>
      </c>
      <c r="E22" s="8">
        <f t="shared" si="2"/>
        <v>-5760.8695652173774</v>
      </c>
      <c r="F22" s="8">
        <f t="shared" si="3"/>
        <v>33187618.147447854</v>
      </c>
    </row>
    <row r="23" spans="1:10" x14ac:dyDescent="0.25">
      <c r="A23" s="8">
        <v>262000</v>
      </c>
      <c r="B23" s="8">
        <f t="shared" si="0"/>
        <v>-4177.5700934579363</v>
      </c>
      <c r="C23" s="8">
        <f t="shared" si="1"/>
        <v>17452091.885754149</v>
      </c>
      <c r="D23" s="8">
        <v>200000</v>
      </c>
      <c r="E23" s="8">
        <f t="shared" si="2"/>
        <v>-56760.869565217377</v>
      </c>
      <c r="F23" s="8">
        <f t="shared" si="3"/>
        <v>3221796313.7996202</v>
      </c>
    </row>
    <row r="24" spans="1:10" x14ac:dyDescent="0.25">
      <c r="A24" s="8">
        <v>200000</v>
      </c>
      <c r="B24" s="8">
        <f t="shared" si="0"/>
        <v>-66177.570093457936</v>
      </c>
      <c r="C24" s="8">
        <f t="shared" si="1"/>
        <v>4379470783.4745378</v>
      </c>
      <c r="D24" s="8">
        <v>251000</v>
      </c>
      <c r="E24" s="8">
        <f t="shared" si="2"/>
        <v>-5760.8695652173774</v>
      </c>
      <c r="F24" s="8">
        <f t="shared" si="3"/>
        <v>33187618.147447854</v>
      </c>
    </row>
    <row r="25" spans="1:10" x14ac:dyDescent="0.25">
      <c r="A25" s="8">
        <v>204000</v>
      </c>
      <c r="B25" s="8">
        <f t="shared" si="0"/>
        <v>-62177.570093457936</v>
      </c>
      <c r="C25" s="8">
        <f t="shared" si="1"/>
        <v>3866050222.7268748</v>
      </c>
      <c r="D25" s="8">
        <v>251000</v>
      </c>
      <c r="E25" s="8">
        <f t="shared" si="2"/>
        <v>-5760.8695652173774</v>
      </c>
      <c r="F25" s="8">
        <f t="shared" si="3"/>
        <v>33187618.147447854</v>
      </c>
    </row>
    <row r="26" spans="1:10" x14ac:dyDescent="0.25">
      <c r="A26" s="8">
        <v>250000</v>
      </c>
      <c r="B26" s="8">
        <f t="shared" si="0"/>
        <v>-16177.570093457936</v>
      </c>
      <c r="C26" s="8">
        <f t="shared" si="1"/>
        <v>261713774.12874463</v>
      </c>
      <c r="D26" s="8">
        <v>216000</v>
      </c>
      <c r="E26" s="8">
        <f t="shared" si="2"/>
        <v>-40760.869565217377</v>
      </c>
      <c r="F26" s="8">
        <f t="shared" si="3"/>
        <v>1661448487.7126644</v>
      </c>
    </row>
    <row r="27" spans="1:10" x14ac:dyDescent="0.25">
      <c r="A27" s="8">
        <v>240000</v>
      </c>
      <c r="B27" s="8">
        <f t="shared" si="0"/>
        <v>-26177.570093457936</v>
      </c>
      <c r="C27" s="8">
        <f t="shared" si="1"/>
        <v>685265175.99790335</v>
      </c>
      <c r="D27" s="8">
        <v>220000</v>
      </c>
      <c r="E27" s="8">
        <f t="shared" si="2"/>
        <v>-36760.869565217377</v>
      </c>
      <c r="F27" s="8">
        <f t="shared" si="3"/>
        <v>1351361531.1909254</v>
      </c>
    </row>
    <row r="28" spans="1:10" x14ac:dyDescent="0.25">
      <c r="A28" s="8">
        <v>360000</v>
      </c>
      <c r="B28" s="8">
        <f t="shared" si="0"/>
        <v>93822.429906542064</v>
      </c>
      <c r="C28" s="8">
        <f t="shared" si="1"/>
        <v>8802648353.5679989</v>
      </c>
      <c r="D28" s="8">
        <v>251000</v>
      </c>
      <c r="E28" s="8">
        <f t="shared" si="2"/>
        <v>-5760.8695652173774</v>
      </c>
      <c r="F28" s="8">
        <f t="shared" si="3"/>
        <v>33187618.147447854</v>
      </c>
    </row>
    <row r="29" spans="1:10" x14ac:dyDescent="0.25">
      <c r="A29" s="8">
        <v>268000</v>
      </c>
      <c r="B29" s="8">
        <f t="shared" si="0"/>
        <v>1822.4299065420637</v>
      </c>
      <c r="C29" s="8">
        <f t="shared" si="1"/>
        <v>3321250.7642589151</v>
      </c>
      <c r="D29" s="8">
        <v>251000</v>
      </c>
      <c r="E29" s="8">
        <f t="shared" si="2"/>
        <v>-5760.8695652173774</v>
      </c>
      <c r="F29" s="8">
        <f t="shared" si="3"/>
        <v>33187618.147447854</v>
      </c>
    </row>
    <row r="30" spans="1:10" x14ac:dyDescent="0.25">
      <c r="A30" s="8">
        <v>265000</v>
      </c>
      <c r="B30" s="8">
        <f t="shared" si="0"/>
        <v>-1177.5700934579363</v>
      </c>
      <c r="C30" s="8">
        <f t="shared" si="1"/>
        <v>1386671.3250065329</v>
      </c>
      <c r="D30" s="8">
        <v>275000</v>
      </c>
      <c r="E30" s="8">
        <f t="shared" si="2"/>
        <v>18239.130434782623</v>
      </c>
      <c r="F30" s="8">
        <f t="shared" si="3"/>
        <v>332665879.01701373</v>
      </c>
    </row>
    <row r="31" spans="1:10" x14ac:dyDescent="0.25">
      <c r="A31" s="8">
        <v>260000</v>
      </c>
      <c r="B31" s="8">
        <f t="shared" si="0"/>
        <v>-6177.5700934579363</v>
      </c>
      <c r="C31" s="8">
        <f t="shared" si="1"/>
        <v>38162372.259585895</v>
      </c>
      <c r="D31" s="8">
        <v>251000</v>
      </c>
      <c r="E31" s="8">
        <f t="shared" si="2"/>
        <v>-5760.8695652173774</v>
      </c>
      <c r="F31" s="8">
        <f t="shared" si="3"/>
        <v>33187618.147447854</v>
      </c>
    </row>
    <row r="32" spans="1:10" x14ac:dyDescent="0.25">
      <c r="A32" s="8">
        <v>300000</v>
      </c>
      <c r="B32" s="8">
        <f t="shared" si="0"/>
        <v>33822.429906542064</v>
      </c>
      <c r="C32" s="8">
        <f t="shared" si="1"/>
        <v>1143956764.7829509</v>
      </c>
      <c r="D32" s="8">
        <v>251000</v>
      </c>
      <c r="E32" s="8">
        <f t="shared" si="2"/>
        <v>-5760.8695652173774</v>
      </c>
      <c r="F32" s="8">
        <f t="shared" si="3"/>
        <v>33187618.147447854</v>
      </c>
    </row>
    <row r="33" spans="1:6" x14ac:dyDescent="0.25">
      <c r="A33" s="8">
        <v>240000</v>
      </c>
      <c r="B33" s="8">
        <f t="shared" si="0"/>
        <v>-26177.570093457936</v>
      </c>
      <c r="C33" s="8">
        <f t="shared" si="1"/>
        <v>685265175.99790335</v>
      </c>
      <c r="D33" s="8">
        <v>251000</v>
      </c>
      <c r="E33" s="8">
        <f t="shared" si="2"/>
        <v>-5760.8695652173774</v>
      </c>
      <c r="F33" s="8">
        <f t="shared" si="3"/>
        <v>33187618.147447854</v>
      </c>
    </row>
    <row r="34" spans="1:6" x14ac:dyDescent="0.25">
      <c r="A34" s="8">
        <v>240000</v>
      </c>
      <c r="B34" s="8">
        <f t="shared" si="0"/>
        <v>-26177.570093457936</v>
      </c>
      <c r="C34" s="8">
        <f t="shared" si="1"/>
        <v>685265175.99790335</v>
      </c>
      <c r="D34" s="8">
        <v>240000</v>
      </c>
      <c r="E34" s="8">
        <f t="shared" si="2"/>
        <v>-16760.869565217377</v>
      </c>
      <c r="F34" s="8">
        <f t="shared" si="3"/>
        <v>280926748.58223015</v>
      </c>
    </row>
    <row r="35" spans="1:6" x14ac:dyDescent="0.25">
      <c r="A35" s="8">
        <v>275000</v>
      </c>
      <c r="B35" s="8">
        <f t="shared" si="0"/>
        <v>8822.4299065420637</v>
      </c>
      <c r="C35" s="8">
        <f t="shared" si="1"/>
        <v>77835269.4558478</v>
      </c>
      <c r="D35" s="8">
        <v>251000</v>
      </c>
      <c r="E35" s="8">
        <f t="shared" si="2"/>
        <v>-5760.8695652173774</v>
      </c>
      <c r="F35" s="8">
        <f t="shared" si="3"/>
        <v>33187618.147447854</v>
      </c>
    </row>
    <row r="36" spans="1:6" x14ac:dyDescent="0.25">
      <c r="A36" s="8">
        <v>275000</v>
      </c>
      <c r="B36" s="8">
        <f t="shared" si="0"/>
        <v>8822.4299065420637</v>
      </c>
      <c r="C36" s="8">
        <f t="shared" si="1"/>
        <v>77835269.4558478</v>
      </c>
      <c r="D36" s="8">
        <v>210000</v>
      </c>
      <c r="E36" s="8">
        <f t="shared" si="2"/>
        <v>-46760.869565217377</v>
      </c>
      <c r="F36" s="8">
        <f t="shared" si="3"/>
        <v>2186578922.4952726</v>
      </c>
    </row>
    <row r="37" spans="1:6" x14ac:dyDescent="0.25">
      <c r="A37" s="8">
        <v>360000</v>
      </c>
      <c r="B37" s="8">
        <f t="shared" si="0"/>
        <v>93822.429906542064</v>
      </c>
      <c r="C37" s="8">
        <f t="shared" si="1"/>
        <v>8802648353.5679989</v>
      </c>
      <c r="D37" s="8">
        <v>210000</v>
      </c>
      <c r="E37" s="8">
        <f t="shared" si="2"/>
        <v>-46760.869565217377</v>
      </c>
      <c r="F37" s="8">
        <f t="shared" si="3"/>
        <v>2186578922.4952726</v>
      </c>
    </row>
    <row r="38" spans="1:6" x14ac:dyDescent="0.25">
      <c r="A38" s="8">
        <v>240000</v>
      </c>
      <c r="B38" s="8">
        <f t="shared" si="0"/>
        <v>-26177.570093457936</v>
      </c>
      <c r="C38" s="8">
        <f t="shared" si="1"/>
        <v>685265175.99790335</v>
      </c>
      <c r="D38" s="8">
        <v>251000</v>
      </c>
      <c r="E38" s="8">
        <f t="shared" si="2"/>
        <v>-5760.8695652173774</v>
      </c>
      <c r="F38" s="8">
        <f t="shared" si="3"/>
        <v>33187618.147447854</v>
      </c>
    </row>
    <row r="39" spans="1:6" x14ac:dyDescent="0.25">
      <c r="A39" s="8">
        <v>240000</v>
      </c>
      <c r="B39" s="8">
        <f t="shared" si="0"/>
        <v>-26177.570093457936</v>
      </c>
      <c r="C39" s="8">
        <f t="shared" si="1"/>
        <v>685265175.99790335</v>
      </c>
      <c r="D39" s="8">
        <v>251000</v>
      </c>
      <c r="E39" s="8">
        <f t="shared" si="2"/>
        <v>-5760.8695652173774</v>
      </c>
      <c r="F39" s="8">
        <f t="shared" si="3"/>
        <v>33187618.147447854</v>
      </c>
    </row>
    <row r="40" spans="1:6" x14ac:dyDescent="0.25">
      <c r="A40" s="8">
        <v>218000</v>
      </c>
      <c r="B40" s="8">
        <f t="shared" si="0"/>
        <v>-48177.570093457936</v>
      </c>
      <c r="C40" s="8">
        <f t="shared" si="1"/>
        <v>2321078260.1100526</v>
      </c>
      <c r="D40" s="8">
        <v>251000</v>
      </c>
      <c r="E40" s="8">
        <f t="shared" si="2"/>
        <v>-5760.8695652173774</v>
      </c>
      <c r="F40" s="8">
        <f t="shared" si="3"/>
        <v>33187618.147447854</v>
      </c>
    </row>
    <row r="41" spans="1:6" x14ac:dyDescent="0.25">
      <c r="A41" s="8">
        <v>336000</v>
      </c>
      <c r="B41" s="8">
        <f t="shared" si="0"/>
        <v>69822.429906542064</v>
      </c>
      <c r="C41" s="8">
        <f t="shared" si="1"/>
        <v>4875171718.0539799</v>
      </c>
      <c r="D41" s="8">
        <v>380000</v>
      </c>
      <c r="E41" s="8">
        <f t="shared" si="2"/>
        <v>123239.13043478262</v>
      </c>
      <c r="F41" s="8">
        <f t="shared" si="3"/>
        <v>15187883270.321365</v>
      </c>
    </row>
    <row r="42" spans="1:6" x14ac:dyDescent="0.25">
      <c r="A42" s="8">
        <v>230000</v>
      </c>
      <c r="B42" s="8">
        <f t="shared" si="0"/>
        <v>-36177.570093457936</v>
      </c>
      <c r="C42" s="8">
        <f t="shared" si="1"/>
        <v>1308816577.8670621</v>
      </c>
      <c r="D42" s="8">
        <v>240000</v>
      </c>
      <c r="E42" s="8">
        <f t="shared" si="2"/>
        <v>-16760.869565217377</v>
      </c>
      <c r="F42" s="8">
        <f t="shared" si="3"/>
        <v>280926748.58223015</v>
      </c>
    </row>
    <row r="43" spans="1:6" x14ac:dyDescent="0.25">
      <c r="A43" s="8">
        <v>270000</v>
      </c>
      <c r="B43" s="8">
        <f t="shared" si="0"/>
        <v>3822.4299065420637</v>
      </c>
      <c r="C43" s="8">
        <f t="shared" si="1"/>
        <v>14610970.39042717</v>
      </c>
      <c r="D43" s="8">
        <v>360000</v>
      </c>
      <c r="E43" s="8">
        <f t="shared" si="2"/>
        <v>103239.13043478262</v>
      </c>
      <c r="F43" s="8">
        <f t="shared" si="3"/>
        <v>10658318052.930059</v>
      </c>
    </row>
    <row r="44" spans="1:6" x14ac:dyDescent="0.25">
      <c r="A44" s="8">
        <v>300000</v>
      </c>
      <c r="B44" s="8">
        <f t="shared" si="0"/>
        <v>33822.429906542064</v>
      </c>
      <c r="C44" s="8">
        <f t="shared" si="1"/>
        <v>1143956764.7829509</v>
      </c>
      <c r="D44" s="8">
        <v>251000</v>
      </c>
      <c r="E44" s="8">
        <f t="shared" si="2"/>
        <v>-5760.8695652173774</v>
      </c>
      <c r="F44" s="8">
        <f t="shared" si="3"/>
        <v>33187618.147447854</v>
      </c>
    </row>
    <row r="45" spans="1:6" x14ac:dyDescent="0.25">
      <c r="A45" s="8">
        <v>262000</v>
      </c>
      <c r="B45" s="8">
        <f t="shared" si="0"/>
        <v>-4177.5700934579363</v>
      </c>
      <c r="C45" s="8">
        <f t="shared" si="1"/>
        <v>17452091.885754149</v>
      </c>
      <c r="D45" s="8">
        <v>200000</v>
      </c>
      <c r="E45" s="8">
        <f t="shared" si="2"/>
        <v>-56760.869565217377</v>
      </c>
      <c r="F45" s="8">
        <f t="shared" si="3"/>
        <v>3221796313.7996202</v>
      </c>
    </row>
    <row r="46" spans="1:6" x14ac:dyDescent="0.25">
      <c r="A46" s="8">
        <v>300000</v>
      </c>
      <c r="B46" s="8">
        <f t="shared" si="0"/>
        <v>33822.429906542064</v>
      </c>
      <c r="C46" s="8">
        <f t="shared" si="1"/>
        <v>1143956764.7829509</v>
      </c>
      <c r="D46" s="8">
        <v>251000</v>
      </c>
      <c r="E46" s="8">
        <f t="shared" si="2"/>
        <v>-5760.8695652173774</v>
      </c>
      <c r="F46" s="8">
        <f t="shared" si="3"/>
        <v>33187618.147447854</v>
      </c>
    </row>
    <row r="47" spans="1:6" x14ac:dyDescent="0.25">
      <c r="A47" s="8">
        <v>300000</v>
      </c>
      <c r="B47" s="8">
        <f t="shared" si="0"/>
        <v>33822.429906542064</v>
      </c>
      <c r="C47" s="8">
        <f t="shared" si="1"/>
        <v>1143956764.7829509</v>
      </c>
      <c r="D47" s="8">
        <v>250000</v>
      </c>
      <c r="E47" s="8">
        <f t="shared" si="2"/>
        <v>-6760.8695652173774</v>
      </c>
      <c r="F47" s="8">
        <f t="shared" si="3"/>
        <v>45709357.277882613</v>
      </c>
    </row>
    <row r="48" spans="1:6" x14ac:dyDescent="0.25">
      <c r="A48" s="8">
        <v>220000</v>
      </c>
      <c r="B48" s="8">
        <f t="shared" si="0"/>
        <v>-46177.570093457936</v>
      </c>
      <c r="C48" s="8">
        <f t="shared" si="1"/>
        <v>2132367979.7362208</v>
      </c>
      <c r="D48" s="8">
        <v>251000</v>
      </c>
      <c r="E48" s="8">
        <f t="shared" si="2"/>
        <v>-5760.8695652173774</v>
      </c>
      <c r="F48" s="8">
        <f t="shared" si="3"/>
        <v>33187618.147447854</v>
      </c>
    </row>
    <row r="49" spans="1:6" x14ac:dyDescent="0.25">
      <c r="A49" s="8">
        <v>300000</v>
      </c>
      <c r="B49" s="8">
        <f t="shared" si="0"/>
        <v>33822.429906542064</v>
      </c>
      <c r="C49" s="8">
        <f t="shared" si="1"/>
        <v>1143956764.7829509</v>
      </c>
      <c r="D49" s="8">
        <v>250000</v>
      </c>
      <c r="E49" s="8">
        <f t="shared" si="2"/>
        <v>-6760.8695652173774</v>
      </c>
      <c r="F49" s="8">
        <f t="shared" si="3"/>
        <v>45709357.277882613</v>
      </c>
    </row>
    <row r="50" spans="1:6" x14ac:dyDescent="0.25">
      <c r="A50" s="8">
        <v>230000</v>
      </c>
      <c r="B50" s="8">
        <f t="shared" si="0"/>
        <v>-36177.570093457936</v>
      </c>
      <c r="C50" s="8">
        <f t="shared" si="1"/>
        <v>1308816577.8670621</v>
      </c>
      <c r="D50" s="8">
        <v>250000</v>
      </c>
      <c r="E50" s="8">
        <f t="shared" si="2"/>
        <v>-6760.8695652173774</v>
      </c>
      <c r="F50" s="8">
        <f t="shared" si="3"/>
        <v>45709357.277882613</v>
      </c>
    </row>
    <row r="51" spans="1:6" x14ac:dyDescent="0.25">
      <c r="A51" s="8">
        <v>260000</v>
      </c>
      <c r="B51" s="8">
        <f t="shared" si="0"/>
        <v>-6177.5700934579363</v>
      </c>
      <c r="C51" s="8">
        <f t="shared" si="1"/>
        <v>38162372.259585895</v>
      </c>
      <c r="D51" s="8">
        <v>276000</v>
      </c>
      <c r="E51" s="8">
        <f t="shared" si="2"/>
        <v>19239.130434782623</v>
      </c>
      <c r="F51" s="8">
        <f t="shared" si="3"/>
        <v>370144139.88657898</v>
      </c>
    </row>
    <row r="52" spans="1:6" x14ac:dyDescent="0.25">
      <c r="A52" s="8">
        <v>300000</v>
      </c>
      <c r="B52" s="8">
        <f t="shared" si="0"/>
        <v>33822.429906542064</v>
      </c>
      <c r="C52" s="8">
        <f t="shared" si="1"/>
        <v>1143956764.7829509</v>
      </c>
      <c r="D52" s="8">
        <v>251000</v>
      </c>
      <c r="E52" s="8">
        <f t="shared" si="2"/>
        <v>-5760.8695652173774</v>
      </c>
      <c r="F52" s="8">
        <f t="shared" si="3"/>
        <v>33187618.147447854</v>
      </c>
    </row>
    <row r="53" spans="1:6" x14ac:dyDescent="0.25">
      <c r="A53" s="8">
        <v>262000</v>
      </c>
      <c r="B53" s="8">
        <f t="shared" si="0"/>
        <v>-4177.5700934579363</v>
      </c>
      <c r="C53" s="8">
        <f t="shared" si="1"/>
        <v>17452091.885754149</v>
      </c>
      <c r="D53" s="8">
        <v>250000</v>
      </c>
      <c r="E53" s="8">
        <f t="shared" si="2"/>
        <v>-6760.8695652173774</v>
      </c>
      <c r="F53" s="8">
        <f t="shared" si="3"/>
        <v>45709357.277882613</v>
      </c>
    </row>
    <row r="54" spans="1:6" x14ac:dyDescent="0.25">
      <c r="A54" s="8">
        <v>220000</v>
      </c>
      <c r="B54" s="8">
        <f t="shared" si="0"/>
        <v>-46177.570093457936</v>
      </c>
      <c r="C54" s="8">
        <f t="shared" si="1"/>
        <v>2132367979.7362208</v>
      </c>
      <c r="D54" s="8">
        <v>240000</v>
      </c>
      <c r="E54" s="8">
        <f t="shared" si="2"/>
        <v>-16760.869565217377</v>
      </c>
      <c r="F54" s="8">
        <f t="shared" si="3"/>
        <v>280926748.58223015</v>
      </c>
    </row>
    <row r="55" spans="1:6" x14ac:dyDescent="0.25">
      <c r="A55" s="8">
        <v>262000</v>
      </c>
      <c r="B55" s="8">
        <f t="shared" si="0"/>
        <v>-4177.5700934579363</v>
      </c>
      <c r="C55" s="8">
        <f t="shared" si="1"/>
        <v>17452091.885754149</v>
      </c>
      <c r="D55" s="8">
        <v>250000</v>
      </c>
      <c r="E55" s="8">
        <f t="shared" si="2"/>
        <v>-6760.8695652173774</v>
      </c>
      <c r="F55" s="8">
        <f t="shared" si="3"/>
        <v>45709357.277882613</v>
      </c>
    </row>
    <row r="56" spans="1:6" x14ac:dyDescent="0.25">
      <c r="A56" s="8">
        <v>300000</v>
      </c>
      <c r="B56" s="8">
        <f t="shared" si="0"/>
        <v>33822.429906542064</v>
      </c>
      <c r="C56" s="8">
        <f t="shared" si="1"/>
        <v>1143956764.7829509</v>
      </c>
      <c r="D56" s="8">
        <v>250000</v>
      </c>
      <c r="E56" s="8">
        <f t="shared" si="2"/>
        <v>-6760.8695652173774</v>
      </c>
      <c r="F56" s="8">
        <f t="shared" si="3"/>
        <v>45709357.277882613</v>
      </c>
    </row>
    <row r="57" spans="1:6" x14ac:dyDescent="0.25">
      <c r="A57" s="8">
        <v>262000</v>
      </c>
      <c r="B57" s="8">
        <f t="shared" si="0"/>
        <v>-4177.5700934579363</v>
      </c>
      <c r="C57" s="8">
        <f t="shared" si="1"/>
        <v>17452091.885754149</v>
      </c>
      <c r="D57" s="8">
        <v>300000</v>
      </c>
      <c r="E57" s="8">
        <f t="shared" si="2"/>
        <v>43239.130434782623</v>
      </c>
      <c r="F57" s="8">
        <f t="shared" si="3"/>
        <v>1869622400.7561448</v>
      </c>
    </row>
    <row r="58" spans="1:6" x14ac:dyDescent="0.25">
      <c r="A58" s="8">
        <v>300000</v>
      </c>
      <c r="B58" s="8">
        <f t="shared" si="0"/>
        <v>33822.429906542064</v>
      </c>
      <c r="C58" s="8">
        <f t="shared" si="1"/>
        <v>1143956764.7829509</v>
      </c>
      <c r="D58" s="8">
        <v>250000</v>
      </c>
      <c r="E58" s="8">
        <f t="shared" si="2"/>
        <v>-6760.8695652173774</v>
      </c>
      <c r="F58" s="8">
        <f t="shared" si="3"/>
        <v>45709357.277882613</v>
      </c>
    </row>
    <row r="59" spans="1:6" x14ac:dyDescent="0.25">
      <c r="A59" s="8">
        <v>280000</v>
      </c>
      <c r="B59" s="8">
        <f t="shared" si="0"/>
        <v>13822.429906542064</v>
      </c>
      <c r="C59" s="8">
        <f t="shared" si="1"/>
        <v>191059568.52126846</v>
      </c>
      <c r="D59" s="8">
        <v>200000</v>
      </c>
      <c r="E59" s="8">
        <f t="shared" si="2"/>
        <v>-56760.869565217377</v>
      </c>
      <c r="F59" s="8">
        <f t="shared" si="3"/>
        <v>3221796313.7996202</v>
      </c>
    </row>
    <row r="60" spans="1:6" x14ac:dyDescent="0.25">
      <c r="A60" s="8">
        <v>216000</v>
      </c>
      <c r="B60" s="8">
        <f t="shared" si="0"/>
        <v>-50177.570093457936</v>
      </c>
      <c r="C60" s="8">
        <f t="shared" si="1"/>
        <v>2517788540.4838843</v>
      </c>
      <c r="D60" s="8">
        <v>225000</v>
      </c>
      <c r="E60" s="8">
        <f t="shared" si="2"/>
        <v>-31760.869565217377</v>
      </c>
      <c r="F60" s="8">
        <f t="shared" si="3"/>
        <v>1008752835.5387515</v>
      </c>
    </row>
    <row r="61" spans="1:6" x14ac:dyDescent="0.25">
      <c r="A61" s="8">
        <v>300000</v>
      </c>
      <c r="B61" s="8">
        <f t="shared" si="0"/>
        <v>33822.429906542064</v>
      </c>
      <c r="C61" s="8">
        <f t="shared" si="1"/>
        <v>1143956764.7829509</v>
      </c>
      <c r="D61" s="8">
        <v>251000</v>
      </c>
      <c r="E61" s="8">
        <f t="shared" si="2"/>
        <v>-5760.8695652173774</v>
      </c>
      <c r="F61" s="8">
        <f t="shared" si="3"/>
        <v>33187618.147447854</v>
      </c>
    </row>
    <row r="62" spans="1:6" x14ac:dyDescent="0.25">
      <c r="A62" s="8">
        <v>240000</v>
      </c>
      <c r="B62" s="8">
        <f t="shared" si="0"/>
        <v>-26177.570093457936</v>
      </c>
      <c r="C62" s="8">
        <f t="shared" si="1"/>
        <v>685265175.99790335</v>
      </c>
      <c r="D62" s="8">
        <v>233000</v>
      </c>
      <c r="E62" s="8">
        <f t="shared" si="2"/>
        <v>-23760.869565217377</v>
      </c>
      <c r="F62" s="8">
        <f t="shared" si="3"/>
        <v>564578922.49527347</v>
      </c>
    </row>
    <row r="63" spans="1:6" x14ac:dyDescent="0.25">
      <c r="A63" s="8">
        <v>236000</v>
      </c>
      <c r="B63" s="8">
        <f t="shared" si="0"/>
        <v>-30177.570093457936</v>
      </c>
      <c r="C63" s="8">
        <f t="shared" si="1"/>
        <v>910685736.74556684</v>
      </c>
      <c r="D63" s="8">
        <v>251000</v>
      </c>
      <c r="E63" s="8">
        <f t="shared" si="2"/>
        <v>-5760.8695652173774</v>
      </c>
      <c r="F63" s="8">
        <f t="shared" si="3"/>
        <v>33187618.147447854</v>
      </c>
    </row>
    <row r="64" spans="1:6" x14ac:dyDescent="0.25">
      <c r="A64" s="8">
        <v>350000</v>
      </c>
      <c r="B64" s="8">
        <f t="shared" si="0"/>
        <v>83822.429906542064</v>
      </c>
      <c r="C64" s="8">
        <f t="shared" si="1"/>
        <v>7026199755.4371576</v>
      </c>
      <c r="D64" s="8">
        <v>251000</v>
      </c>
      <c r="E64" s="8">
        <f t="shared" si="2"/>
        <v>-5760.8695652173774</v>
      </c>
      <c r="F64" s="8">
        <f t="shared" si="3"/>
        <v>33187618.147447854</v>
      </c>
    </row>
    <row r="65" spans="1:6" x14ac:dyDescent="0.25">
      <c r="A65" s="8">
        <v>210000</v>
      </c>
      <c r="B65" s="8">
        <f t="shared" si="0"/>
        <v>-56177.570093457936</v>
      </c>
      <c r="C65" s="8">
        <f t="shared" si="1"/>
        <v>3155919381.6053796</v>
      </c>
      <c r="D65" s="8">
        <v>255000</v>
      </c>
      <c r="E65" s="8">
        <f t="shared" si="2"/>
        <v>-1760.8695652173774</v>
      </c>
      <c r="F65" s="8">
        <f t="shared" si="3"/>
        <v>3100661.6257088357</v>
      </c>
    </row>
    <row r="66" spans="1:6" x14ac:dyDescent="0.25">
      <c r="A66" s="8">
        <v>250000</v>
      </c>
      <c r="B66" s="8">
        <f t="shared" si="0"/>
        <v>-16177.570093457936</v>
      </c>
      <c r="C66" s="8">
        <f t="shared" si="1"/>
        <v>261713774.12874463</v>
      </c>
      <c r="D66" s="8">
        <v>251000</v>
      </c>
      <c r="E66" s="8">
        <f t="shared" si="2"/>
        <v>-5760.8695652173774</v>
      </c>
      <c r="F66" s="8">
        <f t="shared" si="3"/>
        <v>33187618.147447854</v>
      </c>
    </row>
    <row r="67" spans="1:6" x14ac:dyDescent="0.25">
      <c r="A67" s="8">
        <v>262000</v>
      </c>
      <c r="B67" s="8">
        <f t="shared" ref="B67:B108" si="4">A67-$I$5</f>
        <v>-4177.5700934579363</v>
      </c>
      <c r="C67" s="8">
        <f t="shared" ref="C67:C108" si="5">B67^2</f>
        <v>17452091.885754149</v>
      </c>
      <c r="D67" s="8">
        <v>300000</v>
      </c>
      <c r="E67" s="8">
        <f t="shared" ref="E67:E108" si="6">D67-$J$5</f>
        <v>43239.130434782623</v>
      </c>
      <c r="F67" s="8">
        <f t="shared" ref="F67:F108" si="7">E67^2</f>
        <v>1869622400.7561448</v>
      </c>
    </row>
    <row r="68" spans="1:6" x14ac:dyDescent="0.25">
      <c r="A68" s="8">
        <v>360000</v>
      </c>
      <c r="B68" s="8">
        <f t="shared" si="4"/>
        <v>93822.429906542064</v>
      </c>
      <c r="C68" s="8">
        <f t="shared" si="5"/>
        <v>8802648353.5679989</v>
      </c>
      <c r="D68" s="8">
        <v>251000</v>
      </c>
      <c r="E68" s="8">
        <f t="shared" si="6"/>
        <v>-5760.8695652173774</v>
      </c>
      <c r="F68" s="8">
        <f t="shared" si="7"/>
        <v>33187618.147447854</v>
      </c>
    </row>
    <row r="69" spans="1:6" x14ac:dyDescent="0.25">
      <c r="A69" s="8">
        <v>250000</v>
      </c>
      <c r="B69" s="8">
        <f t="shared" si="4"/>
        <v>-16177.570093457936</v>
      </c>
      <c r="C69" s="8">
        <f t="shared" si="5"/>
        <v>261713774.12874463</v>
      </c>
      <c r="D69" s="8">
        <v>240000</v>
      </c>
      <c r="E69" s="8">
        <f t="shared" si="6"/>
        <v>-16760.869565217377</v>
      </c>
      <c r="F69" s="8">
        <f t="shared" si="7"/>
        <v>280926748.58223015</v>
      </c>
    </row>
    <row r="70" spans="1:6" x14ac:dyDescent="0.25">
      <c r="A70" s="8">
        <v>262000</v>
      </c>
      <c r="B70" s="8">
        <f t="shared" si="4"/>
        <v>-4177.5700934579363</v>
      </c>
      <c r="C70" s="8">
        <f t="shared" si="5"/>
        <v>17452091.885754149</v>
      </c>
      <c r="D70" s="8">
        <v>251000</v>
      </c>
      <c r="E70" s="8">
        <f t="shared" si="6"/>
        <v>-5760.8695652173774</v>
      </c>
      <c r="F70" s="8">
        <f t="shared" si="7"/>
        <v>33187618.147447854</v>
      </c>
    </row>
    <row r="71" spans="1:6" x14ac:dyDescent="0.25">
      <c r="A71" s="8">
        <v>250000</v>
      </c>
      <c r="B71" s="8">
        <f t="shared" si="4"/>
        <v>-16177.570093457936</v>
      </c>
      <c r="C71" s="8">
        <f t="shared" si="5"/>
        <v>261713774.12874463</v>
      </c>
      <c r="D71" s="8">
        <v>251000</v>
      </c>
      <c r="E71" s="8">
        <f t="shared" si="6"/>
        <v>-5760.8695652173774</v>
      </c>
      <c r="F71" s="8">
        <f t="shared" si="7"/>
        <v>33187618.147447854</v>
      </c>
    </row>
    <row r="72" spans="1:6" x14ac:dyDescent="0.25">
      <c r="A72" s="8">
        <v>220000</v>
      </c>
      <c r="B72" s="8">
        <f t="shared" si="4"/>
        <v>-46177.570093457936</v>
      </c>
      <c r="C72" s="8">
        <f t="shared" si="5"/>
        <v>2132367979.7362208</v>
      </c>
      <c r="D72" s="8">
        <v>251000</v>
      </c>
      <c r="E72" s="8">
        <f t="shared" si="6"/>
        <v>-5760.8695652173774</v>
      </c>
      <c r="F72" s="8">
        <f t="shared" si="7"/>
        <v>33187618.147447854</v>
      </c>
    </row>
    <row r="73" spans="1:6" x14ac:dyDescent="0.25">
      <c r="A73" s="8">
        <v>265000</v>
      </c>
      <c r="B73" s="8">
        <f t="shared" si="4"/>
        <v>-1177.5700934579363</v>
      </c>
      <c r="C73" s="8">
        <f t="shared" si="5"/>
        <v>1386671.3250065329</v>
      </c>
      <c r="D73" s="8">
        <v>300000</v>
      </c>
      <c r="E73" s="8">
        <f t="shared" si="6"/>
        <v>43239.130434782623</v>
      </c>
      <c r="F73" s="8">
        <f t="shared" si="7"/>
        <v>1869622400.7561448</v>
      </c>
    </row>
    <row r="74" spans="1:6" x14ac:dyDescent="0.25">
      <c r="A74" s="8">
        <v>260000</v>
      </c>
      <c r="B74" s="8">
        <f t="shared" si="4"/>
        <v>-6177.5700934579363</v>
      </c>
      <c r="C74" s="8">
        <f t="shared" si="5"/>
        <v>38162372.259585895</v>
      </c>
      <c r="D74" s="8">
        <v>251000</v>
      </c>
      <c r="E74" s="8">
        <f t="shared" si="6"/>
        <v>-5760.8695652173774</v>
      </c>
      <c r="F74" s="8">
        <f t="shared" si="7"/>
        <v>33187618.147447854</v>
      </c>
    </row>
    <row r="75" spans="1:6" x14ac:dyDescent="0.25">
      <c r="A75" s="8">
        <v>300000</v>
      </c>
      <c r="B75" s="8">
        <f t="shared" si="4"/>
        <v>33822.429906542064</v>
      </c>
      <c r="C75" s="8">
        <f t="shared" si="5"/>
        <v>1143956764.7829509</v>
      </c>
      <c r="D75" s="8">
        <v>251000</v>
      </c>
      <c r="E75" s="8">
        <f t="shared" si="6"/>
        <v>-5760.8695652173774</v>
      </c>
      <c r="F75" s="8">
        <f t="shared" si="7"/>
        <v>33187618.147447854</v>
      </c>
    </row>
    <row r="76" spans="1:6" x14ac:dyDescent="0.25">
      <c r="A76" s="8">
        <v>262000</v>
      </c>
      <c r="B76" s="8">
        <f t="shared" si="4"/>
        <v>-4177.5700934579363</v>
      </c>
      <c r="C76" s="8">
        <f t="shared" si="5"/>
        <v>17452091.885754149</v>
      </c>
      <c r="D76" s="8">
        <v>220000</v>
      </c>
      <c r="E76" s="8">
        <f t="shared" si="6"/>
        <v>-36760.869565217377</v>
      </c>
      <c r="F76" s="8">
        <f t="shared" si="7"/>
        <v>1351361531.1909254</v>
      </c>
    </row>
    <row r="77" spans="1:6" x14ac:dyDescent="0.25">
      <c r="A77" s="8">
        <v>300000</v>
      </c>
      <c r="B77" s="8">
        <f t="shared" si="4"/>
        <v>33822.429906542064</v>
      </c>
      <c r="C77" s="8">
        <f t="shared" si="5"/>
        <v>1143956764.7829509</v>
      </c>
      <c r="D77" s="8">
        <v>350000</v>
      </c>
      <c r="E77" s="8">
        <f t="shared" si="6"/>
        <v>93239.130434782623</v>
      </c>
      <c r="F77" s="8">
        <f t="shared" si="7"/>
        <v>8693535444.2344074</v>
      </c>
    </row>
    <row r="78" spans="1:6" x14ac:dyDescent="0.25">
      <c r="A78" s="8">
        <v>240000</v>
      </c>
      <c r="B78" s="8">
        <f t="shared" si="4"/>
        <v>-26177.570093457936</v>
      </c>
      <c r="C78" s="8">
        <f t="shared" si="5"/>
        <v>685265175.99790335</v>
      </c>
      <c r="D78" s="8">
        <v>251000</v>
      </c>
      <c r="E78" s="8">
        <f t="shared" si="6"/>
        <v>-5760.8695652173774</v>
      </c>
      <c r="F78" s="8">
        <f t="shared" si="7"/>
        <v>33187618.147447854</v>
      </c>
    </row>
    <row r="79" spans="1:6" x14ac:dyDescent="0.25">
      <c r="A79" s="8">
        <v>270000</v>
      </c>
      <c r="B79" s="8">
        <f t="shared" si="4"/>
        <v>3822.4299065420637</v>
      </c>
      <c r="C79" s="8">
        <f t="shared" si="5"/>
        <v>14610970.39042717</v>
      </c>
      <c r="D79" s="8">
        <v>251000</v>
      </c>
      <c r="E79" s="8">
        <f t="shared" si="6"/>
        <v>-5760.8695652173774</v>
      </c>
      <c r="F79" s="8">
        <f t="shared" si="7"/>
        <v>33187618.147447854</v>
      </c>
    </row>
    <row r="80" spans="1:6" x14ac:dyDescent="0.25">
      <c r="A80" s="8">
        <v>240000</v>
      </c>
      <c r="B80" s="8">
        <f t="shared" si="4"/>
        <v>-26177.570093457936</v>
      </c>
      <c r="C80" s="8">
        <f t="shared" si="5"/>
        <v>685265175.99790335</v>
      </c>
      <c r="D80" s="8">
        <v>276000</v>
      </c>
      <c r="E80" s="8">
        <f t="shared" si="6"/>
        <v>19239.130434782623</v>
      </c>
      <c r="F80" s="8">
        <f t="shared" si="7"/>
        <v>370144139.88657898</v>
      </c>
    </row>
    <row r="81" spans="1:6" x14ac:dyDescent="0.25">
      <c r="A81" s="8">
        <v>340000</v>
      </c>
      <c r="B81" s="8">
        <f t="shared" si="4"/>
        <v>73822.429906542064</v>
      </c>
      <c r="C81" s="8">
        <f t="shared" si="5"/>
        <v>5449751157.3063164</v>
      </c>
      <c r="D81" s="8">
        <v>251000</v>
      </c>
      <c r="E81" s="8">
        <f t="shared" si="6"/>
        <v>-5760.8695652173774</v>
      </c>
      <c r="F81" s="8">
        <f t="shared" si="7"/>
        <v>33187618.147447854</v>
      </c>
    </row>
    <row r="82" spans="1:6" x14ac:dyDescent="0.25">
      <c r="A82" s="8">
        <v>250000</v>
      </c>
      <c r="B82" s="8">
        <f t="shared" si="4"/>
        <v>-16177.570093457936</v>
      </c>
      <c r="C82" s="8">
        <f t="shared" si="5"/>
        <v>261713774.12874463</v>
      </c>
      <c r="D82" s="8">
        <v>252000</v>
      </c>
      <c r="E82" s="8">
        <f t="shared" si="6"/>
        <v>-4760.8695652173774</v>
      </c>
      <c r="F82" s="8">
        <f t="shared" si="7"/>
        <v>22665879.017013099</v>
      </c>
    </row>
    <row r="83" spans="1:6" x14ac:dyDescent="0.25">
      <c r="A83" s="8">
        <v>300000</v>
      </c>
      <c r="B83" s="8">
        <f t="shared" si="4"/>
        <v>33822.429906542064</v>
      </c>
      <c r="C83" s="8">
        <f t="shared" si="5"/>
        <v>1143956764.7829509</v>
      </c>
      <c r="D83" s="8">
        <v>300000</v>
      </c>
      <c r="E83" s="8">
        <f t="shared" si="6"/>
        <v>43239.130434782623</v>
      </c>
      <c r="F83" s="8">
        <f t="shared" si="7"/>
        <v>1869622400.7561448</v>
      </c>
    </row>
    <row r="84" spans="1:6" x14ac:dyDescent="0.25">
      <c r="A84" s="8">
        <v>262000</v>
      </c>
      <c r="B84" s="8">
        <f t="shared" si="4"/>
        <v>-4177.5700934579363</v>
      </c>
      <c r="C84" s="8">
        <f t="shared" si="5"/>
        <v>17452091.885754149</v>
      </c>
      <c r="D84" s="8">
        <v>275000</v>
      </c>
      <c r="E84" s="8">
        <f t="shared" si="6"/>
        <v>18239.130434782623</v>
      </c>
      <c r="F84" s="8">
        <f t="shared" si="7"/>
        <v>332665879.01701373</v>
      </c>
    </row>
    <row r="85" spans="1:6" x14ac:dyDescent="0.25">
      <c r="A85" s="8">
        <v>285000</v>
      </c>
      <c r="B85" s="8">
        <f t="shared" si="4"/>
        <v>18822.429906542064</v>
      </c>
      <c r="C85" s="8">
        <f t="shared" si="5"/>
        <v>354283867.58668905</v>
      </c>
      <c r="D85" s="8">
        <v>260000</v>
      </c>
      <c r="E85" s="8">
        <f t="shared" si="6"/>
        <v>3239.1304347826226</v>
      </c>
      <c r="F85" s="8">
        <f t="shared" si="7"/>
        <v>10491965.973535063</v>
      </c>
    </row>
    <row r="86" spans="1:6" x14ac:dyDescent="0.25">
      <c r="A86" s="8">
        <v>250000</v>
      </c>
      <c r="B86" s="8">
        <f t="shared" si="4"/>
        <v>-16177.570093457936</v>
      </c>
      <c r="C86" s="8">
        <f t="shared" si="5"/>
        <v>261713774.12874463</v>
      </c>
      <c r="D86" s="8">
        <v>251000</v>
      </c>
      <c r="E86" s="8">
        <f t="shared" si="6"/>
        <v>-5760.8695652173774</v>
      </c>
      <c r="F86" s="8">
        <f t="shared" si="7"/>
        <v>33187618.147447854</v>
      </c>
    </row>
    <row r="87" spans="1:6" x14ac:dyDescent="0.25">
      <c r="A87" s="8">
        <v>262000</v>
      </c>
      <c r="B87" s="8">
        <f t="shared" si="4"/>
        <v>-4177.5700934579363</v>
      </c>
      <c r="C87" s="8">
        <f t="shared" si="5"/>
        <v>17452091.885754149</v>
      </c>
      <c r="D87" s="8">
        <v>265000</v>
      </c>
      <c r="E87" s="8">
        <f t="shared" si="6"/>
        <v>8239.1304347826226</v>
      </c>
      <c r="F87" s="8">
        <f t="shared" si="7"/>
        <v>67883270.321361288</v>
      </c>
    </row>
    <row r="88" spans="1:6" x14ac:dyDescent="0.25">
      <c r="A88" s="8">
        <v>262000</v>
      </c>
      <c r="B88" s="8">
        <f t="shared" si="4"/>
        <v>-4177.5700934579363</v>
      </c>
      <c r="C88" s="8">
        <f t="shared" si="5"/>
        <v>17452091.885754149</v>
      </c>
      <c r="D88" s="8">
        <v>251000</v>
      </c>
      <c r="E88" s="8">
        <f t="shared" si="6"/>
        <v>-5760.8695652173774</v>
      </c>
      <c r="F88" s="8">
        <f t="shared" si="7"/>
        <v>33187618.147447854</v>
      </c>
    </row>
    <row r="89" spans="1:6" x14ac:dyDescent="0.25">
      <c r="A89" s="8">
        <v>290000</v>
      </c>
      <c r="B89" s="8">
        <f t="shared" si="4"/>
        <v>23822.429906542064</v>
      </c>
      <c r="C89" s="8">
        <f t="shared" si="5"/>
        <v>567508166.65210974</v>
      </c>
      <c r="D89" s="8">
        <v>240000</v>
      </c>
      <c r="E89" s="8">
        <f t="shared" si="6"/>
        <v>-16760.869565217377</v>
      </c>
      <c r="F89" s="8">
        <f t="shared" si="7"/>
        <v>280926748.58223015</v>
      </c>
    </row>
    <row r="90" spans="1:6" x14ac:dyDescent="0.25">
      <c r="A90" s="8">
        <v>265000</v>
      </c>
      <c r="B90" s="8">
        <f t="shared" si="4"/>
        <v>-1177.5700934579363</v>
      </c>
      <c r="C90" s="8">
        <f t="shared" si="5"/>
        <v>1386671.3250065329</v>
      </c>
      <c r="D90" s="8">
        <v>260000</v>
      </c>
      <c r="E90" s="8">
        <f t="shared" si="6"/>
        <v>3239.1304347826226</v>
      </c>
      <c r="F90" s="8">
        <f t="shared" si="7"/>
        <v>10491965.973535063</v>
      </c>
    </row>
    <row r="91" spans="1:6" x14ac:dyDescent="0.25">
      <c r="A91" s="8">
        <v>262000</v>
      </c>
      <c r="B91" s="8">
        <f t="shared" si="4"/>
        <v>-4177.5700934579363</v>
      </c>
      <c r="C91" s="8">
        <f t="shared" si="5"/>
        <v>17452091.885754149</v>
      </c>
      <c r="D91" s="8">
        <v>251000</v>
      </c>
      <c r="E91" s="8">
        <f t="shared" si="6"/>
        <v>-5760.8695652173774</v>
      </c>
      <c r="F91" s="8">
        <f t="shared" si="7"/>
        <v>33187618.147447854</v>
      </c>
    </row>
    <row r="92" spans="1:6" x14ac:dyDescent="0.25">
      <c r="A92" s="8">
        <v>262000</v>
      </c>
      <c r="B92" s="8">
        <f t="shared" si="4"/>
        <v>-4177.5700934579363</v>
      </c>
      <c r="C92" s="8">
        <f t="shared" si="5"/>
        <v>17452091.885754149</v>
      </c>
      <c r="D92" s="8">
        <v>204000</v>
      </c>
      <c r="E92" s="8">
        <f t="shared" si="6"/>
        <v>-52760.869565217377</v>
      </c>
      <c r="F92" s="8">
        <f t="shared" si="7"/>
        <v>2783709357.2778811</v>
      </c>
    </row>
    <row r="93" spans="1:6" x14ac:dyDescent="0.25">
      <c r="A93" s="8">
        <v>280000</v>
      </c>
      <c r="B93" s="8">
        <f t="shared" si="4"/>
        <v>13822.429906542064</v>
      </c>
      <c r="C93" s="8">
        <f t="shared" si="5"/>
        <v>191059568.52126846</v>
      </c>
      <c r="D93" s="8">
        <v>251000</v>
      </c>
      <c r="E93" s="8">
        <f t="shared" si="6"/>
        <v>-5760.8695652173774</v>
      </c>
      <c r="F93" s="8">
        <f t="shared" si="7"/>
        <v>33187618.147447854</v>
      </c>
    </row>
    <row r="94" spans="1:6" x14ac:dyDescent="0.25">
      <c r="A94" s="8">
        <v>262000</v>
      </c>
      <c r="B94" s="8">
        <f t="shared" si="4"/>
        <v>-4177.5700934579363</v>
      </c>
      <c r="C94" s="8">
        <f t="shared" si="5"/>
        <v>17452091.885754149</v>
      </c>
      <c r="E94" s="8">
        <f t="shared" si="6"/>
        <v>-256760.86956521738</v>
      </c>
      <c r="F94" s="8">
        <f t="shared" si="7"/>
        <v>65926144139.886574</v>
      </c>
    </row>
    <row r="95" spans="1:6" x14ac:dyDescent="0.25">
      <c r="A95" s="8">
        <v>262000</v>
      </c>
      <c r="B95" s="8">
        <f t="shared" si="4"/>
        <v>-4177.5700934579363</v>
      </c>
      <c r="C95" s="8">
        <f t="shared" si="5"/>
        <v>17452091.885754149</v>
      </c>
      <c r="E95" s="8">
        <f t="shared" si="6"/>
        <v>-256760.86956521738</v>
      </c>
      <c r="F95" s="8">
        <f t="shared" si="7"/>
        <v>65926144139.886574</v>
      </c>
    </row>
    <row r="96" spans="1:6" x14ac:dyDescent="0.25">
      <c r="A96" s="8">
        <v>262000</v>
      </c>
      <c r="B96" s="8">
        <f t="shared" si="4"/>
        <v>-4177.5700934579363</v>
      </c>
      <c r="C96" s="8">
        <f t="shared" si="5"/>
        <v>17452091.885754149</v>
      </c>
      <c r="E96" s="8">
        <f t="shared" si="6"/>
        <v>-256760.86956521738</v>
      </c>
      <c r="F96" s="8">
        <f t="shared" si="7"/>
        <v>65926144139.886574</v>
      </c>
    </row>
    <row r="97" spans="1:6" x14ac:dyDescent="0.25">
      <c r="A97" s="8">
        <v>264000</v>
      </c>
      <c r="B97" s="8">
        <f t="shared" si="4"/>
        <v>-2177.5700934579363</v>
      </c>
      <c r="C97" s="8">
        <f t="shared" si="5"/>
        <v>4741811.5119224051</v>
      </c>
      <c r="E97" s="8">
        <f t="shared" si="6"/>
        <v>-256760.86956521738</v>
      </c>
      <c r="F97" s="8">
        <f t="shared" si="7"/>
        <v>65926144139.886574</v>
      </c>
    </row>
    <row r="98" spans="1:6" x14ac:dyDescent="0.25">
      <c r="A98" s="8">
        <v>270000</v>
      </c>
      <c r="B98" s="8">
        <f t="shared" si="4"/>
        <v>3822.4299065420637</v>
      </c>
      <c r="C98" s="8">
        <f t="shared" si="5"/>
        <v>14610970.39042717</v>
      </c>
      <c r="E98" s="8">
        <f t="shared" si="6"/>
        <v>-256760.86956521738</v>
      </c>
      <c r="F98" s="8">
        <f t="shared" si="7"/>
        <v>65926144139.886574</v>
      </c>
    </row>
    <row r="99" spans="1:6" x14ac:dyDescent="0.25">
      <c r="A99" s="8">
        <v>262000</v>
      </c>
      <c r="B99" s="8">
        <f t="shared" si="4"/>
        <v>-4177.5700934579363</v>
      </c>
      <c r="C99" s="8">
        <f t="shared" si="5"/>
        <v>17452091.885754149</v>
      </c>
      <c r="E99" s="8">
        <f t="shared" si="6"/>
        <v>-256760.86956521738</v>
      </c>
      <c r="F99" s="8">
        <f t="shared" si="7"/>
        <v>65926144139.886574</v>
      </c>
    </row>
    <row r="100" spans="1:6" x14ac:dyDescent="0.25">
      <c r="A100" s="8">
        <v>250000</v>
      </c>
      <c r="B100" s="8">
        <f t="shared" si="4"/>
        <v>-16177.570093457936</v>
      </c>
      <c r="C100" s="8">
        <f t="shared" si="5"/>
        <v>261713774.12874463</v>
      </c>
      <c r="E100" s="8">
        <f t="shared" si="6"/>
        <v>-256760.86956521738</v>
      </c>
      <c r="F100" s="8">
        <f t="shared" si="7"/>
        <v>65926144139.886574</v>
      </c>
    </row>
    <row r="101" spans="1:6" x14ac:dyDescent="0.25">
      <c r="A101" s="8">
        <v>300000</v>
      </c>
      <c r="B101" s="8">
        <f t="shared" si="4"/>
        <v>33822.429906542064</v>
      </c>
      <c r="C101" s="8">
        <f t="shared" si="5"/>
        <v>1143956764.7829509</v>
      </c>
      <c r="E101" s="8">
        <f t="shared" si="6"/>
        <v>-256760.86956521738</v>
      </c>
      <c r="F101" s="8">
        <f t="shared" si="7"/>
        <v>65926144139.886574</v>
      </c>
    </row>
    <row r="102" spans="1:6" x14ac:dyDescent="0.25">
      <c r="A102" s="8">
        <v>210000</v>
      </c>
      <c r="B102" s="8">
        <f t="shared" si="4"/>
        <v>-56177.570093457936</v>
      </c>
      <c r="C102" s="8">
        <f t="shared" si="5"/>
        <v>3155919381.6053796</v>
      </c>
      <c r="E102" s="8">
        <f t="shared" si="6"/>
        <v>-256760.86956521738</v>
      </c>
      <c r="F102" s="8">
        <f t="shared" si="7"/>
        <v>65926144139.886574</v>
      </c>
    </row>
    <row r="103" spans="1:6" x14ac:dyDescent="0.25">
      <c r="A103" s="8">
        <v>250000</v>
      </c>
      <c r="B103" s="8">
        <f t="shared" si="4"/>
        <v>-16177.570093457936</v>
      </c>
      <c r="C103" s="8">
        <f t="shared" si="5"/>
        <v>261713774.12874463</v>
      </c>
      <c r="E103" s="8">
        <f t="shared" si="6"/>
        <v>-256760.86956521738</v>
      </c>
      <c r="F103" s="8">
        <f t="shared" si="7"/>
        <v>65926144139.886574</v>
      </c>
    </row>
    <row r="104" spans="1:6" x14ac:dyDescent="0.25">
      <c r="A104" s="8">
        <v>262000</v>
      </c>
      <c r="B104" s="8">
        <f t="shared" si="4"/>
        <v>-4177.5700934579363</v>
      </c>
      <c r="C104" s="8">
        <f t="shared" si="5"/>
        <v>17452091.885754149</v>
      </c>
      <c r="E104" s="8">
        <f t="shared" si="6"/>
        <v>-256760.86956521738</v>
      </c>
      <c r="F104" s="8">
        <f t="shared" si="7"/>
        <v>65926144139.886574</v>
      </c>
    </row>
    <row r="105" spans="1:6" x14ac:dyDescent="0.25">
      <c r="A105" s="8">
        <v>300000</v>
      </c>
      <c r="B105" s="8">
        <f t="shared" si="4"/>
        <v>33822.429906542064</v>
      </c>
      <c r="C105" s="8">
        <f t="shared" si="5"/>
        <v>1143956764.7829509</v>
      </c>
      <c r="E105" s="8">
        <f t="shared" si="6"/>
        <v>-256760.86956521738</v>
      </c>
      <c r="F105" s="8">
        <f t="shared" si="7"/>
        <v>65926144139.886574</v>
      </c>
    </row>
    <row r="106" spans="1:6" x14ac:dyDescent="0.25">
      <c r="A106" s="8">
        <v>216000</v>
      </c>
      <c r="B106" s="8">
        <f t="shared" si="4"/>
        <v>-50177.570093457936</v>
      </c>
      <c r="C106" s="8">
        <f t="shared" si="5"/>
        <v>2517788540.4838843</v>
      </c>
      <c r="E106" s="8">
        <f t="shared" si="6"/>
        <v>-256760.86956521738</v>
      </c>
      <c r="F106" s="8">
        <f t="shared" si="7"/>
        <v>65926144139.886574</v>
      </c>
    </row>
    <row r="107" spans="1:6" x14ac:dyDescent="0.25">
      <c r="A107" s="8">
        <v>275000</v>
      </c>
      <c r="B107" s="8">
        <f t="shared" si="4"/>
        <v>8822.4299065420637</v>
      </c>
      <c r="C107" s="8">
        <f t="shared" si="5"/>
        <v>77835269.4558478</v>
      </c>
      <c r="E107" s="8">
        <f t="shared" si="6"/>
        <v>-256760.86956521738</v>
      </c>
      <c r="F107" s="8">
        <f t="shared" si="7"/>
        <v>65926144139.886574</v>
      </c>
    </row>
    <row r="108" spans="1:6" x14ac:dyDescent="0.25">
      <c r="A108" s="8">
        <v>295000</v>
      </c>
      <c r="B108" s="8">
        <f t="shared" si="4"/>
        <v>28822.429906542064</v>
      </c>
      <c r="C108" s="8">
        <f t="shared" si="5"/>
        <v>830732465.71753037</v>
      </c>
      <c r="E108" s="8">
        <f t="shared" si="6"/>
        <v>-256760.86956521738</v>
      </c>
      <c r="F108" s="8">
        <f t="shared" si="7"/>
        <v>65926144139.886574</v>
      </c>
    </row>
  </sheetData>
  <mergeCells count="3">
    <mergeCell ref="I3:J3"/>
    <mergeCell ref="K3:L3"/>
    <mergeCell ref="I19:J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D1F4-A2BD-4ACE-9D1A-9898DD8D5F4B}">
  <dimension ref="A1:P108"/>
  <sheetViews>
    <sheetView zoomScale="115" zoomScaleNormal="115" workbookViewId="0">
      <selection activeCell="G19" sqref="G19"/>
    </sheetView>
  </sheetViews>
  <sheetFormatPr defaultRowHeight="15" x14ac:dyDescent="0.25"/>
  <cols>
    <col min="1" max="3" width="9.140625" style="8"/>
    <col min="4" max="4" width="13.28515625" style="8" bestFit="1" customWidth="1"/>
    <col min="5" max="6" width="9.140625" style="8"/>
    <col min="8" max="8" width="14.42578125" customWidth="1"/>
  </cols>
  <sheetData>
    <row r="1" spans="1:16" x14ac:dyDescent="0.25">
      <c r="A1" s="7" t="s">
        <v>9</v>
      </c>
      <c r="B1" s="7" t="s">
        <v>10</v>
      </c>
      <c r="C1" s="7" t="s">
        <v>12</v>
      </c>
      <c r="D1" s="7" t="s">
        <v>9</v>
      </c>
      <c r="E1" s="7" t="s">
        <v>10</v>
      </c>
      <c r="F1" s="7" t="s">
        <v>12</v>
      </c>
      <c r="H1" s="6" t="s">
        <v>28</v>
      </c>
      <c r="I1" s="4" t="s">
        <v>45</v>
      </c>
      <c r="J1" s="4"/>
      <c r="K1" s="4"/>
      <c r="L1" s="4"/>
      <c r="M1" s="4"/>
      <c r="N1" s="4"/>
      <c r="O1" s="4"/>
      <c r="P1" s="5"/>
    </row>
    <row r="2" spans="1:16" ht="27.75" customHeight="1" x14ac:dyDescent="0.25">
      <c r="A2" s="8" t="s">
        <v>21</v>
      </c>
      <c r="B2" s="8">
        <v>66.28</v>
      </c>
      <c r="C2" s="8">
        <v>200000</v>
      </c>
      <c r="D2" s="8" t="s">
        <v>17</v>
      </c>
      <c r="E2" s="8">
        <v>58.8</v>
      </c>
      <c r="F2" s="8">
        <v>270000</v>
      </c>
      <c r="I2" s="34" t="s">
        <v>99</v>
      </c>
      <c r="J2" s="34"/>
      <c r="K2" s="34" t="s">
        <v>98</v>
      </c>
      <c r="L2" s="34"/>
    </row>
    <row r="3" spans="1:16" x14ac:dyDescent="0.25">
      <c r="A3" s="8" t="s">
        <v>21</v>
      </c>
      <c r="B3" s="8">
        <v>57.8</v>
      </c>
      <c r="C3" s="8">
        <v>250000</v>
      </c>
      <c r="D3" s="8" t="s">
        <v>17</v>
      </c>
      <c r="E3" s="8">
        <v>59.43</v>
      </c>
      <c r="F3" s="8">
        <v>251000</v>
      </c>
      <c r="H3" s="8"/>
      <c r="I3" s="8" t="s">
        <v>21</v>
      </c>
      <c r="J3" s="8" t="s">
        <v>17</v>
      </c>
      <c r="K3" s="8" t="s">
        <v>21</v>
      </c>
      <c r="L3" s="8" t="s">
        <v>17</v>
      </c>
    </row>
    <row r="4" spans="1:16" x14ac:dyDescent="0.25">
      <c r="A4" s="8" t="s">
        <v>21</v>
      </c>
      <c r="B4" s="8">
        <v>51.58</v>
      </c>
      <c r="C4" s="8">
        <v>262000</v>
      </c>
      <c r="D4" s="8" t="s">
        <v>17</v>
      </c>
      <c r="E4" s="8">
        <v>60.85</v>
      </c>
      <c r="F4" s="8">
        <v>260000</v>
      </c>
      <c r="H4" s="8" t="s">
        <v>97</v>
      </c>
      <c r="I4" s="8">
        <f>CORREL(B2:B108,C2:C108)</f>
        <v>0.12775265988816806</v>
      </c>
      <c r="J4" s="63">
        <f>CORREL(E2:E93,F2:F93)</f>
        <v>-2.0786641631404999E-2</v>
      </c>
      <c r="K4" s="8">
        <v>0.13371863656598951</v>
      </c>
      <c r="L4" s="8">
        <v>0.24558629524385478</v>
      </c>
    </row>
    <row r="5" spans="1:16" x14ac:dyDescent="0.25">
      <c r="A5" s="8" t="s">
        <v>21</v>
      </c>
      <c r="B5" s="8">
        <v>53.29</v>
      </c>
      <c r="C5" s="8">
        <v>262000</v>
      </c>
      <c r="D5" s="8" t="s">
        <v>17</v>
      </c>
      <c r="E5" s="8">
        <v>65.040000000000006</v>
      </c>
      <c r="F5" s="8">
        <v>251000</v>
      </c>
      <c r="H5" s="8" t="s">
        <v>61</v>
      </c>
      <c r="I5" s="8">
        <v>1.6299999999999999E-2</v>
      </c>
      <c r="J5" s="8">
        <v>4.0000000000000001E-3</v>
      </c>
      <c r="K5" s="8">
        <v>1.7899999999999999E-2</v>
      </c>
      <c r="L5" s="8">
        <v>6.0299999999999999E-2</v>
      </c>
    </row>
    <row r="6" spans="1:16" x14ac:dyDescent="0.25">
      <c r="A6" s="8" t="s">
        <v>21</v>
      </c>
      <c r="B6" s="8">
        <v>62.14</v>
      </c>
      <c r="C6" s="8">
        <v>252000</v>
      </c>
      <c r="D6" s="8" t="s">
        <v>17</v>
      </c>
      <c r="E6" s="8">
        <v>54.96</v>
      </c>
      <c r="F6" s="8">
        <v>251000</v>
      </c>
      <c r="H6" s="8" t="s">
        <v>55</v>
      </c>
      <c r="I6" s="8">
        <f>SQRT(I5)</f>
        <v>0.12767145334803703</v>
      </c>
      <c r="J6" s="8">
        <f>J4^2</f>
        <v>4.320844703124595E-4</v>
      </c>
      <c r="K6" s="8">
        <v>0.13379088160259653</v>
      </c>
      <c r="L6" s="8">
        <v>0.24556058315617349</v>
      </c>
    </row>
    <row r="7" spans="1:16" x14ac:dyDescent="0.25">
      <c r="A7" s="8" t="s">
        <v>21</v>
      </c>
      <c r="B7" s="8">
        <v>52.21</v>
      </c>
      <c r="C7" s="8">
        <v>262000</v>
      </c>
      <c r="D7" s="8" t="s">
        <v>17</v>
      </c>
      <c r="E7" s="8">
        <v>64.08</v>
      </c>
      <c r="F7" s="8">
        <v>251000</v>
      </c>
    </row>
    <row r="8" spans="1:16" x14ac:dyDescent="0.25">
      <c r="A8" s="8" t="s">
        <v>21</v>
      </c>
      <c r="B8" s="8">
        <v>63.7</v>
      </c>
      <c r="C8" s="8">
        <v>250000</v>
      </c>
      <c r="D8" s="8" t="s">
        <v>17</v>
      </c>
      <c r="E8" s="8">
        <v>56.7</v>
      </c>
      <c r="F8" s="8">
        <v>265000</v>
      </c>
      <c r="H8" s="8" t="s">
        <v>21</v>
      </c>
    </row>
    <row r="9" spans="1:16" x14ac:dyDescent="0.25">
      <c r="A9" s="8" t="s">
        <v>21</v>
      </c>
      <c r="B9" s="8">
        <v>68.63</v>
      </c>
      <c r="C9" s="8">
        <v>218000</v>
      </c>
      <c r="D9" s="8" t="s">
        <v>17</v>
      </c>
      <c r="E9" s="8">
        <v>68.81</v>
      </c>
      <c r="F9" s="8">
        <v>360000</v>
      </c>
    </row>
    <row r="10" spans="1:16" x14ac:dyDescent="0.25">
      <c r="A10" s="8" t="s">
        <v>21</v>
      </c>
      <c r="B10" s="8">
        <v>64.66</v>
      </c>
      <c r="C10" s="8">
        <v>200000</v>
      </c>
      <c r="D10" s="8" t="s">
        <v>17</v>
      </c>
      <c r="E10" s="8">
        <v>57.69</v>
      </c>
      <c r="F10" s="8">
        <v>265000</v>
      </c>
    </row>
    <row r="11" spans="1:16" x14ac:dyDescent="0.25">
      <c r="A11" s="8" t="s">
        <v>21</v>
      </c>
      <c r="B11" s="8">
        <v>62.54</v>
      </c>
      <c r="C11" s="8">
        <v>300000</v>
      </c>
      <c r="D11" s="8" t="s">
        <v>17</v>
      </c>
      <c r="E11" s="8">
        <v>56.7</v>
      </c>
      <c r="F11" s="8">
        <v>250000</v>
      </c>
    </row>
    <row r="12" spans="1:16" x14ac:dyDescent="0.25">
      <c r="A12" s="8" t="s">
        <v>21</v>
      </c>
      <c r="B12" s="8">
        <v>67.28</v>
      </c>
      <c r="C12" s="8">
        <v>262000</v>
      </c>
      <c r="D12" s="8" t="s">
        <v>17</v>
      </c>
      <c r="E12" s="8">
        <v>58.32</v>
      </c>
      <c r="F12" s="8">
        <v>251000</v>
      </c>
    </row>
    <row r="13" spans="1:16" x14ac:dyDescent="0.25">
      <c r="A13" s="8" t="s">
        <v>21</v>
      </c>
      <c r="B13" s="8">
        <v>77.89</v>
      </c>
      <c r="C13" s="8">
        <v>236000</v>
      </c>
      <c r="D13" s="8" t="s">
        <v>17</v>
      </c>
      <c r="E13" s="8">
        <v>62.21</v>
      </c>
      <c r="F13" s="8">
        <v>278000</v>
      </c>
    </row>
    <row r="14" spans="1:16" x14ac:dyDescent="0.25">
      <c r="A14" s="8" t="s">
        <v>21</v>
      </c>
      <c r="B14" s="8">
        <v>63.62</v>
      </c>
      <c r="C14" s="8">
        <v>300000</v>
      </c>
      <c r="D14" s="8" t="s">
        <v>17</v>
      </c>
      <c r="E14" s="8">
        <v>62.77</v>
      </c>
      <c r="F14" s="8">
        <v>251000</v>
      </c>
    </row>
    <row r="15" spans="1:16" x14ac:dyDescent="0.25">
      <c r="A15" s="8" t="s">
        <v>21</v>
      </c>
      <c r="B15" s="8">
        <v>74.010000000000005</v>
      </c>
      <c r="C15" s="8">
        <v>360000</v>
      </c>
      <c r="D15" s="8" t="s">
        <v>17</v>
      </c>
      <c r="E15" s="8">
        <v>62.74</v>
      </c>
      <c r="F15" s="8">
        <v>300000</v>
      </c>
    </row>
    <row r="16" spans="1:16" x14ac:dyDescent="0.25">
      <c r="A16" s="8" t="s">
        <v>21</v>
      </c>
      <c r="B16" s="8">
        <v>65.33</v>
      </c>
      <c r="C16" s="8">
        <v>262000</v>
      </c>
      <c r="D16" s="8" t="s">
        <v>17</v>
      </c>
      <c r="E16" s="8">
        <v>55.47</v>
      </c>
      <c r="F16" s="8">
        <v>320000</v>
      </c>
    </row>
    <row r="17" spans="1:6" x14ac:dyDescent="0.25">
      <c r="A17" s="8" t="s">
        <v>21</v>
      </c>
      <c r="B17" s="8">
        <v>57.55</v>
      </c>
      <c r="C17" s="8">
        <v>240000</v>
      </c>
      <c r="D17" s="8" t="s">
        <v>17</v>
      </c>
      <c r="E17" s="8">
        <v>56.86</v>
      </c>
      <c r="F17" s="8">
        <v>240000</v>
      </c>
    </row>
    <row r="18" spans="1:6" x14ac:dyDescent="0.25">
      <c r="A18" s="8" t="s">
        <v>21</v>
      </c>
      <c r="B18" s="8">
        <v>64.150000000000006</v>
      </c>
      <c r="C18" s="8">
        <v>350000</v>
      </c>
      <c r="D18" s="8" t="s">
        <v>17</v>
      </c>
      <c r="E18" s="8">
        <v>69.760000000000005</v>
      </c>
      <c r="F18" s="8">
        <v>251000</v>
      </c>
    </row>
    <row r="19" spans="1:6" x14ac:dyDescent="0.25">
      <c r="A19" s="8" t="s">
        <v>21</v>
      </c>
      <c r="B19" s="8">
        <v>51.29</v>
      </c>
      <c r="C19" s="8">
        <v>262000</v>
      </c>
      <c r="D19" s="8" t="s">
        <v>17</v>
      </c>
      <c r="E19" s="8">
        <v>62.9</v>
      </c>
      <c r="F19" s="8">
        <v>300000</v>
      </c>
    </row>
    <row r="20" spans="1:6" x14ac:dyDescent="0.25">
      <c r="A20" s="8" t="s">
        <v>21</v>
      </c>
      <c r="B20" s="8">
        <v>72.78</v>
      </c>
      <c r="C20" s="8">
        <v>260000</v>
      </c>
      <c r="D20" s="8" t="s">
        <v>17</v>
      </c>
      <c r="E20" s="8">
        <v>66.53</v>
      </c>
      <c r="F20" s="8">
        <v>251000</v>
      </c>
    </row>
    <row r="21" spans="1:6" x14ac:dyDescent="0.25">
      <c r="A21" s="8" t="s">
        <v>21</v>
      </c>
      <c r="B21" s="8">
        <v>51.45</v>
      </c>
      <c r="C21" s="8">
        <v>262000</v>
      </c>
      <c r="D21" s="8" t="s">
        <v>17</v>
      </c>
      <c r="E21" s="8">
        <v>71.63</v>
      </c>
      <c r="F21" s="8">
        <v>251000</v>
      </c>
    </row>
    <row r="22" spans="1:6" x14ac:dyDescent="0.25">
      <c r="A22" s="8" t="s">
        <v>21</v>
      </c>
      <c r="B22" s="8">
        <v>66.72</v>
      </c>
      <c r="C22" s="8">
        <v>287000</v>
      </c>
      <c r="D22" s="8" t="s">
        <v>17</v>
      </c>
      <c r="E22" s="8">
        <v>56.11</v>
      </c>
      <c r="F22" s="8">
        <v>251000</v>
      </c>
    </row>
    <row r="23" spans="1:6" x14ac:dyDescent="0.25">
      <c r="A23" s="8" t="s">
        <v>21</v>
      </c>
      <c r="B23" s="8">
        <v>51.21</v>
      </c>
      <c r="C23" s="8">
        <v>262000</v>
      </c>
      <c r="D23" s="8" t="s">
        <v>17</v>
      </c>
      <c r="E23" s="8">
        <v>62.98</v>
      </c>
      <c r="F23" s="8">
        <v>200000</v>
      </c>
    </row>
    <row r="24" spans="1:6" x14ac:dyDescent="0.25">
      <c r="A24" s="8" t="s">
        <v>21</v>
      </c>
      <c r="B24" s="8">
        <v>69.7</v>
      </c>
      <c r="C24" s="8">
        <v>200000</v>
      </c>
      <c r="D24" s="8" t="s">
        <v>17</v>
      </c>
      <c r="E24" s="8">
        <v>62.65</v>
      </c>
      <c r="F24" s="8">
        <v>251000</v>
      </c>
    </row>
    <row r="25" spans="1:6" x14ac:dyDescent="0.25">
      <c r="A25" s="8" t="s">
        <v>21</v>
      </c>
      <c r="B25" s="8">
        <v>54.55</v>
      </c>
      <c r="C25" s="8">
        <v>204000</v>
      </c>
      <c r="D25" s="8" t="s">
        <v>17</v>
      </c>
      <c r="E25" s="8">
        <v>65.489999999999995</v>
      </c>
      <c r="F25" s="8">
        <v>251000</v>
      </c>
    </row>
    <row r="26" spans="1:6" x14ac:dyDescent="0.25">
      <c r="A26" s="8" t="s">
        <v>21</v>
      </c>
      <c r="B26" s="8">
        <v>62.46</v>
      </c>
      <c r="C26" s="8">
        <v>250000</v>
      </c>
      <c r="D26" s="8" t="s">
        <v>17</v>
      </c>
      <c r="E26" s="8">
        <v>65.56</v>
      </c>
      <c r="F26" s="8">
        <v>216000</v>
      </c>
    </row>
    <row r="27" spans="1:6" x14ac:dyDescent="0.25">
      <c r="A27" s="8" t="s">
        <v>21</v>
      </c>
      <c r="B27" s="8">
        <v>66.88</v>
      </c>
      <c r="C27" s="8">
        <v>240000</v>
      </c>
      <c r="D27" s="8" t="s">
        <v>17</v>
      </c>
      <c r="E27" s="8">
        <v>52.71</v>
      </c>
      <c r="F27" s="8">
        <v>220000</v>
      </c>
    </row>
    <row r="28" spans="1:6" x14ac:dyDescent="0.25">
      <c r="A28" s="8" t="s">
        <v>21</v>
      </c>
      <c r="B28" s="8">
        <v>63.59</v>
      </c>
      <c r="C28" s="8">
        <v>360000</v>
      </c>
      <c r="D28" s="8" t="s">
        <v>17</v>
      </c>
      <c r="E28" s="8">
        <v>59.5</v>
      </c>
      <c r="F28" s="8">
        <v>251000</v>
      </c>
    </row>
    <row r="29" spans="1:6" x14ac:dyDescent="0.25">
      <c r="A29" s="8" t="s">
        <v>21</v>
      </c>
      <c r="B29" s="8">
        <v>57.99</v>
      </c>
      <c r="C29" s="8">
        <v>268000</v>
      </c>
      <c r="D29" s="8" t="s">
        <v>17</v>
      </c>
      <c r="E29" s="8">
        <v>57.1</v>
      </c>
      <c r="F29" s="8">
        <v>251000</v>
      </c>
    </row>
    <row r="30" spans="1:6" x14ac:dyDescent="0.25">
      <c r="A30" s="8" t="s">
        <v>21</v>
      </c>
      <c r="B30" s="8">
        <v>56.66</v>
      </c>
      <c r="C30" s="8">
        <v>265000</v>
      </c>
      <c r="D30" s="8" t="s">
        <v>17</v>
      </c>
      <c r="E30" s="8">
        <v>58.46</v>
      </c>
      <c r="F30" s="8">
        <v>275000</v>
      </c>
    </row>
    <row r="31" spans="1:6" x14ac:dyDescent="0.25">
      <c r="A31" s="8" t="s">
        <v>21</v>
      </c>
      <c r="B31" s="8">
        <v>57.24</v>
      </c>
      <c r="C31" s="8">
        <v>260000</v>
      </c>
      <c r="D31" s="8" t="s">
        <v>17</v>
      </c>
      <c r="E31" s="8">
        <v>59.24</v>
      </c>
      <c r="F31" s="8">
        <v>251000</v>
      </c>
    </row>
    <row r="32" spans="1:6" x14ac:dyDescent="0.25">
      <c r="A32" s="8" t="s">
        <v>21</v>
      </c>
      <c r="B32" s="8">
        <v>62.48</v>
      </c>
      <c r="C32" s="8">
        <v>300000</v>
      </c>
      <c r="D32" s="8" t="s">
        <v>17</v>
      </c>
      <c r="E32" s="8">
        <v>67</v>
      </c>
      <c r="F32" s="8">
        <v>251000</v>
      </c>
    </row>
    <row r="33" spans="1:14" x14ac:dyDescent="0.25">
      <c r="A33" s="8" t="s">
        <v>21</v>
      </c>
      <c r="B33" s="8">
        <v>59.69</v>
      </c>
      <c r="C33" s="8">
        <v>240000</v>
      </c>
      <c r="D33" s="8" t="s">
        <v>17</v>
      </c>
      <c r="E33" s="8">
        <v>67.989999999999995</v>
      </c>
      <c r="F33" s="8">
        <v>251000</v>
      </c>
    </row>
    <row r="34" spans="1:14" x14ac:dyDescent="0.25">
      <c r="A34" s="8" t="s">
        <v>21</v>
      </c>
      <c r="B34" s="8">
        <v>58.78</v>
      </c>
      <c r="C34" s="8">
        <v>240000</v>
      </c>
      <c r="D34" s="8" t="s">
        <v>17</v>
      </c>
      <c r="E34" s="8">
        <v>62.35</v>
      </c>
      <c r="F34" s="8">
        <v>240000</v>
      </c>
    </row>
    <row r="35" spans="1:14" x14ac:dyDescent="0.25">
      <c r="A35" s="8" t="s">
        <v>21</v>
      </c>
      <c r="B35" s="8">
        <v>60.99</v>
      </c>
      <c r="C35" s="8">
        <v>275000</v>
      </c>
      <c r="D35" s="8" t="s">
        <v>17</v>
      </c>
      <c r="E35" s="8">
        <v>59.08</v>
      </c>
      <c r="F35" s="8">
        <v>251000</v>
      </c>
    </row>
    <row r="36" spans="1:14" x14ac:dyDescent="0.25">
      <c r="A36" s="8" t="s">
        <v>21</v>
      </c>
      <c r="B36" s="8">
        <v>68.069999999999993</v>
      </c>
      <c r="C36" s="8">
        <v>275000</v>
      </c>
      <c r="D36" s="8" t="s">
        <v>17</v>
      </c>
      <c r="E36" s="8">
        <v>64.36</v>
      </c>
      <c r="F36" s="8">
        <v>210000</v>
      </c>
    </row>
    <row r="37" spans="1:14" x14ac:dyDescent="0.25">
      <c r="A37" s="8" t="s">
        <v>21</v>
      </c>
      <c r="B37" s="8">
        <v>65.45</v>
      </c>
      <c r="C37" s="8">
        <v>360000</v>
      </c>
      <c r="D37" s="8" t="s">
        <v>17</v>
      </c>
      <c r="E37" s="8">
        <v>62.36</v>
      </c>
      <c r="F37" s="8">
        <v>210000</v>
      </c>
    </row>
    <row r="38" spans="1:14" x14ac:dyDescent="0.25">
      <c r="A38" s="8" t="s">
        <v>21</v>
      </c>
      <c r="B38" s="8">
        <v>66.94</v>
      </c>
      <c r="C38" s="8">
        <v>240000</v>
      </c>
      <c r="D38" s="8" t="s">
        <v>17</v>
      </c>
      <c r="E38" s="8">
        <v>62.79</v>
      </c>
      <c r="F38" s="8">
        <v>251000</v>
      </c>
    </row>
    <row r="39" spans="1:14" x14ac:dyDescent="0.25">
      <c r="A39" s="8" t="s">
        <v>21</v>
      </c>
      <c r="B39" s="8">
        <v>68.53</v>
      </c>
      <c r="C39" s="8">
        <v>240000</v>
      </c>
      <c r="D39" s="8" t="s">
        <v>17</v>
      </c>
      <c r="E39" s="8">
        <v>55.41</v>
      </c>
      <c r="F39" s="8">
        <v>251000</v>
      </c>
    </row>
    <row r="40" spans="1:14" x14ac:dyDescent="0.25">
      <c r="A40" s="8" t="s">
        <v>21</v>
      </c>
      <c r="B40" s="8">
        <v>59.75</v>
      </c>
      <c r="C40" s="8">
        <v>218000</v>
      </c>
      <c r="D40" s="8" t="s">
        <v>17</v>
      </c>
      <c r="E40" s="8">
        <v>64.95</v>
      </c>
      <c r="F40" s="8">
        <v>251000</v>
      </c>
    </row>
    <row r="41" spans="1:14" x14ac:dyDescent="0.25">
      <c r="A41" s="8" t="s">
        <v>21</v>
      </c>
      <c r="B41" s="8">
        <v>67.2</v>
      </c>
      <c r="C41" s="8">
        <v>336000</v>
      </c>
      <c r="D41" s="8" t="s">
        <v>17</v>
      </c>
      <c r="E41" s="8">
        <v>60.44</v>
      </c>
      <c r="F41" s="8">
        <v>380000</v>
      </c>
      <c r="H41" s="27" t="s">
        <v>44</v>
      </c>
      <c r="I41" s="27"/>
      <c r="J41" s="27"/>
      <c r="K41" s="27"/>
      <c r="L41" s="27"/>
      <c r="M41" s="27"/>
      <c r="N41" s="27"/>
    </row>
    <row r="42" spans="1:14" x14ac:dyDescent="0.25">
      <c r="A42" s="8" t="s">
        <v>21</v>
      </c>
      <c r="B42" s="8">
        <v>64.27</v>
      </c>
      <c r="C42" s="8">
        <v>230000</v>
      </c>
      <c r="D42" s="8" t="s">
        <v>17</v>
      </c>
      <c r="E42" s="8">
        <v>65.83</v>
      </c>
      <c r="F42" s="8">
        <v>240000</v>
      </c>
      <c r="H42" s="27" t="s">
        <v>108</v>
      </c>
      <c r="I42" s="27"/>
      <c r="J42" s="27"/>
      <c r="K42" s="27"/>
      <c r="L42" s="27"/>
      <c r="M42" s="27"/>
      <c r="N42" s="27"/>
    </row>
    <row r="43" spans="1:14" x14ac:dyDescent="0.25">
      <c r="A43" s="8" t="s">
        <v>21</v>
      </c>
      <c r="B43" s="8">
        <v>59.42</v>
      </c>
      <c r="C43" s="8">
        <v>270000</v>
      </c>
      <c r="D43" s="8" t="s">
        <v>17</v>
      </c>
      <c r="E43" s="8">
        <v>58.23</v>
      </c>
      <c r="F43" s="8">
        <v>360000</v>
      </c>
      <c r="H43" s="27" t="s">
        <v>109</v>
      </c>
      <c r="I43" s="27"/>
      <c r="J43" s="27"/>
      <c r="K43" s="27"/>
      <c r="L43" s="27"/>
      <c r="M43" s="27"/>
      <c r="N43" s="27"/>
    </row>
    <row r="44" spans="1:14" x14ac:dyDescent="0.25">
      <c r="A44" s="8" t="s">
        <v>21</v>
      </c>
      <c r="B44" s="8">
        <v>70.2</v>
      </c>
      <c r="C44" s="8">
        <v>300000</v>
      </c>
      <c r="D44" s="8" t="s">
        <v>17</v>
      </c>
      <c r="E44" s="8">
        <v>55.3</v>
      </c>
      <c r="F44" s="8">
        <v>251000</v>
      </c>
    </row>
    <row r="45" spans="1:14" x14ac:dyDescent="0.25">
      <c r="A45" s="8" t="s">
        <v>21</v>
      </c>
      <c r="B45" s="8">
        <v>60.44</v>
      </c>
      <c r="C45" s="8">
        <v>262000</v>
      </c>
      <c r="D45" s="8" t="s">
        <v>17</v>
      </c>
      <c r="E45" s="8">
        <v>73.52</v>
      </c>
      <c r="F45" s="8">
        <v>200000</v>
      </c>
    </row>
    <row r="46" spans="1:14" x14ac:dyDescent="0.25">
      <c r="A46" s="8" t="s">
        <v>21</v>
      </c>
      <c r="B46" s="8">
        <v>66.69</v>
      </c>
      <c r="C46" s="8">
        <v>300000</v>
      </c>
      <c r="D46" s="8" t="s">
        <v>17</v>
      </c>
      <c r="E46" s="8">
        <v>56.09</v>
      </c>
      <c r="F46" s="8">
        <v>251000</v>
      </c>
    </row>
    <row r="47" spans="1:14" x14ac:dyDescent="0.25">
      <c r="A47" s="8" t="s">
        <v>21</v>
      </c>
      <c r="B47" s="8">
        <v>62</v>
      </c>
      <c r="C47" s="8">
        <v>300000</v>
      </c>
      <c r="D47" s="8" t="s">
        <v>17</v>
      </c>
      <c r="E47" s="8">
        <v>54.8</v>
      </c>
      <c r="F47" s="8">
        <v>250000</v>
      </c>
    </row>
    <row r="48" spans="1:14" x14ac:dyDescent="0.25">
      <c r="A48" s="8" t="s">
        <v>21</v>
      </c>
      <c r="B48" s="8">
        <v>57.03</v>
      </c>
      <c r="C48" s="8">
        <v>220000</v>
      </c>
      <c r="D48" s="8" t="s">
        <v>17</v>
      </c>
      <c r="E48" s="8">
        <v>60.64</v>
      </c>
      <c r="F48" s="8">
        <v>251000</v>
      </c>
    </row>
    <row r="49" spans="1:6" x14ac:dyDescent="0.25">
      <c r="A49" s="8" t="s">
        <v>21</v>
      </c>
      <c r="B49" s="8">
        <v>68.03</v>
      </c>
      <c r="C49" s="8">
        <v>300000</v>
      </c>
      <c r="D49" s="8" t="s">
        <v>17</v>
      </c>
      <c r="E49" s="8">
        <v>53.94</v>
      </c>
      <c r="F49" s="8">
        <v>250000</v>
      </c>
    </row>
    <row r="50" spans="1:6" x14ac:dyDescent="0.25">
      <c r="A50" s="8" t="s">
        <v>21</v>
      </c>
      <c r="B50" s="8">
        <v>59.47</v>
      </c>
      <c r="C50" s="8">
        <v>230000</v>
      </c>
      <c r="D50" s="8" t="s">
        <v>17</v>
      </c>
      <c r="E50" s="8">
        <v>55.01</v>
      </c>
      <c r="F50" s="8">
        <v>250000</v>
      </c>
    </row>
    <row r="51" spans="1:6" x14ac:dyDescent="0.25">
      <c r="A51" s="8" t="s">
        <v>21</v>
      </c>
      <c r="B51" s="8">
        <v>54.97</v>
      </c>
      <c r="C51" s="8">
        <v>260000</v>
      </c>
      <c r="D51" s="8" t="s">
        <v>17</v>
      </c>
      <c r="E51" s="8">
        <v>70.48</v>
      </c>
      <c r="F51" s="8">
        <v>276000</v>
      </c>
    </row>
    <row r="52" spans="1:6" x14ac:dyDescent="0.25">
      <c r="A52" s="8" t="s">
        <v>21</v>
      </c>
      <c r="B52" s="8">
        <v>64.44</v>
      </c>
      <c r="C52" s="8">
        <v>300000</v>
      </c>
      <c r="D52" s="8" t="s">
        <v>17</v>
      </c>
      <c r="E52" s="8">
        <v>58.81</v>
      </c>
      <c r="F52" s="8">
        <v>251000</v>
      </c>
    </row>
    <row r="53" spans="1:6" x14ac:dyDescent="0.25">
      <c r="A53" s="8" t="s">
        <v>21</v>
      </c>
      <c r="B53" s="8">
        <v>69.03</v>
      </c>
      <c r="C53" s="8">
        <v>262000</v>
      </c>
      <c r="D53" s="8" t="s">
        <v>17</v>
      </c>
      <c r="E53" s="8">
        <v>71.489999999999995</v>
      </c>
      <c r="F53" s="8">
        <v>250000</v>
      </c>
    </row>
    <row r="54" spans="1:6" x14ac:dyDescent="0.25">
      <c r="A54" s="8" t="s">
        <v>21</v>
      </c>
      <c r="B54" s="8">
        <v>57.31</v>
      </c>
      <c r="C54" s="8">
        <v>220000</v>
      </c>
      <c r="D54" s="8" t="s">
        <v>17</v>
      </c>
      <c r="E54" s="8">
        <v>56.7</v>
      </c>
      <c r="F54" s="8">
        <v>240000</v>
      </c>
    </row>
    <row r="55" spans="1:6" x14ac:dyDescent="0.25">
      <c r="A55" s="8" t="s">
        <v>21</v>
      </c>
      <c r="B55" s="8">
        <v>59.47</v>
      </c>
      <c r="C55" s="8">
        <v>262000</v>
      </c>
      <c r="D55" s="8" t="s">
        <v>17</v>
      </c>
      <c r="E55" s="8">
        <v>61.26</v>
      </c>
      <c r="F55" s="8">
        <v>250000</v>
      </c>
    </row>
    <row r="56" spans="1:6" x14ac:dyDescent="0.25">
      <c r="A56" s="8" t="s">
        <v>21</v>
      </c>
      <c r="B56" s="8">
        <v>61.31</v>
      </c>
      <c r="C56" s="8">
        <v>300000</v>
      </c>
      <c r="D56" s="8" t="s">
        <v>17</v>
      </c>
      <c r="E56" s="8">
        <v>58.4</v>
      </c>
      <c r="F56" s="8">
        <v>250000</v>
      </c>
    </row>
    <row r="57" spans="1:6" x14ac:dyDescent="0.25">
      <c r="A57" s="8" t="s">
        <v>21</v>
      </c>
      <c r="B57" s="8">
        <v>65.69</v>
      </c>
      <c r="C57" s="8">
        <v>262000</v>
      </c>
      <c r="D57" s="8" t="s">
        <v>17</v>
      </c>
      <c r="E57" s="8">
        <v>53.49</v>
      </c>
      <c r="F57" s="8">
        <v>300000</v>
      </c>
    </row>
    <row r="58" spans="1:6" x14ac:dyDescent="0.25">
      <c r="A58" s="8" t="s">
        <v>21</v>
      </c>
      <c r="B58" s="8">
        <v>58.31</v>
      </c>
      <c r="C58" s="8">
        <v>300000</v>
      </c>
      <c r="D58" s="8" t="s">
        <v>17</v>
      </c>
      <c r="E58" s="8">
        <v>60.98</v>
      </c>
      <c r="F58" s="8">
        <v>250000</v>
      </c>
    </row>
    <row r="59" spans="1:6" x14ac:dyDescent="0.25">
      <c r="A59" s="8" t="s">
        <v>21</v>
      </c>
      <c r="B59" s="8">
        <v>63.08</v>
      </c>
      <c r="C59" s="8">
        <v>280000</v>
      </c>
      <c r="D59" s="8" t="s">
        <v>17</v>
      </c>
      <c r="E59" s="8">
        <v>65.63</v>
      </c>
      <c r="F59" s="8">
        <v>200000</v>
      </c>
    </row>
    <row r="60" spans="1:6" x14ac:dyDescent="0.25">
      <c r="A60" s="8" t="s">
        <v>21</v>
      </c>
      <c r="B60" s="8">
        <v>60.5</v>
      </c>
      <c r="C60" s="8">
        <v>216000</v>
      </c>
      <c r="D60" s="8" t="s">
        <v>17</v>
      </c>
      <c r="E60" s="8">
        <v>60.41</v>
      </c>
      <c r="F60" s="8">
        <v>225000</v>
      </c>
    </row>
    <row r="61" spans="1:6" x14ac:dyDescent="0.25">
      <c r="A61" s="8" t="s">
        <v>21</v>
      </c>
      <c r="B61" s="8">
        <v>70.849999999999994</v>
      </c>
      <c r="C61" s="8">
        <v>300000</v>
      </c>
      <c r="D61" s="8" t="s">
        <v>17</v>
      </c>
      <c r="E61" s="8">
        <v>61.9</v>
      </c>
      <c r="F61" s="8">
        <v>251000</v>
      </c>
    </row>
    <row r="62" spans="1:6" x14ac:dyDescent="0.25">
      <c r="A62" s="8" t="s">
        <v>21</v>
      </c>
      <c r="B62" s="8">
        <v>67.05</v>
      </c>
      <c r="C62" s="8">
        <v>240000</v>
      </c>
      <c r="D62" s="8" t="s">
        <v>17</v>
      </c>
      <c r="E62" s="8">
        <v>55.14</v>
      </c>
      <c r="F62" s="8">
        <v>233000</v>
      </c>
    </row>
    <row r="63" spans="1:6" x14ac:dyDescent="0.25">
      <c r="A63" s="8" t="s">
        <v>21</v>
      </c>
      <c r="B63" s="8">
        <v>71</v>
      </c>
      <c r="C63" s="8">
        <v>236000</v>
      </c>
      <c r="D63" s="8" t="s">
        <v>17</v>
      </c>
      <c r="E63" s="8">
        <v>58.54</v>
      </c>
      <c r="F63" s="8">
        <v>251000</v>
      </c>
    </row>
    <row r="64" spans="1:6" x14ac:dyDescent="0.25">
      <c r="A64" s="8" t="s">
        <v>21</v>
      </c>
      <c r="B64" s="8">
        <v>73.33</v>
      </c>
      <c r="C64" s="8">
        <v>350000</v>
      </c>
      <c r="D64" s="8" t="s">
        <v>17</v>
      </c>
      <c r="E64" s="8">
        <v>65.989999999999995</v>
      </c>
      <c r="F64" s="8">
        <v>251000</v>
      </c>
    </row>
    <row r="65" spans="1:6" x14ac:dyDescent="0.25">
      <c r="A65" s="8" t="s">
        <v>21</v>
      </c>
      <c r="B65" s="8">
        <v>68.2</v>
      </c>
      <c r="C65" s="8">
        <v>210000</v>
      </c>
      <c r="D65" s="8" t="s">
        <v>17</v>
      </c>
      <c r="E65" s="8">
        <v>52.72</v>
      </c>
      <c r="F65" s="8">
        <v>255000</v>
      </c>
    </row>
    <row r="66" spans="1:6" x14ac:dyDescent="0.25">
      <c r="A66" s="8" t="s">
        <v>21</v>
      </c>
      <c r="B66" s="8">
        <v>68.55</v>
      </c>
      <c r="C66" s="8">
        <v>250000</v>
      </c>
      <c r="D66" s="8" t="s">
        <v>17</v>
      </c>
      <c r="E66" s="8">
        <v>60.59</v>
      </c>
      <c r="F66" s="8">
        <v>251000</v>
      </c>
    </row>
    <row r="67" spans="1:6" x14ac:dyDescent="0.25">
      <c r="A67" s="8" t="s">
        <v>21</v>
      </c>
      <c r="B67" s="8">
        <v>64.150000000000006</v>
      </c>
      <c r="C67" s="8">
        <v>262000</v>
      </c>
      <c r="D67" s="8" t="s">
        <v>17</v>
      </c>
      <c r="E67" s="8">
        <v>72.290000000000006</v>
      </c>
      <c r="F67" s="8">
        <v>300000</v>
      </c>
    </row>
    <row r="68" spans="1:6" x14ac:dyDescent="0.25">
      <c r="A68" s="8" t="s">
        <v>21</v>
      </c>
      <c r="B68" s="8">
        <v>60.78</v>
      </c>
      <c r="C68" s="8">
        <v>360000</v>
      </c>
      <c r="D68" s="8" t="s">
        <v>17</v>
      </c>
      <c r="E68" s="8">
        <v>62.72</v>
      </c>
      <c r="F68" s="8">
        <v>251000</v>
      </c>
    </row>
    <row r="69" spans="1:6" x14ac:dyDescent="0.25">
      <c r="A69" s="8" t="s">
        <v>21</v>
      </c>
      <c r="B69" s="8">
        <v>67.13</v>
      </c>
      <c r="C69" s="8">
        <v>250000</v>
      </c>
      <c r="D69" s="8" t="s">
        <v>17</v>
      </c>
      <c r="E69" s="8">
        <v>52.38</v>
      </c>
      <c r="F69" s="8">
        <v>240000</v>
      </c>
    </row>
    <row r="70" spans="1:6" x14ac:dyDescent="0.25">
      <c r="A70" s="8" t="s">
        <v>21</v>
      </c>
      <c r="B70" s="8">
        <v>61.58</v>
      </c>
      <c r="C70" s="8">
        <v>262000</v>
      </c>
      <c r="D70" s="8" t="s">
        <v>17</v>
      </c>
      <c r="E70" s="8">
        <v>58.79</v>
      </c>
      <c r="F70" s="8">
        <v>251000</v>
      </c>
    </row>
    <row r="71" spans="1:6" x14ac:dyDescent="0.25">
      <c r="A71" s="8" t="s">
        <v>21</v>
      </c>
      <c r="B71" s="8">
        <v>71.77</v>
      </c>
      <c r="C71" s="8">
        <v>250000</v>
      </c>
      <c r="D71" s="8" t="s">
        <v>17</v>
      </c>
      <c r="E71" s="8">
        <v>65.48</v>
      </c>
      <c r="F71" s="8">
        <v>251000</v>
      </c>
    </row>
    <row r="72" spans="1:6" x14ac:dyDescent="0.25">
      <c r="A72" s="8" t="s">
        <v>21</v>
      </c>
      <c r="B72" s="8">
        <v>54.43</v>
      </c>
      <c r="C72" s="8">
        <v>220000</v>
      </c>
      <c r="D72" s="8" t="s">
        <v>17</v>
      </c>
      <c r="E72" s="8">
        <v>69.28</v>
      </c>
      <c r="F72" s="8">
        <v>251000</v>
      </c>
    </row>
    <row r="73" spans="1:6" x14ac:dyDescent="0.25">
      <c r="A73" s="8" t="s">
        <v>21</v>
      </c>
      <c r="B73" s="8">
        <v>56.94</v>
      </c>
      <c r="C73" s="8">
        <v>265000</v>
      </c>
      <c r="D73" s="8" t="s">
        <v>17</v>
      </c>
      <c r="E73" s="8">
        <v>52.64</v>
      </c>
      <c r="F73" s="8">
        <v>300000</v>
      </c>
    </row>
    <row r="74" spans="1:6" x14ac:dyDescent="0.25">
      <c r="A74" s="8" t="s">
        <v>21</v>
      </c>
      <c r="B74" s="8">
        <v>61.29</v>
      </c>
      <c r="C74" s="8">
        <v>260000</v>
      </c>
      <c r="D74" s="8" t="s">
        <v>17</v>
      </c>
      <c r="E74" s="8">
        <v>59.32</v>
      </c>
      <c r="F74" s="8">
        <v>251000</v>
      </c>
    </row>
    <row r="75" spans="1:6" x14ac:dyDescent="0.25">
      <c r="A75" s="8" t="s">
        <v>21</v>
      </c>
      <c r="B75" s="8">
        <v>60.39</v>
      </c>
      <c r="C75" s="8">
        <v>300000</v>
      </c>
      <c r="D75" s="8" t="s">
        <v>17</v>
      </c>
      <c r="E75" s="8">
        <v>60.69</v>
      </c>
      <c r="F75" s="8">
        <v>251000</v>
      </c>
    </row>
    <row r="76" spans="1:6" x14ac:dyDescent="0.25">
      <c r="A76" s="8" t="s">
        <v>21</v>
      </c>
      <c r="B76" s="8">
        <v>58.52</v>
      </c>
      <c r="C76" s="8">
        <v>262000</v>
      </c>
      <c r="D76" s="8" t="s">
        <v>17</v>
      </c>
      <c r="E76" s="8">
        <v>57.9</v>
      </c>
      <c r="F76" s="8">
        <v>220000</v>
      </c>
    </row>
    <row r="77" spans="1:6" x14ac:dyDescent="0.25">
      <c r="A77" s="8" t="s">
        <v>21</v>
      </c>
      <c r="B77" s="8">
        <v>62.28</v>
      </c>
      <c r="C77" s="8">
        <v>300000</v>
      </c>
      <c r="D77" s="8" t="s">
        <v>17</v>
      </c>
      <c r="E77" s="8">
        <v>68.069999999999993</v>
      </c>
      <c r="F77" s="8">
        <v>350000</v>
      </c>
    </row>
    <row r="78" spans="1:6" x14ac:dyDescent="0.25">
      <c r="A78" s="8" t="s">
        <v>21</v>
      </c>
      <c r="B78" s="8">
        <v>64.08</v>
      </c>
      <c r="C78" s="8">
        <v>240000</v>
      </c>
      <c r="D78" s="8" t="s">
        <v>17</v>
      </c>
      <c r="E78" s="8">
        <v>72.14</v>
      </c>
      <c r="F78" s="8">
        <v>251000</v>
      </c>
    </row>
    <row r="79" spans="1:6" x14ac:dyDescent="0.25">
      <c r="A79" s="8" t="s">
        <v>21</v>
      </c>
      <c r="B79" s="8">
        <v>58.87</v>
      </c>
      <c r="C79" s="8">
        <v>270000</v>
      </c>
      <c r="D79" s="8" t="s">
        <v>17</v>
      </c>
      <c r="E79" s="8">
        <v>60.02</v>
      </c>
      <c r="F79" s="8">
        <v>251000</v>
      </c>
    </row>
    <row r="80" spans="1:6" x14ac:dyDescent="0.25">
      <c r="A80" s="8" t="s">
        <v>21</v>
      </c>
      <c r="B80" s="8">
        <v>65.25</v>
      </c>
      <c r="C80" s="8">
        <v>240000</v>
      </c>
      <c r="D80" s="8" t="s">
        <v>17</v>
      </c>
      <c r="E80" s="8">
        <v>61.82</v>
      </c>
      <c r="F80" s="8">
        <v>276000</v>
      </c>
    </row>
    <row r="81" spans="1:6" x14ac:dyDescent="0.25">
      <c r="A81" s="8" t="s">
        <v>21</v>
      </c>
      <c r="B81" s="8">
        <v>62.48</v>
      </c>
      <c r="C81" s="8">
        <v>340000</v>
      </c>
      <c r="D81" s="8" t="s">
        <v>17</v>
      </c>
      <c r="E81" s="8">
        <v>57.29</v>
      </c>
      <c r="F81" s="8">
        <v>251000</v>
      </c>
    </row>
    <row r="82" spans="1:6" x14ac:dyDescent="0.25">
      <c r="A82" s="8" t="s">
        <v>21</v>
      </c>
      <c r="B82" s="8">
        <v>53.2</v>
      </c>
      <c r="C82" s="8">
        <v>250000</v>
      </c>
      <c r="D82" s="8" t="s">
        <v>17</v>
      </c>
      <c r="E82" s="8">
        <v>71.430000000000007</v>
      </c>
      <c r="F82" s="8">
        <v>252000</v>
      </c>
    </row>
    <row r="83" spans="1:6" x14ac:dyDescent="0.25">
      <c r="A83" s="8" t="s">
        <v>21</v>
      </c>
      <c r="B83" s="8">
        <v>55.03</v>
      </c>
      <c r="C83" s="8">
        <v>300000</v>
      </c>
      <c r="D83" s="8" t="s">
        <v>17</v>
      </c>
      <c r="E83" s="8">
        <v>56.63</v>
      </c>
      <c r="F83" s="8">
        <v>300000</v>
      </c>
    </row>
    <row r="84" spans="1:6" x14ac:dyDescent="0.25">
      <c r="A84" s="8" t="s">
        <v>21</v>
      </c>
      <c r="B84" s="8">
        <v>61.87</v>
      </c>
      <c r="C84" s="8">
        <v>262000</v>
      </c>
      <c r="D84" s="8" t="s">
        <v>17</v>
      </c>
      <c r="E84" s="8">
        <v>58.95</v>
      </c>
      <c r="F84" s="8">
        <v>275000</v>
      </c>
    </row>
    <row r="85" spans="1:6" x14ac:dyDescent="0.25">
      <c r="A85" s="8" t="s">
        <v>21</v>
      </c>
      <c r="B85" s="8">
        <v>66.06</v>
      </c>
      <c r="C85" s="8">
        <v>285000</v>
      </c>
      <c r="D85" s="8" t="s">
        <v>17</v>
      </c>
      <c r="E85" s="8">
        <v>69.709999999999994</v>
      </c>
      <c r="F85" s="8">
        <v>260000</v>
      </c>
    </row>
    <row r="86" spans="1:6" x14ac:dyDescent="0.25">
      <c r="A86" s="8" t="s">
        <v>21</v>
      </c>
      <c r="B86" s="8">
        <v>65.52</v>
      </c>
      <c r="C86" s="8">
        <v>250000</v>
      </c>
      <c r="D86" s="8" t="s">
        <v>17</v>
      </c>
      <c r="E86" s="8">
        <v>71.959999999999994</v>
      </c>
      <c r="F86" s="8">
        <v>251000</v>
      </c>
    </row>
    <row r="87" spans="1:6" x14ac:dyDescent="0.25">
      <c r="A87" s="8" t="s">
        <v>21</v>
      </c>
      <c r="B87" s="8">
        <v>74.56</v>
      </c>
      <c r="C87" s="8">
        <v>262000</v>
      </c>
      <c r="D87" s="8" t="s">
        <v>17</v>
      </c>
      <c r="E87" s="8">
        <v>55.8</v>
      </c>
      <c r="F87" s="8">
        <v>265000</v>
      </c>
    </row>
    <row r="88" spans="1:6" x14ac:dyDescent="0.25">
      <c r="A88" s="8" t="s">
        <v>21</v>
      </c>
      <c r="B88" s="8">
        <v>75.709999999999994</v>
      </c>
      <c r="C88" s="8">
        <v>262000</v>
      </c>
      <c r="D88" s="8" t="s">
        <v>17</v>
      </c>
      <c r="E88" s="8">
        <v>58.44</v>
      </c>
      <c r="F88" s="8">
        <v>251000</v>
      </c>
    </row>
    <row r="89" spans="1:6" x14ac:dyDescent="0.25">
      <c r="A89" s="8" t="s">
        <v>21</v>
      </c>
      <c r="B89" s="8">
        <v>66.040000000000006</v>
      </c>
      <c r="C89" s="8">
        <v>290000</v>
      </c>
      <c r="D89" s="8" t="s">
        <v>17</v>
      </c>
      <c r="E89" s="8">
        <v>60.11</v>
      </c>
      <c r="F89" s="8">
        <v>240000</v>
      </c>
    </row>
    <row r="90" spans="1:6" x14ac:dyDescent="0.25">
      <c r="A90" s="8" t="s">
        <v>21</v>
      </c>
      <c r="B90" s="8">
        <v>56.6</v>
      </c>
      <c r="C90" s="8">
        <v>265000</v>
      </c>
      <c r="D90" s="8" t="s">
        <v>17</v>
      </c>
      <c r="E90" s="8">
        <v>58.3</v>
      </c>
      <c r="F90" s="8">
        <v>260000</v>
      </c>
    </row>
    <row r="91" spans="1:6" x14ac:dyDescent="0.25">
      <c r="A91" s="8" t="s">
        <v>21</v>
      </c>
      <c r="B91" s="8">
        <v>59.81</v>
      </c>
      <c r="C91" s="8">
        <v>262000</v>
      </c>
      <c r="D91" s="8" t="s">
        <v>17</v>
      </c>
      <c r="E91" s="8">
        <v>62.92</v>
      </c>
      <c r="F91" s="8">
        <v>251000</v>
      </c>
    </row>
    <row r="92" spans="1:6" x14ac:dyDescent="0.25">
      <c r="A92" s="8" t="s">
        <v>21</v>
      </c>
      <c r="B92" s="8">
        <v>62.93</v>
      </c>
      <c r="C92" s="8">
        <v>262000</v>
      </c>
      <c r="D92" s="8" t="s">
        <v>17</v>
      </c>
      <c r="E92" s="8">
        <v>60.23</v>
      </c>
      <c r="F92" s="8">
        <v>204000</v>
      </c>
    </row>
    <row r="93" spans="1:6" x14ac:dyDescent="0.25">
      <c r="A93" s="8" t="s">
        <v>21</v>
      </c>
      <c r="B93" s="8">
        <v>64.86</v>
      </c>
      <c r="C93" s="8">
        <v>280000</v>
      </c>
      <c r="D93" s="8" t="s">
        <v>17</v>
      </c>
      <c r="E93" s="8">
        <v>60.22</v>
      </c>
      <c r="F93" s="8">
        <v>251000</v>
      </c>
    </row>
    <row r="94" spans="1:6" x14ac:dyDescent="0.25">
      <c r="A94" s="8" t="s">
        <v>21</v>
      </c>
      <c r="B94" s="8">
        <v>56.13</v>
      </c>
      <c r="C94" s="8">
        <v>262000</v>
      </c>
    </row>
    <row r="95" spans="1:6" x14ac:dyDescent="0.25">
      <c r="A95" s="8" t="s">
        <v>21</v>
      </c>
      <c r="B95" s="8">
        <v>66.94</v>
      </c>
      <c r="C95" s="8">
        <v>262000</v>
      </c>
    </row>
    <row r="96" spans="1:6" x14ac:dyDescent="0.25">
      <c r="A96" s="8" t="s">
        <v>21</v>
      </c>
      <c r="B96" s="8">
        <v>62.5</v>
      </c>
      <c r="C96" s="8">
        <v>262000</v>
      </c>
    </row>
    <row r="97" spans="1:3" x14ac:dyDescent="0.25">
      <c r="A97" s="8" t="s">
        <v>21</v>
      </c>
      <c r="B97" s="8">
        <v>61.01</v>
      </c>
      <c r="C97" s="8">
        <v>264000</v>
      </c>
    </row>
    <row r="98" spans="1:3" x14ac:dyDescent="0.25">
      <c r="A98" s="8" t="s">
        <v>21</v>
      </c>
      <c r="B98" s="8">
        <v>57.34</v>
      </c>
      <c r="C98" s="8">
        <v>270000</v>
      </c>
    </row>
    <row r="99" spans="1:3" x14ac:dyDescent="0.25">
      <c r="A99" s="8" t="s">
        <v>21</v>
      </c>
      <c r="B99" s="8">
        <v>64.739999999999995</v>
      </c>
      <c r="C99" s="8">
        <v>262000</v>
      </c>
    </row>
    <row r="100" spans="1:3" x14ac:dyDescent="0.25">
      <c r="A100" s="8" t="s">
        <v>21</v>
      </c>
      <c r="B100" s="8">
        <v>54.48</v>
      </c>
      <c r="C100" s="8">
        <v>250000</v>
      </c>
    </row>
    <row r="101" spans="1:3" x14ac:dyDescent="0.25">
      <c r="A101" s="8" t="s">
        <v>21</v>
      </c>
      <c r="B101" s="8">
        <v>52.81</v>
      </c>
      <c r="C101" s="8">
        <v>300000</v>
      </c>
    </row>
    <row r="102" spans="1:3" x14ac:dyDescent="0.25">
      <c r="A102" s="8" t="s">
        <v>21</v>
      </c>
      <c r="B102" s="8">
        <v>67.69</v>
      </c>
      <c r="C102" s="8">
        <v>210000</v>
      </c>
    </row>
    <row r="103" spans="1:3" x14ac:dyDescent="0.25">
      <c r="A103" s="8" t="s">
        <v>21</v>
      </c>
      <c r="B103" s="8">
        <v>56.81</v>
      </c>
      <c r="C103" s="8">
        <v>250000</v>
      </c>
    </row>
    <row r="104" spans="1:3" x14ac:dyDescent="0.25">
      <c r="A104" s="8" t="s">
        <v>21</v>
      </c>
      <c r="B104" s="8">
        <v>53.39</v>
      </c>
      <c r="C104" s="8">
        <v>262000</v>
      </c>
    </row>
    <row r="105" spans="1:3" x14ac:dyDescent="0.25">
      <c r="A105" s="8" t="s">
        <v>21</v>
      </c>
      <c r="B105" s="8">
        <v>71.55</v>
      </c>
      <c r="C105" s="8">
        <v>300000</v>
      </c>
    </row>
    <row r="106" spans="1:3" x14ac:dyDescent="0.25">
      <c r="A106" s="8" t="s">
        <v>21</v>
      </c>
      <c r="B106" s="8">
        <v>56.49</v>
      </c>
      <c r="C106" s="8">
        <v>216000</v>
      </c>
    </row>
    <row r="107" spans="1:3" x14ac:dyDescent="0.25">
      <c r="A107" s="8" t="s">
        <v>21</v>
      </c>
      <c r="B107" s="8">
        <v>53.62</v>
      </c>
      <c r="C107" s="8">
        <v>275000</v>
      </c>
    </row>
    <row r="108" spans="1:3" x14ac:dyDescent="0.25">
      <c r="A108" s="8" t="s">
        <v>21</v>
      </c>
      <c r="B108" s="8">
        <v>69.72</v>
      </c>
      <c r="C108" s="8">
        <v>295000</v>
      </c>
    </row>
  </sheetData>
  <mergeCells count="2">
    <mergeCell ref="I2:J2"/>
    <mergeCell ref="K2:L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TASK 1.1</vt:lpstr>
      <vt:lpstr>TASK 1.2</vt:lpstr>
      <vt:lpstr>TASK 1.3</vt:lpstr>
      <vt:lpstr>TASK 2</vt:lpstr>
      <vt:lpstr>Raw Data for Task 3</vt:lpstr>
      <vt:lpstr>TASK 3.1</vt:lpstr>
      <vt:lpstr>TASK 3.2</vt:lpstr>
      <vt:lpstr>TASK3 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Admin</cp:lastModifiedBy>
  <cp:revision/>
  <dcterms:created xsi:type="dcterms:W3CDTF">2021-06-25T13:14:08Z</dcterms:created>
  <dcterms:modified xsi:type="dcterms:W3CDTF">2022-12-04T05:33:38Z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