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1823dfad095f2/Escritorio/Datasets/"/>
    </mc:Choice>
  </mc:AlternateContent>
  <xr:revisionPtr revIDLastSave="1" documentId="8_{74E39F08-8334-4FF2-9FB9-C0E09272F75F}" xr6:coauthVersionLast="47" xr6:coauthVersionMax="47" xr10:uidLastSave="{53B871AD-9D83-4311-AD84-228B9D28C07F}"/>
  <bookViews>
    <workbookView xWindow="-120" yWindow="-120" windowWidth="20730" windowHeight="11040" xr2:uid="{27E45468-CEB5-4163-8E8A-DEC627AA4BEF}"/>
  </bookViews>
  <sheets>
    <sheet name="Tabla1" sheetId="2" r:id="rId1"/>
    <sheet name="Hoja1" sheetId="1" r:id="rId2"/>
  </sheets>
  <definedNames>
    <definedName name="DatosExternos_1" localSheetId="0" hidden="1">Tabla1!$A$1:$D$37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G4" i="2" s="1"/>
  <c r="H5" i="2"/>
  <c r="H6" i="2"/>
  <c r="G6" i="2" s="1"/>
  <c r="H7" i="2"/>
  <c r="H8" i="2"/>
  <c r="G8" i="2" s="1"/>
  <c r="H9" i="2"/>
  <c r="H10" i="2"/>
  <c r="G10" i="2" s="1"/>
  <c r="H11" i="2"/>
  <c r="H12" i="2"/>
  <c r="G12" i="2" s="1"/>
  <c r="H13" i="2"/>
  <c r="H14" i="2"/>
  <c r="G14" i="2" s="1"/>
  <c r="H15" i="2"/>
  <c r="H16" i="2"/>
  <c r="G16" i="2" s="1"/>
  <c r="H17" i="2"/>
  <c r="H18" i="2"/>
  <c r="G18" i="2" s="1"/>
  <c r="H19" i="2"/>
  <c r="H20" i="2"/>
  <c r="G20" i="2" s="1"/>
  <c r="H21" i="2"/>
  <c r="H22" i="2"/>
  <c r="G22" i="2" s="1"/>
  <c r="H23" i="2"/>
  <c r="H24" i="2"/>
  <c r="G24" i="2" s="1"/>
  <c r="H25" i="2"/>
  <c r="H26" i="2"/>
  <c r="G26" i="2" s="1"/>
  <c r="H27" i="2"/>
  <c r="H28" i="2"/>
  <c r="G28" i="2" s="1"/>
  <c r="H29" i="2"/>
  <c r="H30" i="2"/>
  <c r="G30" i="2" s="1"/>
  <c r="H31" i="2"/>
  <c r="H32" i="2"/>
  <c r="G32" i="2" s="1"/>
  <c r="H33" i="2"/>
  <c r="H34" i="2"/>
  <c r="G34" i="2" s="1"/>
  <c r="H35" i="2"/>
  <c r="H36" i="2"/>
  <c r="G36" i="2" s="1"/>
  <c r="H37" i="2"/>
  <c r="G3" i="2"/>
  <c r="D3" i="2" s="1"/>
  <c r="G5" i="2"/>
  <c r="G7" i="2"/>
  <c r="D7" i="2" s="1"/>
  <c r="G9" i="2"/>
  <c r="C9" i="2" s="1"/>
  <c r="G11" i="2"/>
  <c r="D11" i="2" s="1"/>
  <c r="G13" i="2"/>
  <c r="C13" i="2" s="1"/>
  <c r="G15" i="2"/>
  <c r="D15" i="2" s="1"/>
  <c r="G17" i="2"/>
  <c r="C17" i="2" s="1"/>
  <c r="G19" i="2"/>
  <c r="D19" i="2" s="1"/>
  <c r="G21" i="2"/>
  <c r="C21" i="2" s="1"/>
  <c r="G23" i="2"/>
  <c r="D23" i="2" s="1"/>
  <c r="G25" i="2"/>
  <c r="C25" i="2" s="1"/>
  <c r="G27" i="2"/>
  <c r="D27" i="2" s="1"/>
  <c r="G29" i="2"/>
  <c r="C29" i="2" s="1"/>
  <c r="G31" i="2"/>
  <c r="D31" i="2" s="1"/>
  <c r="G33" i="2"/>
  <c r="C33" i="2" s="1"/>
  <c r="G35" i="2"/>
  <c r="D35" i="2" s="1"/>
  <c r="G37" i="2"/>
  <c r="C37" i="2" s="1"/>
  <c r="D5" i="2"/>
  <c r="D9" i="2"/>
  <c r="D13" i="2"/>
  <c r="D17" i="2"/>
  <c r="D21" i="2"/>
  <c r="D25" i="2"/>
  <c r="D29" i="2"/>
  <c r="D33" i="2"/>
  <c r="D37" i="2"/>
  <c r="C11" i="2"/>
  <c r="C15" i="2"/>
  <c r="C19" i="2"/>
  <c r="C23" i="2"/>
  <c r="C27" i="2"/>
  <c r="C31" i="2"/>
  <c r="C35" i="2"/>
  <c r="C3" i="2"/>
  <c r="C5" i="2"/>
  <c r="C7" i="2"/>
  <c r="G2" i="2"/>
  <c r="H2" i="2"/>
  <c r="I2" i="2"/>
  <c r="D2" i="2" s="1"/>
  <c r="D36" i="2" l="1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C6" i="2"/>
  <c r="D4" i="2"/>
  <c r="C4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4E1C3-BD11-4834-B0EC-7FE7AEE39CFD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<sst xmlns="http://schemas.openxmlformats.org/spreadsheetml/2006/main" count="11" uniqueCount="11">
  <si>
    <t>Velocidad</t>
  </si>
  <si>
    <t>Velocidad</t>
    <phoneticPr fontId="1"/>
  </si>
  <si>
    <t>Angulo</t>
  </si>
  <si>
    <t>Angulo</t>
    <phoneticPr fontId="1"/>
  </si>
  <si>
    <t>Distancia(X)</t>
  </si>
  <si>
    <t>Distancia(X)</t>
    <phoneticPr fontId="1"/>
  </si>
  <si>
    <t>Distancia(Y)</t>
  </si>
  <si>
    <t>Distancia(Y)</t>
    <phoneticPr fontId="1"/>
  </si>
  <si>
    <t>Tiempo de vuelo</t>
    <phoneticPr fontId="1"/>
  </si>
  <si>
    <t>Tiempo maximo</t>
    <phoneticPr fontId="1"/>
  </si>
  <si>
    <t>Angulo en radianes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</si>
</sst>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E19761-A9EE-4C5E-A906-7D838489110F}" autoFormatId="20" applyNumberFormats="0" applyBorderFormats="0" applyFontFormats="0" applyPatternFormats="0" applyAlignmentFormats="0" applyWidthHeightFormats="0">
  <queryTableRefresh nextId="5">
    <queryTableFields count="4">
      <queryTableField id="1" name="Velocidad" tableColumnId="1"/>
      <queryTableField id="2" name="Angulo" tableColumnId="2"/>
      <queryTableField id="3" name="Distancia(X)" tableColumnId="3"/>
      <queryTableField id="4" name="Distancia(Y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F2550-5E0C-44ED-A92E-C42614371179}" name="Tabla1_2" displayName="Tabla1_2" ref="A1:D37" tableType="queryTable" totalsRowShown="0">
  <autoFilter ref="A1:D37" xr:uid="{08DF2550-5E0C-44ED-A92E-C42614371179}"/>
  <tableColumns count="4">
    <tableColumn id="1" xr3:uid="{FE9080F4-5C1B-4DC3-86F1-EB11F06C3530}" uniqueName="1" name="Velocidad" queryTableFieldId="1"/>
    <tableColumn id="2" xr3:uid="{564B1638-3E08-479C-BBC5-73C474135868}" uniqueName="2" name="Angulo" queryTableFieldId="2"/>
    <tableColumn id="3" xr3:uid="{CEB0CA64-15A9-435A-AE21-52DA8F3E1253}" uniqueName="3" name="Distancia(X)" queryTableFieldId="3"/>
    <tableColumn id="4" xr3:uid="{CBFAB1D7-478D-4E85-AE56-5704C44EB491}" uniqueName="4" name="Distancia(Y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D340C-D494-4E00-A1DA-57A225DA8FF5}" name="Tabla1" displayName="Tabla1" ref="A1:D7" totalsRowShown="0">
  <autoFilter ref="A1:D7" xr:uid="{ABED340C-D494-4E00-A1DA-57A225DA8FF5}"/>
  <tableColumns count="4">
    <tableColumn id="1" xr3:uid="{5BF2B712-FE4B-4C7B-A982-EE703BBB2CA5}" name="Velocidad"/>
    <tableColumn id="2" xr3:uid="{412FC4FE-61CC-4617-BDA8-DBF9B6692F30}" name="Angulo"/>
    <tableColumn id="3" xr3:uid="{60E68A4F-0AFA-4480-AE47-951234C8DFB2}" name="Distancia(X)"/>
    <tableColumn id="4" xr3:uid="{3341C127-2B3F-47AB-B391-944E997C70CE}" name="Distancia(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2292-432B-4073-A60D-5A30E795E634}">
  <dimension ref="A1:I37"/>
  <sheetViews>
    <sheetView tabSelected="1" zoomScale="82" workbookViewId="0">
      <selection activeCell="C37" sqref="C37"/>
    </sheetView>
  </sheetViews>
  <sheetFormatPr baseColWidth="10" defaultRowHeight="18.75" x14ac:dyDescent="0.4"/>
  <cols>
    <col min="1" max="1" width="12.625" bestFit="1" customWidth="1"/>
    <col min="2" max="2" width="10" bestFit="1" customWidth="1"/>
    <col min="3" max="4" width="15.125" bestFit="1" customWidth="1"/>
    <col min="7" max="7" width="16.75" bestFit="1" customWidth="1"/>
    <col min="8" max="8" width="16" customWidth="1"/>
    <col min="9" max="9" width="19" bestFit="1" customWidth="1"/>
  </cols>
  <sheetData>
    <row r="1" spans="1:9" x14ac:dyDescent="0.4">
      <c r="A1" t="s">
        <v>0</v>
      </c>
      <c r="B1" t="s">
        <v>2</v>
      </c>
      <c r="C1" t="s">
        <v>4</v>
      </c>
      <c r="D1" t="s">
        <v>6</v>
      </c>
      <c r="G1" t="s">
        <v>8</v>
      </c>
      <c r="H1" t="s">
        <v>9</v>
      </c>
      <c r="I1" t="s">
        <v>10</v>
      </c>
    </row>
    <row r="2" spans="1:9" x14ac:dyDescent="0.4">
      <c r="A2">
        <v>5</v>
      </c>
      <c r="B2">
        <v>10</v>
      </c>
      <c r="C2">
        <f>A2*COS(I2)*G2</f>
        <v>5.0194075077074816</v>
      </c>
      <c r="D2">
        <f>A2*SIN(I2)*G2</f>
        <v>0.88505697077946133</v>
      </c>
      <c r="G2">
        <f>H2*2</f>
        <v>1.019367991845056</v>
      </c>
      <c r="H2">
        <f>A2/9.81</f>
        <v>0.509683995922528</v>
      </c>
      <c r="I2">
        <f>RADIANS(Tabla1_2[[#This Row],[Angulo]])</f>
        <v>0.17453292519943295</v>
      </c>
    </row>
    <row r="3" spans="1:9" x14ac:dyDescent="0.4">
      <c r="A3">
        <v>5</v>
      </c>
      <c r="B3">
        <v>20</v>
      </c>
      <c r="C3">
        <f t="shared" ref="C3:C37" si="0">A3*COS(I3)*G3</f>
        <v>4.7894628990107462</v>
      </c>
      <c r="D3">
        <f t="shared" ref="D3:D37" si="1">A3*SIN(I3)*G3</f>
        <v>1.7432219333622256</v>
      </c>
      <c r="G3">
        <f t="shared" ref="G3:G37" si="2">H3*2</f>
        <v>1.019367991845056</v>
      </c>
      <c r="H3">
        <f t="shared" ref="H3:H37" si="3">A3/9.81</f>
        <v>0.509683995922528</v>
      </c>
      <c r="I3">
        <f>RADIANS(Tabla1_2[[#This Row],[Angulo]])</f>
        <v>0.3490658503988659</v>
      </c>
    </row>
    <row r="4" spans="1:9" x14ac:dyDescent="0.4">
      <c r="A4">
        <v>5</v>
      </c>
      <c r="B4">
        <v>30</v>
      </c>
      <c r="C4">
        <f t="shared" si="0"/>
        <v>4.4139928837127353</v>
      </c>
      <c r="D4">
        <f t="shared" si="1"/>
        <v>2.5484199796126394</v>
      </c>
      <c r="G4">
        <f t="shared" si="2"/>
        <v>1.019367991845056</v>
      </c>
      <c r="H4">
        <f t="shared" si="3"/>
        <v>0.509683995922528</v>
      </c>
      <c r="I4">
        <f>RADIANS(Tabla1_2[[#This Row],[Angulo]])</f>
        <v>0.52359877559829882</v>
      </c>
    </row>
    <row r="5" spans="1:9" x14ac:dyDescent="0.4">
      <c r="A5">
        <v>5</v>
      </c>
      <c r="B5">
        <v>40</v>
      </c>
      <c r="C5">
        <f t="shared" si="0"/>
        <v>3.904405928231284</v>
      </c>
      <c r="D5">
        <f t="shared" si="1"/>
        <v>3.2761855743452557</v>
      </c>
      <c r="G5">
        <f t="shared" si="2"/>
        <v>1.019367991845056</v>
      </c>
      <c r="H5">
        <f t="shared" si="3"/>
        <v>0.509683995922528</v>
      </c>
      <c r="I5">
        <f>RADIANS(Tabla1_2[[#This Row],[Angulo]])</f>
        <v>0.69813170079773179</v>
      </c>
    </row>
    <row r="6" spans="1:9" x14ac:dyDescent="0.4">
      <c r="A6">
        <v>5</v>
      </c>
      <c r="B6">
        <v>50</v>
      </c>
      <c r="C6">
        <f t="shared" si="0"/>
        <v>3.2761855743452561</v>
      </c>
      <c r="D6">
        <f t="shared" si="1"/>
        <v>3.904405928231284</v>
      </c>
      <c r="G6">
        <f t="shared" si="2"/>
        <v>1.019367991845056</v>
      </c>
      <c r="H6">
        <f t="shared" si="3"/>
        <v>0.509683995922528</v>
      </c>
      <c r="I6">
        <f>RADIANS(Tabla1_2[[#This Row],[Angulo]])</f>
        <v>0.87266462599716477</v>
      </c>
    </row>
    <row r="7" spans="1:9" x14ac:dyDescent="0.4">
      <c r="A7">
        <v>5</v>
      </c>
      <c r="B7">
        <v>60</v>
      </c>
      <c r="C7">
        <f t="shared" si="0"/>
        <v>2.5484199796126403</v>
      </c>
      <c r="D7">
        <f t="shared" si="1"/>
        <v>4.4139928837127345</v>
      </c>
      <c r="G7">
        <f t="shared" si="2"/>
        <v>1.019367991845056</v>
      </c>
      <c r="H7">
        <f t="shared" si="3"/>
        <v>0.509683995922528</v>
      </c>
      <c r="I7">
        <f>RADIANS(Tabla1_2[[#This Row],[Angulo]])</f>
        <v>1.0471975511965976</v>
      </c>
    </row>
    <row r="8" spans="1:9" x14ac:dyDescent="0.4">
      <c r="A8">
        <v>10</v>
      </c>
      <c r="B8">
        <v>10</v>
      </c>
      <c r="C8">
        <f t="shared" si="0"/>
        <v>20.077630030829926</v>
      </c>
      <c r="D8">
        <f t="shared" si="1"/>
        <v>3.5402278831178453</v>
      </c>
      <c r="G8">
        <f t="shared" si="2"/>
        <v>2.038735983690112</v>
      </c>
      <c r="H8">
        <f t="shared" si="3"/>
        <v>1.019367991845056</v>
      </c>
      <c r="I8">
        <f>RADIANS(Tabla1_2[[#This Row],[Angulo]])</f>
        <v>0.17453292519943295</v>
      </c>
    </row>
    <row r="9" spans="1:9" x14ac:dyDescent="0.4">
      <c r="A9">
        <v>10</v>
      </c>
      <c r="B9">
        <v>20</v>
      </c>
      <c r="C9">
        <f t="shared" si="0"/>
        <v>19.157851596042985</v>
      </c>
      <c r="D9">
        <f t="shared" si="1"/>
        <v>6.9728877334489026</v>
      </c>
      <c r="G9">
        <f t="shared" si="2"/>
        <v>2.038735983690112</v>
      </c>
      <c r="H9">
        <f t="shared" si="3"/>
        <v>1.019367991845056</v>
      </c>
      <c r="I9">
        <f>RADIANS(Tabla1_2[[#This Row],[Angulo]])</f>
        <v>0.3490658503988659</v>
      </c>
    </row>
    <row r="10" spans="1:9" x14ac:dyDescent="0.4">
      <c r="A10">
        <v>10</v>
      </c>
      <c r="B10">
        <v>30</v>
      </c>
      <c r="C10">
        <f t="shared" si="0"/>
        <v>17.655971534850941</v>
      </c>
      <c r="D10">
        <f t="shared" si="1"/>
        <v>10.193679918450558</v>
      </c>
      <c r="G10">
        <f t="shared" si="2"/>
        <v>2.038735983690112</v>
      </c>
      <c r="H10">
        <f t="shared" si="3"/>
        <v>1.019367991845056</v>
      </c>
      <c r="I10">
        <f>RADIANS(Tabla1_2[[#This Row],[Angulo]])</f>
        <v>0.52359877559829882</v>
      </c>
    </row>
    <row r="11" spans="1:9" x14ac:dyDescent="0.4">
      <c r="A11">
        <v>10</v>
      </c>
      <c r="B11">
        <v>40</v>
      </c>
      <c r="C11">
        <f t="shared" si="0"/>
        <v>15.617623712925136</v>
      </c>
      <c r="D11">
        <f t="shared" si="1"/>
        <v>13.104742297381023</v>
      </c>
      <c r="G11">
        <f t="shared" si="2"/>
        <v>2.038735983690112</v>
      </c>
      <c r="H11">
        <f t="shared" si="3"/>
        <v>1.019367991845056</v>
      </c>
      <c r="I11">
        <f>RADIANS(Tabla1_2[[#This Row],[Angulo]])</f>
        <v>0.69813170079773179</v>
      </c>
    </row>
    <row r="12" spans="1:9" x14ac:dyDescent="0.4">
      <c r="A12">
        <v>10</v>
      </c>
      <c r="B12">
        <v>50</v>
      </c>
      <c r="C12">
        <f t="shared" si="0"/>
        <v>13.104742297381025</v>
      </c>
      <c r="D12">
        <f t="shared" si="1"/>
        <v>15.617623712925136</v>
      </c>
      <c r="G12">
        <f t="shared" si="2"/>
        <v>2.038735983690112</v>
      </c>
      <c r="H12">
        <f t="shared" si="3"/>
        <v>1.019367991845056</v>
      </c>
      <c r="I12">
        <f>RADIANS(Tabla1_2[[#This Row],[Angulo]])</f>
        <v>0.87266462599716477</v>
      </c>
    </row>
    <row r="13" spans="1:9" x14ac:dyDescent="0.4">
      <c r="A13">
        <v>10</v>
      </c>
      <c r="B13">
        <v>60</v>
      </c>
      <c r="C13">
        <f t="shared" si="0"/>
        <v>10.193679918450561</v>
      </c>
      <c r="D13">
        <f t="shared" si="1"/>
        <v>17.655971534850938</v>
      </c>
      <c r="G13">
        <f t="shared" si="2"/>
        <v>2.038735983690112</v>
      </c>
      <c r="H13">
        <f t="shared" si="3"/>
        <v>1.019367991845056</v>
      </c>
      <c r="I13">
        <f>RADIANS(Tabla1_2[[#This Row],[Angulo]])</f>
        <v>1.0471975511965976</v>
      </c>
    </row>
    <row r="14" spans="1:9" x14ac:dyDescent="0.4">
      <c r="A14">
        <v>15</v>
      </c>
      <c r="B14">
        <v>10</v>
      </c>
      <c r="C14">
        <f t="shared" si="0"/>
        <v>45.174667569367344</v>
      </c>
      <c r="D14">
        <f t="shared" si="1"/>
        <v>7.9655127370151524</v>
      </c>
      <c r="G14">
        <f t="shared" si="2"/>
        <v>3.0581039755351682</v>
      </c>
      <c r="H14">
        <f t="shared" si="3"/>
        <v>1.5290519877675841</v>
      </c>
      <c r="I14">
        <f>RADIANS(Tabla1_2[[#This Row],[Angulo]])</f>
        <v>0.17453292519943295</v>
      </c>
    </row>
    <row r="15" spans="1:9" x14ac:dyDescent="0.4">
      <c r="A15">
        <v>15</v>
      </c>
      <c r="B15">
        <v>20</v>
      </c>
      <c r="C15">
        <f t="shared" si="0"/>
        <v>43.105166091096713</v>
      </c>
      <c r="D15">
        <f t="shared" si="1"/>
        <v>15.688997400260034</v>
      </c>
      <c r="G15">
        <f t="shared" si="2"/>
        <v>3.0581039755351682</v>
      </c>
      <c r="H15">
        <f t="shared" si="3"/>
        <v>1.5290519877675841</v>
      </c>
      <c r="I15">
        <f>RADIANS(Tabla1_2[[#This Row],[Angulo]])</f>
        <v>0.3490658503988659</v>
      </c>
    </row>
    <row r="16" spans="1:9" x14ac:dyDescent="0.4">
      <c r="A16">
        <v>15</v>
      </c>
      <c r="B16">
        <v>30</v>
      </c>
      <c r="C16">
        <f t="shared" si="0"/>
        <v>39.72593595341462</v>
      </c>
      <c r="D16">
        <f t="shared" si="1"/>
        <v>22.935779816513758</v>
      </c>
      <c r="G16">
        <f t="shared" si="2"/>
        <v>3.0581039755351682</v>
      </c>
      <c r="H16">
        <f t="shared" si="3"/>
        <v>1.5290519877675841</v>
      </c>
      <c r="I16">
        <f>RADIANS(Tabla1_2[[#This Row],[Angulo]])</f>
        <v>0.52359877559829882</v>
      </c>
    </row>
    <row r="17" spans="1:9" x14ac:dyDescent="0.4">
      <c r="A17">
        <v>15</v>
      </c>
      <c r="B17">
        <v>40</v>
      </c>
      <c r="C17">
        <f t="shared" si="0"/>
        <v>35.13965335408156</v>
      </c>
      <c r="D17">
        <f t="shared" si="1"/>
        <v>29.485670169107305</v>
      </c>
      <c r="G17">
        <f t="shared" si="2"/>
        <v>3.0581039755351682</v>
      </c>
      <c r="H17">
        <f t="shared" si="3"/>
        <v>1.5290519877675841</v>
      </c>
      <c r="I17">
        <f>RADIANS(Tabla1_2[[#This Row],[Angulo]])</f>
        <v>0.69813170079773179</v>
      </c>
    </row>
    <row r="18" spans="1:9" x14ac:dyDescent="0.4">
      <c r="A18">
        <v>15</v>
      </c>
      <c r="B18">
        <v>50</v>
      </c>
      <c r="C18">
        <f t="shared" si="0"/>
        <v>29.485670169107308</v>
      </c>
      <c r="D18">
        <f t="shared" si="1"/>
        <v>35.13965335408156</v>
      </c>
      <c r="G18">
        <f t="shared" si="2"/>
        <v>3.0581039755351682</v>
      </c>
      <c r="H18">
        <f t="shared" si="3"/>
        <v>1.5290519877675841</v>
      </c>
      <c r="I18">
        <f>RADIANS(Tabla1_2[[#This Row],[Angulo]])</f>
        <v>0.87266462599716477</v>
      </c>
    </row>
    <row r="19" spans="1:9" x14ac:dyDescent="0.4">
      <c r="A19">
        <v>15</v>
      </c>
      <c r="B19">
        <v>60</v>
      </c>
      <c r="C19">
        <f t="shared" si="0"/>
        <v>22.935779816513769</v>
      </c>
      <c r="D19">
        <f t="shared" si="1"/>
        <v>39.725935953414613</v>
      </c>
      <c r="G19">
        <f t="shared" si="2"/>
        <v>3.0581039755351682</v>
      </c>
      <c r="H19">
        <f t="shared" si="3"/>
        <v>1.5290519877675841</v>
      </c>
      <c r="I19">
        <f>RADIANS(Tabla1_2[[#This Row],[Angulo]])</f>
        <v>1.0471975511965976</v>
      </c>
    </row>
    <row r="20" spans="1:9" x14ac:dyDescent="0.4">
      <c r="A20">
        <v>20</v>
      </c>
      <c r="B20">
        <v>10</v>
      </c>
      <c r="C20">
        <f t="shared" si="0"/>
        <v>80.310520123319705</v>
      </c>
      <c r="D20">
        <f t="shared" si="1"/>
        <v>14.160911532471381</v>
      </c>
      <c r="G20">
        <f t="shared" si="2"/>
        <v>4.077471967380224</v>
      </c>
      <c r="H20">
        <f t="shared" si="3"/>
        <v>2.038735983690112</v>
      </c>
      <c r="I20">
        <f>RADIANS(Tabla1_2[[#This Row],[Angulo]])</f>
        <v>0.17453292519943295</v>
      </c>
    </row>
    <row r="21" spans="1:9" x14ac:dyDescent="0.4">
      <c r="A21">
        <v>20</v>
      </c>
      <c r="B21">
        <v>20</v>
      </c>
      <c r="C21">
        <f t="shared" si="0"/>
        <v>76.631406384171939</v>
      </c>
      <c r="D21">
        <f t="shared" si="1"/>
        <v>27.89155093379561</v>
      </c>
      <c r="G21">
        <f t="shared" si="2"/>
        <v>4.077471967380224</v>
      </c>
      <c r="H21">
        <f t="shared" si="3"/>
        <v>2.038735983690112</v>
      </c>
      <c r="I21">
        <f>RADIANS(Tabla1_2[[#This Row],[Angulo]])</f>
        <v>0.3490658503988659</v>
      </c>
    </row>
    <row r="22" spans="1:9" x14ac:dyDescent="0.4">
      <c r="A22">
        <v>20</v>
      </c>
      <c r="B22">
        <v>30</v>
      </c>
      <c r="C22">
        <f t="shared" si="0"/>
        <v>70.623886139403766</v>
      </c>
      <c r="D22">
        <f t="shared" si="1"/>
        <v>40.774719673802231</v>
      </c>
      <c r="G22">
        <f t="shared" si="2"/>
        <v>4.077471967380224</v>
      </c>
      <c r="H22">
        <f t="shared" si="3"/>
        <v>2.038735983690112</v>
      </c>
      <c r="I22">
        <f>RADIANS(Tabla1_2[[#This Row],[Angulo]])</f>
        <v>0.52359877559829882</v>
      </c>
    </row>
    <row r="23" spans="1:9" x14ac:dyDescent="0.4">
      <c r="A23">
        <v>20</v>
      </c>
      <c r="B23">
        <v>40</v>
      </c>
      <c r="C23">
        <f t="shared" si="0"/>
        <v>62.470494851700543</v>
      </c>
      <c r="D23">
        <f t="shared" si="1"/>
        <v>52.418969189524091</v>
      </c>
      <c r="G23">
        <f t="shared" si="2"/>
        <v>4.077471967380224</v>
      </c>
      <c r="H23">
        <f t="shared" si="3"/>
        <v>2.038735983690112</v>
      </c>
      <c r="I23">
        <f>RADIANS(Tabla1_2[[#This Row],[Angulo]])</f>
        <v>0.69813170079773179</v>
      </c>
    </row>
    <row r="24" spans="1:9" x14ac:dyDescent="0.4">
      <c r="A24">
        <v>20</v>
      </c>
      <c r="B24">
        <v>50</v>
      </c>
      <c r="C24">
        <f t="shared" si="0"/>
        <v>52.418969189524098</v>
      </c>
      <c r="D24">
        <f t="shared" si="1"/>
        <v>62.470494851700543</v>
      </c>
      <c r="G24">
        <f t="shared" si="2"/>
        <v>4.077471967380224</v>
      </c>
      <c r="H24">
        <f t="shared" si="3"/>
        <v>2.038735983690112</v>
      </c>
      <c r="I24">
        <f>RADIANS(Tabla1_2[[#This Row],[Angulo]])</f>
        <v>0.87266462599716477</v>
      </c>
    </row>
    <row r="25" spans="1:9" x14ac:dyDescent="0.4">
      <c r="A25">
        <v>20</v>
      </c>
      <c r="B25">
        <v>60</v>
      </c>
      <c r="C25">
        <f t="shared" si="0"/>
        <v>40.774719673802245</v>
      </c>
      <c r="D25">
        <f t="shared" si="1"/>
        <v>70.623886139403751</v>
      </c>
      <c r="G25">
        <f t="shared" si="2"/>
        <v>4.077471967380224</v>
      </c>
      <c r="H25">
        <f t="shared" si="3"/>
        <v>2.038735983690112</v>
      </c>
      <c r="I25">
        <f>RADIANS(Tabla1_2[[#This Row],[Angulo]])</f>
        <v>1.0471975511965976</v>
      </c>
    </row>
    <row r="26" spans="1:9" x14ac:dyDescent="0.4">
      <c r="A26">
        <v>25</v>
      </c>
      <c r="B26">
        <v>10</v>
      </c>
      <c r="C26">
        <f t="shared" si="0"/>
        <v>125.48518769268705</v>
      </c>
      <c r="D26">
        <f t="shared" si="1"/>
        <v>22.126424269486535</v>
      </c>
      <c r="G26">
        <f t="shared" si="2"/>
        <v>5.0968399592252798</v>
      </c>
      <c r="H26">
        <f t="shared" si="3"/>
        <v>2.5484199796126399</v>
      </c>
      <c r="I26">
        <f>RADIANS(Tabla1_2[[#This Row],[Angulo]])</f>
        <v>0.17453292519943295</v>
      </c>
    </row>
    <row r="27" spans="1:9" x14ac:dyDescent="0.4">
      <c r="A27">
        <v>25</v>
      </c>
      <c r="B27">
        <v>20</v>
      </c>
      <c r="C27">
        <f t="shared" si="0"/>
        <v>119.73657247526864</v>
      </c>
      <c r="D27">
        <f t="shared" si="1"/>
        <v>43.580548334055635</v>
      </c>
      <c r="G27">
        <f t="shared" si="2"/>
        <v>5.0968399592252798</v>
      </c>
      <c r="H27">
        <f t="shared" si="3"/>
        <v>2.5484199796126399</v>
      </c>
      <c r="I27">
        <f>RADIANS(Tabla1_2[[#This Row],[Angulo]])</f>
        <v>0.3490658503988659</v>
      </c>
    </row>
    <row r="28" spans="1:9" x14ac:dyDescent="0.4">
      <c r="A28">
        <v>25</v>
      </c>
      <c r="B28">
        <v>30</v>
      </c>
      <c r="C28">
        <f t="shared" si="0"/>
        <v>110.34982209281839</v>
      </c>
      <c r="D28">
        <f t="shared" si="1"/>
        <v>63.710499490315989</v>
      </c>
      <c r="G28">
        <f t="shared" si="2"/>
        <v>5.0968399592252798</v>
      </c>
      <c r="H28">
        <f t="shared" si="3"/>
        <v>2.5484199796126399</v>
      </c>
      <c r="I28">
        <f>RADIANS(Tabla1_2[[#This Row],[Angulo]])</f>
        <v>0.52359877559829882</v>
      </c>
    </row>
    <row r="29" spans="1:9" x14ac:dyDescent="0.4">
      <c r="A29">
        <v>25</v>
      </c>
      <c r="B29">
        <v>40</v>
      </c>
      <c r="C29">
        <f t="shared" si="0"/>
        <v>97.61014820578211</v>
      </c>
      <c r="D29">
        <f t="shared" si="1"/>
        <v>81.9046393586314</v>
      </c>
      <c r="G29">
        <f t="shared" si="2"/>
        <v>5.0968399592252798</v>
      </c>
      <c r="H29">
        <f t="shared" si="3"/>
        <v>2.5484199796126399</v>
      </c>
      <c r="I29">
        <f>RADIANS(Tabla1_2[[#This Row],[Angulo]])</f>
        <v>0.69813170079773179</v>
      </c>
    </row>
    <row r="30" spans="1:9" x14ac:dyDescent="0.4">
      <c r="A30">
        <v>25</v>
      </c>
      <c r="B30">
        <v>50</v>
      </c>
      <c r="C30">
        <f t="shared" si="0"/>
        <v>81.904639358631414</v>
      </c>
      <c r="D30">
        <f t="shared" si="1"/>
        <v>97.61014820578211</v>
      </c>
      <c r="G30">
        <f t="shared" si="2"/>
        <v>5.0968399592252798</v>
      </c>
      <c r="H30">
        <f t="shared" si="3"/>
        <v>2.5484199796126399</v>
      </c>
      <c r="I30">
        <f>RADIANS(Tabla1_2[[#This Row],[Angulo]])</f>
        <v>0.87266462599716477</v>
      </c>
    </row>
    <row r="31" spans="1:9" x14ac:dyDescent="0.4">
      <c r="A31">
        <v>25</v>
      </c>
      <c r="B31">
        <v>60</v>
      </c>
      <c r="C31">
        <f t="shared" si="0"/>
        <v>63.710499490316018</v>
      </c>
      <c r="D31">
        <f t="shared" si="1"/>
        <v>110.34982209281837</v>
      </c>
      <c r="G31">
        <f t="shared" si="2"/>
        <v>5.0968399592252798</v>
      </c>
      <c r="H31">
        <f t="shared" si="3"/>
        <v>2.5484199796126399</v>
      </c>
      <c r="I31">
        <f>RADIANS(Tabla1_2[[#This Row],[Angulo]])</f>
        <v>1.0471975511965976</v>
      </c>
    </row>
    <row r="32" spans="1:9" x14ac:dyDescent="0.4">
      <c r="A32">
        <v>30</v>
      </c>
      <c r="B32">
        <v>10</v>
      </c>
      <c r="C32">
        <f t="shared" si="0"/>
        <v>180.69867027746938</v>
      </c>
      <c r="D32">
        <f t="shared" si="1"/>
        <v>31.86205094806061</v>
      </c>
      <c r="G32">
        <f t="shared" si="2"/>
        <v>6.1162079510703364</v>
      </c>
      <c r="H32">
        <f t="shared" si="3"/>
        <v>3.0581039755351682</v>
      </c>
      <c r="I32">
        <f>RADIANS(Tabla1_2[[#This Row],[Angulo]])</f>
        <v>0.17453292519943295</v>
      </c>
    </row>
    <row r="33" spans="1:9" x14ac:dyDescent="0.4">
      <c r="A33">
        <v>30</v>
      </c>
      <c r="B33">
        <v>20</v>
      </c>
      <c r="C33">
        <f t="shared" si="0"/>
        <v>172.42066436438685</v>
      </c>
      <c r="D33">
        <f t="shared" si="1"/>
        <v>62.755989601040135</v>
      </c>
      <c r="G33">
        <f t="shared" si="2"/>
        <v>6.1162079510703364</v>
      </c>
      <c r="H33">
        <f t="shared" si="3"/>
        <v>3.0581039755351682</v>
      </c>
      <c r="I33">
        <f>RADIANS(Tabla1_2[[#This Row],[Angulo]])</f>
        <v>0.3490658503988659</v>
      </c>
    </row>
    <row r="34" spans="1:9" x14ac:dyDescent="0.4">
      <c r="A34">
        <v>30</v>
      </c>
      <c r="B34">
        <v>30</v>
      </c>
      <c r="C34">
        <f t="shared" si="0"/>
        <v>158.90374381365848</v>
      </c>
      <c r="D34">
        <f t="shared" si="1"/>
        <v>91.743119266055032</v>
      </c>
      <c r="G34">
        <f t="shared" si="2"/>
        <v>6.1162079510703364</v>
      </c>
      <c r="H34">
        <f t="shared" si="3"/>
        <v>3.0581039755351682</v>
      </c>
      <c r="I34">
        <f>RADIANS(Tabla1_2[[#This Row],[Angulo]])</f>
        <v>0.52359877559829882</v>
      </c>
    </row>
    <row r="35" spans="1:9" x14ac:dyDescent="0.4">
      <c r="A35">
        <v>30</v>
      </c>
      <c r="B35">
        <v>40</v>
      </c>
      <c r="C35">
        <f t="shared" si="0"/>
        <v>140.55861341632624</v>
      </c>
      <c r="D35">
        <f t="shared" si="1"/>
        <v>117.94268067642922</v>
      </c>
      <c r="G35">
        <f t="shared" si="2"/>
        <v>6.1162079510703364</v>
      </c>
      <c r="H35">
        <f t="shared" si="3"/>
        <v>3.0581039755351682</v>
      </c>
      <c r="I35">
        <f>RADIANS(Tabla1_2[[#This Row],[Angulo]])</f>
        <v>0.69813170079773179</v>
      </c>
    </row>
    <row r="36" spans="1:9" x14ac:dyDescent="0.4">
      <c r="A36">
        <v>30</v>
      </c>
      <c r="B36">
        <v>50</v>
      </c>
      <c r="C36">
        <f t="shared" si="0"/>
        <v>117.94268067642923</v>
      </c>
      <c r="D36">
        <f t="shared" si="1"/>
        <v>140.55861341632624</v>
      </c>
      <c r="G36">
        <f t="shared" si="2"/>
        <v>6.1162079510703364</v>
      </c>
      <c r="H36">
        <f t="shared" si="3"/>
        <v>3.0581039755351682</v>
      </c>
      <c r="I36">
        <f>RADIANS(Tabla1_2[[#This Row],[Angulo]])</f>
        <v>0.87266462599716477</v>
      </c>
    </row>
    <row r="37" spans="1:9" x14ac:dyDescent="0.4">
      <c r="A37">
        <v>30</v>
      </c>
      <c r="B37">
        <v>60</v>
      </c>
      <c r="C37">
        <f t="shared" si="0"/>
        <v>91.743119266055075</v>
      </c>
      <c r="D37">
        <f t="shared" si="1"/>
        <v>158.90374381365845</v>
      </c>
      <c r="G37">
        <f t="shared" si="2"/>
        <v>6.1162079510703364</v>
      </c>
      <c r="H37">
        <f t="shared" si="3"/>
        <v>3.0581039755351682</v>
      </c>
      <c r="I37">
        <f>RADIANS(Tabla1_2[[#This Row],[Angulo]])</f>
        <v>1.0471975511965976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1786-2D00-4AC2-9525-DD0490C773D1}">
  <dimension ref="A1:D7"/>
  <sheetViews>
    <sheetView workbookViewId="0">
      <selection sqref="A1:D7"/>
    </sheetView>
  </sheetViews>
  <sheetFormatPr baseColWidth="10" defaultRowHeight="18.75" x14ac:dyDescent="0.4"/>
  <cols>
    <col min="1" max="1" width="11.625" customWidth="1"/>
    <col min="3" max="4" width="14.125" customWidth="1"/>
  </cols>
  <sheetData>
    <row r="1" spans="1:4" x14ac:dyDescent="0.4">
      <c r="A1" t="s">
        <v>1</v>
      </c>
      <c r="B1" t="s">
        <v>3</v>
      </c>
      <c r="C1" t="s">
        <v>5</v>
      </c>
      <c r="D1" t="s">
        <v>7</v>
      </c>
    </row>
    <row r="2" spans="1:4" x14ac:dyDescent="0.4">
      <c r="A2">
        <v>5</v>
      </c>
      <c r="B2">
        <v>10</v>
      </c>
    </row>
    <row r="3" spans="1:4" x14ac:dyDescent="0.4">
      <c r="A3">
        <v>5</v>
      </c>
      <c r="B3">
        <v>20</v>
      </c>
    </row>
    <row r="4" spans="1:4" x14ac:dyDescent="0.4">
      <c r="A4">
        <v>5</v>
      </c>
      <c r="B4">
        <v>30</v>
      </c>
    </row>
    <row r="5" spans="1:4" x14ac:dyDescent="0.4">
      <c r="A5">
        <v>5</v>
      </c>
      <c r="B5">
        <v>40</v>
      </c>
    </row>
    <row r="6" spans="1:4" x14ac:dyDescent="0.4">
      <c r="A6">
        <v>5</v>
      </c>
      <c r="B6">
        <v>50</v>
      </c>
    </row>
    <row r="7" spans="1:4" x14ac:dyDescent="0.4">
      <c r="A7">
        <v>5</v>
      </c>
      <c r="B7">
        <v>60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C A A g A L a O v W P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L a O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j r 1 g X Q B 5 1 y w A A A C s B A A A T A B w A R m 9 y b X V s Y X M v U 2 V j d G l v b j E u b S C i G A A o o B Q A A A A A A A A A A A A A A A A A A A A A A A A A A A B t j j + L w k A Q x f t A v s O w N g m E g C D X i M W R s 7 D R w u D d I R a T z Z w u b m Z k d w N K y H e / l V T 3 Z 5 q B 3 3 v z 3 n j S w Q j D f t r z Z Z q k i b + g o x Z q b C z O Y Q W W Q p p A n J 0 z Z + J I 1 n d N t q x 6 5 4 j D u 7 h r I 3 L N 8 u G 4 x Y 5 W a r p U p / F Y C Y d o O R V T w E z V 5 i a g s W s M t q J i 1 N N L Z e 2 Q / Z e 4 r h L b d 1 w / b u S z q a 4 Y B n U g K 9 q 0 2 K o C N h x e F u X T M R Y w q F c + 9 1 b + 8 j f j A 7 I 2 m H 3 k U Q 2 R A / L j l / b 5 Q x v z N D H 8 / 6 v L b 1 B L A Q I t A B Q A A g A I A C 2 j r 1 j w D O n I p w A A A P c A A A A S A A A A A A A A A A A A A A A A A A A A A A B D b 2 5 m a W c v U G F j a 2 F n Z S 5 4 b W x Q S w E C L Q A U A A I A C A A t o 6 9 Y D 8 r p q 6 Q A A A D p A A A A E w A A A A A A A A A A A A A A A A D z A A A A W 0 N v b n R l b n R f V H l w Z X N d L n h t b F B L A Q I t A B Q A A g A I A C 2 j r 1 g X Q B 5 1 y w A A A C s B A A A T A A A A A A A A A A A A A A A A A O Q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D E 6 M j U 6 M j c u N z c 0 N D I x M V o i I C 8 + P E V u d H J 5 I F R 5 c G U 9 I k Z p b G x D b 2 x 1 b W 5 U e X B l c y I g V m F s d W U 9 I n N B d 0 1 B Q U E 9 P S I g L z 4 8 R W 5 0 c n k g V H l w Z T 0 i R m l s b E N v b H V t b k 5 h b W V z I i B W Y W x 1 Z T 0 i c 1 s m c X V v d D t W Z W x v Y 2 l k Y W Q m c X V v d D s s J n F 1 b 3 Q 7 Q W 5 n d W x v J n F 1 b 3 Q 7 L C Z x d W 9 0 O 0 R p c 3 R h b m N p Y S h Y K S Z x d W 9 0 O y w m c X V v d D t E a X N 0 Y W 5 j a W E o W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V m V s b 2 N p Z G F k L D B 9 J n F 1 b 3 Q 7 L C Z x d W 9 0 O 1 N l Y 3 R p b 2 4 x L 1 R h Y m x h M S 9 U a X B v I G N h b W J p Y W R v L n t B b m d 1 b G 8 s M X 0 m c X V v d D s s J n F 1 b 3 Q 7 U 2 V j d G l v b j E v V G F i b G E x L 1 R p c G 8 g Y 2 F t Y m l h Z G 8 u e 0 R p c 3 R h b m N p Y S h Y K S w y f S Z x d W 9 0 O y w m c X V v d D t T Z W N 0 a W 9 u M S 9 U Y W J s Y T E v V G l w b y B j Y W 1 i a W F k b y 5 7 R G l z d G F u Y 2 l h K F k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S 9 U a X B v I G N h b W J p Y W R v L n t W Z W x v Y 2 l k Y W Q s M H 0 m c X V v d D s s J n F 1 b 3 Q 7 U 2 V j d G l v b j E v V G F i b G E x L 1 R p c G 8 g Y 2 F t Y m l h Z G 8 u e 0 F u Z 3 V s b y w x f S Z x d W 9 0 O y w m c X V v d D t T Z W N 0 a W 9 u M S 9 U Y W J s Y T E v V G l w b y B j Y W 1 i a W F k b y 5 7 R G l z d G F u Y 2 l h K F g p L D J 9 J n F 1 b 3 Q 7 L C Z x d W 9 0 O 1 N l Y 3 R p b 2 4 x L 1 R h Y m x h M S 9 U a X B v I G N h b W J p Y W R v L n t E a X N 0 Y W 5 j a W E o W S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O 3 Z 1 A A l 1 x A l j / 4 O m L 8 A n o A A A A A A g A A A A A A E G Y A A A A B A A A g A A A A 8 0 f n D 8 X 7 5 q 5 L e A G Y K + s n g 8 G 2 O n X a 9 p y Y t 1 2 f u m U h C W g A A A A A D o A A A A A C A A A g A A A A X B / 7 w 3 Y 3 Z b p z D e x D b 6 j v j X F Z C h f T O s 1 / H U e U q 4 1 f M 0 R Q A A A A n 7 d l p M N / p V f z n 5 D O K 1 h J 7 I n F 9 V H g G A C F y C N 0 u r r m q E d m d F I j J S G k 2 u c W J S 9 o l 6 e w Y Q t Y E A 3 j C 2 j Z H J 0 A A j R l S U m H x A 8 n i 0 k h g L H X l M s / w h 1 A A A A A H U P 7 H 8 R t 8 x E k T Z o N L E e M z B 5 + R 7 x F L s t F E Y N u I B a j 6 m 2 e X W s l / d o X Z H p a 6 C G W t P m f m Q p R / M x K O / z I J y b i h K H O 3 Q = = < / D a t a M a s h u p > 
</file>

<file path=customXml/itemProps1.xml><?xml version="1.0" encoding="utf-8"?>
<ds:datastoreItem xmlns:ds="http://schemas.openxmlformats.org/officeDocument/2006/customXml" ds:itemID="{4CA55308-A737-4546-B14E-BEC9D3740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Rojas</dc:creator>
  <cp:lastModifiedBy>Andres Rojas</cp:lastModifiedBy>
  <dcterms:created xsi:type="dcterms:W3CDTF">2024-05-16T01:22:42Z</dcterms:created>
  <dcterms:modified xsi:type="dcterms:W3CDTF">2024-05-16T03:45:54Z</dcterms:modified>
</cp:coreProperties>
</file>